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3.xml" ContentType="application/vnd.openxmlformats-officedocument.drawing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4.xml" ContentType="application/vnd.openxmlformats-officedocument.drawing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EXCEL\"/>
    </mc:Choice>
  </mc:AlternateContent>
  <bookViews>
    <workbookView xWindow="0" yWindow="0" windowWidth="16815" windowHeight="7755" tabRatio="843" activeTab="1"/>
  </bookViews>
  <sheets>
    <sheet name="AGEFOS" sheetId="24" r:id="rId1"/>
    <sheet name="AGEFICE" sheetId="4" r:id="rId2"/>
    <sheet name="FIFPL" sheetId="25" r:id="rId3"/>
    <sheet name="PAIEMENT DIRECT " sheetId="26" r:id="rId4"/>
    <sheet name="LETTRE TYPE" sheetId="23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210" i="24" l="1"/>
  <c r="U211" i="24"/>
  <c r="U212" i="24"/>
  <c r="U213" i="24"/>
  <c r="U214" i="24"/>
  <c r="U215" i="24"/>
  <c r="U216" i="24"/>
  <c r="U217" i="24"/>
  <c r="U218" i="24"/>
  <c r="U219" i="24"/>
  <c r="U220" i="24"/>
  <c r="U221" i="24"/>
  <c r="U222" i="24"/>
  <c r="U224" i="24"/>
  <c r="U225" i="24"/>
  <c r="U226" i="24"/>
  <c r="U227" i="24"/>
  <c r="U228" i="24"/>
  <c r="U229" i="24"/>
  <c r="U230" i="24"/>
  <c r="U231" i="24"/>
  <c r="U232" i="24"/>
  <c r="U233" i="24"/>
  <c r="U234" i="24"/>
  <c r="U235" i="24"/>
  <c r="U236" i="24"/>
  <c r="U237" i="24"/>
  <c r="U238" i="24"/>
  <c r="U239" i="24"/>
  <c r="U240" i="24"/>
  <c r="U241" i="24"/>
  <c r="U242" i="24"/>
  <c r="U243" i="24"/>
  <c r="U244" i="24"/>
  <c r="U245" i="24"/>
  <c r="U246" i="24"/>
  <c r="U247" i="24"/>
  <c r="U248" i="24"/>
  <c r="U249" i="24"/>
  <c r="U250" i="24"/>
  <c r="U251" i="24"/>
  <c r="U252" i="24"/>
  <c r="U253" i="24"/>
  <c r="U254" i="24"/>
  <c r="U255" i="24"/>
  <c r="U256" i="24"/>
  <c r="U257" i="24"/>
  <c r="U258" i="24"/>
  <c r="U259" i="24"/>
  <c r="U260" i="24"/>
  <c r="U261" i="24"/>
  <c r="U262" i="24"/>
  <c r="U263" i="24"/>
  <c r="U264" i="24"/>
  <c r="U265" i="24"/>
  <c r="U266" i="24"/>
  <c r="U267" i="24"/>
  <c r="U268" i="24"/>
  <c r="U269" i="24"/>
  <c r="U270" i="24"/>
  <c r="U271" i="24"/>
  <c r="U272" i="24"/>
  <c r="U273" i="24"/>
  <c r="U274" i="24"/>
  <c r="U275" i="24"/>
  <c r="U276" i="24"/>
  <c r="U277" i="24"/>
  <c r="U278" i="24"/>
  <c r="U279" i="24"/>
  <c r="U280" i="24"/>
  <c r="U281" i="24"/>
  <c r="U282" i="24"/>
  <c r="U283" i="24"/>
  <c r="U284" i="24"/>
  <c r="U285" i="24"/>
  <c r="U286" i="24"/>
  <c r="U287" i="24"/>
  <c r="U288" i="24"/>
  <c r="U289" i="24"/>
  <c r="U290" i="24"/>
  <c r="U291" i="24"/>
  <c r="U292" i="24"/>
  <c r="U293" i="24"/>
  <c r="U294" i="24"/>
  <c r="U295" i="24"/>
  <c r="U296" i="24"/>
  <c r="U297" i="24"/>
  <c r="U298" i="24"/>
  <c r="U299" i="24"/>
  <c r="U300" i="24"/>
  <c r="U301" i="24"/>
  <c r="U302" i="24"/>
  <c r="U303" i="24"/>
  <c r="U304" i="24"/>
  <c r="U305" i="24"/>
  <c r="U306" i="24"/>
  <c r="O204" i="24"/>
  <c r="U107" i="24"/>
  <c r="U108" i="24"/>
  <c r="U109" i="24"/>
  <c r="U110" i="24"/>
  <c r="U111" i="24"/>
  <c r="U112" i="24"/>
  <c r="U113" i="24"/>
  <c r="U114" i="24"/>
  <c r="U115" i="24"/>
  <c r="U116" i="24"/>
  <c r="U117" i="24"/>
  <c r="U118" i="24"/>
  <c r="U119" i="24"/>
  <c r="U120" i="24"/>
  <c r="U121" i="24"/>
  <c r="U122" i="24"/>
  <c r="U123" i="24"/>
  <c r="U124" i="24"/>
  <c r="U125" i="24"/>
  <c r="U126" i="24"/>
  <c r="U127" i="24"/>
  <c r="U128" i="24"/>
  <c r="U129" i="24"/>
  <c r="U130" i="24"/>
  <c r="U131" i="24"/>
  <c r="U132" i="24"/>
  <c r="U133" i="24"/>
  <c r="U134" i="24"/>
  <c r="U135" i="24"/>
  <c r="U136" i="24"/>
  <c r="U137" i="24"/>
  <c r="U138" i="24"/>
  <c r="U139" i="24"/>
  <c r="U140" i="24"/>
  <c r="U141" i="24"/>
  <c r="U142" i="24"/>
  <c r="U143" i="24"/>
  <c r="U144" i="24"/>
  <c r="U145" i="24"/>
  <c r="U146" i="24"/>
  <c r="U147" i="24"/>
  <c r="U148" i="24"/>
  <c r="U149" i="24"/>
  <c r="U150" i="24"/>
  <c r="U151" i="24"/>
  <c r="U152" i="24"/>
  <c r="U153" i="24"/>
  <c r="U154" i="24"/>
  <c r="U155" i="24"/>
  <c r="U156" i="24"/>
  <c r="U157" i="24"/>
  <c r="U158" i="24"/>
  <c r="U159" i="24"/>
  <c r="U160" i="24"/>
  <c r="U161" i="24"/>
  <c r="U162" i="24"/>
  <c r="U163" i="24"/>
  <c r="U164" i="24"/>
  <c r="U165" i="24"/>
  <c r="U166" i="24"/>
  <c r="U167" i="24"/>
  <c r="U168" i="24"/>
  <c r="U169" i="24"/>
  <c r="U170" i="24"/>
  <c r="U171" i="24"/>
  <c r="U172" i="24"/>
  <c r="U173" i="24"/>
  <c r="U174" i="24"/>
  <c r="U175" i="24"/>
  <c r="U176" i="24"/>
  <c r="U177" i="24"/>
  <c r="U178" i="24"/>
  <c r="U179" i="24"/>
  <c r="U180" i="24"/>
  <c r="U181" i="24"/>
  <c r="U182" i="24"/>
  <c r="U183" i="24"/>
  <c r="U184" i="24"/>
  <c r="U185" i="24"/>
  <c r="U186" i="24"/>
  <c r="U187" i="24"/>
  <c r="U188" i="24"/>
  <c r="U189" i="24"/>
  <c r="U190" i="24"/>
  <c r="U191" i="24"/>
  <c r="U192" i="24"/>
  <c r="U193" i="24"/>
  <c r="U194" i="24"/>
  <c r="U195" i="24"/>
  <c r="U196" i="24"/>
  <c r="U197" i="24"/>
  <c r="U198" i="24"/>
  <c r="U199" i="24"/>
  <c r="U200" i="24"/>
  <c r="U201" i="24"/>
  <c r="U203" i="24"/>
  <c r="U4" i="24"/>
  <c r="U5" i="24"/>
  <c r="U6" i="24"/>
  <c r="U7" i="24"/>
  <c r="U8" i="24"/>
  <c r="U9" i="24"/>
  <c r="U10" i="24"/>
  <c r="U11" i="24"/>
  <c r="U12" i="24"/>
  <c r="U13" i="24"/>
  <c r="U14" i="24"/>
  <c r="U15" i="24"/>
  <c r="U16" i="24"/>
  <c r="U17" i="24"/>
  <c r="U18" i="24"/>
  <c r="U19" i="24"/>
  <c r="U20" i="24"/>
  <c r="U21" i="24"/>
  <c r="U22" i="24"/>
  <c r="U23" i="24"/>
  <c r="U24" i="24"/>
  <c r="U25" i="24"/>
  <c r="U26" i="24"/>
  <c r="U27" i="24"/>
  <c r="U28" i="24"/>
  <c r="U29" i="24"/>
  <c r="U30" i="24"/>
  <c r="U31" i="24"/>
  <c r="U32" i="24"/>
  <c r="U33" i="24"/>
  <c r="U34" i="24"/>
  <c r="U35" i="24"/>
  <c r="U36" i="24"/>
  <c r="U37" i="24"/>
  <c r="U38" i="24"/>
  <c r="U39" i="24"/>
  <c r="U40" i="24"/>
  <c r="U41" i="24"/>
  <c r="U42" i="24"/>
  <c r="U43" i="24"/>
  <c r="U44" i="24"/>
  <c r="U45" i="24"/>
  <c r="U46" i="24"/>
  <c r="U48" i="24"/>
  <c r="U49" i="24"/>
  <c r="U50" i="24"/>
  <c r="U51" i="24"/>
  <c r="U52" i="24"/>
  <c r="U53" i="24"/>
  <c r="U54" i="24"/>
  <c r="U55" i="24"/>
  <c r="U56" i="24"/>
  <c r="U57" i="24"/>
  <c r="U58" i="24"/>
  <c r="U59" i="24"/>
  <c r="U60" i="24"/>
  <c r="U61" i="24"/>
  <c r="U62" i="24"/>
  <c r="U63" i="24"/>
  <c r="U64" i="24"/>
  <c r="U65" i="24"/>
  <c r="U66" i="24"/>
  <c r="U67" i="24"/>
  <c r="U68" i="24"/>
  <c r="U69" i="24"/>
  <c r="U70" i="24"/>
  <c r="U71" i="24"/>
  <c r="U72" i="24"/>
  <c r="U73" i="24"/>
  <c r="U74" i="24"/>
  <c r="U75" i="24"/>
  <c r="U76" i="24"/>
  <c r="U77" i="24"/>
  <c r="U78" i="24"/>
  <c r="U79" i="24"/>
  <c r="U80" i="24"/>
  <c r="U81" i="24"/>
  <c r="U82" i="24"/>
  <c r="U83" i="24"/>
  <c r="U84" i="24"/>
  <c r="U85" i="24"/>
  <c r="U86" i="24"/>
  <c r="U87" i="24"/>
  <c r="U88" i="24"/>
  <c r="U89" i="24"/>
  <c r="U90" i="24"/>
  <c r="U91" i="24"/>
  <c r="U92" i="24"/>
  <c r="U93" i="24"/>
  <c r="U94" i="24"/>
  <c r="U95" i="24"/>
  <c r="U97" i="24"/>
  <c r="U98" i="24"/>
  <c r="U99" i="24"/>
  <c r="U100" i="24"/>
  <c r="T3" i="25"/>
  <c r="P3" i="24"/>
  <c r="U3" i="24" s="1"/>
  <c r="P4" i="24"/>
  <c r="P5" i="24"/>
  <c r="P6" i="24"/>
  <c r="P7" i="24"/>
  <c r="P8" i="24"/>
  <c r="P9" i="24"/>
  <c r="P10" i="24"/>
  <c r="P11" i="24"/>
  <c r="P12" i="24"/>
  <c r="P13" i="24"/>
  <c r="P14" i="24"/>
  <c r="P15" i="24"/>
  <c r="P16" i="24"/>
  <c r="P17" i="24"/>
  <c r="P18" i="24"/>
  <c r="P19" i="24"/>
  <c r="P20" i="24"/>
  <c r="P21" i="24"/>
  <c r="P22" i="24"/>
  <c r="P23" i="24"/>
  <c r="P24" i="24"/>
  <c r="P25" i="24"/>
  <c r="P26" i="24"/>
  <c r="P27" i="24"/>
  <c r="P28" i="24"/>
  <c r="P29" i="24"/>
  <c r="P30" i="24"/>
  <c r="P31" i="24"/>
  <c r="P32" i="24"/>
  <c r="P33" i="24"/>
  <c r="P34" i="24"/>
  <c r="P35" i="24"/>
  <c r="P36" i="24"/>
  <c r="P37" i="24"/>
  <c r="P38" i="24"/>
  <c r="P39" i="24"/>
  <c r="P40" i="24"/>
  <c r="P41" i="24"/>
  <c r="P42" i="24"/>
  <c r="P43" i="24"/>
  <c r="P44" i="24"/>
  <c r="P45" i="24"/>
  <c r="P46" i="24"/>
  <c r="P47" i="24"/>
  <c r="U47" i="24" s="1"/>
  <c r="P48" i="24"/>
  <c r="P49" i="24"/>
  <c r="P50" i="24"/>
  <c r="P51" i="24"/>
  <c r="P52" i="24"/>
  <c r="P53" i="24"/>
  <c r="P54" i="24"/>
  <c r="P55" i="24"/>
  <c r="P56" i="24"/>
  <c r="P57" i="24"/>
  <c r="P58" i="24"/>
  <c r="P59" i="24"/>
  <c r="P60" i="24"/>
  <c r="P61" i="24"/>
  <c r="P62" i="24"/>
  <c r="P63" i="24"/>
  <c r="P64" i="24"/>
  <c r="P65" i="24"/>
  <c r="P66" i="24"/>
  <c r="P67" i="24"/>
  <c r="P68" i="24"/>
  <c r="P69" i="24"/>
  <c r="P70" i="24"/>
  <c r="P71" i="24"/>
  <c r="P72" i="24"/>
  <c r="P73" i="24"/>
  <c r="P74" i="24"/>
  <c r="P75" i="24"/>
  <c r="P76" i="24"/>
  <c r="P77" i="24"/>
  <c r="P78" i="24"/>
  <c r="P79" i="24"/>
  <c r="P80" i="24"/>
  <c r="P81" i="24"/>
  <c r="P82" i="24"/>
  <c r="P83" i="24"/>
  <c r="P84" i="24"/>
  <c r="P85" i="24"/>
  <c r="P86" i="24"/>
  <c r="P87" i="24"/>
  <c r="P88" i="24"/>
  <c r="P89" i="24"/>
  <c r="P90" i="24"/>
  <c r="P91" i="24"/>
  <c r="P92" i="24"/>
  <c r="P93" i="24"/>
  <c r="P94" i="24"/>
  <c r="P95" i="24"/>
  <c r="P96" i="24"/>
  <c r="U96" i="24" s="1"/>
  <c r="P97" i="24"/>
  <c r="P98" i="24"/>
  <c r="P99" i="24"/>
  <c r="P100" i="24"/>
  <c r="P209" i="24"/>
  <c r="U209" i="24" s="1"/>
  <c r="P210" i="24"/>
  <c r="P211" i="24"/>
  <c r="P212" i="24"/>
  <c r="P213" i="24"/>
  <c r="P214" i="24"/>
  <c r="P215" i="24"/>
  <c r="P216" i="24"/>
  <c r="P217" i="24"/>
  <c r="P218" i="24"/>
  <c r="P219" i="24"/>
  <c r="P220" i="24"/>
  <c r="P221" i="24"/>
  <c r="P222" i="24"/>
  <c r="P223" i="24"/>
  <c r="U223" i="24" s="1"/>
  <c r="P224" i="24"/>
  <c r="P225" i="24"/>
  <c r="P226" i="24"/>
  <c r="P227" i="24"/>
  <c r="P228" i="24"/>
  <c r="P229" i="24"/>
  <c r="P230" i="24"/>
  <c r="P231" i="24"/>
  <c r="P232" i="24"/>
  <c r="P233" i="24"/>
  <c r="P234" i="24"/>
  <c r="P235" i="24"/>
  <c r="P236" i="24"/>
  <c r="P237" i="24"/>
  <c r="P238" i="24"/>
  <c r="P239" i="24"/>
  <c r="P240" i="24"/>
  <c r="P241" i="24"/>
  <c r="P242" i="24"/>
  <c r="P243" i="24"/>
  <c r="P244" i="24"/>
  <c r="P245" i="24"/>
  <c r="P246" i="24"/>
  <c r="P247" i="24"/>
  <c r="P248" i="24"/>
  <c r="P249" i="24"/>
  <c r="P250" i="24"/>
  <c r="P251" i="24"/>
  <c r="P252" i="24"/>
  <c r="P253" i="24"/>
  <c r="P254" i="24"/>
  <c r="P255" i="24"/>
  <c r="P256" i="24"/>
  <c r="P257" i="24"/>
  <c r="P258" i="24"/>
  <c r="P259" i="24"/>
  <c r="P260" i="24"/>
  <c r="P261" i="24"/>
  <c r="P262" i="24"/>
  <c r="P263" i="24"/>
  <c r="P264" i="24"/>
  <c r="P265" i="24"/>
  <c r="P266" i="24"/>
  <c r="P267" i="24"/>
  <c r="P268" i="24"/>
  <c r="P269" i="24"/>
  <c r="P270" i="24"/>
  <c r="P271" i="24"/>
  <c r="P272" i="24"/>
  <c r="P273" i="24"/>
  <c r="P274" i="24"/>
  <c r="P275" i="24"/>
  <c r="P276" i="24"/>
  <c r="P277" i="24"/>
  <c r="P278" i="24"/>
  <c r="P279" i="24"/>
  <c r="P280" i="24"/>
  <c r="P281" i="24"/>
  <c r="P282" i="24"/>
  <c r="P283" i="24"/>
  <c r="P284" i="24"/>
  <c r="P285" i="24"/>
  <c r="P286" i="24"/>
  <c r="P287" i="24"/>
  <c r="P288" i="24"/>
  <c r="P289" i="24"/>
  <c r="P290" i="24"/>
  <c r="P291" i="24"/>
  <c r="P292" i="24"/>
  <c r="P293" i="24"/>
  <c r="P294" i="24"/>
  <c r="P295" i="24"/>
  <c r="P296" i="24"/>
  <c r="P297" i="24"/>
  <c r="P298" i="24"/>
  <c r="P299" i="24"/>
  <c r="P300" i="24"/>
  <c r="P301" i="24"/>
  <c r="P302" i="24"/>
  <c r="P303" i="24"/>
  <c r="P304" i="24"/>
  <c r="P305" i="24"/>
  <c r="P306" i="24"/>
  <c r="P106" i="24"/>
  <c r="U106" i="24" s="1"/>
  <c r="P107" i="24"/>
  <c r="P108" i="24"/>
  <c r="P109" i="24"/>
  <c r="P110" i="24"/>
  <c r="P111" i="24"/>
  <c r="P112" i="24"/>
  <c r="P113" i="24"/>
  <c r="P114" i="24"/>
  <c r="P115" i="24"/>
  <c r="P116" i="24"/>
  <c r="P117" i="24"/>
  <c r="P118" i="24"/>
  <c r="P119" i="24"/>
  <c r="P120" i="24"/>
  <c r="P121" i="24"/>
  <c r="P122" i="24"/>
  <c r="P123" i="24"/>
  <c r="P124" i="24"/>
  <c r="P125" i="24"/>
  <c r="P126" i="24"/>
  <c r="P127" i="24"/>
  <c r="P128" i="24"/>
  <c r="P129" i="24"/>
  <c r="P130" i="24"/>
  <c r="P131" i="24"/>
  <c r="P132" i="24"/>
  <c r="P133" i="24"/>
  <c r="P134" i="24"/>
  <c r="P135" i="24"/>
  <c r="P136" i="24"/>
  <c r="P137" i="24"/>
  <c r="P138" i="24"/>
  <c r="P139" i="24"/>
  <c r="P140" i="24"/>
  <c r="P141" i="24"/>
  <c r="P142" i="24"/>
  <c r="P143" i="24"/>
  <c r="P144" i="24"/>
  <c r="P145" i="24"/>
  <c r="P146" i="24"/>
  <c r="P147" i="24"/>
  <c r="P148" i="24"/>
  <c r="P149" i="24"/>
  <c r="P150" i="24"/>
  <c r="P151" i="24"/>
  <c r="P152" i="24"/>
  <c r="P153" i="24"/>
  <c r="P154" i="24"/>
  <c r="P155" i="24"/>
  <c r="P156" i="24"/>
  <c r="P157" i="24"/>
  <c r="P158" i="24"/>
  <c r="P159" i="24"/>
  <c r="P160" i="24"/>
  <c r="P161" i="24"/>
  <c r="P162" i="24"/>
  <c r="P163" i="24"/>
  <c r="P164" i="24"/>
  <c r="P165" i="24"/>
  <c r="P166" i="24"/>
  <c r="P167" i="24"/>
  <c r="P168" i="24"/>
  <c r="P169" i="24"/>
  <c r="P170" i="24"/>
  <c r="P171" i="24"/>
  <c r="P172" i="24"/>
  <c r="P173" i="24"/>
  <c r="P174" i="24"/>
  <c r="P175" i="24"/>
  <c r="P176" i="24"/>
  <c r="P177" i="24"/>
  <c r="P178" i="24"/>
  <c r="P179" i="24"/>
  <c r="P180" i="24"/>
  <c r="P181" i="24"/>
  <c r="P182" i="24"/>
  <c r="P183" i="24"/>
  <c r="P184" i="24"/>
  <c r="P185" i="24"/>
  <c r="P186" i="24"/>
  <c r="P187" i="24"/>
  <c r="P188" i="24"/>
  <c r="P189" i="24"/>
  <c r="P190" i="24"/>
  <c r="P191" i="24"/>
  <c r="P192" i="24"/>
  <c r="P193" i="24"/>
  <c r="P194" i="24"/>
  <c r="P195" i="24"/>
  <c r="P196" i="24"/>
  <c r="P197" i="24"/>
  <c r="P198" i="24"/>
  <c r="P199" i="24"/>
  <c r="P200" i="24"/>
  <c r="P201" i="24"/>
  <c r="P202" i="24"/>
  <c r="P204" i="24" s="1"/>
  <c r="P203" i="24"/>
  <c r="O101" i="24"/>
  <c r="O210" i="4"/>
  <c r="O211" i="4"/>
  <c r="T211" i="4" s="1"/>
  <c r="O212" i="4"/>
  <c r="O213" i="4"/>
  <c r="T213" i="4" s="1"/>
  <c r="O214" i="4"/>
  <c r="O215" i="4"/>
  <c r="T215" i="4" s="1"/>
  <c r="O216" i="4"/>
  <c r="O217" i="4"/>
  <c r="T217" i="4" s="1"/>
  <c r="O218" i="4"/>
  <c r="O219" i="4"/>
  <c r="T219" i="4" s="1"/>
  <c r="O220" i="4"/>
  <c r="T220" i="4" s="1"/>
  <c r="O221" i="4"/>
  <c r="T221" i="4" s="1"/>
  <c r="O222" i="4"/>
  <c r="O223" i="4"/>
  <c r="T223" i="4" s="1"/>
  <c r="O224" i="4"/>
  <c r="O225" i="4"/>
  <c r="T225" i="4" s="1"/>
  <c r="O226" i="4"/>
  <c r="O227" i="4"/>
  <c r="T227" i="4" s="1"/>
  <c r="O228" i="4"/>
  <c r="O229" i="4"/>
  <c r="T229" i="4" s="1"/>
  <c r="O230" i="4"/>
  <c r="O231" i="4"/>
  <c r="T231" i="4" s="1"/>
  <c r="O232" i="4"/>
  <c r="O233" i="4"/>
  <c r="T233" i="4" s="1"/>
  <c r="O234" i="4"/>
  <c r="O235" i="4"/>
  <c r="T235" i="4" s="1"/>
  <c r="O236" i="4"/>
  <c r="O237" i="4"/>
  <c r="T237" i="4" s="1"/>
  <c r="O238" i="4"/>
  <c r="O239" i="4"/>
  <c r="T239" i="4" s="1"/>
  <c r="O240" i="4"/>
  <c r="O241" i="4"/>
  <c r="T241" i="4" s="1"/>
  <c r="O242" i="4"/>
  <c r="T242" i="4" s="1"/>
  <c r="O243" i="4"/>
  <c r="O244" i="4"/>
  <c r="T244" i="4" s="1"/>
  <c r="O245" i="4"/>
  <c r="T245" i="4" s="1"/>
  <c r="O246" i="4"/>
  <c r="T246" i="4" s="1"/>
  <c r="O247" i="4"/>
  <c r="O248" i="4"/>
  <c r="T248" i="4" s="1"/>
  <c r="O249" i="4"/>
  <c r="T249" i="4" s="1"/>
  <c r="O250" i="4"/>
  <c r="T250" i="4" s="1"/>
  <c r="O251" i="4"/>
  <c r="T251" i="4" s="1"/>
  <c r="O252" i="4"/>
  <c r="O253" i="4"/>
  <c r="T253" i="4" s="1"/>
  <c r="O254" i="4"/>
  <c r="T254" i="4" s="1"/>
  <c r="O255" i="4"/>
  <c r="T255" i="4" s="1"/>
  <c r="O256" i="4"/>
  <c r="O257" i="4"/>
  <c r="T257" i="4" s="1"/>
  <c r="O258" i="4"/>
  <c r="T258" i="4" s="1"/>
  <c r="O259" i="4"/>
  <c r="O260" i="4"/>
  <c r="T260" i="4" s="1"/>
  <c r="O261" i="4"/>
  <c r="T261" i="4" s="1"/>
  <c r="O262" i="4"/>
  <c r="T262" i="4" s="1"/>
  <c r="O263" i="4"/>
  <c r="O264" i="4"/>
  <c r="T264" i="4" s="1"/>
  <c r="O265" i="4"/>
  <c r="T265" i="4" s="1"/>
  <c r="O266" i="4"/>
  <c r="T266" i="4" s="1"/>
  <c r="O267" i="4"/>
  <c r="O268" i="4"/>
  <c r="O269" i="4"/>
  <c r="T269" i="4" s="1"/>
  <c r="O270" i="4"/>
  <c r="T270" i="4" s="1"/>
  <c r="O271" i="4"/>
  <c r="T271" i="4" s="1"/>
  <c r="O272" i="4"/>
  <c r="O273" i="4"/>
  <c r="T273" i="4" s="1"/>
  <c r="O274" i="4"/>
  <c r="T274" i="4" s="1"/>
  <c r="O275" i="4"/>
  <c r="O276" i="4"/>
  <c r="T276" i="4" s="1"/>
  <c r="O277" i="4"/>
  <c r="T277" i="4" s="1"/>
  <c r="O278" i="4"/>
  <c r="T278" i="4" s="1"/>
  <c r="O279" i="4"/>
  <c r="O280" i="4"/>
  <c r="T280" i="4" s="1"/>
  <c r="O281" i="4"/>
  <c r="T281" i="4" s="1"/>
  <c r="O282" i="4"/>
  <c r="T282" i="4" s="1"/>
  <c r="O283" i="4"/>
  <c r="T283" i="4" s="1"/>
  <c r="O284" i="4"/>
  <c r="O285" i="4"/>
  <c r="T285" i="4" s="1"/>
  <c r="O286" i="4"/>
  <c r="T286" i="4" s="1"/>
  <c r="O287" i="4"/>
  <c r="T287" i="4" s="1"/>
  <c r="O288" i="4"/>
  <c r="O289" i="4"/>
  <c r="T289" i="4" s="1"/>
  <c r="O290" i="4"/>
  <c r="T290" i="4" s="1"/>
  <c r="O291" i="4"/>
  <c r="O292" i="4"/>
  <c r="T292" i="4" s="1"/>
  <c r="O293" i="4"/>
  <c r="T293" i="4" s="1"/>
  <c r="O294" i="4"/>
  <c r="T294" i="4" s="1"/>
  <c r="O295" i="4"/>
  <c r="O296" i="4"/>
  <c r="T296" i="4" s="1"/>
  <c r="O297" i="4"/>
  <c r="T297" i="4" s="1"/>
  <c r="O298" i="4"/>
  <c r="T298" i="4" s="1"/>
  <c r="O299" i="4"/>
  <c r="O300" i="4"/>
  <c r="O301" i="4"/>
  <c r="T301" i="4" s="1"/>
  <c r="O302" i="4"/>
  <c r="T302" i="4" s="1"/>
  <c r="O303" i="4"/>
  <c r="T303" i="4" s="1"/>
  <c r="O304" i="4"/>
  <c r="O305" i="4"/>
  <c r="T305" i="4" s="1"/>
  <c r="O306" i="4"/>
  <c r="T306" i="4" s="1"/>
  <c r="O209" i="4"/>
  <c r="O107" i="4"/>
  <c r="O108" i="4"/>
  <c r="T108" i="4" s="1"/>
  <c r="O109" i="4"/>
  <c r="O110" i="4"/>
  <c r="T110" i="4" s="1"/>
  <c r="O111" i="4"/>
  <c r="O112" i="4"/>
  <c r="T112" i="4" s="1"/>
  <c r="O113" i="4"/>
  <c r="O114" i="4"/>
  <c r="T114" i="4" s="1"/>
  <c r="O115" i="4"/>
  <c r="O116" i="4"/>
  <c r="T116" i="4" s="1"/>
  <c r="O117" i="4"/>
  <c r="O118" i="4"/>
  <c r="T118" i="4" s="1"/>
  <c r="O119" i="4"/>
  <c r="O120" i="4"/>
  <c r="T120" i="4" s="1"/>
  <c r="O121" i="4"/>
  <c r="O122" i="4"/>
  <c r="T122" i="4" s="1"/>
  <c r="O123" i="4"/>
  <c r="O124" i="4"/>
  <c r="T124" i="4" s="1"/>
  <c r="O125" i="4"/>
  <c r="O126" i="4"/>
  <c r="T126" i="4" s="1"/>
  <c r="O127" i="4"/>
  <c r="O128" i="4"/>
  <c r="T128" i="4" s="1"/>
  <c r="O129" i="4"/>
  <c r="O130" i="4"/>
  <c r="T130" i="4" s="1"/>
  <c r="O131" i="4"/>
  <c r="O132" i="4"/>
  <c r="T132" i="4" s="1"/>
  <c r="O133" i="4"/>
  <c r="O134" i="4"/>
  <c r="T134" i="4" s="1"/>
  <c r="O135" i="4"/>
  <c r="O136" i="4"/>
  <c r="T136" i="4" s="1"/>
  <c r="O137" i="4"/>
  <c r="O138" i="4"/>
  <c r="T138" i="4" s="1"/>
  <c r="O139" i="4"/>
  <c r="O140" i="4"/>
  <c r="T140" i="4" s="1"/>
  <c r="O141" i="4"/>
  <c r="O142" i="4"/>
  <c r="T142" i="4" s="1"/>
  <c r="O143" i="4"/>
  <c r="O144" i="4"/>
  <c r="T144" i="4" s="1"/>
  <c r="O145" i="4"/>
  <c r="O146" i="4"/>
  <c r="O147" i="4"/>
  <c r="O148" i="4"/>
  <c r="T148" i="4" s="1"/>
  <c r="O149" i="4"/>
  <c r="O150" i="4"/>
  <c r="O151" i="4"/>
  <c r="O152" i="4"/>
  <c r="T152" i="4" s="1"/>
  <c r="O153" i="4"/>
  <c r="O154" i="4"/>
  <c r="O155" i="4"/>
  <c r="O156" i="4"/>
  <c r="T156" i="4" s="1"/>
  <c r="O157" i="4"/>
  <c r="O158" i="4"/>
  <c r="O159" i="4"/>
  <c r="O160" i="4"/>
  <c r="T160" i="4" s="1"/>
  <c r="O161" i="4"/>
  <c r="O162" i="4"/>
  <c r="O163" i="4"/>
  <c r="O164" i="4"/>
  <c r="T164" i="4" s="1"/>
  <c r="O165" i="4"/>
  <c r="O166" i="4"/>
  <c r="O167" i="4"/>
  <c r="O168" i="4"/>
  <c r="T168" i="4" s="1"/>
  <c r="O169" i="4"/>
  <c r="O170" i="4"/>
  <c r="O171" i="4"/>
  <c r="O172" i="4"/>
  <c r="T172" i="4" s="1"/>
  <c r="O173" i="4"/>
  <c r="O174" i="4"/>
  <c r="O175" i="4"/>
  <c r="O176" i="4"/>
  <c r="T176" i="4" s="1"/>
  <c r="O177" i="4"/>
  <c r="O178" i="4"/>
  <c r="O179" i="4"/>
  <c r="O180" i="4"/>
  <c r="T180" i="4" s="1"/>
  <c r="O181" i="4"/>
  <c r="O182" i="4"/>
  <c r="O183" i="4"/>
  <c r="O184" i="4"/>
  <c r="T184" i="4" s="1"/>
  <c r="O185" i="4"/>
  <c r="O186" i="4"/>
  <c r="O187" i="4"/>
  <c r="O188" i="4"/>
  <c r="T188" i="4" s="1"/>
  <c r="O189" i="4"/>
  <c r="O190" i="4"/>
  <c r="O191" i="4"/>
  <c r="O192" i="4"/>
  <c r="T192" i="4" s="1"/>
  <c r="O193" i="4"/>
  <c r="O194" i="4"/>
  <c r="O195" i="4"/>
  <c r="O196" i="4"/>
  <c r="T196" i="4" s="1"/>
  <c r="O197" i="4"/>
  <c r="O198" i="4"/>
  <c r="T198" i="4" s="1"/>
  <c r="O199" i="4"/>
  <c r="O200" i="4"/>
  <c r="T200" i="4" s="1"/>
  <c r="O201" i="4"/>
  <c r="O202" i="4"/>
  <c r="O203" i="4"/>
  <c r="O106" i="4"/>
  <c r="T106" i="4" s="1"/>
  <c r="O307" i="4"/>
  <c r="N307" i="4"/>
  <c r="T304" i="4"/>
  <c r="T300" i="4"/>
  <c r="T299" i="4"/>
  <c r="T295" i="4"/>
  <c r="T291" i="4"/>
  <c r="T288" i="4"/>
  <c r="T284" i="4"/>
  <c r="T279" i="4"/>
  <c r="T275" i="4"/>
  <c r="T272" i="4"/>
  <c r="T268" i="4"/>
  <c r="T267" i="4"/>
  <c r="T263" i="4"/>
  <c r="T259" i="4"/>
  <c r="T256" i="4"/>
  <c r="T252" i="4"/>
  <c r="T247" i="4"/>
  <c r="T243" i="4"/>
  <c r="T240" i="4"/>
  <c r="T238" i="4"/>
  <c r="T236" i="4"/>
  <c r="T234" i="4"/>
  <c r="T232" i="4"/>
  <c r="T230" i="4"/>
  <c r="T228" i="4"/>
  <c r="T226" i="4"/>
  <c r="T224" i="4"/>
  <c r="T222" i="4"/>
  <c r="T218" i="4"/>
  <c r="T216" i="4"/>
  <c r="T214" i="4"/>
  <c r="T212" i="4"/>
  <c r="T210" i="4"/>
  <c r="T209" i="4"/>
  <c r="O204" i="4"/>
  <c r="N204" i="4"/>
  <c r="T203" i="4"/>
  <c r="T202" i="4"/>
  <c r="T201" i="4"/>
  <c r="T199" i="4"/>
  <c r="T197" i="4"/>
  <c r="T195" i="4"/>
  <c r="T194" i="4"/>
  <c r="T193" i="4"/>
  <c r="T191" i="4"/>
  <c r="T190" i="4"/>
  <c r="T189" i="4"/>
  <c r="T187" i="4"/>
  <c r="T186" i="4"/>
  <c r="T185" i="4"/>
  <c r="T183" i="4"/>
  <c r="T182" i="4"/>
  <c r="T181" i="4"/>
  <c r="T179" i="4"/>
  <c r="T178" i="4"/>
  <c r="T177" i="4"/>
  <c r="T175" i="4"/>
  <c r="T174" i="4"/>
  <c r="T173" i="4"/>
  <c r="T171" i="4"/>
  <c r="T170" i="4"/>
  <c r="T169" i="4"/>
  <c r="T167" i="4"/>
  <c r="T166" i="4"/>
  <c r="T165" i="4"/>
  <c r="T163" i="4"/>
  <c r="T162" i="4"/>
  <c r="T161" i="4"/>
  <c r="T159" i="4"/>
  <c r="T158" i="4"/>
  <c r="T157" i="4"/>
  <c r="T155" i="4"/>
  <c r="T154" i="4"/>
  <c r="T153" i="4"/>
  <c r="T151" i="4"/>
  <c r="T150" i="4"/>
  <c r="T149" i="4"/>
  <c r="T147" i="4"/>
  <c r="T146" i="4"/>
  <c r="T145" i="4"/>
  <c r="T143" i="4"/>
  <c r="T141" i="4"/>
  <c r="T139" i="4"/>
  <c r="T137" i="4"/>
  <c r="T135" i="4"/>
  <c r="T133" i="4"/>
  <c r="T131" i="4"/>
  <c r="T129" i="4"/>
  <c r="T127" i="4"/>
  <c r="T125" i="4"/>
  <c r="T123" i="4"/>
  <c r="T121" i="4"/>
  <c r="T119" i="4"/>
  <c r="T117" i="4"/>
  <c r="T115" i="4"/>
  <c r="T113" i="4"/>
  <c r="T111" i="4"/>
  <c r="T109" i="4"/>
  <c r="T107" i="4"/>
  <c r="O3" i="4"/>
  <c r="T3" i="4" s="1"/>
  <c r="O4" i="4"/>
  <c r="T4" i="4" s="1"/>
  <c r="O5" i="4"/>
  <c r="O6" i="4"/>
  <c r="T6" i="4" s="1"/>
  <c r="O7" i="4"/>
  <c r="T7" i="4" s="1"/>
  <c r="O8" i="4"/>
  <c r="T8" i="4" s="1"/>
  <c r="O9" i="4"/>
  <c r="O10" i="4"/>
  <c r="T10" i="4" s="1"/>
  <c r="O11" i="4"/>
  <c r="T11" i="4" s="1"/>
  <c r="O12" i="4"/>
  <c r="T12" i="4" s="1"/>
  <c r="O13" i="4"/>
  <c r="O14" i="4"/>
  <c r="T14" i="4" s="1"/>
  <c r="O15" i="4"/>
  <c r="T15" i="4" s="1"/>
  <c r="O16" i="4"/>
  <c r="T16" i="4" s="1"/>
  <c r="O17" i="4"/>
  <c r="O18" i="4"/>
  <c r="T18" i="4" s="1"/>
  <c r="O19" i="4"/>
  <c r="T19" i="4" s="1"/>
  <c r="O20" i="4"/>
  <c r="T20" i="4" s="1"/>
  <c r="O21" i="4"/>
  <c r="O22" i="4"/>
  <c r="T22" i="4" s="1"/>
  <c r="O23" i="4"/>
  <c r="T23" i="4" s="1"/>
  <c r="O24" i="4"/>
  <c r="T24" i="4" s="1"/>
  <c r="O25" i="4"/>
  <c r="O26" i="4"/>
  <c r="T26" i="4" s="1"/>
  <c r="O27" i="4"/>
  <c r="T27" i="4" s="1"/>
  <c r="O28" i="4"/>
  <c r="T28" i="4" s="1"/>
  <c r="O29" i="4"/>
  <c r="O30" i="4"/>
  <c r="T30" i="4" s="1"/>
  <c r="O31" i="4"/>
  <c r="T31" i="4" s="1"/>
  <c r="O32" i="4"/>
  <c r="T32" i="4" s="1"/>
  <c r="O33" i="4"/>
  <c r="O34" i="4"/>
  <c r="T34" i="4" s="1"/>
  <c r="O35" i="4"/>
  <c r="T35" i="4" s="1"/>
  <c r="O36" i="4"/>
  <c r="T36" i="4" s="1"/>
  <c r="O37" i="4"/>
  <c r="O38" i="4"/>
  <c r="O39" i="4"/>
  <c r="T39" i="4" s="1"/>
  <c r="O40" i="4"/>
  <c r="T40" i="4" s="1"/>
  <c r="O41" i="4"/>
  <c r="T41" i="4" s="1"/>
  <c r="O42" i="4"/>
  <c r="T42" i="4" s="1"/>
  <c r="O43" i="4"/>
  <c r="T43" i="4" s="1"/>
  <c r="O44" i="4"/>
  <c r="O45" i="4"/>
  <c r="O46" i="4"/>
  <c r="T46" i="4" s="1"/>
  <c r="O47" i="4"/>
  <c r="T47" i="4" s="1"/>
  <c r="O48" i="4"/>
  <c r="T48" i="4" s="1"/>
  <c r="O49" i="4"/>
  <c r="O50" i="4"/>
  <c r="T50" i="4" s="1"/>
  <c r="O51" i="4"/>
  <c r="T51" i="4" s="1"/>
  <c r="O52" i="4"/>
  <c r="T52" i="4" s="1"/>
  <c r="O53" i="4"/>
  <c r="O54" i="4"/>
  <c r="T54" i="4" s="1"/>
  <c r="O55" i="4"/>
  <c r="T55" i="4" s="1"/>
  <c r="O56" i="4"/>
  <c r="T56" i="4" s="1"/>
  <c r="O57" i="4"/>
  <c r="T57" i="4" s="1"/>
  <c r="O58" i="4"/>
  <c r="O59" i="4"/>
  <c r="T59" i="4" s="1"/>
  <c r="O60" i="4"/>
  <c r="T60" i="4" s="1"/>
  <c r="O61" i="4"/>
  <c r="O62" i="4"/>
  <c r="T62" i="4" s="1"/>
  <c r="O63" i="4"/>
  <c r="T63" i="4" s="1"/>
  <c r="O64" i="4"/>
  <c r="T64" i="4" s="1"/>
  <c r="O65" i="4"/>
  <c r="O66" i="4"/>
  <c r="T66" i="4" s="1"/>
  <c r="O67" i="4"/>
  <c r="T67" i="4" s="1"/>
  <c r="O68" i="4"/>
  <c r="T68" i="4" s="1"/>
  <c r="O69" i="4"/>
  <c r="O70" i="4"/>
  <c r="O71" i="4"/>
  <c r="T71" i="4" s="1"/>
  <c r="O72" i="4"/>
  <c r="T72" i="4" s="1"/>
  <c r="O73" i="4"/>
  <c r="T73" i="4" s="1"/>
  <c r="O74" i="4"/>
  <c r="T74" i="4" s="1"/>
  <c r="O75" i="4"/>
  <c r="T75" i="4" s="1"/>
  <c r="O76" i="4"/>
  <c r="T76" i="4" s="1"/>
  <c r="O77" i="4"/>
  <c r="T77" i="4" s="1"/>
  <c r="O78" i="4"/>
  <c r="T78" i="4" s="1"/>
  <c r="O79" i="4"/>
  <c r="T79" i="4" s="1"/>
  <c r="O80" i="4"/>
  <c r="T80" i="4" s="1"/>
  <c r="O81" i="4"/>
  <c r="T81" i="4" s="1"/>
  <c r="O82" i="4"/>
  <c r="T82" i="4" s="1"/>
  <c r="O83" i="4"/>
  <c r="T83" i="4" s="1"/>
  <c r="O84" i="4"/>
  <c r="T84" i="4" s="1"/>
  <c r="O85" i="4"/>
  <c r="T85" i="4" s="1"/>
  <c r="O86" i="4"/>
  <c r="T86" i="4" s="1"/>
  <c r="O87" i="4"/>
  <c r="T87" i="4" s="1"/>
  <c r="O88" i="4"/>
  <c r="T88" i="4" s="1"/>
  <c r="O89" i="4"/>
  <c r="T89" i="4" s="1"/>
  <c r="O90" i="4"/>
  <c r="T90" i="4" s="1"/>
  <c r="O91" i="4"/>
  <c r="T91" i="4" s="1"/>
  <c r="O92" i="4"/>
  <c r="T92" i="4" s="1"/>
  <c r="O93" i="4"/>
  <c r="T93" i="4" s="1"/>
  <c r="O94" i="4"/>
  <c r="T94" i="4" s="1"/>
  <c r="O95" i="4"/>
  <c r="T95" i="4" s="1"/>
  <c r="O96" i="4"/>
  <c r="T96" i="4" s="1"/>
  <c r="O97" i="4"/>
  <c r="T97" i="4" s="1"/>
  <c r="O98" i="4"/>
  <c r="T98" i="4" s="1"/>
  <c r="O99" i="4"/>
  <c r="T99" i="4" s="1"/>
  <c r="O100" i="4"/>
  <c r="T100" i="4" s="1"/>
  <c r="T70" i="4"/>
  <c r="T69" i="4"/>
  <c r="T65" i="4"/>
  <c r="T61" i="4"/>
  <c r="T58" i="4"/>
  <c r="T53" i="4"/>
  <c r="T49" i="4"/>
  <c r="T45" i="4"/>
  <c r="T44" i="4"/>
  <c r="T38" i="4"/>
  <c r="T37" i="4"/>
  <c r="T33" i="4"/>
  <c r="T29" i="4"/>
  <c r="T25" i="4"/>
  <c r="T21" i="4"/>
  <c r="T17" i="4"/>
  <c r="T13" i="4"/>
  <c r="T9" i="4"/>
  <c r="T5" i="4"/>
  <c r="O101" i="4"/>
  <c r="N305" i="25"/>
  <c r="T214" i="25"/>
  <c r="O207" i="25"/>
  <c r="T207" i="25" s="1"/>
  <c r="O208" i="25"/>
  <c r="T208" i="25" s="1"/>
  <c r="O209" i="25"/>
  <c r="T209" i="25" s="1"/>
  <c r="O210" i="25"/>
  <c r="T210" i="25" s="1"/>
  <c r="O211" i="25"/>
  <c r="T211" i="25" s="1"/>
  <c r="O212" i="25"/>
  <c r="T212" i="25" s="1"/>
  <c r="O213" i="25"/>
  <c r="T213" i="25" s="1"/>
  <c r="O214" i="25"/>
  <c r="O215" i="25"/>
  <c r="T215" i="25" s="1"/>
  <c r="O216" i="25"/>
  <c r="T216" i="25" s="1"/>
  <c r="O217" i="25"/>
  <c r="T217" i="25" s="1"/>
  <c r="O218" i="25"/>
  <c r="T218" i="25" s="1"/>
  <c r="O219" i="25"/>
  <c r="T219" i="25" s="1"/>
  <c r="O220" i="25"/>
  <c r="T220" i="25" s="1"/>
  <c r="O221" i="25"/>
  <c r="T221" i="25" s="1"/>
  <c r="O222" i="25"/>
  <c r="T222" i="25" s="1"/>
  <c r="O223" i="25"/>
  <c r="T223" i="25" s="1"/>
  <c r="O224" i="25"/>
  <c r="T224" i="25" s="1"/>
  <c r="O225" i="25"/>
  <c r="T225" i="25" s="1"/>
  <c r="O226" i="25"/>
  <c r="T226" i="25" s="1"/>
  <c r="O227" i="25"/>
  <c r="T227" i="25" s="1"/>
  <c r="O228" i="25"/>
  <c r="T228" i="25" s="1"/>
  <c r="O229" i="25"/>
  <c r="T229" i="25" s="1"/>
  <c r="O230" i="25"/>
  <c r="T230" i="25" s="1"/>
  <c r="O231" i="25"/>
  <c r="T231" i="25" s="1"/>
  <c r="O232" i="25"/>
  <c r="T232" i="25" s="1"/>
  <c r="O233" i="25"/>
  <c r="T233" i="25" s="1"/>
  <c r="O234" i="25"/>
  <c r="T234" i="25" s="1"/>
  <c r="O235" i="25"/>
  <c r="T235" i="25" s="1"/>
  <c r="O236" i="25"/>
  <c r="T236" i="25" s="1"/>
  <c r="O237" i="25"/>
  <c r="T237" i="25" s="1"/>
  <c r="O238" i="25"/>
  <c r="T238" i="25" s="1"/>
  <c r="O239" i="25"/>
  <c r="T239" i="25" s="1"/>
  <c r="O240" i="25"/>
  <c r="T240" i="25" s="1"/>
  <c r="O241" i="25"/>
  <c r="T241" i="25" s="1"/>
  <c r="O242" i="25"/>
  <c r="T242" i="25" s="1"/>
  <c r="O243" i="25"/>
  <c r="T243" i="25" s="1"/>
  <c r="O244" i="25"/>
  <c r="T244" i="25" s="1"/>
  <c r="O245" i="25"/>
  <c r="T245" i="25" s="1"/>
  <c r="O246" i="25"/>
  <c r="T246" i="25" s="1"/>
  <c r="O247" i="25"/>
  <c r="T247" i="25" s="1"/>
  <c r="O248" i="25"/>
  <c r="T248" i="25" s="1"/>
  <c r="O249" i="25"/>
  <c r="T249" i="25" s="1"/>
  <c r="O250" i="25"/>
  <c r="T250" i="25" s="1"/>
  <c r="O251" i="25"/>
  <c r="T251" i="25" s="1"/>
  <c r="O252" i="25"/>
  <c r="T252" i="25" s="1"/>
  <c r="O253" i="25"/>
  <c r="T253" i="25" s="1"/>
  <c r="O254" i="25"/>
  <c r="T254" i="25" s="1"/>
  <c r="O255" i="25"/>
  <c r="T255" i="25" s="1"/>
  <c r="O256" i="25"/>
  <c r="T256" i="25" s="1"/>
  <c r="O257" i="25"/>
  <c r="T257" i="25" s="1"/>
  <c r="O258" i="25"/>
  <c r="T258" i="25" s="1"/>
  <c r="O259" i="25"/>
  <c r="T259" i="25" s="1"/>
  <c r="O260" i="25"/>
  <c r="T260" i="25" s="1"/>
  <c r="O261" i="25"/>
  <c r="T261" i="25" s="1"/>
  <c r="O262" i="25"/>
  <c r="T262" i="25" s="1"/>
  <c r="O263" i="25"/>
  <c r="T263" i="25" s="1"/>
  <c r="O264" i="25"/>
  <c r="T264" i="25" s="1"/>
  <c r="O265" i="25"/>
  <c r="T265" i="25" s="1"/>
  <c r="O266" i="25"/>
  <c r="T266" i="25" s="1"/>
  <c r="O267" i="25"/>
  <c r="T267" i="25" s="1"/>
  <c r="O268" i="25"/>
  <c r="T268" i="25" s="1"/>
  <c r="O269" i="25"/>
  <c r="T269" i="25" s="1"/>
  <c r="O270" i="25"/>
  <c r="T270" i="25" s="1"/>
  <c r="O271" i="25"/>
  <c r="T271" i="25" s="1"/>
  <c r="O272" i="25"/>
  <c r="T272" i="25" s="1"/>
  <c r="O273" i="25"/>
  <c r="T273" i="25" s="1"/>
  <c r="O274" i="25"/>
  <c r="T274" i="25" s="1"/>
  <c r="O275" i="25"/>
  <c r="T275" i="25" s="1"/>
  <c r="O276" i="25"/>
  <c r="T276" i="25" s="1"/>
  <c r="O277" i="25"/>
  <c r="T277" i="25" s="1"/>
  <c r="O278" i="25"/>
  <c r="T278" i="25" s="1"/>
  <c r="O279" i="25"/>
  <c r="T279" i="25" s="1"/>
  <c r="O280" i="25"/>
  <c r="T280" i="25" s="1"/>
  <c r="O281" i="25"/>
  <c r="T281" i="25" s="1"/>
  <c r="O282" i="25"/>
  <c r="T282" i="25" s="1"/>
  <c r="O283" i="25"/>
  <c r="T283" i="25" s="1"/>
  <c r="O284" i="25"/>
  <c r="T284" i="25" s="1"/>
  <c r="O285" i="25"/>
  <c r="T285" i="25" s="1"/>
  <c r="O286" i="25"/>
  <c r="T286" i="25" s="1"/>
  <c r="O287" i="25"/>
  <c r="T287" i="25" s="1"/>
  <c r="O288" i="25"/>
  <c r="T288" i="25" s="1"/>
  <c r="O289" i="25"/>
  <c r="T289" i="25" s="1"/>
  <c r="O290" i="25"/>
  <c r="T290" i="25" s="1"/>
  <c r="O291" i="25"/>
  <c r="T291" i="25" s="1"/>
  <c r="O292" i="25"/>
  <c r="T292" i="25" s="1"/>
  <c r="O293" i="25"/>
  <c r="T293" i="25" s="1"/>
  <c r="O294" i="25"/>
  <c r="T294" i="25" s="1"/>
  <c r="O295" i="25"/>
  <c r="T295" i="25" s="1"/>
  <c r="O296" i="25"/>
  <c r="T296" i="25" s="1"/>
  <c r="O297" i="25"/>
  <c r="T297" i="25" s="1"/>
  <c r="O298" i="25"/>
  <c r="T298" i="25" s="1"/>
  <c r="O299" i="25"/>
  <c r="T299" i="25" s="1"/>
  <c r="O300" i="25"/>
  <c r="T300" i="25" s="1"/>
  <c r="O301" i="25"/>
  <c r="T301" i="25" s="1"/>
  <c r="O302" i="25"/>
  <c r="O303" i="25"/>
  <c r="T303" i="25" s="1"/>
  <c r="O304" i="25"/>
  <c r="T304" i="25" s="1"/>
  <c r="T176" i="25"/>
  <c r="T178" i="25"/>
  <c r="T180" i="25"/>
  <c r="T182" i="25"/>
  <c r="T184" i="25"/>
  <c r="T186" i="25"/>
  <c r="T188" i="25"/>
  <c r="T190" i="25"/>
  <c r="T144" i="25"/>
  <c r="T146" i="25"/>
  <c r="T148" i="25"/>
  <c r="T150" i="25"/>
  <c r="T152" i="25"/>
  <c r="T154" i="25"/>
  <c r="T156" i="25"/>
  <c r="T119" i="25"/>
  <c r="T120" i="25"/>
  <c r="T123" i="25"/>
  <c r="T124" i="25"/>
  <c r="T127" i="25"/>
  <c r="T114" i="25"/>
  <c r="T116" i="25"/>
  <c r="T111" i="25"/>
  <c r="T112" i="25"/>
  <c r="T106" i="25"/>
  <c r="T108" i="25"/>
  <c r="O106" i="25"/>
  <c r="O107" i="25"/>
  <c r="T107" i="25" s="1"/>
  <c r="O108" i="25"/>
  <c r="O109" i="25"/>
  <c r="T109" i="25" s="1"/>
  <c r="O110" i="25"/>
  <c r="T110" i="25" s="1"/>
  <c r="O111" i="25"/>
  <c r="O112" i="25"/>
  <c r="O113" i="25"/>
  <c r="T113" i="25" s="1"/>
  <c r="O114" i="25"/>
  <c r="O115" i="25"/>
  <c r="T115" i="25" s="1"/>
  <c r="O116" i="25"/>
  <c r="O117" i="25"/>
  <c r="T117" i="25" s="1"/>
  <c r="O118" i="25"/>
  <c r="T118" i="25" s="1"/>
  <c r="O119" i="25"/>
  <c r="O120" i="25"/>
  <c r="O121" i="25"/>
  <c r="T121" i="25" s="1"/>
  <c r="O122" i="25"/>
  <c r="T122" i="25" s="1"/>
  <c r="O123" i="25"/>
  <c r="O124" i="25"/>
  <c r="O125" i="25"/>
  <c r="T125" i="25" s="1"/>
  <c r="O126" i="25"/>
  <c r="T126" i="25" s="1"/>
  <c r="O127" i="25"/>
  <c r="O128" i="25"/>
  <c r="T128" i="25" s="1"/>
  <c r="O129" i="25"/>
  <c r="T129" i="25" s="1"/>
  <c r="O130" i="25"/>
  <c r="T130" i="25" s="1"/>
  <c r="O131" i="25"/>
  <c r="T131" i="25" s="1"/>
  <c r="O132" i="25"/>
  <c r="T132" i="25" s="1"/>
  <c r="O133" i="25"/>
  <c r="T133" i="25" s="1"/>
  <c r="O134" i="25"/>
  <c r="T134" i="25" s="1"/>
  <c r="O135" i="25"/>
  <c r="T135" i="25" s="1"/>
  <c r="O136" i="25"/>
  <c r="T136" i="25" s="1"/>
  <c r="O137" i="25"/>
  <c r="T137" i="25" s="1"/>
  <c r="O138" i="25"/>
  <c r="T138" i="25" s="1"/>
  <c r="O139" i="25"/>
  <c r="T139" i="25" s="1"/>
  <c r="O140" i="25"/>
  <c r="T140" i="25" s="1"/>
  <c r="O141" i="25"/>
  <c r="T141" i="25" s="1"/>
  <c r="O142" i="25"/>
  <c r="T142" i="25" s="1"/>
  <c r="O143" i="25"/>
  <c r="T143" i="25" s="1"/>
  <c r="O144" i="25"/>
  <c r="O145" i="25"/>
  <c r="T145" i="25" s="1"/>
  <c r="O146" i="25"/>
  <c r="O147" i="25"/>
  <c r="T147" i="25" s="1"/>
  <c r="O148" i="25"/>
  <c r="O149" i="25"/>
  <c r="T149" i="25" s="1"/>
  <c r="O150" i="25"/>
  <c r="O151" i="25"/>
  <c r="T151" i="25" s="1"/>
  <c r="O152" i="25"/>
  <c r="O153" i="25"/>
  <c r="T153" i="25" s="1"/>
  <c r="O154" i="25"/>
  <c r="O155" i="25"/>
  <c r="T155" i="25" s="1"/>
  <c r="O156" i="25"/>
  <c r="O157" i="25"/>
  <c r="T157" i="25" s="1"/>
  <c r="O158" i="25"/>
  <c r="T158" i="25" s="1"/>
  <c r="O159" i="25"/>
  <c r="T159" i="25" s="1"/>
  <c r="O160" i="25"/>
  <c r="T160" i="25" s="1"/>
  <c r="O161" i="25"/>
  <c r="T161" i="25" s="1"/>
  <c r="O162" i="25"/>
  <c r="T162" i="25" s="1"/>
  <c r="O163" i="25"/>
  <c r="T163" i="25" s="1"/>
  <c r="O164" i="25"/>
  <c r="T164" i="25" s="1"/>
  <c r="O165" i="25"/>
  <c r="T165" i="25" s="1"/>
  <c r="O166" i="25"/>
  <c r="T166" i="25" s="1"/>
  <c r="O167" i="25"/>
  <c r="T167" i="25" s="1"/>
  <c r="O168" i="25"/>
  <c r="T168" i="25" s="1"/>
  <c r="O169" i="25"/>
  <c r="T169" i="25" s="1"/>
  <c r="O170" i="25"/>
  <c r="T170" i="25" s="1"/>
  <c r="O171" i="25"/>
  <c r="T171" i="25" s="1"/>
  <c r="O172" i="25"/>
  <c r="T172" i="25" s="1"/>
  <c r="O173" i="25"/>
  <c r="T173" i="25" s="1"/>
  <c r="O174" i="25"/>
  <c r="T174" i="25" s="1"/>
  <c r="O175" i="25"/>
  <c r="T175" i="25" s="1"/>
  <c r="O176" i="25"/>
  <c r="O177" i="25"/>
  <c r="T177" i="25" s="1"/>
  <c r="O178" i="25"/>
  <c r="O179" i="25"/>
  <c r="T179" i="25" s="1"/>
  <c r="O180" i="25"/>
  <c r="O181" i="25"/>
  <c r="T181" i="25" s="1"/>
  <c r="O182" i="25"/>
  <c r="O183" i="25"/>
  <c r="T183" i="25" s="1"/>
  <c r="O184" i="25"/>
  <c r="O185" i="25"/>
  <c r="T185" i="25" s="1"/>
  <c r="O186" i="25"/>
  <c r="O187" i="25"/>
  <c r="T187" i="25" s="1"/>
  <c r="O188" i="25"/>
  <c r="O189" i="25"/>
  <c r="T189" i="25" s="1"/>
  <c r="O190" i="25"/>
  <c r="O191" i="25"/>
  <c r="T191" i="25" s="1"/>
  <c r="O192" i="25"/>
  <c r="T192" i="25" s="1"/>
  <c r="O193" i="25"/>
  <c r="T193" i="25" s="1"/>
  <c r="O194" i="25"/>
  <c r="T194" i="25" s="1"/>
  <c r="O195" i="25"/>
  <c r="T195" i="25" s="1"/>
  <c r="O196" i="25"/>
  <c r="T196" i="25" s="1"/>
  <c r="O197" i="25"/>
  <c r="T197" i="25" s="1"/>
  <c r="O198" i="25"/>
  <c r="T198" i="25" s="1"/>
  <c r="O199" i="25"/>
  <c r="T199" i="25" s="1"/>
  <c r="O200" i="25"/>
  <c r="T200" i="25" s="1"/>
  <c r="O201" i="25"/>
  <c r="T201" i="25" s="1"/>
  <c r="O105" i="25"/>
  <c r="T105" i="25"/>
  <c r="O3" i="25"/>
  <c r="O4" i="25"/>
  <c r="T4" i="25" s="1"/>
  <c r="O5" i="25"/>
  <c r="T5" i="25" s="1"/>
  <c r="O6" i="25"/>
  <c r="T6" i="25" s="1"/>
  <c r="O7" i="25"/>
  <c r="T7" i="25" s="1"/>
  <c r="O8" i="25"/>
  <c r="T8" i="25" s="1"/>
  <c r="O9" i="25"/>
  <c r="T9" i="25" s="1"/>
  <c r="O10" i="25"/>
  <c r="T10" i="25" s="1"/>
  <c r="O11" i="25"/>
  <c r="T11" i="25" s="1"/>
  <c r="O12" i="25"/>
  <c r="T12" i="25" s="1"/>
  <c r="O13" i="25"/>
  <c r="T13" i="25" s="1"/>
  <c r="O14" i="25"/>
  <c r="T14" i="25" s="1"/>
  <c r="O15" i="25"/>
  <c r="T15" i="25" s="1"/>
  <c r="O16" i="25"/>
  <c r="T16" i="25" s="1"/>
  <c r="O17" i="25"/>
  <c r="T17" i="25" s="1"/>
  <c r="O18" i="25"/>
  <c r="T18" i="25" s="1"/>
  <c r="O19" i="25"/>
  <c r="T19" i="25" s="1"/>
  <c r="O20" i="25"/>
  <c r="T20" i="25" s="1"/>
  <c r="O21" i="25"/>
  <c r="T21" i="25" s="1"/>
  <c r="O22" i="25"/>
  <c r="T22" i="25" s="1"/>
  <c r="O23" i="25"/>
  <c r="T23" i="25" s="1"/>
  <c r="O24" i="25"/>
  <c r="T24" i="25" s="1"/>
  <c r="O25" i="25"/>
  <c r="T25" i="25" s="1"/>
  <c r="O26" i="25"/>
  <c r="T26" i="25" s="1"/>
  <c r="O27" i="25"/>
  <c r="T27" i="25" s="1"/>
  <c r="O28" i="25"/>
  <c r="T28" i="25" s="1"/>
  <c r="O29" i="25"/>
  <c r="T29" i="25" s="1"/>
  <c r="O30" i="25"/>
  <c r="T30" i="25" s="1"/>
  <c r="O31" i="25"/>
  <c r="T31" i="25" s="1"/>
  <c r="O32" i="25"/>
  <c r="T32" i="25" s="1"/>
  <c r="O33" i="25"/>
  <c r="T33" i="25" s="1"/>
  <c r="O34" i="25"/>
  <c r="T34" i="25" s="1"/>
  <c r="O35" i="25"/>
  <c r="T35" i="25" s="1"/>
  <c r="O36" i="25"/>
  <c r="T36" i="25" s="1"/>
  <c r="O37" i="25"/>
  <c r="T37" i="25" s="1"/>
  <c r="O38" i="25"/>
  <c r="T38" i="25" s="1"/>
  <c r="O39" i="25"/>
  <c r="T39" i="25" s="1"/>
  <c r="O40" i="25"/>
  <c r="T40" i="25" s="1"/>
  <c r="O41" i="25"/>
  <c r="T41" i="25" s="1"/>
  <c r="O42" i="25"/>
  <c r="T42" i="25" s="1"/>
  <c r="O43" i="25"/>
  <c r="T43" i="25" s="1"/>
  <c r="O44" i="25"/>
  <c r="T44" i="25" s="1"/>
  <c r="O45" i="25"/>
  <c r="T45" i="25" s="1"/>
  <c r="O46" i="25"/>
  <c r="T46" i="25" s="1"/>
  <c r="O47" i="25"/>
  <c r="T47" i="25" s="1"/>
  <c r="O48" i="25"/>
  <c r="T48" i="25" s="1"/>
  <c r="O49" i="25"/>
  <c r="T49" i="25" s="1"/>
  <c r="O50" i="25"/>
  <c r="T50" i="25" s="1"/>
  <c r="O51" i="25"/>
  <c r="T51" i="25" s="1"/>
  <c r="O52" i="25"/>
  <c r="T52" i="25" s="1"/>
  <c r="O53" i="25"/>
  <c r="T53" i="25" s="1"/>
  <c r="O54" i="25"/>
  <c r="T54" i="25" s="1"/>
  <c r="O55" i="25"/>
  <c r="T55" i="25" s="1"/>
  <c r="O56" i="25"/>
  <c r="T56" i="25" s="1"/>
  <c r="O57" i="25"/>
  <c r="T57" i="25" s="1"/>
  <c r="O58" i="25"/>
  <c r="T58" i="25" s="1"/>
  <c r="O59" i="25"/>
  <c r="T59" i="25" s="1"/>
  <c r="O60" i="25"/>
  <c r="T60" i="25" s="1"/>
  <c r="O61" i="25"/>
  <c r="T61" i="25" s="1"/>
  <c r="O62" i="25"/>
  <c r="T62" i="25" s="1"/>
  <c r="O63" i="25"/>
  <c r="T63" i="25" s="1"/>
  <c r="O64" i="25"/>
  <c r="T64" i="25" s="1"/>
  <c r="O65" i="25"/>
  <c r="T65" i="25" s="1"/>
  <c r="O66" i="25"/>
  <c r="T66" i="25" s="1"/>
  <c r="O67" i="25"/>
  <c r="T67" i="25" s="1"/>
  <c r="O68" i="25"/>
  <c r="T68" i="25" s="1"/>
  <c r="O69" i="25"/>
  <c r="T69" i="25" s="1"/>
  <c r="O70" i="25"/>
  <c r="T70" i="25" s="1"/>
  <c r="O71" i="25"/>
  <c r="T71" i="25" s="1"/>
  <c r="O72" i="25"/>
  <c r="T72" i="25" s="1"/>
  <c r="O73" i="25"/>
  <c r="T73" i="25" s="1"/>
  <c r="O74" i="25"/>
  <c r="T74" i="25" s="1"/>
  <c r="O75" i="25"/>
  <c r="T75" i="25" s="1"/>
  <c r="O76" i="25"/>
  <c r="T76" i="25" s="1"/>
  <c r="O77" i="25"/>
  <c r="T77" i="25" s="1"/>
  <c r="O78" i="25"/>
  <c r="T78" i="25" s="1"/>
  <c r="O79" i="25"/>
  <c r="T79" i="25" s="1"/>
  <c r="O80" i="25"/>
  <c r="T80" i="25" s="1"/>
  <c r="O81" i="25"/>
  <c r="T81" i="25" s="1"/>
  <c r="O82" i="25"/>
  <c r="T82" i="25" s="1"/>
  <c r="O83" i="25"/>
  <c r="T83" i="25" s="1"/>
  <c r="O84" i="25"/>
  <c r="T84" i="25" s="1"/>
  <c r="O85" i="25"/>
  <c r="T85" i="25" s="1"/>
  <c r="O86" i="25"/>
  <c r="T86" i="25" s="1"/>
  <c r="O87" i="25"/>
  <c r="T87" i="25" s="1"/>
  <c r="O88" i="25"/>
  <c r="T88" i="25" s="1"/>
  <c r="O89" i="25"/>
  <c r="T89" i="25" s="1"/>
  <c r="O90" i="25"/>
  <c r="T90" i="25" s="1"/>
  <c r="O91" i="25"/>
  <c r="T91" i="25" s="1"/>
  <c r="O92" i="25"/>
  <c r="T92" i="25" s="1"/>
  <c r="O93" i="25"/>
  <c r="T93" i="25" s="1"/>
  <c r="O94" i="25"/>
  <c r="T94" i="25" s="1"/>
  <c r="O95" i="25"/>
  <c r="T95" i="25" s="1"/>
  <c r="O96" i="25"/>
  <c r="T96" i="25" s="1"/>
  <c r="O97" i="25"/>
  <c r="T97" i="25" s="1"/>
  <c r="O98" i="25"/>
  <c r="T98" i="25" s="1"/>
  <c r="O99" i="25"/>
  <c r="T99" i="25" s="1"/>
  <c r="U202" i="24" l="1"/>
  <c r="U204" i="24" s="1"/>
  <c r="P101" i="24"/>
  <c r="U101" i="24"/>
  <c r="T204" i="4"/>
  <c r="T101" i="4"/>
  <c r="T307" i="4"/>
  <c r="O305" i="25"/>
  <c r="T302" i="25"/>
  <c r="O202" i="25"/>
  <c r="T100" i="25"/>
  <c r="O35" i="26"/>
  <c r="T35" i="26" s="1"/>
  <c r="O36" i="26"/>
  <c r="O37" i="26"/>
  <c r="O38" i="26"/>
  <c r="T38" i="26" s="1"/>
  <c r="O39" i="26"/>
  <c r="T39" i="26" s="1"/>
  <c r="O40" i="26"/>
  <c r="T40" i="26" s="1"/>
  <c r="O41" i="26"/>
  <c r="O42" i="26"/>
  <c r="T42" i="26" s="1"/>
  <c r="O43" i="26"/>
  <c r="O44" i="26"/>
  <c r="T44" i="26" s="1"/>
  <c r="O45" i="26"/>
  <c r="O46" i="26"/>
  <c r="O47" i="26"/>
  <c r="T47" i="26" s="1"/>
  <c r="O48" i="26"/>
  <c r="T48" i="26" s="1"/>
  <c r="O49" i="26"/>
  <c r="O50" i="26"/>
  <c r="T50" i="26" s="1"/>
  <c r="O51" i="26"/>
  <c r="O52" i="26"/>
  <c r="O53" i="26"/>
  <c r="O54" i="26"/>
  <c r="O55" i="26"/>
  <c r="T55" i="26" s="1"/>
  <c r="O56" i="26"/>
  <c r="T56" i="26" s="1"/>
  <c r="O57" i="26"/>
  <c r="O58" i="26"/>
  <c r="T58" i="26" s="1"/>
  <c r="O59" i="26"/>
  <c r="O60" i="26"/>
  <c r="T46" i="26"/>
  <c r="T54" i="26"/>
  <c r="T36" i="26"/>
  <c r="T52" i="26"/>
  <c r="T60" i="26"/>
  <c r="T37" i="26"/>
  <c r="T41" i="26"/>
  <c r="T43" i="26"/>
  <c r="T45" i="26"/>
  <c r="T49" i="26"/>
  <c r="T51" i="26"/>
  <c r="T53" i="26"/>
  <c r="T57" i="26"/>
  <c r="T59" i="26"/>
  <c r="O4" i="26"/>
  <c r="T4" i="26" s="1"/>
  <c r="O5" i="26"/>
  <c r="O6" i="26"/>
  <c r="O7" i="26"/>
  <c r="O8" i="26"/>
  <c r="O9" i="26"/>
  <c r="O10" i="26"/>
  <c r="O11" i="26"/>
  <c r="O12" i="26"/>
  <c r="O13" i="26"/>
  <c r="O14" i="26"/>
  <c r="O15" i="26"/>
  <c r="O16" i="26"/>
  <c r="O17" i="26"/>
  <c r="O18" i="26"/>
  <c r="O19" i="26"/>
  <c r="O20" i="26"/>
  <c r="O21" i="26"/>
  <c r="O22" i="26"/>
  <c r="O23" i="26"/>
  <c r="O24" i="26"/>
  <c r="O25" i="26"/>
  <c r="O26" i="26"/>
  <c r="O27" i="26"/>
  <c r="O28" i="26"/>
  <c r="O3" i="26"/>
  <c r="T3" i="26" s="1"/>
  <c r="T5" i="26" l="1"/>
  <c r="T6" i="26"/>
  <c r="T7" i="26"/>
  <c r="T8" i="26"/>
  <c r="T9" i="26"/>
  <c r="T10" i="26"/>
  <c r="T11" i="26"/>
  <c r="T12" i="26"/>
  <c r="T13" i="26"/>
  <c r="T14" i="26"/>
  <c r="T15" i="26"/>
  <c r="T16" i="26"/>
  <c r="T17" i="26"/>
  <c r="T18" i="26"/>
  <c r="T19" i="26"/>
  <c r="T20" i="26"/>
  <c r="T21" i="26"/>
  <c r="T22" i="26"/>
  <c r="T23" i="26"/>
  <c r="T24" i="26"/>
  <c r="T25" i="26"/>
  <c r="T26" i="26"/>
  <c r="T27" i="26"/>
  <c r="T28" i="26"/>
  <c r="N93" i="26" l="1"/>
  <c r="O93" i="26" s="1"/>
  <c r="T93" i="26" s="1"/>
  <c r="O92" i="26"/>
  <c r="T92" i="26" s="1"/>
  <c r="O91" i="26"/>
  <c r="T91" i="26" s="1"/>
  <c r="O90" i="26"/>
  <c r="T90" i="26" s="1"/>
  <c r="O89" i="26"/>
  <c r="T89" i="26" s="1"/>
  <c r="O88" i="26"/>
  <c r="T88" i="26" s="1"/>
  <c r="O87" i="26"/>
  <c r="T87" i="26" s="1"/>
  <c r="O86" i="26"/>
  <c r="T86" i="26" s="1"/>
  <c r="O85" i="26"/>
  <c r="T85" i="26" s="1"/>
  <c r="O84" i="26"/>
  <c r="T84" i="26" s="1"/>
  <c r="O83" i="26"/>
  <c r="T83" i="26" s="1"/>
  <c r="O82" i="26"/>
  <c r="T82" i="26" s="1"/>
  <c r="O81" i="26"/>
  <c r="T81" i="26" s="1"/>
  <c r="O80" i="26"/>
  <c r="T80" i="26" s="1"/>
  <c r="O79" i="26"/>
  <c r="T79" i="26" s="1"/>
  <c r="O78" i="26"/>
  <c r="T78" i="26" s="1"/>
  <c r="O77" i="26"/>
  <c r="T77" i="26" s="1"/>
  <c r="O76" i="26"/>
  <c r="T76" i="26" s="1"/>
  <c r="O75" i="26"/>
  <c r="T75" i="26" s="1"/>
  <c r="O74" i="26"/>
  <c r="T74" i="26" s="1"/>
  <c r="O73" i="26"/>
  <c r="T73" i="26" s="1"/>
  <c r="O72" i="26"/>
  <c r="T72" i="26" s="1"/>
  <c r="O71" i="26"/>
  <c r="T71" i="26" s="1"/>
  <c r="O70" i="26"/>
  <c r="T70" i="26" s="1"/>
  <c r="O69" i="26"/>
  <c r="T69" i="26" s="1"/>
  <c r="O68" i="26"/>
  <c r="T68" i="26" s="1"/>
  <c r="O67" i="26"/>
  <c r="T67" i="26" s="1"/>
  <c r="T29" i="26"/>
  <c r="N29" i="26" l="1"/>
  <c r="O29" i="26"/>
  <c r="N61" i="26" l="1"/>
  <c r="O61" i="26" s="1"/>
  <c r="T61" i="26" s="1"/>
  <c r="N202" i="25" l="1"/>
  <c r="T305" i="25"/>
  <c r="T202" i="25"/>
  <c r="N101" i="4" l="1"/>
</calcChain>
</file>

<file path=xl/sharedStrings.xml><?xml version="1.0" encoding="utf-8"?>
<sst xmlns="http://schemas.openxmlformats.org/spreadsheetml/2006/main" count="294" uniqueCount="59">
  <si>
    <t>MOIS</t>
  </si>
  <si>
    <t>DATE D'ENVOI</t>
  </si>
  <si>
    <t>AGENCE</t>
  </si>
  <si>
    <t>VILLE</t>
  </si>
  <si>
    <t>DATE RECEPTION CHÈQUE</t>
  </si>
  <si>
    <t>CHÉQUE</t>
  </si>
  <si>
    <t>NUMÉRO DE FACTURE</t>
  </si>
  <si>
    <t>FORMATION</t>
  </si>
  <si>
    <t>RESTE A RECEVOIR TTC</t>
  </si>
  <si>
    <t>Total</t>
  </si>
  <si>
    <t>ADRESSE</t>
  </si>
  <si>
    <t>REMARQUE</t>
  </si>
  <si>
    <t>MAIL</t>
  </si>
  <si>
    <t>TELEPHONE</t>
  </si>
  <si>
    <t>REFERENCE CLIENT</t>
  </si>
  <si>
    <t xml:space="preserve">DATE ENVOI FACTURE </t>
  </si>
  <si>
    <t>PAIEMENT DIRECT MARJE</t>
  </si>
  <si>
    <t>STATUT</t>
  </si>
  <si>
    <t>PAIEMENT DIRECT ANNIE</t>
  </si>
  <si>
    <t>↓↓MARJE↓↓</t>
  </si>
  <si>
    <t>↑↑ANNIE↑↑</t>
  </si>
  <si>
    <t>Monsieur (Madame),
Nous accusons réception de votre règlement dont nous vous remercions. 
Vous trouverez, ci-joint, votre facture acquittée. 
Nous vous en souhaitons bonne réception. 
Veuillez agréer, Monsieur (Madame), nos salutations distinguées.</t>
  </si>
  <si>
    <t>ENVOI FACTURE ACQUITÉE</t>
  </si>
  <si>
    <t xml:space="preserve">ENVOI CALENDRIER 1ER SEMESTRE </t>
  </si>
  <si>
    <t xml:space="preserve">ENVOI CALENDRIER 2éme SEMESTRE </t>
  </si>
  <si>
    <t>DATE ENVOI FACTURE ET FEUILLE DE PRÉSENCE</t>
  </si>
  <si>
    <t>NOM DU PARTICIPANT</t>
  </si>
  <si>
    <r>
      <t xml:space="preserve">AGEFICE </t>
    </r>
    <r>
      <rPr>
        <sz val="26"/>
        <color rgb="FFFF0000"/>
        <rFont val="Bernard MT Condensed"/>
        <family val="1"/>
      </rPr>
      <t>ANNIE</t>
    </r>
    <r>
      <rPr>
        <sz val="26"/>
        <color theme="0"/>
        <rFont val="Bernard MT Condensed"/>
        <family val="1"/>
      </rPr>
      <t xml:space="preserve"> 2017</t>
    </r>
  </si>
  <si>
    <r>
      <t xml:space="preserve">AGEFICE </t>
    </r>
    <r>
      <rPr>
        <sz val="26"/>
        <color theme="7"/>
        <rFont val="Bernard MT Condensed"/>
        <family val="1"/>
      </rPr>
      <t>MARJE</t>
    </r>
    <r>
      <rPr>
        <sz val="26"/>
        <color theme="0"/>
        <rFont val="Bernard MT Condensed"/>
        <family val="1"/>
      </rPr>
      <t xml:space="preserve"> 2017</t>
    </r>
  </si>
  <si>
    <t>AGEFICE MARGE 2017</t>
  </si>
  <si>
    <r>
      <t xml:space="preserve">AGEFICE </t>
    </r>
    <r>
      <rPr>
        <sz val="26"/>
        <color rgb="FFCB87CB"/>
        <rFont val="Bernard MT Condensed"/>
        <family val="1"/>
      </rPr>
      <t>SANDRINE</t>
    </r>
    <r>
      <rPr>
        <sz val="26"/>
        <color theme="0"/>
        <rFont val="Bernard MT Condensed"/>
        <family val="1"/>
      </rPr>
      <t xml:space="preserve"> 2017</t>
    </r>
  </si>
  <si>
    <t>NUMÉRO DE CONVENTION</t>
  </si>
  <si>
    <t>FIFPL MARGE 2017</t>
  </si>
  <si>
    <t>AGEFOS MARGE 2017</t>
  </si>
  <si>
    <t>PAIEMENT DIRECT SANDRINE</t>
  </si>
  <si>
    <t>↑↑MARGE↑↑</t>
  </si>
  <si>
    <t>↓↓SANDRINE↓↓</t>
  </si>
  <si>
    <t>Monsieur (Madame),
Suite à votre demande,veuillez trouver ci joint le calendrier des formations du 2éme semestre 2016. 
En espérant vous apporter l'ensemble des informations que vous souhaitez.
Je me tiens bien entendu à votre disposition pour tout renseignement complémentaire.
Nous vous en souhaitons bonne réception. 
Veuillez agréer, Monsieur (Madame), nos salutations distinguées.</t>
  </si>
  <si>
    <t>Monsieur (Madame),
Suite à votre demande,veuillez trouver ci joint le calendrier des formations du 1er semestre 2016. 
En espérant vous apporter l'ensemble des informations que vous souhaitez.
Je me tiens bien entendu à votre disposition pour tout renseignement complémentaire.
Nous vous en souhaitons bonne réception. 
Veuillez agréer, Monsieur (Madame), nos salutations distinguées.</t>
  </si>
  <si>
    <t>AGEFOS ANNIE 2017</t>
  </si>
  <si>
    <t>AGEFOS SANDRINE 2017</t>
  </si>
  <si>
    <t>AGEFICE SANDRINE 2017</t>
  </si>
  <si>
    <t>AGEFICE ANNIE 2017</t>
  </si>
  <si>
    <t>FIFPL SANDRINE 2017</t>
  </si>
  <si>
    <t>IDENTIFIANTS / MDP</t>
  </si>
  <si>
    <t>DATE DE MISE EN LIGNE</t>
  </si>
  <si>
    <t>DATE DE FORMATION</t>
  </si>
  <si>
    <r>
      <rPr>
        <sz val="28"/>
        <color theme="0"/>
        <rFont val="Bernard MT Condensed"/>
        <family val="1"/>
      </rPr>
      <t xml:space="preserve">FIFPL </t>
    </r>
    <r>
      <rPr>
        <sz val="28"/>
        <color rgb="FFFF0000"/>
        <rFont val="Bernard MT Condensed"/>
        <family val="1"/>
      </rPr>
      <t>ANNIE</t>
    </r>
    <r>
      <rPr>
        <sz val="28"/>
        <color theme="0"/>
        <rFont val="Bernard MT Condensed"/>
        <family val="1"/>
      </rPr>
      <t xml:space="preserve"> 2017</t>
    </r>
  </si>
  <si>
    <r>
      <t xml:space="preserve">FIFPL </t>
    </r>
    <r>
      <rPr>
        <sz val="28"/>
        <color theme="7"/>
        <rFont val="Bernard MT Condensed"/>
        <family val="1"/>
      </rPr>
      <t>MARJE</t>
    </r>
    <r>
      <rPr>
        <sz val="28"/>
        <color theme="0"/>
        <rFont val="Bernard MT Condensed"/>
        <family val="1"/>
      </rPr>
      <t xml:space="preserve"> 2017</t>
    </r>
  </si>
  <si>
    <r>
      <t xml:space="preserve">FIFPL </t>
    </r>
    <r>
      <rPr>
        <sz val="28"/>
        <color rgb="FFCB87CB"/>
        <rFont val="Bernard MT Condensed"/>
        <family val="1"/>
      </rPr>
      <t>SANDRINE</t>
    </r>
    <r>
      <rPr>
        <sz val="28"/>
        <color theme="0"/>
        <rFont val="Bernard MT Condensed"/>
        <family val="1"/>
      </rPr>
      <t xml:space="preserve"> 2017</t>
    </r>
  </si>
  <si>
    <t>MONTANT TOTAL  HT</t>
  </si>
  <si>
    <t>MONTANT TOTAL TTC</t>
  </si>
  <si>
    <t>MONTANT TOTAL  TTC</t>
  </si>
  <si>
    <t>DATE FORMATION</t>
  </si>
  <si>
    <t>DATE RECEPTION CHÉQUE</t>
  </si>
  <si>
    <r>
      <rPr>
        <sz val="26"/>
        <rFont val="Bernard MT Condensed"/>
        <family val="1"/>
      </rPr>
      <t>AGEFOS</t>
    </r>
    <r>
      <rPr>
        <sz val="26"/>
        <color theme="0"/>
        <rFont val="Bernard MT Condensed"/>
        <family val="1"/>
      </rPr>
      <t xml:space="preserve"> </t>
    </r>
    <r>
      <rPr>
        <sz val="26"/>
        <color rgb="FFFF0000"/>
        <rFont val="Bernard MT Condensed"/>
        <family val="1"/>
      </rPr>
      <t>ANNIE</t>
    </r>
    <r>
      <rPr>
        <sz val="26"/>
        <color theme="0"/>
        <rFont val="Bernard MT Condensed"/>
        <family val="1"/>
      </rPr>
      <t xml:space="preserve"> </t>
    </r>
    <r>
      <rPr>
        <sz val="26"/>
        <rFont val="Bernard MT Condensed"/>
        <family val="1"/>
      </rPr>
      <t>2017</t>
    </r>
  </si>
  <si>
    <r>
      <t xml:space="preserve">                      AGEFOS </t>
    </r>
    <r>
      <rPr>
        <sz val="26"/>
        <color rgb="FFCB87CB"/>
        <rFont val="Bernard MT Condensed"/>
        <family val="1"/>
      </rPr>
      <t>SANDRINE</t>
    </r>
    <r>
      <rPr>
        <sz val="26"/>
        <color theme="0"/>
        <rFont val="Bernard MT Condensed"/>
        <family val="1"/>
      </rPr>
      <t xml:space="preserve"> 2017</t>
    </r>
  </si>
  <si>
    <r>
      <rPr>
        <sz val="26"/>
        <rFont val="Bernard MT Condensed"/>
        <family val="1"/>
      </rPr>
      <t xml:space="preserve">AGEFOS </t>
    </r>
    <r>
      <rPr>
        <sz val="26"/>
        <color rgb="FFCB87CB"/>
        <rFont val="Bernard MT Condensed"/>
        <family val="1"/>
      </rPr>
      <t>SANDRINE</t>
    </r>
    <r>
      <rPr>
        <sz val="26"/>
        <rFont val="Bernard MT Condensed"/>
        <family val="1"/>
      </rPr>
      <t xml:space="preserve"> 2017</t>
    </r>
  </si>
  <si>
    <r>
      <rPr>
        <sz val="26"/>
        <rFont val="Bernard MT Condensed"/>
        <family val="1"/>
      </rPr>
      <t>AGEFOS</t>
    </r>
    <r>
      <rPr>
        <sz val="26"/>
        <color theme="0"/>
        <rFont val="Bernard MT Condensed"/>
        <family val="1"/>
      </rPr>
      <t xml:space="preserve"> </t>
    </r>
    <r>
      <rPr>
        <sz val="26"/>
        <color rgb="FFFFC000"/>
        <rFont val="Bernard MT Condensed"/>
        <family val="1"/>
      </rPr>
      <t>MARGE</t>
    </r>
    <r>
      <rPr>
        <sz val="26"/>
        <color theme="0"/>
        <rFont val="Bernard MT Condensed"/>
        <family val="1"/>
      </rPr>
      <t xml:space="preserve"> </t>
    </r>
    <r>
      <rPr>
        <sz val="26"/>
        <rFont val="Bernard MT Condensed"/>
        <family val="1"/>
      </rPr>
      <t>2017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</si>
</sst>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F800]dddd\,\ mmmm\ dd\,\ yyyy"/>
    <numFmt numFmtId="165" formatCode="#,##0.00\ &quot;€&quot;"/>
    <numFmt numFmtId="166" formatCode="_-* #,##0.00\ [$€-40C]_-;\-* #,##0.00\ [$€-40C]_-;_-* &quot;-&quot;??\ [$€-40C]_-;_-@_-"/>
    <numFmt numFmtId="167" formatCode="#,##0.00\ &quot;€&quot;;[Red]#,##0.00\ &quot;€&quot;"/>
    <numFmt numFmtId="168" formatCode="0#&quot; &quot;##&quot; &quot;##&quot; &quot;##&quot; &quot;##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6"/>
      <color theme="1"/>
      <name val="Bernard MT Condensed"/>
      <family val="1"/>
    </font>
    <font>
      <b/>
      <sz val="10"/>
      <color theme="1"/>
      <name val="Arial Black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26"/>
      <color theme="0"/>
      <name val="Bernard MT Condensed"/>
      <family val="1"/>
    </font>
    <font>
      <b/>
      <sz val="10"/>
      <color theme="3" tint="-0.249977111117893"/>
      <name val="Arial Black"/>
      <family val="2"/>
    </font>
    <font>
      <sz val="26"/>
      <color rgb="FFCB87CB"/>
      <name val="Bernard MT Condensed"/>
      <family val="1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6"/>
      <color rgb="FFFF0000"/>
      <name val="Bernard MT Condensed"/>
      <family val="1"/>
    </font>
    <font>
      <sz val="26"/>
      <color theme="7"/>
      <name val="Bernard MT Condensed"/>
      <family val="1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</font>
    <font>
      <sz val="12"/>
      <color rgb="FFFFFFFF"/>
      <name val="Calibri"/>
      <family val="2"/>
    </font>
    <font>
      <sz val="28"/>
      <color theme="0"/>
      <name val="Bernard MT Condensed"/>
      <family val="1"/>
    </font>
    <font>
      <sz val="28"/>
      <color rgb="FFFF0000"/>
      <name val="Bernard MT Condensed"/>
      <family val="1"/>
    </font>
    <font>
      <sz val="28"/>
      <color theme="7"/>
      <name val="Bernard MT Condensed"/>
      <family val="1"/>
    </font>
    <font>
      <sz val="28"/>
      <color rgb="FFCB87CB"/>
      <name val="Bernard MT Condensed"/>
      <family val="1"/>
    </font>
    <font>
      <sz val="26"/>
      <color rgb="FFFFC000"/>
      <name val="Bernard MT Condensed"/>
      <family val="1"/>
    </font>
    <font>
      <sz val="11"/>
      <color theme="0"/>
      <name val="Calibri"/>
      <scheme val="minor"/>
    </font>
    <font>
      <sz val="11"/>
      <color rgb="FFFFFFFF"/>
      <name val="Calibri"/>
    </font>
    <font>
      <sz val="12"/>
      <name val="Calibri"/>
    </font>
    <font>
      <b/>
      <sz val="12"/>
      <color theme="3" tint="-0.249977111117893"/>
      <name val="Arial Black"/>
    </font>
    <font>
      <b/>
      <sz val="12"/>
      <color theme="1"/>
      <name val="Calibri"/>
      <family val="2"/>
      <scheme val="minor"/>
    </font>
    <font>
      <sz val="12"/>
      <color theme="1"/>
      <name val="Bernard MT Condensed"/>
      <family val="1"/>
    </font>
    <font>
      <sz val="26"/>
      <color theme="1"/>
      <name val="Calibri"/>
      <family val="2"/>
      <scheme val="minor"/>
    </font>
    <font>
      <sz val="12"/>
      <color theme="0"/>
      <name val="Calibri"/>
      <scheme val="minor"/>
    </font>
    <font>
      <b/>
      <sz val="12"/>
      <color theme="0"/>
      <name val="Calibri"/>
      <scheme val="minor"/>
    </font>
    <font>
      <sz val="12"/>
      <color rgb="FFFFFFFF"/>
      <name val="Calibri"/>
    </font>
    <font>
      <sz val="12"/>
      <name val="Calibri"/>
      <scheme val="minor"/>
    </font>
    <font>
      <b/>
      <sz val="11"/>
      <color theme="0"/>
      <name val="Calibri"/>
      <scheme val="minor"/>
    </font>
    <font>
      <sz val="26"/>
      <name val="Bernard MT Condensed"/>
      <family val="1"/>
    </font>
    <font>
      <b/>
      <sz val="10"/>
      <color rgb="FF26E1E6"/>
      <name val="Arial Black"/>
      <family val="2"/>
    </font>
    <font>
      <b/>
      <sz val="11"/>
      <color theme="3" tint="-0.249977111117893"/>
      <name val="Arial Black"/>
      <family val="2"/>
    </font>
    <font>
      <sz val="11"/>
      <color theme="3" tint="-0.249977111117893"/>
      <name val="Arial Black"/>
      <family val="2"/>
    </font>
  </fonts>
  <fills count="1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B87CB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333F4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7030A0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18CED2"/>
        <bgColor indexed="64"/>
      </patternFill>
    </fill>
    <fill>
      <patternFill patternType="solid">
        <fgColor theme="1" tint="0.249977111117893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66" fontId="1" fillId="0" borderId="0"/>
  </cellStyleXfs>
  <cellXfs count="295">
    <xf numFmtId="0" fontId="0" fillId="0" borderId="0" xfId="0"/>
    <xf numFmtId="0" fontId="4" fillId="7" borderId="8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165" fontId="0" fillId="0" borderId="0" xfId="0" applyNumberFormat="1"/>
    <xf numFmtId="164" fontId="0" fillId="0" borderId="0" xfId="0" applyNumberFormat="1"/>
    <xf numFmtId="0" fontId="0" fillId="8" borderId="0" xfId="0" applyFill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3" fillId="5" borderId="7" xfId="0" applyFont="1" applyFill="1" applyBorder="1" applyAlignment="1">
      <alignment horizontal="center" vertical="center" wrapText="1"/>
    </xf>
    <xf numFmtId="164" fontId="3" fillId="5" borderId="4" xfId="0" applyNumberFormat="1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165" fontId="3" fillId="5" borderId="4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wrapText="1"/>
    </xf>
    <xf numFmtId="0" fontId="5" fillId="8" borderId="0" xfId="0" applyFont="1" applyFill="1"/>
    <xf numFmtId="0" fontId="0" fillId="7" borderId="0" xfId="0" applyFill="1" applyAlignment="1"/>
    <xf numFmtId="0" fontId="2" fillId="7" borderId="0" xfId="0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Fill="1"/>
    <xf numFmtId="0" fontId="0" fillId="5" borderId="14" xfId="0" applyFill="1" applyBorder="1" applyAlignment="1"/>
    <xf numFmtId="0" fontId="0" fillId="6" borderId="13" xfId="0" applyFill="1" applyBorder="1" applyAlignment="1"/>
    <xf numFmtId="0" fontId="0" fillId="6" borderId="17" xfId="0" applyFill="1" applyBorder="1" applyAlignment="1"/>
    <xf numFmtId="0" fontId="10" fillId="8" borderId="30" xfId="0" applyFont="1" applyFill="1" applyBorder="1" applyAlignment="1">
      <alignment horizontal="center" vertical="center"/>
    </xf>
    <xf numFmtId="0" fontId="4" fillId="7" borderId="24" xfId="0" applyFont="1" applyFill="1" applyBorder="1" applyAlignment="1">
      <alignment horizontal="center" vertical="center"/>
    </xf>
    <xf numFmtId="0" fontId="10" fillId="8" borderId="28" xfId="0" applyFont="1" applyFill="1" applyBorder="1" applyAlignment="1">
      <alignment horizontal="center" vertical="center"/>
    </xf>
    <xf numFmtId="0" fontId="10" fillId="8" borderId="29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 textRotation="90"/>
    </xf>
    <xf numFmtId="0" fontId="5" fillId="2" borderId="0" xfId="0" applyFont="1" applyFill="1"/>
    <xf numFmtId="0" fontId="0" fillId="5" borderId="0" xfId="0" applyFill="1"/>
    <xf numFmtId="0" fontId="0" fillId="2" borderId="0" xfId="0" applyFill="1"/>
    <xf numFmtId="0" fontId="0" fillId="3" borderId="0" xfId="0" applyFill="1" applyAlignment="1">
      <alignment horizontal="center" vertical="center" textRotation="90"/>
    </xf>
    <xf numFmtId="0" fontId="5" fillId="3" borderId="0" xfId="0" applyFont="1" applyFill="1"/>
    <xf numFmtId="0" fontId="14" fillId="7" borderId="6" xfId="0" applyFont="1" applyFill="1" applyBorder="1" applyAlignment="1">
      <alignment horizontal="center" vertical="center"/>
    </xf>
    <xf numFmtId="0" fontId="13" fillId="0" borderId="0" xfId="0" applyFont="1"/>
    <xf numFmtId="164" fontId="15" fillId="7" borderId="6" xfId="0" applyNumberFormat="1" applyFont="1" applyFill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/>
    </xf>
    <xf numFmtId="0" fontId="16" fillId="7" borderId="6" xfId="0" applyFont="1" applyFill="1" applyBorder="1" applyAlignment="1">
      <alignment horizontal="center" vertical="center"/>
    </xf>
    <xf numFmtId="0" fontId="15" fillId="7" borderId="6" xfId="0" applyFont="1" applyFill="1" applyBorder="1" applyAlignment="1">
      <alignment horizontal="center" vertical="center"/>
    </xf>
    <xf numFmtId="165" fontId="15" fillId="7" borderId="6" xfId="0" applyNumberFormat="1" applyFont="1" applyFill="1" applyBorder="1" applyAlignment="1">
      <alignment horizontal="center" vertical="center"/>
    </xf>
    <xf numFmtId="0" fontId="15" fillId="7" borderId="33" xfId="0" applyFont="1" applyFill="1" applyBorder="1" applyAlignment="1">
      <alignment horizontal="center" vertical="center"/>
    </xf>
    <xf numFmtId="0" fontId="15" fillId="7" borderId="9" xfId="0" applyFont="1" applyFill="1" applyBorder="1" applyAlignment="1">
      <alignment horizontal="center" vertical="center"/>
    </xf>
    <xf numFmtId="164" fontId="15" fillId="7" borderId="10" xfId="0" applyNumberFormat="1" applyFont="1" applyFill="1" applyBorder="1" applyAlignment="1">
      <alignment horizontal="center" vertical="center"/>
    </xf>
    <xf numFmtId="0" fontId="16" fillId="7" borderId="10" xfId="0" applyFont="1" applyFill="1" applyBorder="1" applyAlignment="1">
      <alignment horizontal="center" vertical="center"/>
    </xf>
    <xf numFmtId="0" fontId="15" fillId="7" borderId="10" xfId="0" applyFont="1" applyFill="1" applyBorder="1" applyAlignment="1">
      <alignment horizontal="center" vertical="center"/>
    </xf>
    <xf numFmtId="165" fontId="15" fillId="7" borderId="10" xfId="0" applyNumberFormat="1" applyFont="1" applyFill="1" applyBorder="1" applyAlignment="1">
      <alignment horizontal="center" vertical="center"/>
    </xf>
    <xf numFmtId="0" fontId="15" fillId="7" borderId="32" xfId="0" applyFont="1" applyFill="1" applyBorder="1" applyAlignment="1">
      <alignment horizontal="center" vertical="center"/>
    </xf>
    <xf numFmtId="0" fontId="15" fillId="7" borderId="24" xfId="0" applyFont="1" applyFill="1" applyBorder="1" applyAlignment="1">
      <alignment horizontal="center" vertical="center"/>
    </xf>
    <xf numFmtId="0" fontId="19" fillId="0" borderId="0" xfId="0" applyFont="1"/>
    <xf numFmtId="164" fontId="19" fillId="0" borderId="0" xfId="0" applyNumberFormat="1" applyFont="1"/>
    <xf numFmtId="165" fontId="19" fillId="0" borderId="0" xfId="0" applyNumberFormat="1" applyFont="1"/>
    <xf numFmtId="0" fontId="2" fillId="5" borderId="15" xfId="0" applyFont="1" applyFill="1" applyBorder="1" applyAlignment="1">
      <alignment vertical="center"/>
    </xf>
    <xf numFmtId="0" fontId="0" fillId="5" borderId="15" xfId="0" applyFill="1" applyBorder="1" applyAlignment="1">
      <alignment vertical="center"/>
    </xf>
    <xf numFmtId="0" fontId="3" fillId="5" borderId="34" xfId="0" applyFont="1" applyFill="1" applyBorder="1" applyAlignment="1">
      <alignment horizontal="center" vertical="center" wrapText="1"/>
    </xf>
    <xf numFmtId="14" fontId="3" fillId="5" borderId="4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0" fillId="5" borderId="15" xfId="0" applyNumberFormat="1" applyFill="1" applyBorder="1" applyAlignment="1">
      <alignment vertical="center"/>
    </xf>
    <xf numFmtId="14" fontId="0" fillId="7" borderId="0" xfId="0" applyNumberFormat="1" applyFill="1" applyAlignment="1">
      <alignment horizontal="center" vertical="center"/>
    </xf>
    <xf numFmtId="14" fontId="0" fillId="0" borderId="0" xfId="0" applyNumberFormat="1"/>
    <xf numFmtId="14" fontId="2" fillId="5" borderId="15" xfId="0" applyNumberFormat="1" applyFont="1" applyFill="1" applyBorder="1" applyAlignment="1">
      <alignment vertical="center"/>
    </xf>
    <xf numFmtId="14" fontId="2" fillId="7" borderId="0" xfId="0" applyNumberFormat="1" applyFont="1" applyFill="1" applyAlignment="1">
      <alignment horizontal="center" vertical="center"/>
    </xf>
    <xf numFmtId="168" fontId="3" fillId="5" borderId="4" xfId="0" applyNumberFormat="1" applyFont="1" applyFill="1" applyBorder="1" applyAlignment="1">
      <alignment horizontal="center" vertical="center" wrapText="1"/>
    </xf>
    <xf numFmtId="168" fontId="0" fillId="0" borderId="0" xfId="0" applyNumberFormat="1" applyAlignment="1">
      <alignment horizontal="center" vertical="center"/>
    </xf>
    <xf numFmtId="168" fontId="2" fillId="5" borderId="15" xfId="0" applyNumberFormat="1" applyFont="1" applyFill="1" applyBorder="1" applyAlignment="1">
      <alignment vertical="center"/>
    </xf>
    <xf numFmtId="168" fontId="2" fillId="7" borderId="0" xfId="0" applyNumberFormat="1" applyFont="1" applyFill="1" applyAlignment="1">
      <alignment horizontal="center" vertical="center"/>
    </xf>
    <xf numFmtId="168" fontId="0" fillId="0" borderId="0" xfId="0" applyNumberFormat="1"/>
    <xf numFmtId="165" fontId="0" fillId="5" borderId="15" xfId="0" applyNumberFormat="1" applyFill="1" applyBorder="1" applyAlignment="1">
      <alignment vertical="center"/>
    </xf>
    <xf numFmtId="165" fontId="0" fillId="7" borderId="0" xfId="0" applyNumberFormat="1" applyFill="1" applyAlignment="1">
      <alignment horizontal="center" vertical="center"/>
    </xf>
    <xf numFmtId="14" fontId="15" fillId="7" borderId="6" xfId="0" applyNumberFormat="1" applyFont="1" applyFill="1" applyBorder="1" applyAlignment="1">
      <alignment horizontal="center" vertical="center"/>
    </xf>
    <xf numFmtId="14" fontId="15" fillId="7" borderId="10" xfId="0" applyNumberFormat="1" applyFont="1" applyFill="1" applyBorder="1" applyAlignment="1">
      <alignment horizontal="center" vertical="center"/>
    </xf>
    <xf numFmtId="14" fontId="19" fillId="0" borderId="0" xfId="0" applyNumberFormat="1" applyFont="1"/>
    <xf numFmtId="168" fontId="15" fillId="7" borderId="6" xfId="0" applyNumberFormat="1" applyFont="1" applyFill="1" applyBorder="1" applyAlignment="1">
      <alignment horizontal="center" vertical="center"/>
    </xf>
    <xf numFmtId="168" fontId="15" fillId="7" borderId="10" xfId="0" applyNumberFormat="1" applyFont="1" applyFill="1" applyBorder="1" applyAlignment="1">
      <alignment horizontal="center" vertical="center"/>
    </xf>
    <xf numFmtId="168" fontId="19" fillId="0" borderId="0" xfId="0" applyNumberFormat="1" applyFont="1"/>
    <xf numFmtId="0" fontId="0" fillId="14" borderId="0" xfId="0" applyFill="1"/>
    <xf numFmtId="0" fontId="0" fillId="14" borderId="13" xfId="0" applyFill="1" applyBorder="1"/>
    <xf numFmtId="0" fontId="5" fillId="2" borderId="17" xfId="0" applyFont="1" applyFill="1" applyBorder="1"/>
    <xf numFmtId="0" fontId="17" fillId="7" borderId="0" xfId="0" applyFont="1" applyFill="1" applyBorder="1" applyAlignment="1">
      <alignment horizontal="center"/>
    </xf>
    <xf numFmtId="0" fontId="15" fillId="7" borderId="5" xfId="0" applyFont="1" applyFill="1" applyBorder="1" applyAlignment="1">
      <alignment horizontal="center" vertical="center"/>
    </xf>
    <xf numFmtId="167" fontId="15" fillId="7" borderId="4" xfId="0" applyNumberFormat="1" applyFont="1" applyFill="1" applyBorder="1" applyAlignment="1">
      <alignment horizontal="center" vertical="center"/>
    </xf>
    <xf numFmtId="165" fontId="15" fillId="7" borderId="4" xfId="0" applyNumberFormat="1" applyFont="1" applyFill="1" applyBorder="1" applyAlignment="1">
      <alignment horizontal="center" vertical="center"/>
    </xf>
    <xf numFmtId="164" fontId="15" fillId="7" borderId="4" xfId="0" applyNumberFormat="1" applyFont="1" applyFill="1" applyBorder="1" applyAlignment="1">
      <alignment horizontal="center" vertical="center"/>
    </xf>
    <xf numFmtId="0" fontId="15" fillId="7" borderId="4" xfId="0" applyFont="1" applyFill="1" applyBorder="1" applyAlignment="1">
      <alignment horizontal="center" vertical="center"/>
    </xf>
    <xf numFmtId="0" fontId="16" fillId="7" borderId="4" xfId="0" applyFont="1" applyFill="1" applyBorder="1" applyAlignment="1">
      <alignment horizontal="center" vertical="center"/>
    </xf>
    <xf numFmtId="168" fontId="15" fillId="7" borderId="4" xfId="0" applyNumberFormat="1" applyFont="1" applyFill="1" applyBorder="1" applyAlignment="1">
      <alignment horizontal="center" vertical="center"/>
    </xf>
    <xf numFmtId="14" fontId="15" fillId="7" borderId="4" xfId="0" applyNumberFormat="1" applyFont="1" applyFill="1" applyBorder="1" applyAlignment="1">
      <alignment horizontal="center" vertical="center"/>
    </xf>
    <xf numFmtId="0" fontId="15" fillId="7" borderId="7" xfId="0" applyFont="1" applyFill="1" applyBorder="1" applyAlignment="1">
      <alignment horizontal="center" vertical="center"/>
    </xf>
    <xf numFmtId="0" fontId="18" fillId="3" borderId="38" xfId="0" applyFont="1" applyFill="1" applyBorder="1" applyAlignment="1">
      <alignment horizontal="center" vertical="center"/>
    </xf>
    <xf numFmtId="0" fontId="18" fillId="3" borderId="39" xfId="0" applyFont="1" applyFill="1" applyBorder="1" applyAlignment="1">
      <alignment horizontal="center" vertical="center"/>
    </xf>
    <xf numFmtId="14" fontId="18" fillId="3" borderId="31" xfId="0" applyNumberFormat="1" applyFont="1" applyFill="1" applyBorder="1" applyAlignment="1">
      <alignment horizontal="center" vertical="center"/>
    </xf>
    <xf numFmtId="0" fontId="18" fillId="3" borderId="31" xfId="0" applyFont="1" applyFill="1" applyBorder="1" applyAlignment="1">
      <alignment horizontal="center" vertical="center"/>
    </xf>
    <xf numFmtId="168" fontId="18" fillId="3" borderId="31" xfId="0" applyNumberFormat="1" applyFont="1" applyFill="1" applyBorder="1" applyAlignment="1">
      <alignment horizontal="center" vertical="center"/>
    </xf>
    <xf numFmtId="165" fontId="18" fillId="3" borderId="31" xfId="0" applyNumberFormat="1" applyFont="1" applyFill="1" applyBorder="1" applyAlignment="1">
      <alignment horizontal="center" vertical="center"/>
    </xf>
    <xf numFmtId="164" fontId="18" fillId="3" borderId="31" xfId="0" applyNumberFormat="1" applyFont="1" applyFill="1" applyBorder="1" applyAlignment="1">
      <alignment horizontal="center" vertical="center"/>
    </xf>
    <xf numFmtId="0" fontId="18" fillId="3" borderId="40" xfId="0" applyFont="1" applyFill="1" applyBorder="1" applyAlignment="1">
      <alignment horizontal="center" vertical="center"/>
    </xf>
    <xf numFmtId="0" fontId="2" fillId="14" borderId="13" xfId="0" applyFont="1" applyFill="1" applyBorder="1" applyAlignment="1">
      <alignment vertical="center" textRotation="90"/>
    </xf>
    <xf numFmtId="0" fontId="15" fillId="7" borderId="42" xfId="0" applyFont="1" applyFill="1" applyBorder="1" applyAlignment="1">
      <alignment horizontal="center" vertical="center"/>
    </xf>
    <xf numFmtId="0" fontId="15" fillId="7" borderId="43" xfId="0" applyFont="1" applyFill="1" applyBorder="1" applyAlignment="1">
      <alignment horizontal="center" vertical="center"/>
    </xf>
    <xf numFmtId="14" fontId="4" fillId="7" borderId="6" xfId="0" applyNumberFormat="1" applyFont="1" applyFill="1" applyBorder="1" applyAlignment="1">
      <alignment horizontal="center" vertical="center"/>
    </xf>
    <xf numFmtId="14" fontId="10" fillId="8" borderId="30" xfId="0" applyNumberFormat="1" applyFont="1" applyFill="1" applyBorder="1" applyAlignment="1">
      <alignment horizontal="center" vertical="center"/>
    </xf>
    <xf numFmtId="168" fontId="4" fillId="7" borderId="6" xfId="0" applyNumberFormat="1" applyFont="1" applyFill="1" applyBorder="1" applyAlignment="1">
      <alignment horizontal="center" vertical="center"/>
    </xf>
    <xf numFmtId="168" fontId="10" fillId="8" borderId="30" xfId="0" applyNumberFormat="1" applyFont="1" applyFill="1" applyBorder="1" applyAlignment="1">
      <alignment horizontal="center" vertical="center"/>
    </xf>
    <xf numFmtId="165" fontId="17" fillId="8" borderId="12" xfId="0" applyNumberFormat="1" applyFont="1" applyFill="1" applyBorder="1" applyAlignment="1">
      <alignment horizontal="center" vertical="center"/>
    </xf>
    <xf numFmtId="167" fontId="16" fillId="7" borderId="6" xfId="0" applyNumberFormat="1" applyFont="1" applyFill="1" applyBorder="1" applyAlignment="1">
      <alignment horizontal="center" vertical="center"/>
    </xf>
    <xf numFmtId="14" fontId="17" fillId="8" borderId="12" xfId="0" applyNumberFormat="1" applyFont="1" applyFill="1" applyBorder="1" applyAlignment="1">
      <alignment horizontal="center" vertical="center"/>
    </xf>
    <xf numFmtId="0" fontId="17" fillId="8" borderId="12" xfId="0" applyFont="1" applyFill="1" applyBorder="1" applyAlignment="1">
      <alignment horizontal="center" vertical="center"/>
    </xf>
    <xf numFmtId="164" fontId="17" fillId="8" borderId="12" xfId="0" applyNumberFormat="1" applyFont="1" applyFill="1" applyBorder="1" applyAlignment="1">
      <alignment horizontal="center" vertical="center"/>
    </xf>
    <xf numFmtId="0" fontId="7" fillId="14" borderId="6" xfId="0" applyFont="1" applyFill="1" applyBorder="1" applyAlignment="1">
      <alignment horizontal="center" vertical="center" wrapText="1"/>
    </xf>
    <xf numFmtId="168" fontId="7" fillId="14" borderId="6" xfId="0" applyNumberFormat="1" applyFont="1" applyFill="1" applyBorder="1" applyAlignment="1">
      <alignment horizontal="center" vertical="center" wrapText="1"/>
    </xf>
    <xf numFmtId="165" fontId="7" fillId="14" borderId="6" xfId="0" applyNumberFormat="1" applyFont="1" applyFill="1" applyBorder="1" applyAlignment="1">
      <alignment horizontal="center" vertical="center" wrapText="1"/>
    </xf>
    <xf numFmtId="164" fontId="7" fillId="14" borderId="6" xfId="0" applyNumberFormat="1" applyFont="1" applyFill="1" applyBorder="1" applyAlignment="1">
      <alignment horizontal="center" vertical="center" wrapText="1"/>
    </xf>
    <xf numFmtId="14" fontId="7" fillId="14" borderId="6" xfId="0" applyNumberFormat="1" applyFont="1" applyFill="1" applyBorder="1" applyAlignment="1">
      <alignment horizontal="center" vertical="center" wrapText="1"/>
    </xf>
    <xf numFmtId="0" fontId="15" fillId="7" borderId="46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 wrapText="1"/>
    </xf>
    <xf numFmtId="14" fontId="3" fillId="5" borderId="6" xfId="0" applyNumberFormat="1" applyFont="1" applyFill="1" applyBorder="1" applyAlignment="1">
      <alignment horizontal="center" vertical="center" wrapText="1"/>
    </xf>
    <xf numFmtId="168" fontId="3" fillId="5" borderId="6" xfId="0" applyNumberFormat="1" applyFont="1" applyFill="1" applyBorder="1" applyAlignment="1">
      <alignment horizontal="center" vertical="center" wrapText="1"/>
    </xf>
    <xf numFmtId="164" fontId="3" fillId="5" borderId="6" xfId="0" applyNumberFormat="1" applyFont="1" applyFill="1" applyBorder="1" applyAlignment="1">
      <alignment horizontal="center" vertical="center" wrapText="1"/>
    </xf>
    <xf numFmtId="165" fontId="3" fillId="5" borderId="6" xfId="0" applyNumberFormat="1" applyFont="1" applyFill="1" applyBorder="1" applyAlignment="1">
      <alignment horizontal="center" vertical="center" wrapText="1"/>
    </xf>
    <xf numFmtId="0" fontId="27" fillId="6" borderId="18" xfId="0" applyFont="1" applyFill="1" applyBorder="1" applyAlignment="1">
      <alignment horizontal="center" vertical="center"/>
    </xf>
    <xf numFmtId="0" fontId="27" fillId="6" borderId="19" xfId="0" applyFont="1" applyFill="1" applyBorder="1" applyAlignment="1">
      <alignment horizontal="center" vertical="center"/>
    </xf>
    <xf numFmtId="14" fontId="27" fillId="6" borderId="19" xfId="0" applyNumberFormat="1" applyFont="1" applyFill="1" applyBorder="1" applyAlignment="1">
      <alignment horizontal="center" vertical="center"/>
    </xf>
    <xf numFmtId="168" fontId="27" fillId="6" borderId="19" xfId="0" applyNumberFormat="1" applyFont="1" applyFill="1" applyBorder="1" applyAlignment="1">
      <alignment horizontal="center" vertical="center"/>
    </xf>
    <xf numFmtId="165" fontId="27" fillId="6" borderId="19" xfId="0" applyNumberFormat="1" applyFont="1" applyFill="1" applyBorder="1" applyAlignment="1">
      <alignment horizontal="center" vertical="center" wrapText="1"/>
    </xf>
    <xf numFmtId="165" fontId="27" fillId="6" borderId="19" xfId="0" applyNumberFormat="1" applyFont="1" applyFill="1" applyBorder="1" applyAlignment="1">
      <alignment horizontal="center" vertical="center"/>
    </xf>
    <xf numFmtId="0" fontId="28" fillId="13" borderId="35" xfId="0" applyFont="1" applyFill="1" applyBorder="1" applyAlignment="1">
      <alignment horizontal="center" vertical="center"/>
    </xf>
    <xf numFmtId="0" fontId="29" fillId="12" borderId="6" xfId="0" applyFont="1" applyFill="1" applyBorder="1" applyAlignment="1">
      <alignment horizontal="center" vertical="center"/>
    </xf>
    <xf numFmtId="0" fontId="29" fillId="12" borderId="33" xfId="0" applyFont="1" applyFill="1" applyBorder="1" applyAlignment="1">
      <alignment horizontal="center" vertical="center"/>
    </xf>
    <xf numFmtId="0" fontId="29" fillId="12" borderId="32" xfId="0" applyFont="1" applyFill="1" applyBorder="1" applyAlignment="1">
      <alignment horizontal="center" vertical="center"/>
    </xf>
    <xf numFmtId="165" fontId="15" fillId="7" borderId="33" xfId="0" applyNumberFormat="1" applyFont="1" applyFill="1" applyBorder="1" applyAlignment="1">
      <alignment horizontal="center" vertical="center"/>
    </xf>
    <xf numFmtId="0" fontId="30" fillId="15" borderId="31" xfId="0" applyFont="1" applyFill="1" applyBorder="1" applyAlignment="1">
      <alignment horizontal="center" vertical="center" wrapText="1"/>
    </xf>
    <xf numFmtId="14" fontId="7" fillId="14" borderId="26" xfId="0" applyNumberFormat="1" applyFont="1" applyFill="1" applyBorder="1" applyAlignment="1">
      <alignment horizontal="center" vertical="center" wrapText="1"/>
    </xf>
    <xf numFmtId="0" fontId="7" fillId="14" borderId="26" xfId="0" applyFont="1" applyFill="1" applyBorder="1" applyAlignment="1">
      <alignment horizontal="center" vertical="center" wrapText="1"/>
    </xf>
    <xf numFmtId="165" fontId="7" fillId="14" borderId="26" xfId="0" applyNumberFormat="1" applyFont="1" applyFill="1" applyBorder="1" applyAlignment="1">
      <alignment horizontal="center" vertical="center" wrapText="1"/>
    </xf>
    <xf numFmtId="164" fontId="7" fillId="14" borderId="26" xfId="0" applyNumberFormat="1" applyFont="1" applyFill="1" applyBorder="1" applyAlignment="1">
      <alignment horizontal="center" vertical="center" wrapText="1"/>
    </xf>
    <xf numFmtId="0" fontId="20" fillId="12" borderId="47" xfId="0" applyFont="1" applyFill="1" applyBorder="1" applyAlignment="1">
      <alignment horizontal="center" vertical="center"/>
    </xf>
    <xf numFmtId="0" fontId="15" fillId="7" borderId="4" xfId="0" applyNumberFormat="1" applyFont="1" applyFill="1" applyBorder="1" applyAlignment="1">
      <alignment horizontal="center" vertical="center"/>
    </xf>
    <xf numFmtId="0" fontId="15" fillId="7" borderId="6" xfId="0" applyNumberFormat="1" applyFont="1" applyFill="1" applyBorder="1" applyAlignment="1">
      <alignment horizontal="center" vertical="center"/>
    </xf>
    <xf numFmtId="0" fontId="15" fillId="7" borderId="10" xfId="0" applyNumberFormat="1" applyFont="1" applyFill="1" applyBorder="1" applyAlignment="1">
      <alignment horizontal="center" vertical="center"/>
    </xf>
    <xf numFmtId="0" fontId="19" fillId="7" borderId="8" xfId="0" applyFont="1" applyFill="1" applyBorder="1" applyAlignment="1">
      <alignment horizontal="center" vertical="center"/>
    </xf>
    <xf numFmtId="0" fontId="19" fillId="7" borderId="6" xfId="0" applyFont="1" applyFill="1" applyBorder="1" applyAlignment="1">
      <alignment horizontal="center" vertical="center"/>
    </xf>
    <xf numFmtId="14" fontId="19" fillId="7" borderId="6" xfId="0" applyNumberFormat="1" applyFont="1" applyFill="1" applyBorder="1" applyAlignment="1">
      <alignment horizontal="center" vertical="center"/>
    </xf>
    <xf numFmtId="168" fontId="19" fillId="7" borderId="6" xfId="0" applyNumberFormat="1" applyFont="1" applyFill="1" applyBorder="1" applyAlignment="1">
      <alignment horizontal="center" vertical="center"/>
    </xf>
    <xf numFmtId="165" fontId="19" fillId="7" borderId="6" xfId="0" applyNumberFormat="1" applyFont="1" applyFill="1" applyBorder="1" applyAlignment="1">
      <alignment horizontal="center" vertical="center" wrapText="1"/>
    </xf>
    <xf numFmtId="165" fontId="19" fillId="7" borderId="6" xfId="0" applyNumberFormat="1" applyFont="1" applyFill="1" applyBorder="1" applyAlignment="1">
      <alignment horizontal="center" vertical="center"/>
    </xf>
    <xf numFmtId="165" fontId="31" fillId="7" borderId="6" xfId="0" applyNumberFormat="1" applyFont="1" applyFill="1" applyBorder="1" applyAlignment="1">
      <alignment horizontal="center" vertical="center"/>
    </xf>
    <xf numFmtId="165" fontId="19" fillId="12" borderId="4" xfId="0" applyNumberFormat="1" applyFont="1" applyFill="1" applyBorder="1" applyAlignment="1">
      <alignment horizontal="center" vertical="center"/>
    </xf>
    <xf numFmtId="165" fontId="19" fillId="12" borderId="6" xfId="0" applyNumberFormat="1" applyFont="1" applyFill="1" applyBorder="1" applyAlignment="1">
      <alignment horizontal="center" vertical="center"/>
    </xf>
    <xf numFmtId="0" fontId="19" fillId="7" borderId="9" xfId="0" applyFont="1" applyFill="1" applyBorder="1" applyAlignment="1">
      <alignment horizontal="center" vertical="center"/>
    </xf>
    <xf numFmtId="0" fontId="19" fillId="7" borderId="10" xfId="0" applyFont="1" applyFill="1" applyBorder="1" applyAlignment="1">
      <alignment horizontal="center" vertical="center"/>
    </xf>
    <xf numFmtId="14" fontId="19" fillId="7" borderId="10" xfId="0" applyNumberFormat="1" applyFont="1" applyFill="1" applyBorder="1" applyAlignment="1">
      <alignment horizontal="center" vertical="center"/>
    </xf>
    <xf numFmtId="168" fontId="19" fillId="7" borderId="10" xfId="0" applyNumberFormat="1" applyFont="1" applyFill="1" applyBorder="1" applyAlignment="1">
      <alignment horizontal="center" vertical="center"/>
    </xf>
    <xf numFmtId="165" fontId="19" fillId="7" borderId="10" xfId="0" applyNumberFormat="1" applyFont="1" applyFill="1" applyBorder="1" applyAlignment="1">
      <alignment horizontal="center" vertical="center" wrapText="1"/>
    </xf>
    <xf numFmtId="165" fontId="19" fillId="12" borderId="10" xfId="0" applyNumberFormat="1" applyFont="1" applyFill="1" applyBorder="1" applyAlignment="1">
      <alignment horizontal="center" vertical="center"/>
    </xf>
    <xf numFmtId="0" fontId="17" fillId="6" borderId="18" xfId="0" applyFont="1" applyFill="1" applyBorder="1" applyAlignment="1">
      <alignment horizontal="center" vertical="center"/>
    </xf>
    <xf numFmtId="0" fontId="17" fillId="6" borderId="19" xfId="0" applyFont="1" applyFill="1" applyBorder="1" applyAlignment="1">
      <alignment horizontal="center" vertical="center"/>
    </xf>
    <xf numFmtId="14" fontId="17" fillId="6" borderId="19" xfId="0" applyNumberFormat="1" applyFont="1" applyFill="1" applyBorder="1" applyAlignment="1">
      <alignment horizontal="center" vertical="center"/>
    </xf>
    <xf numFmtId="168" fontId="17" fillId="6" borderId="19" xfId="0" applyNumberFormat="1" applyFont="1" applyFill="1" applyBorder="1" applyAlignment="1">
      <alignment horizontal="center" vertical="center"/>
    </xf>
    <xf numFmtId="165" fontId="17" fillId="6" borderId="19" xfId="0" applyNumberFormat="1" applyFont="1" applyFill="1" applyBorder="1" applyAlignment="1">
      <alignment horizontal="center" vertical="center"/>
    </xf>
    <xf numFmtId="165" fontId="18" fillId="6" borderId="20" xfId="0" applyNumberFormat="1" applyFont="1" applyFill="1" applyBorder="1" applyAlignment="1">
      <alignment horizontal="center" vertical="center"/>
    </xf>
    <xf numFmtId="0" fontId="21" fillId="13" borderId="35" xfId="0" applyFont="1" applyFill="1" applyBorder="1" applyAlignment="1">
      <alignment horizontal="center" vertical="center"/>
    </xf>
    <xf numFmtId="165" fontId="19" fillId="7" borderId="10" xfId="0" applyNumberFormat="1" applyFont="1" applyFill="1" applyBorder="1" applyAlignment="1">
      <alignment horizontal="center" vertical="center"/>
    </xf>
    <xf numFmtId="0" fontId="15" fillId="7" borderId="27" xfId="0" applyFont="1" applyFill="1" applyBorder="1" applyAlignment="1">
      <alignment horizontal="center" vertical="center"/>
    </xf>
    <xf numFmtId="0" fontId="17" fillId="8" borderId="0" xfId="0" applyFont="1" applyFill="1"/>
    <xf numFmtId="0" fontId="18" fillId="8" borderId="28" xfId="0" applyFont="1" applyFill="1" applyBorder="1" applyAlignment="1">
      <alignment horizontal="center" vertical="center"/>
    </xf>
    <xf numFmtId="0" fontId="18" fillId="8" borderId="29" xfId="0" applyFont="1" applyFill="1" applyBorder="1" applyAlignment="1">
      <alignment horizontal="center" vertical="center"/>
    </xf>
    <xf numFmtId="14" fontId="18" fillId="8" borderId="30" xfId="0" applyNumberFormat="1" applyFont="1" applyFill="1" applyBorder="1" applyAlignment="1">
      <alignment horizontal="center" vertical="center"/>
    </xf>
    <xf numFmtId="0" fontId="18" fillId="8" borderId="30" xfId="0" applyFont="1" applyFill="1" applyBorder="1" applyAlignment="1">
      <alignment horizontal="center" vertical="center"/>
    </xf>
    <xf numFmtId="168" fontId="18" fillId="8" borderId="30" xfId="0" applyNumberFormat="1" applyFont="1" applyFill="1" applyBorder="1" applyAlignment="1">
      <alignment horizontal="center" vertical="center"/>
    </xf>
    <xf numFmtId="165" fontId="18" fillId="8" borderId="30" xfId="0" applyNumberFormat="1" applyFont="1" applyFill="1" applyBorder="1" applyAlignment="1">
      <alignment horizontal="center" vertical="center"/>
    </xf>
    <xf numFmtId="164" fontId="18" fillId="8" borderId="30" xfId="0" applyNumberFormat="1" applyFont="1" applyFill="1" applyBorder="1" applyAlignment="1">
      <alignment horizontal="center" vertical="center"/>
    </xf>
    <xf numFmtId="0" fontId="17" fillId="2" borderId="0" xfId="0" applyFont="1" applyFill="1"/>
    <xf numFmtId="14" fontId="16" fillId="7" borderId="6" xfId="0" applyNumberFormat="1" applyFont="1" applyFill="1" applyBorder="1" applyAlignment="1">
      <alignment horizontal="center" vertical="center"/>
    </xf>
    <xf numFmtId="14" fontId="18" fillId="8" borderId="12" xfId="0" applyNumberFormat="1" applyFont="1" applyFill="1" applyBorder="1" applyAlignment="1">
      <alignment horizontal="center" vertical="center"/>
    </xf>
    <xf numFmtId="14" fontId="13" fillId="0" borderId="0" xfId="0" applyNumberFormat="1" applyFont="1"/>
    <xf numFmtId="14" fontId="14" fillId="7" borderId="6" xfId="0" applyNumberFormat="1" applyFont="1" applyFill="1" applyBorder="1" applyAlignment="1">
      <alignment horizontal="center" vertical="center"/>
    </xf>
    <xf numFmtId="14" fontId="13" fillId="7" borderId="0" xfId="0" applyNumberFormat="1" applyFont="1" applyFill="1"/>
    <xf numFmtId="165" fontId="17" fillId="8" borderId="48" xfId="0" applyNumberFormat="1" applyFont="1" applyFill="1" applyBorder="1" applyAlignment="1">
      <alignment horizontal="center" vertical="center"/>
    </xf>
    <xf numFmtId="165" fontId="18" fillId="8" borderId="50" xfId="0" applyNumberFormat="1" applyFont="1" applyFill="1" applyBorder="1" applyAlignment="1">
      <alignment horizontal="center" vertical="center"/>
    </xf>
    <xf numFmtId="0" fontId="10" fillId="8" borderId="51" xfId="0" applyFont="1" applyFill="1" applyBorder="1"/>
    <xf numFmtId="0" fontId="4" fillId="8" borderId="25" xfId="0" applyFont="1" applyFill="1" applyBorder="1" applyAlignment="1">
      <alignment horizontal="center" vertical="center"/>
    </xf>
    <xf numFmtId="0" fontId="0" fillId="0" borderId="0" xfId="0" applyNumberFormat="1"/>
    <xf numFmtId="0" fontId="0" fillId="0" borderId="0" xfId="0" applyBorder="1"/>
    <xf numFmtId="0" fontId="34" fillId="8" borderId="11" xfId="0" applyFont="1" applyFill="1" applyBorder="1" applyAlignment="1">
      <alignment horizontal="center" vertical="center"/>
    </xf>
    <xf numFmtId="14" fontId="34" fillId="8" borderId="12" xfId="0" applyNumberFormat="1" applyFont="1" applyFill="1" applyBorder="1" applyAlignment="1">
      <alignment horizontal="center" vertical="center"/>
    </xf>
    <xf numFmtId="0" fontId="35" fillId="8" borderId="12" xfId="0" applyFont="1" applyFill="1" applyBorder="1" applyAlignment="1">
      <alignment horizontal="center" vertical="center"/>
    </xf>
    <xf numFmtId="0" fontId="34" fillId="8" borderId="12" xfId="0" applyFont="1" applyFill="1" applyBorder="1" applyAlignment="1">
      <alignment horizontal="center" vertical="center"/>
    </xf>
    <xf numFmtId="168" fontId="34" fillId="8" borderId="12" xfId="0" applyNumberFormat="1" applyFont="1" applyFill="1" applyBorder="1" applyAlignment="1">
      <alignment horizontal="center" vertical="center"/>
    </xf>
    <xf numFmtId="165" fontId="34" fillId="8" borderId="12" xfId="0" applyNumberFormat="1" applyFont="1" applyFill="1" applyBorder="1" applyAlignment="1">
      <alignment horizontal="center" vertical="center"/>
    </xf>
    <xf numFmtId="0" fontId="34" fillId="8" borderId="12" xfId="0" applyNumberFormat="1" applyFont="1" applyFill="1" applyBorder="1" applyAlignment="1">
      <alignment horizontal="center" vertical="center"/>
    </xf>
    <xf numFmtId="164" fontId="34" fillId="8" borderId="12" xfId="0" applyNumberFormat="1" applyFont="1" applyFill="1" applyBorder="1" applyAlignment="1">
      <alignment horizontal="center" vertical="center"/>
    </xf>
    <xf numFmtId="14" fontId="35" fillId="8" borderId="12" xfId="0" applyNumberFormat="1" applyFont="1" applyFill="1" applyBorder="1" applyAlignment="1">
      <alignment horizontal="center" vertical="center"/>
    </xf>
    <xf numFmtId="0" fontId="28" fillId="11" borderId="25" xfId="0" applyFont="1" applyFill="1" applyBorder="1"/>
    <xf numFmtId="0" fontId="27" fillId="8" borderId="11" xfId="0" applyFont="1" applyFill="1" applyBorder="1" applyAlignment="1">
      <alignment horizontal="center" vertical="center"/>
    </xf>
    <xf numFmtId="14" fontId="27" fillId="8" borderId="12" xfId="0" applyNumberFormat="1" applyFont="1" applyFill="1" applyBorder="1" applyAlignment="1">
      <alignment horizontal="center" vertical="center"/>
    </xf>
    <xf numFmtId="0" fontId="38" fillId="8" borderId="12" xfId="0" applyFont="1" applyFill="1" applyBorder="1" applyAlignment="1">
      <alignment horizontal="center" vertical="center"/>
    </xf>
    <xf numFmtId="0" fontId="27" fillId="8" borderId="12" xfId="0" applyFont="1" applyFill="1" applyBorder="1" applyAlignment="1">
      <alignment horizontal="center" vertical="center"/>
    </xf>
    <xf numFmtId="168" fontId="27" fillId="8" borderId="12" xfId="0" applyNumberFormat="1" applyFont="1" applyFill="1" applyBorder="1" applyAlignment="1">
      <alignment horizontal="center" vertical="center"/>
    </xf>
    <xf numFmtId="165" fontId="27" fillId="8" borderId="12" xfId="0" applyNumberFormat="1" applyFont="1" applyFill="1" applyBorder="1" applyAlignment="1">
      <alignment horizontal="center" vertical="center"/>
    </xf>
    <xf numFmtId="0" fontId="27" fillId="8" borderId="12" xfId="0" applyNumberFormat="1" applyFont="1" applyFill="1" applyBorder="1" applyAlignment="1">
      <alignment horizontal="center" vertical="center"/>
    </xf>
    <xf numFmtId="164" fontId="27" fillId="8" borderId="12" xfId="0" applyNumberFormat="1" applyFont="1" applyFill="1" applyBorder="1" applyAlignment="1">
      <alignment horizontal="center" vertical="center"/>
    </xf>
    <xf numFmtId="14" fontId="38" fillId="8" borderId="12" xfId="0" applyNumberFormat="1" applyFont="1" applyFill="1" applyBorder="1" applyAlignment="1">
      <alignment horizontal="center" vertical="center"/>
    </xf>
    <xf numFmtId="165" fontId="36" fillId="11" borderId="25" xfId="0" applyNumberFormat="1" applyFont="1" applyFill="1" applyBorder="1"/>
    <xf numFmtId="0" fontId="4" fillId="7" borderId="4" xfId="0" applyNumberFormat="1" applyFont="1" applyFill="1" applyBorder="1" applyAlignment="1">
      <alignment horizontal="center" vertical="center"/>
    </xf>
    <xf numFmtId="0" fontId="4" fillId="7" borderId="6" xfId="0" applyNumberFormat="1" applyFont="1" applyFill="1" applyBorder="1" applyAlignment="1">
      <alignment horizontal="center" vertical="center"/>
    </xf>
    <xf numFmtId="0" fontId="4" fillId="7" borderId="10" xfId="0" applyNumberFormat="1" applyFont="1" applyFill="1" applyBorder="1" applyAlignment="1">
      <alignment horizontal="center" vertical="center"/>
    </xf>
    <xf numFmtId="0" fontId="37" fillId="7" borderId="4" xfId="0" applyNumberFormat="1" applyFont="1" applyFill="1" applyBorder="1" applyAlignment="1">
      <alignment horizontal="center" vertical="center"/>
    </xf>
    <xf numFmtId="165" fontId="36" fillId="11" borderId="25" xfId="0" applyNumberFormat="1" applyFont="1" applyFill="1" applyBorder="1" applyAlignment="1">
      <alignment horizontal="center" vertical="center"/>
    </xf>
    <xf numFmtId="165" fontId="28" fillId="11" borderId="25" xfId="0" applyNumberFormat="1" applyFont="1" applyFill="1" applyBorder="1" applyAlignment="1">
      <alignment horizontal="center"/>
    </xf>
    <xf numFmtId="0" fontId="5" fillId="7" borderId="0" xfId="0" applyFont="1" applyFill="1" applyAlignment="1">
      <alignment horizontal="center"/>
    </xf>
    <xf numFmtId="0" fontId="2" fillId="5" borderId="0" xfId="0" applyFont="1" applyFill="1" applyAlignment="1">
      <alignment horizontal="center" vertical="center" textRotation="90"/>
    </xf>
    <xf numFmtId="0" fontId="0" fillId="5" borderId="0" xfId="0" applyFont="1" applyFill="1" applyAlignment="1">
      <alignment horizontal="center" vertical="center" textRotation="90"/>
    </xf>
    <xf numFmtId="0" fontId="2" fillId="2" borderId="0" xfId="0" applyFont="1" applyFill="1" applyAlignment="1">
      <alignment horizontal="center" vertical="center" textRotation="90"/>
    </xf>
    <xf numFmtId="0" fontId="0" fillId="2" borderId="0" xfId="0" applyFont="1" applyFill="1" applyAlignment="1">
      <alignment horizontal="center" vertical="center" textRotation="90"/>
    </xf>
    <xf numFmtId="0" fontId="2" fillId="10" borderId="0" xfId="0" applyFont="1" applyFill="1" applyAlignment="1">
      <alignment horizontal="center" vertical="center" textRotation="90"/>
    </xf>
    <xf numFmtId="0" fontId="33" fillId="2" borderId="0" xfId="0" applyFont="1" applyFill="1" applyAlignment="1">
      <alignment horizontal="center" vertical="center" textRotation="90"/>
    </xf>
    <xf numFmtId="0" fontId="6" fillId="8" borderId="0" xfId="0" applyFont="1" applyFill="1" applyBorder="1" applyAlignment="1">
      <alignment horizontal="center" vertical="center"/>
    </xf>
    <xf numFmtId="0" fontId="6" fillId="8" borderId="52" xfId="0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 textRotation="90"/>
    </xf>
    <xf numFmtId="0" fontId="22" fillId="3" borderId="1" xfId="0" applyFont="1" applyFill="1" applyBorder="1" applyAlignment="1">
      <alignment horizontal="center" vertical="center"/>
    </xf>
    <xf numFmtId="0" fontId="22" fillId="3" borderId="2" xfId="0" applyFont="1" applyFill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/>
    </xf>
    <xf numFmtId="0" fontId="2" fillId="10" borderId="41" xfId="0" applyFont="1" applyFill="1" applyBorder="1" applyAlignment="1">
      <alignment horizontal="center" vertical="center" textRotation="90"/>
    </xf>
    <xf numFmtId="0" fontId="22" fillId="3" borderId="14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 textRotation="90"/>
    </xf>
    <xf numFmtId="0" fontId="8" fillId="6" borderId="1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32" fillId="2" borderId="13" xfId="0" applyFont="1" applyFill="1" applyBorder="1" applyAlignment="1">
      <alignment horizontal="center" vertical="center" textRotation="90"/>
    </xf>
    <xf numFmtId="0" fontId="19" fillId="2" borderId="13" xfId="0" applyFont="1" applyFill="1" applyBorder="1" applyAlignment="1">
      <alignment horizontal="center" vertical="center" textRotation="90"/>
    </xf>
    <xf numFmtId="0" fontId="2" fillId="10" borderId="13" xfId="0" applyFont="1" applyFill="1" applyBorder="1" applyAlignment="1">
      <alignment horizontal="center" vertical="center" textRotation="90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9" fillId="10" borderId="14" xfId="0" applyFont="1" applyFill="1" applyBorder="1" applyAlignment="1">
      <alignment horizontal="center" vertical="center"/>
    </xf>
    <xf numFmtId="0" fontId="9" fillId="10" borderId="15" xfId="0" applyFont="1" applyFill="1" applyBorder="1" applyAlignment="1">
      <alignment horizontal="center" vertical="center"/>
    </xf>
    <xf numFmtId="0" fontId="9" fillId="10" borderId="16" xfId="0" applyFont="1" applyFill="1" applyBorder="1" applyAlignment="1">
      <alignment horizontal="center" vertical="center"/>
    </xf>
    <xf numFmtId="0" fontId="9" fillId="9" borderId="14" xfId="0" applyFont="1" applyFill="1" applyBorder="1" applyAlignment="1">
      <alignment horizontal="center" vertical="center"/>
    </xf>
    <xf numFmtId="0" fontId="9" fillId="9" borderId="15" xfId="0" applyFont="1" applyFill="1" applyBorder="1" applyAlignment="1">
      <alignment horizontal="center" vertical="center"/>
    </xf>
    <xf numFmtId="0" fontId="9" fillId="9" borderId="16" xfId="0" applyFont="1" applyFill="1" applyBorder="1" applyAlignment="1">
      <alignment horizontal="center" vertical="center"/>
    </xf>
    <xf numFmtId="165" fontId="34" fillId="8" borderId="48" xfId="0" applyNumberFormat="1" applyFont="1" applyFill="1" applyBorder="1" applyAlignment="1">
      <alignment horizontal="center" vertical="center"/>
    </xf>
    <xf numFmtId="0" fontId="27" fillId="8" borderId="25" xfId="0" applyFont="1" applyFill="1" applyBorder="1"/>
    <xf numFmtId="0" fontId="34" fillId="3" borderId="36" xfId="0" applyFont="1" applyFill="1" applyBorder="1" applyAlignment="1">
      <alignment horizontal="center" vertical="center"/>
    </xf>
    <xf numFmtId="14" fontId="34" fillId="3" borderId="35" xfId="0" applyNumberFormat="1" applyFont="1" applyFill="1" applyBorder="1" applyAlignment="1">
      <alignment horizontal="center" vertical="center"/>
    </xf>
    <xf numFmtId="0" fontId="34" fillId="3" borderId="35" xfId="0" applyFont="1" applyFill="1" applyBorder="1" applyAlignment="1">
      <alignment horizontal="center" vertical="center"/>
    </xf>
    <xf numFmtId="168" fontId="34" fillId="3" borderId="35" xfId="0" applyNumberFormat="1" applyFont="1" applyFill="1" applyBorder="1" applyAlignment="1">
      <alignment horizontal="center" vertical="center"/>
    </xf>
    <xf numFmtId="165" fontId="34" fillId="3" borderId="35" xfId="0" applyNumberFormat="1" applyFont="1" applyFill="1" applyBorder="1" applyAlignment="1">
      <alignment horizontal="center" vertical="center"/>
    </xf>
    <xf numFmtId="164" fontId="34" fillId="3" borderId="35" xfId="0" applyNumberFormat="1" applyFont="1" applyFill="1" applyBorder="1" applyAlignment="1">
      <alignment horizontal="center" vertical="center"/>
    </xf>
    <xf numFmtId="165" fontId="35" fillId="3" borderId="37" xfId="0" applyNumberFormat="1" applyFont="1" applyFill="1" applyBorder="1" applyAlignment="1">
      <alignment horizontal="center" vertical="center"/>
    </xf>
    <xf numFmtId="0" fontId="36" fillId="3" borderId="25" xfId="0" applyFont="1" applyFill="1" applyBorder="1"/>
    <xf numFmtId="0" fontId="34" fillId="3" borderId="44" xfId="0" applyFont="1" applyFill="1" applyBorder="1" applyAlignment="1">
      <alignment horizontal="center" vertical="center"/>
    </xf>
    <xf numFmtId="0" fontId="34" fillId="3" borderId="35" xfId="0" applyNumberFormat="1" applyFont="1" applyFill="1" applyBorder="1" applyAlignment="1">
      <alignment horizontal="center" vertical="center"/>
    </xf>
    <xf numFmtId="0" fontId="34" fillId="3" borderId="37" xfId="0" applyFont="1" applyFill="1" applyBorder="1" applyAlignment="1">
      <alignment horizontal="center" vertical="center"/>
    </xf>
    <xf numFmtId="0" fontId="36" fillId="3" borderId="45" xfId="0" applyFont="1" applyFill="1" applyBorder="1"/>
    <xf numFmtId="0" fontId="0" fillId="16" borderId="0" xfId="0" applyFill="1"/>
    <xf numFmtId="0" fontId="6" fillId="17" borderId="13" xfId="0" applyFont="1" applyFill="1" applyBorder="1" applyAlignment="1">
      <alignment horizontal="center" vertical="center"/>
    </xf>
    <xf numFmtId="0" fontId="6" fillId="17" borderId="0" xfId="0" applyFont="1" applyFill="1" applyBorder="1" applyAlignment="1">
      <alignment horizontal="center" vertical="center"/>
    </xf>
    <xf numFmtId="0" fontId="6" fillId="17" borderId="52" xfId="0" applyFont="1" applyFill="1" applyBorder="1" applyAlignment="1">
      <alignment horizontal="center" vertical="center"/>
    </xf>
    <xf numFmtId="0" fontId="6" fillId="16" borderId="0" xfId="0" applyFont="1" applyFill="1" applyBorder="1" applyAlignment="1">
      <alignment vertical="center"/>
    </xf>
    <xf numFmtId="0" fontId="40" fillId="18" borderId="6" xfId="0" applyFont="1" applyFill="1" applyBorder="1" applyAlignment="1">
      <alignment horizontal="center" vertical="center" wrapText="1"/>
    </xf>
    <xf numFmtId="14" fontId="40" fillId="18" borderId="6" xfId="0" applyNumberFormat="1" applyFont="1" applyFill="1" applyBorder="1" applyAlignment="1">
      <alignment horizontal="center" vertical="center" wrapText="1"/>
    </xf>
    <xf numFmtId="168" fontId="40" fillId="18" borderId="6" xfId="0" applyNumberFormat="1" applyFont="1" applyFill="1" applyBorder="1" applyAlignment="1">
      <alignment horizontal="center" vertical="center" wrapText="1"/>
    </xf>
    <xf numFmtId="165" fontId="40" fillId="18" borderId="6" xfId="0" applyNumberFormat="1" applyFont="1" applyFill="1" applyBorder="1" applyAlignment="1">
      <alignment horizontal="center" vertical="center" wrapText="1"/>
    </xf>
    <xf numFmtId="0" fontId="40" fillId="18" borderId="6" xfId="0" applyNumberFormat="1" applyFont="1" applyFill="1" applyBorder="1" applyAlignment="1">
      <alignment horizontal="center" vertical="center" wrapText="1"/>
    </xf>
    <xf numFmtId="164" fontId="40" fillId="18" borderId="6" xfId="0" applyNumberFormat="1" applyFont="1" applyFill="1" applyBorder="1" applyAlignment="1">
      <alignment horizontal="center" vertical="center" wrapText="1"/>
    </xf>
    <xf numFmtId="14" fontId="40" fillId="18" borderId="4" xfId="0" applyNumberFormat="1" applyFont="1" applyFill="1" applyBorder="1" applyAlignment="1">
      <alignment horizontal="center" vertical="center" wrapText="1"/>
    </xf>
    <xf numFmtId="0" fontId="40" fillId="18" borderId="4" xfId="0" applyFont="1" applyFill="1" applyBorder="1" applyAlignment="1">
      <alignment horizontal="center" vertical="center" wrapText="1"/>
    </xf>
    <xf numFmtId="0" fontId="41" fillId="4" borderId="6" xfId="0" applyFont="1" applyFill="1" applyBorder="1" applyAlignment="1">
      <alignment horizontal="center" vertical="center" wrapText="1"/>
    </xf>
    <xf numFmtId="14" fontId="41" fillId="4" borderId="6" xfId="0" applyNumberFormat="1" applyFont="1" applyFill="1" applyBorder="1" applyAlignment="1">
      <alignment horizontal="center" vertical="center" wrapText="1"/>
    </xf>
    <xf numFmtId="168" fontId="41" fillId="4" borderId="6" xfId="0" applyNumberFormat="1" applyFont="1" applyFill="1" applyBorder="1" applyAlignment="1">
      <alignment horizontal="center" vertical="center" wrapText="1"/>
    </xf>
    <xf numFmtId="0" fontId="41" fillId="4" borderId="7" xfId="0" applyFont="1" applyFill="1" applyBorder="1" applyAlignment="1">
      <alignment horizontal="center" vertical="center" wrapText="1"/>
    </xf>
    <xf numFmtId="14" fontId="41" fillId="4" borderId="31" xfId="0" applyNumberFormat="1" applyFont="1" applyFill="1" applyBorder="1" applyAlignment="1">
      <alignment horizontal="center" vertical="center" wrapText="1"/>
    </xf>
    <xf numFmtId="165" fontId="41" fillId="4" borderId="4" xfId="0" applyNumberFormat="1" applyFont="1" applyFill="1" applyBorder="1" applyAlignment="1">
      <alignment horizontal="center" vertical="center" wrapText="1"/>
    </xf>
    <xf numFmtId="0" fontId="41" fillId="4" borderId="31" xfId="0" applyFont="1" applyFill="1" applyBorder="1" applyAlignment="1">
      <alignment horizontal="center" vertical="center" wrapText="1"/>
    </xf>
    <xf numFmtId="164" fontId="42" fillId="4" borderId="4" xfId="0" applyNumberFormat="1" applyFont="1" applyFill="1" applyBorder="1" applyAlignment="1">
      <alignment horizontal="center" vertical="center" wrapText="1"/>
    </xf>
    <xf numFmtId="0" fontId="41" fillId="4" borderId="4" xfId="0" applyFont="1" applyFill="1" applyBorder="1" applyAlignment="1">
      <alignment horizontal="center" vertical="center" wrapText="1"/>
    </xf>
    <xf numFmtId="14" fontId="41" fillId="4" borderId="4" xfId="0" applyNumberFormat="1" applyFont="1" applyFill="1" applyBorder="1" applyAlignment="1">
      <alignment horizontal="center" vertical="center" wrapText="1"/>
    </xf>
    <xf numFmtId="168" fontId="41" fillId="4" borderId="4" xfId="0" applyNumberFormat="1" applyFont="1" applyFill="1" applyBorder="1" applyAlignment="1">
      <alignment horizontal="center" vertical="center" wrapText="1"/>
    </xf>
    <xf numFmtId="0" fontId="41" fillId="4" borderId="26" xfId="0" applyFont="1" applyFill="1" applyBorder="1" applyAlignment="1">
      <alignment horizontal="center" vertical="center" wrapText="1"/>
    </xf>
    <xf numFmtId="14" fontId="41" fillId="4" borderId="26" xfId="0" applyNumberFormat="1" applyFont="1" applyFill="1" applyBorder="1" applyAlignment="1">
      <alignment horizontal="center" vertical="center" wrapText="1"/>
    </xf>
    <xf numFmtId="165" fontId="41" fillId="4" borderId="26" xfId="0" applyNumberFormat="1" applyFont="1" applyFill="1" applyBorder="1" applyAlignment="1">
      <alignment horizontal="center" vertical="center" wrapText="1"/>
    </xf>
    <xf numFmtId="164" fontId="41" fillId="4" borderId="26" xfId="0" applyNumberFormat="1" applyFont="1" applyFill="1" applyBorder="1" applyAlignment="1">
      <alignment horizontal="center" vertical="center" wrapText="1"/>
    </xf>
    <xf numFmtId="14" fontId="41" fillId="4" borderId="30" xfId="0" applyNumberFormat="1" applyFont="1" applyFill="1" applyBorder="1" applyAlignment="1">
      <alignment horizontal="center" vertical="center" wrapText="1"/>
    </xf>
    <xf numFmtId="0" fontId="41" fillId="4" borderId="49" xfId="0" applyFont="1" applyFill="1" applyBorder="1" applyAlignment="1">
      <alignment horizontal="center" vertical="center" wrapText="1"/>
    </xf>
    <xf numFmtId="164" fontId="41" fillId="4" borderId="4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90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top style="thin">
          <color rgb="FF000000"/>
        </top>
      </border>
    </dxf>
    <dxf>
      <border>
        <bottom style="thin">
          <color rgb="FF000000"/>
        </bottom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top style="thin">
          <color rgb="FF000000"/>
        </top>
      </border>
    </dxf>
    <dxf>
      <border>
        <bottom style="thin">
          <color rgb="FF000000"/>
        </bottom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FFC000"/>
      </font>
      <fill>
        <patternFill>
          <bgColor rgb="FF7030A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C000"/>
      </font>
      <fill>
        <patternFill>
          <bgColor rgb="FF7030A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FFC00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ndense val="0"/>
        <extend val="0"/>
        <color rgb="FF9C0006"/>
      </font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ndense val="0"/>
        <extend val="0"/>
        <color rgb="FF9C0006"/>
      </font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26E1E6"/>
        <name val="Arial Black"/>
        <scheme val="none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26E1E6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333F4F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numFmt numFmtId="165" formatCode="#,##0.00\ &quot;€&quot;"/>
      <fill>
        <patternFill patternType="solid">
          <fgColor rgb="FF000000"/>
          <bgColor rgb="FF333F4F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Black"/>
        <scheme val="none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top style="thin">
          <color rgb="FF000000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333F4F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  <border diagonalUp="0" diagonalDown="0" outline="0">
        <left/>
        <right style="medium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0" formatCode="General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numFmt numFmtId="0" formatCode="General"/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333F4F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numFmt numFmtId="165" formatCode="#,##0.00\ &quot;€&quot;"/>
      <fill>
        <patternFill patternType="solid">
          <fgColor rgb="FF000000"/>
          <bgColor rgb="FF333F4F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0" formatCode="General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0" formatCode="General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0" formatCode="General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0" formatCode="General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333F4F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numFmt numFmtId="165" formatCode="#,##0.00\ &quot;€&quot;"/>
      <fill>
        <patternFill patternType="solid">
          <fgColor rgb="FF000000"/>
          <bgColor rgb="FF333F4F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numFmt numFmtId="0" formatCode="General"/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ill>
        <patternFill patternType="solid">
          <fgColor indexed="64"/>
          <bgColor rgb="FFCB87CB"/>
        </patternFill>
      </fill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  <alignment horizontal="center" vertical="center" textRotation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rgb="FF000000"/>
          <bgColor rgb="FFFFFFFF"/>
        </patternFill>
      </fill>
      <alignment horizontal="center" vertical="center" textRotation="0" indent="0" justifyLastLine="0" shrinkToFit="0" readingOrder="0"/>
    </dxf>
    <dxf>
      <border outline="0">
        <bottom style="thin">
          <color rgb="FF000000"/>
        </bottom>
      </border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  <numFmt numFmtId="168" formatCode="0#&quot; &quot;##&quot; &quot;##&quot; &quot;##&quot; &quot;##"/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  <numFmt numFmtId="19" formatCode="dd/mm/yyyy"/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  <numFmt numFmtId="0" formatCode="General"/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rgb="FF000000"/>
          <bgColor rgb="FFFFFFFF"/>
        </patternFill>
      </fill>
    </dxf>
    <dxf>
      <border outline="0">
        <bottom style="thin">
          <color rgb="FF000000"/>
        </bottom>
      </border>
    </dxf>
    <dxf>
      <fill>
        <patternFill patternType="solid">
          <fgColor indexed="64"/>
          <bgColor rgb="FFCB87CB"/>
        </patternFill>
      </fill>
    </dxf>
    <dxf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7" formatCode="#,##0.00\ &quot;€&quot;;[Red]#,##0.00\ &quot;€&quot;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9" formatCode="dd/mm/yyyy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5" formatCode="#,##0.00\ &quot;€&quot;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numFmt numFmtId="0" formatCode="General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9" formatCode="dd/mm/yyyy"/>
      <border diagonalUp="0" diagonalDown="0" outline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 tint="-0.249977111117893"/>
        <name val="Arial Black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</dxf>
    <dxf>
      <font>
        <strike val="0"/>
        <outline val="0"/>
        <shadow val="0"/>
        <u val="none"/>
        <vertAlign val="baseline"/>
        <sz val="12"/>
      </font>
      <numFmt numFmtId="19" formatCode="dd/mm/yyyy"/>
      <border outline="0"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  <border outline="0">
        <left style="thin">
          <color indexed="64"/>
        </left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border outline="0"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  <numFmt numFmtId="19" formatCode="dd/mm/yyyy"/>
    </dxf>
    <dxf>
      <font>
        <strike val="0"/>
        <outline val="0"/>
        <shadow val="0"/>
        <u val="none"/>
        <vertAlign val="baseline"/>
        <sz val="12"/>
      </font>
    </dxf>
    <dxf>
      <font>
        <b/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  <numFmt numFmtId="168" formatCode="0#&quot; &quot;##&quot; &quot;##&quot; &quot;##&quot; &quot;##"/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b/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  <numFmt numFmtId="19" formatCode="dd/mm/yyyy"/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  <numFmt numFmtId="0" formatCode="General"/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 tint="-0.249977111117893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color auto="1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64" formatCode="[$-F800]dddd\,\ mmmm\ dd\,\ yyyy"/>
      <fill>
        <patternFill>
          <fgColor indexed="64"/>
          <bgColor theme="0"/>
        </patternFill>
      </fill>
      <border outline="0"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2"/>
      </font>
      <numFmt numFmtId="164" formatCode="[$-F800]dddd\,\ mmmm\ dd\,\ yyyy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0#&quot; &quot;##&quot; &quot;##&quot; &quot;##&quot; &quot;##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fill>
        <patternFill>
          <fgColor indexed="64"/>
          <bgColor theme="0"/>
        </patternFill>
      </fill>
    </dxf>
    <dxf>
      <font>
        <b/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0" formatCode="General"/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numFmt numFmtId="165" formatCode="#,##0.00\ &quot;€&quot;"/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333F4F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numFmt numFmtId="165" formatCode="#,##0.00\ &quot;€&quot;"/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333F4F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160674"/>
      <color rgb="FF26E1E6"/>
      <color rgb="FF18CED2"/>
      <color rgb="FFCB87CB"/>
      <color rgb="FFFF33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gi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728953</xdr:rowOff>
    </xdr:from>
    <xdr:to>
      <xdr:col>1</xdr:col>
      <xdr:colOff>77755</xdr:colOff>
      <xdr:row>1</xdr:row>
      <xdr:rowOff>709514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28953"/>
          <a:ext cx="1030255" cy="10108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103</xdr:row>
      <xdr:rowOff>947638</xdr:rowOff>
    </xdr:from>
    <xdr:to>
      <xdr:col>1</xdr:col>
      <xdr:colOff>476250</xdr:colOff>
      <xdr:row>105</xdr:row>
      <xdr:rowOff>288274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4314296"/>
          <a:ext cx="1564821" cy="143030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206</xdr:row>
      <xdr:rowOff>9719</xdr:rowOff>
    </xdr:from>
    <xdr:to>
      <xdr:col>1</xdr:col>
      <xdr:colOff>6896</xdr:colOff>
      <xdr:row>207</xdr:row>
      <xdr:rowOff>68035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6043239"/>
          <a:ext cx="1095467" cy="108857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857250</xdr:colOff>
      <xdr:row>0</xdr:row>
      <xdr:rowOff>1020536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571" y="0"/>
          <a:ext cx="857250" cy="1020536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206</xdr:row>
      <xdr:rowOff>9718</xdr:rowOff>
    </xdr:from>
    <xdr:to>
      <xdr:col>1</xdr:col>
      <xdr:colOff>857251</xdr:colOff>
      <xdr:row>206</xdr:row>
      <xdr:rowOff>1030254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572" y="66043238"/>
          <a:ext cx="857250" cy="1020536"/>
        </a:xfrm>
        <a:prstGeom prst="rect">
          <a:avLst/>
        </a:prstGeom>
      </xdr:spPr>
    </xdr:pic>
    <xdr:clientData/>
  </xdr:twoCellAnchor>
  <xdr:twoCellAnchor editAs="oneCell">
    <xdr:from>
      <xdr:col>0</xdr:col>
      <xdr:colOff>1069131</xdr:colOff>
      <xdr:row>103</xdr:row>
      <xdr:rowOff>9720</xdr:rowOff>
    </xdr:from>
    <xdr:to>
      <xdr:col>1</xdr:col>
      <xdr:colOff>837810</xdr:colOff>
      <xdr:row>104</xdr:row>
      <xdr:rowOff>1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131" y="33075077"/>
          <a:ext cx="857250" cy="10205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787270</xdr:rowOff>
    </xdr:from>
    <xdr:to>
      <xdr:col>1</xdr:col>
      <xdr:colOff>77755</xdr:colOff>
      <xdr:row>1</xdr:row>
      <xdr:rowOff>767831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87270"/>
          <a:ext cx="1166326" cy="10108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103</xdr:row>
      <xdr:rowOff>199246</xdr:rowOff>
    </xdr:from>
    <xdr:to>
      <xdr:col>1</xdr:col>
      <xdr:colOff>476250</xdr:colOff>
      <xdr:row>104</xdr:row>
      <xdr:rowOff>599296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3342358"/>
          <a:ext cx="1564821" cy="143030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206</xdr:row>
      <xdr:rowOff>97195</xdr:rowOff>
    </xdr:from>
    <xdr:to>
      <xdr:col>0</xdr:col>
      <xdr:colOff>949113</xdr:colOff>
      <xdr:row>206</xdr:row>
      <xdr:rowOff>1020536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6266787"/>
          <a:ext cx="949113" cy="92334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796990</xdr:rowOff>
    </xdr:from>
    <xdr:to>
      <xdr:col>1</xdr:col>
      <xdr:colOff>77755</xdr:colOff>
      <xdr:row>1</xdr:row>
      <xdr:rowOff>781439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96990"/>
          <a:ext cx="1030255" cy="10108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102</xdr:row>
      <xdr:rowOff>743532</xdr:rowOff>
    </xdr:from>
    <xdr:to>
      <xdr:col>1</xdr:col>
      <xdr:colOff>476250</xdr:colOff>
      <xdr:row>104</xdr:row>
      <xdr:rowOff>237735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073353"/>
          <a:ext cx="1428750" cy="1430305"/>
        </a:xfrm>
        <a:prstGeom prst="rect">
          <a:avLst/>
        </a:prstGeom>
      </xdr:spPr>
    </xdr:pic>
    <xdr:clientData/>
  </xdr:twoCellAnchor>
  <xdr:twoCellAnchor editAs="oneCell">
    <xdr:from>
      <xdr:col>0</xdr:col>
      <xdr:colOff>42334</xdr:colOff>
      <xdr:row>204</xdr:row>
      <xdr:rowOff>1021185</xdr:rowOff>
    </xdr:from>
    <xdr:to>
      <xdr:col>1</xdr:col>
      <xdr:colOff>0</xdr:colOff>
      <xdr:row>205</xdr:row>
      <xdr:rowOff>917294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34" y="67876102"/>
          <a:ext cx="1047749" cy="92269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32</xdr:row>
      <xdr:rowOff>180975</xdr:rowOff>
    </xdr:from>
    <xdr:to>
      <xdr:col>1</xdr:col>
      <xdr:colOff>295275</xdr:colOff>
      <xdr:row>34</xdr:row>
      <xdr:rowOff>76200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334500"/>
          <a:ext cx="12192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476250</xdr:rowOff>
    </xdr:from>
    <xdr:to>
      <xdr:col>0</xdr:col>
      <xdr:colOff>887380</xdr:colOff>
      <xdr:row>1</xdr:row>
      <xdr:rowOff>706016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6250"/>
          <a:ext cx="887380" cy="1010816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1</xdr:col>
      <xdr:colOff>34713</xdr:colOff>
      <xdr:row>65</xdr:row>
      <xdr:rowOff>199441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18278475"/>
          <a:ext cx="949113" cy="92334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6" name="Tableau267" displayName="Tableau267" ref="B2:V101" totalsRowCount="1" headerRowDxfId="553" dataDxfId="558" totalsRowDxfId="557" headerRowBorderDxfId="555" tableBorderDxfId="556" totalsRowBorderDxfId="554">
  <autoFilter ref="B2:V100"/>
  <tableColumns count="21">
    <tableColumn id="1" name="STATUT" totalsRowLabel="Total" dataDxfId="906" totalsRowDxfId="552"/>
    <tableColumn id="8" name="MOIS" dataDxfId="905" totalsRowDxfId="551"/>
    <tableColumn id="2" name="DATE D'ENVOI" dataDxfId="904" totalsRowDxfId="550"/>
    <tableColumn id="3" name="AGENCE" dataDxfId="903" totalsRowDxfId="549"/>
    <tableColumn id="4" name="VILLE" dataDxfId="902" totalsRowDxfId="548"/>
    <tableColumn id="11" name="ADRESSE" dataDxfId="901" totalsRowDxfId="547"/>
    <tableColumn id="17" name="TELEPHONE" dataDxfId="900" totalsRowDxfId="546"/>
    <tableColumn id="14" name="MAIL" dataDxfId="899" totalsRowDxfId="545"/>
    <tableColumn id="5" name="NOM DU PARTICIPANT" dataDxfId="898" totalsRowDxfId="544"/>
    <tableColumn id="19" name="FORMATION" dataDxfId="897" totalsRowDxfId="543"/>
    <tableColumn id="6" name="DATE FORMATION" dataDxfId="896" totalsRowDxfId="542"/>
    <tableColumn id="26" name="CHÉQUE" dataDxfId="895" totalsRowDxfId="541"/>
    <tableColumn id="27" name="NUMÉRO DE CONVENTION" dataDxfId="894" totalsRowDxfId="540"/>
    <tableColumn id="7" name="MONTANT TOTAL  HT" totalsRowFunction="sum" dataDxfId="893" totalsRowDxfId="539"/>
    <tableColumn id="21" name="MONTANT TOTAL  TTC" totalsRowFunction="sum" dataDxfId="892" totalsRowDxfId="538">
      <calculatedColumnFormula>Tableau267[[#This Row],[MONTANT TOTAL  HT]]*1.2</calculatedColumnFormula>
    </tableColumn>
    <tableColumn id="12" name="NUMÉRO DE FACTURE" dataDxfId="891" totalsRowDxfId="537"/>
    <tableColumn id="13" name="REFERENCE CLIENT" dataDxfId="890" totalsRowDxfId="536"/>
    <tableColumn id="15" name="DATE ENVOI FACTURE ET FEUILLE DE PRÉSENCE" dataDxfId="889" totalsRowDxfId="535"/>
    <tableColumn id="18" name="DATE RECEPTION CHÉQUE" dataDxfId="888" totalsRowDxfId="534"/>
    <tableColumn id="9" name="RESTE A RECEVOIR TTC" totalsRowFunction="sum" dataDxfId="887" totalsRowDxfId="533">
      <calculatedColumnFormula>IF(ISBLANK($T3),P3,0)</calculatedColumnFormula>
    </tableColumn>
    <tableColumn id="10" name="REMARQUE" dataDxfId="645" totalsRowDxfId="532">
      <calculatedColumnFormula>Tableau267[[#This Row],[STATUT]]</calculatedColumnFormula>
    </tableColumn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id="2" name="Tableau2673" displayName="Tableau2673" ref="B105:V204" totalsRowCount="1" headerRowDxfId="531" dataDxfId="885" totalsRowDxfId="883" headerRowBorderDxfId="886" tableBorderDxfId="884" totalsRowBorderDxfId="882">
  <autoFilter ref="B105:V203"/>
  <tableColumns count="21">
    <tableColumn id="1" name="STATUT" totalsRowLabel="Total" dataDxfId="881" totalsRowDxfId="644"/>
    <tableColumn id="8" name="MOIS" dataDxfId="880" totalsRowDxfId="643"/>
    <tableColumn id="2" name="DATE D'ENVOI" dataDxfId="879" totalsRowDxfId="642"/>
    <tableColumn id="3" name="AGENCE" dataDxfId="878" totalsRowDxfId="641"/>
    <tableColumn id="4" name="VILLE" dataDxfId="877" totalsRowDxfId="640"/>
    <tableColumn id="11" name="ADRESSE" dataDxfId="876" totalsRowDxfId="639"/>
    <tableColumn id="17" name="TELEPHONE" dataDxfId="875" totalsRowDxfId="638"/>
    <tableColumn id="14" name="MAIL" dataDxfId="874" totalsRowDxfId="637"/>
    <tableColumn id="5" name="NOM DU PARTICIPANT" dataDxfId="873" totalsRowDxfId="636"/>
    <tableColumn id="19" name="FORMATION" dataDxfId="872" totalsRowDxfId="635"/>
    <tableColumn id="6" name="DATE FORMATION" dataDxfId="871" totalsRowDxfId="634"/>
    <tableColumn id="26" name="CHÉQUE" dataDxfId="870" totalsRowDxfId="633"/>
    <tableColumn id="27" name="NUMÉRO DE CONVENTION" dataDxfId="869" totalsRowDxfId="632"/>
    <tableColumn id="7" name="MONTANT TOTAL  HT" totalsRowFunction="sum" dataDxfId="868" totalsRowDxfId="631"/>
    <tableColumn id="21" name="MONTANT TOTAL  TTC" totalsRowFunction="sum" dataDxfId="867" totalsRowDxfId="630">
      <calculatedColumnFormula>Tableau2673[[#This Row],[MONTANT TOTAL  HT]]*1.2</calculatedColumnFormula>
    </tableColumn>
    <tableColumn id="12" name="NUMÉRO DE FACTURE" dataDxfId="866" totalsRowDxfId="629"/>
    <tableColumn id="13" name="REFERENCE CLIENT" dataDxfId="865" totalsRowDxfId="628"/>
    <tableColumn id="15" name="DATE ENVOI FACTURE ET FEUILLE DE PRÉSENCE" dataDxfId="864" totalsRowDxfId="627"/>
    <tableColumn id="18" name="DATE RECEPTION CHÉQUE" dataDxfId="863" totalsRowDxfId="626"/>
    <tableColumn id="9" name="RESTE A RECEVOIR TTC" totalsRowFunction="sum" dataDxfId="862" totalsRowDxfId="625">
      <calculatedColumnFormula>IF(ISBLANK($T106),P106,0)</calculatedColumnFormula>
    </tableColumn>
    <tableColumn id="10" name="REMARQUE" dataDxfId="861" totalsRowDxfId="624"/>
  </tableColumns>
  <tableStyleInfo name="TableStyleLight3" showFirstColumn="0" showLastColumn="0" showRowStripes="1" showColumnStripes="0"/>
</table>
</file>

<file path=xl/tables/table3.xml><?xml version="1.0" encoding="utf-8"?>
<table xmlns="http://schemas.openxmlformats.org/spreadsheetml/2006/main" id="7" name="Tableau2678" displayName="Tableau2678" ref="B208:V307" totalsRowCount="1" headerRowDxfId="530" dataDxfId="859" totalsRowDxfId="857" headerRowBorderDxfId="860" tableBorderDxfId="858" totalsRowBorderDxfId="856">
  <autoFilter ref="B208:V306"/>
  <tableColumns count="21">
    <tableColumn id="1" name="STATUT" totalsRowLabel="Total" dataDxfId="855" totalsRowDxfId="623"/>
    <tableColumn id="8" name="MOIS" dataDxfId="854" totalsRowDxfId="622"/>
    <tableColumn id="2" name="DATE D'ENVOI" dataDxfId="853" totalsRowDxfId="621"/>
    <tableColumn id="3" name="AGENCE" dataDxfId="852" totalsRowDxfId="620"/>
    <tableColumn id="4" name="VILLE" dataDxfId="851" totalsRowDxfId="619"/>
    <tableColumn id="11" name="ADRESSE" dataDxfId="850" totalsRowDxfId="618"/>
    <tableColumn id="17" name="TELEPHONE" dataDxfId="849" totalsRowDxfId="617"/>
    <tableColumn id="14" name="MAIL" dataDxfId="848" totalsRowDxfId="616"/>
    <tableColumn id="5" name="NOM DU PARTICIPANT" dataDxfId="847" totalsRowDxfId="615"/>
    <tableColumn id="19" name="FORMATION" dataDxfId="846" totalsRowDxfId="614"/>
    <tableColumn id="6" name="DATE FORMATION" dataDxfId="845" totalsRowDxfId="613"/>
    <tableColumn id="26" name="CHÉQUE" dataDxfId="844" totalsRowDxfId="612"/>
    <tableColumn id="27" name="NUMÉRO DE CONVENTION" dataDxfId="843" totalsRowDxfId="611"/>
    <tableColumn id="7" name="MONTANT TOTAL  HT" dataDxfId="842" totalsRowDxfId="610"/>
    <tableColumn id="21" name="MONTANT TOTAL  TTC" dataDxfId="841" totalsRowDxfId="609">
      <calculatedColumnFormula>Tableau2678[[#This Row],[MONTANT TOTAL  HT]]*1.2</calculatedColumnFormula>
    </tableColumn>
    <tableColumn id="12" name="NUMÉRO DE FACTURE" dataDxfId="840" totalsRowDxfId="608"/>
    <tableColumn id="13" name="REFERENCE CLIENT" dataDxfId="839" totalsRowDxfId="607"/>
    <tableColumn id="15" name="DATE ENVOI FACTURE ET FEUILLE DE PRÉSENCE" dataDxfId="838" totalsRowDxfId="606"/>
    <tableColumn id="18" name="DATE RECEPTION CHÉQUE" dataDxfId="837" totalsRowDxfId="605"/>
    <tableColumn id="9" name="RESTE A RECEVOIR TTC" dataDxfId="836" totalsRowDxfId="604">
      <calculatedColumnFormula>IF(ISBLANK($T209),P209,0)</calculatedColumnFormula>
    </tableColumn>
    <tableColumn id="10" name="REMARQUE" dataDxfId="835" totalsRowDxfId="603"/>
  </tableColumns>
  <tableStyleInfo name="TableStyleLight3" showFirstColumn="0" showLastColumn="0" showRowStripes="1" showColumnStripes="0"/>
</table>
</file>

<file path=xl/tables/table4.xml><?xml version="1.0" encoding="utf-8"?>
<table xmlns="http://schemas.openxmlformats.org/spreadsheetml/2006/main" id="5" name="Tableau26" displayName="Tableau26" ref="B2:U101" totalsRowCount="1" headerRowDxfId="26" dataDxfId="31" totalsRowDxfId="30" headerRowBorderDxfId="28" tableBorderDxfId="29" totalsRowBorderDxfId="27">
  <autoFilter ref="B2:U100"/>
  <tableColumns count="20">
    <tableColumn id="1" name="STATUT" totalsRowLabel="Total" dataDxfId="834" totalsRowDxfId="19"/>
    <tableColumn id="8" name="MOIS" dataDxfId="833" totalsRowDxfId="18"/>
    <tableColumn id="2" name="DATE D'ENVOI" dataDxfId="832" totalsRowDxfId="17"/>
    <tableColumn id="3" name="AGENCE" dataDxfId="831" totalsRowDxfId="16"/>
    <tableColumn id="4" name="VILLE" dataDxfId="830" totalsRowDxfId="15"/>
    <tableColumn id="11" name="ADRESSE" dataDxfId="829" totalsRowDxfId="14"/>
    <tableColumn id="17" name="TELEPHONE" dataDxfId="828" totalsRowDxfId="13"/>
    <tableColumn id="14" name="MAIL" dataDxfId="827" totalsRowDxfId="12"/>
    <tableColumn id="5" name="NOM DU PARTICIPANT" dataDxfId="826" totalsRowDxfId="11"/>
    <tableColumn id="19" name="FORMATION" dataDxfId="825" totalsRowDxfId="10"/>
    <tableColumn id="6" name="DATE FORMATION" dataDxfId="824" totalsRowDxfId="9"/>
    <tableColumn id="26" name="CHÉQUE" dataDxfId="823" totalsRowDxfId="8"/>
    <tableColumn id="27" name="MONTANT TOTAL  HT" totalsRowFunction="sum" dataDxfId="822" totalsRowDxfId="7"/>
    <tableColumn id="7" name="MONTANT TOTAL TTC" totalsRowFunction="custom" dataDxfId="821" totalsRowDxfId="6">
      <calculatedColumnFormula>Tableau26[[#This Row],[MONTANT TOTAL  HT]]*1.2</calculatedColumnFormula>
      <totalsRowFormula>SUBTOTAL(109,Tableau26[MONTANT TOTAL  HT])</totalsRowFormula>
    </tableColumn>
    <tableColumn id="21" name="NUMÉRO DE FACTURE" dataDxfId="820" totalsRowDxfId="5"/>
    <tableColumn id="12" name="REFERENCE CLIENT" dataDxfId="819" totalsRowDxfId="4"/>
    <tableColumn id="13" name="DATE ENVOI FACTURE ET FEUILLE DE PRÉSENCE" dataDxfId="818" totalsRowDxfId="3"/>
    <tableColumn id="16" name="DATE RECEPTION CHÉQUE" totalsRowDxfId="2"/>
    <tableColumn id="18" name="RESTE A RECEVOIR TTC" totalsRowFunction="sum" dataDxfId="817" totalsRowDxfId="1">
      <calculatedColumnFormula>IF(ISBLANK($S3),O3,0)</calculatedColumnFormula>
    </tableColumn>
    <tableColumn id="9" name="REMARQUE" dataDxfId="602" totalsRowDxfId="0">
      <calculatedColumnFormula>Tableau26[[#This Row],[STATUT]]</calculatedColumnFormula>
    </tableColumn>
  </tableColumns>
  <tableStyleInfo name="TableStyleLight3" showFirstColumn="0" showLastColumn="0" showRowStripes="1" showColumnStripes="0"/>
</table>
</file>

<file path=xl/tables/table5.xml><?xml version="1.0" encoding="utf-8"?>
<table xmlns="http://schemas.openxmlformats.org/spreadsheetml/2006/main" id="3" name="Tableau264" displayName="Tableau264" ref="B208:U307" totalsRowShown="0" headerRowDxfId="20" dataDxfId="25" totalsRowDxfId="24" headerRowBorderDxfId="22" tableBorderDxfId="23" totalsRowBorderDxfId="21">
  <autoFilter ref="B208:U307"/>
  <tableColumns count="20">
    <tableColumn id="1" name="STATUT" dataDxfId="816" totalsRowDxfId="815"/>
    <tableColumn id="8" name="MOIS" dataDxfId="814" totalsRowDxfId="813"/>
    <tableColumn id="2" name="DATE D'ENVOI" dataDxfId="812" totalsRowDxfId="811"/>
    <tableColumn id="3" name="AGENCE" dataDxfId="810" totalsRowDxfId="809"/>
    <tableColumn id="4" name="VILLE" dataDxfId="808" totalsRowDxfId="807"/>
    <tableColumn id="11" name="ADRESSE" dataDxfId="806" totalsRowDxfId="805"/>
    <tableColumn id="17" name="TELEPHONE" dataDxfId="804" totalsRowDxfId="803"/>
    <tableColumn id="14" name="MAIL" dataDxfId="802" totalsRowDxfId="801"/>
    <tableColumn id="5" name="NOM DU PARTICIPANT" dataDxfId="800" totalsRowDxfId="799"/>
    <tableColumn id="19" name="FORMATION" dataDxfId="798" totalsRowDxfId="797"/>
    <tableColumn id="6" name="DATE FORMATION" dataDxfId="796" totalsRowDxfId="795"/>
    <tableColumn id="26" name="CHÉQUE" dataDxfId="794" totalsRowDxfId="793"/>
    <tableColumn id="27" name="MONTANT TOTAL  HT" dataDxfId="792" totalsRowDxfId="791"/>
    <tableColumn id="7" name="MONTANT TOTAL TTC" dataDxfId="790" totalsRowDxfId="789"/>
    <tableColumn id="21" name="NUMÉRO DE FACTURE" dataDxfId="788" totalsRowDxfId="787"/>
    <tableColumn id="12" name="REFERENCE CLIENT" dataDxfId="786" totalsRowDxfId="785"/>
    <tableColumn id="13" name="DATE ENVOI FACTURE ET FEUILLE DE PRÉSENCE" dataDxfId="784" totalsRowDxfId="783"/>
    <tableColumn id="15" name="DATE RECEPTION CHÉQUE" dataDxfId="782" totalsRowDxfId="781"/>
    <tableColumn id="16" name="RESTE A RECEVOIR TTC" dataDxfId="780" totalsRowDxfId="779"/>
    <tableColumn id="9" name="REMARQUE" dataDxfId="778" totalsRowDxfId="777"/>
  </tableColumns>
  <tableStyleInfo name="TableStyleLight3" showFirstColumn="0" showLastColumn="0" showRowStripes="1" showColumnStripes="0"/>
</table>
</file>

<file path=xl/tables/table6.xml><?xml version="1.0" encoding="utf-8"?>
<table xmlns="http://schemas.openxmlformats.org/spreadsheetml/2006/main" id="8" name="Tableau269" displayName="Tableau269" ref="B2:V100" totalsRowCount="1" headerRowDxfId="776" dataDxfId="774" totalsRowDxfId="772" headerRowBorderDxfId="775" tableBorderDxfId="773" totalsRowBorderDxfId="771">
  <autoFilter ref="B2:V99"/>
  <tableColumns count="21">
    <tableColumn id="1" name="STATUT" totalsRowLabel="Total" dataDxfId="770" totalsRowDxfId="600">
      <calculatedColumnFormula>B3:M5</calculatedColumnFormula>
    </tableColumn>
    <tableColumn id="8" name="MOIS" dataDxfId="769" totalsRowDxfId="599"/>
    <tableColumn id="2" name="DATE DE MISE EN LIGNE" dataDxfId="768" totalsRowDxfId="598"/>
    <tableColumn id="3" name="AGENCE" dataDxfId="767" totalsRowDxfId="597"/>
    <tableColumn id="4" name="VILLE" dataDxfId="766" totalsRowDxfId="596"/>
    <tableColumn id="11" name="ADRESSE" dataDxfId="765" totalsRowDxfId="595"/>
    <tableColumn id="17" name="TELEPHONE" dataDxfId="764" totalsRowDxfId="594"/>
    <tableColumn id="14" name="MAIL" dataDxfId="763" totalsRowDxfId="593"/>
    <tableColumn id="5" name="NOM DU PARTICIPANT" dataDxfId="762" totalsRowDxfId="592"/>
    <tableColumn id="19" name="FORMATION" dataDxfId="761" totalsRowDxfId="591"/>
    <tableColumn id="6" name="DATE FORMATION" dataDxfId="760" totalsRowDxfId="590"/>
    <tableColumn id="26" name="CHÉQUE" dataDxfId="759" totalsRowDxfId="589"/>
    <tableColumn id="27" name="MONTANT TOTAL  HT" dataDxfId="758" totalsRowDxfId="588"/>
    <tableColumn id="7" name="MONTANT TOTAL TTC" dataDxfId="757" totalsRowDxfId="587">
      <calculatedColumnFormula>+Tableau269[[#This Row],[MONTANT TOTAL  HT]]*1.2</calculatedColumnFormula>
    </tableColumn>
    <tableColumn id="21" name="NUMÉRO DE FACTURE" dataDxfId="756" totalsRowDxfId="586"/>
    <tableColumn id="12" name="REFERENCE CLIENT" dataDxfId="755" totalsRowDxfId="585"/>
    <tableColumn id="13" name="DATE ENVOI FACTURE ET FEUILLE DE PRÉSENCE" dataDxfId="754" totalsRowDxfId="584"/>
    <tableColumn id="16" name="DATE RECEPTION CHÈQUE" dataDxfId="753" totalsRowDxfId="583"/>
    <tableColumn id="18" name="RESTE A RECEVOIR TTC" totalsRowFunction="sum" dataDxfId="752" totalsRowDxfId="582">
      <calculatedColumnFormula>IF(ISBLANK($S3),O3,0)</calculatedColumnFormula>
    </tableColumn>
    <tableColumn id="9" name="IDENTIFIANTS / MDP" dataDxfId="751" totalsRowDxfId="581"/>
    <tableColumn id="10" name="REMARQUE" dataDxfId="601" totalsRowDxfId="580">
      <calculatedColumnFormula>Tableau269[[#This Row],[STATUT]]</calculatedColumnFormula>
    </tableColumn>
  </tableColumns>
  <tableStyleInfo name="TableStyleLight3" showFirstColumn="0" showLastColumn="0" showRowStripes="1" showColumnStripes="0"/>
</table>
</file>

<file path=xl/tables/table7.xml><?xml version="1.0" encoding="utf-8"?>
<table xmlns="http://schemas.openxmlformats.org/spreadsheetml/2006/main" id="9" name="Tableau26410" displayName="Tableau26410" ref="B206:V305" totalsRowCount="1" headerRowDxfId="750" dataDxfId="748" totalsRowDxfId="746" headerRowBorderDxfId="749" tableBorderDxfId="747" totalsRowBorderDxfId="745">
  <autoFilter ref="B206:V304"/>
  <tableColumns count="21">
    <tableColumn id="1" name="STATUT" totalsRowLabel="Total" dataDxfId="744" totalsRowDxfId="579"/>
    <tableColumn id="8" name="MOIS" dataDxfId="743" totalsRowDxfId="578"/>
    <tableColumn id="2" name="DATE DE MISE EN LIGNE" dataDxfId="742" totalsRowDxfId="577"/>
    <tableColumn id="3" name="AGENCE" dataDxfId="741" totalsRowDxfId="576"/>
    <tableColumn id="4" name="VILLE" dataDxfId="740" totalsRowDxfId="575"/>
    <tableColumn id="11" name="ADRESSE" dataDxfId="739" totalsRowDxfId="574"/>
    <tableColumn id="17" name="TELEPHONE" dataDxfId="738" totalsRowDxfId="573"/>
    <tableColumn id="14" name="MAIL" dataDxfId="737" totalsRowDxfId="572"/>
    <tableColumn id="5" name="NOM DU PARTICIPANT" dataDxfId="736" totalsRowDxfId="571"/>
    <tableColumn id="19" name="FORMATION" dataDxfId="735" totalsRowDxfId="570"/>
    <tableColumn id="6" name="DATE FORMATION" dataDxfId="734" totalsRowDxfId="569"/>
    <tableColumn id="26" name="CHÉQUE" dataDxfId="733" totalsRowDxfId="568"/>
    <tableColumn id="27" name="MONTANT TOTAL  HT" totalsRowFunction="sum" dataDxfId="732" totalsRowDxfId="567"/>
    <tableColumn id="7" name="MONTANT TOTAL TTC" totalsRowFunction="sum" dataDxfId="731" totalsRowDxfId="566">
      <calculatedColumnFormula>+Tableau26410[[#This Row],[MONTANT TOTAL  HT]]*1.2</calculatedColumnFormula>
    </tableColumn>
    <tableColumn id="21" name="NUMÉRO DE FACTURE" dataDxfId="730" totalsRowDxfId="565"/>
    <tableColumn id="12" name="REFERENCE CLIENT" dataDxfId="729" totalsRowDxfId="564"/>
    <tableColumn id="13" name="DATE ENVOI FACTURE ET FEUILLE DE PRÉSENCE" dataDxfId="728" totalsRowDxfId="563"/>
    <tableColumn id="15" name="DATE RECEPTION CHÈQUE" dataDxfId="727" totalsRowDxfId="562"/>
    <tableColumn id="16" name="RESTE A RECEVOIR TTC" totalsRowFunction="sum" dataDxfId="726" totalsRowDxfId="561">
      <calculatedColumnFormula>IF(ISBLANK($S207),O207,0)</calculatedColumnFormula>
    </tableColumn>
    <tableColumn id="18" name="IDENTIFIANTS / MDP" dataDxfId="725" totalsRowDxfId="560"/>
    <tableColumn id="9" name="REMARQUE" dataDxfId="724" totalsRowDxfId="559"/>
  </tableColumns>
  <tableStyleInfo name="TableStyleLight3" showFirstColumn="0" showLastColumn="0" showRowStripes="1" showColumnStripes="0"/>
</table>
</file>

<file path=xl/tables/table8.xml><?xml version="1.0" encoding="utf-8"?>
<table xmlns="http://schemas.openxmlformats.org/spreadsheetml/2006/main" id="11" name="Tableau112" displayName="Tableau112" ref="B2:U29" totalsRowCount="1" headerRowDxfId="723" dataDxfId="721" totalsRowDxfId="719" headerRowBorderDxfId="722" tableBorderDxfId="720" totalsRowBorderDxfId="718">
  <autoFilter ref="B2:U28"/>
  <tableColumns count="20">
    <tableColumn id="1" name="STATUT" totalsRowLabel="Total" dataDxfId="717"/>
    <tableColumn id="2" name="MOIS" dataDxfId="716"/>
    <tableColumn id="3" name="DATE D'ENVOI" dataDxfId="715"/>
    <tableColumn id="4" name="AGENCE" dataDxfId="714"/>
    <tableColumn id="5" name="VILLE" dataDxfId="713"/>
    <tableColumn id="6" name="ADRESSE" dataDxfId="712"/>
    <tableColumn id="7" name="TELEPHONE" dataDxfId="711"/>
    <tableColumn id="8" name="MAIL" dataDxfId="710"/>
    <tableColumn id="9" name="NOM DU PARTICIPANT" dataDxfId="709"/>
    <tableColumn id="10" name="FORMATION" dataDxfId="708"/>
    <tableColumn id="11" name="DATE DE FORMATION" dataDxfId="707"/>
    <tableColumn id="12" name="CHÉQUE" dataDxfId="706"/>
    <tableColumn id="13" name="MONTANT TOTAL  HT" totalsRowFunction="sum" dataDxfId="705"/>
    <tableColumn id="14" name="MONTANT TOTAL TTC" totalsRowFunction="custom" dataDxfId="704">
      <calculatedColumnFormula>Tableau112[[#This Row],[MONTANT TOTAL  HT]]*1.2</calculatedColumnFormula>
      <totalsRowFormula>SUBTOTAL(109,Tableau112[MONTANT TOTAL  HT])</totalsRowFormula>
    </tableColumn>
    <tableColumn id="15" name="NUMÉRO DE FACTURE" dataDxfId="703"/>
    <tableColumn id="16" name="REFERENCE CLIENT" dataDxfId="702"/>
    <tableColumn id="17" name="DATE ENVOI FACTURE " dataDxfId="701"/>
    <tableColumn id="18" name="DATE RECEPTION CHÈQUE" dataDxfId="700"/>
    <tableColumn id="19" name="RESTE A RECEVOIR TTC" totalsRowFunction="custom" dataDxfId="699">
      <calculatedColumnFormula>IF(ISBLANK($S3),O3,0)</calculatedColumnFormula>
      <totalsRowFormula>SUBTOTAL(109,Tableau112[MONTANT TOTAL  HT])</totalsRowFormula>
    </tableColumn>
    <tableColumn id="20" name="REMARQUE" dataDxfId="698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id="12" name="Tableau413" displayName="Tableau413" ref="B34:U61" totalsRowShown="0" headerRowDxfId="697" dataDxfId="695" totalsRowDxfId="693" headerRowBorderDxfId="696" tableBorderDxfId="694" totalsRowBorderDxfId="692">
  <autoFilter ref="B34:U61"/>
  <tableColumns count="20">
    <tableColumn id="1" name="STATUT" dataDxfId="691"/>
    <tableColumn id="2" name="MOIS" dataDxfId="690"/>
    <tableColumn id="3" name="DATE D'ENVOI" dataDxfId="689"/>
    <tableColumn id="4" name="AGENCE" dataDxfId="688"/>
    <tableColumn id="5" name="VILLE" dataDxfId="687"/>
    <tableColumn id="6" name="ADRESSE" dataDxfId="686"/>
    <tableColumn id="7" name="TELEPHONE" dataDxfId="685"/>
    <tableColumn id="8" name="MAIL" dataDxfId="684"/>
    <tableColumn id="9" name="NOM DU PARTICIPANT" dataDxfId="683"/>
    <tableColumn id="10" name="FORMATION" dataDxfId="682"/>
    <tableColumn id="11" name="DATE DE FORMATION" dataDxfId="681"/>
    <tableColumn id="12" name="CHÉQUE" dataDxfId="680"/>
    <tableColumn id="13" name="MONTANT TOTAL  HT" dataDxfId="679"/>
    <tableColumn id="14" name="MONTANT TOTAL TTC" dataDxfId="678">
      <calculatedColumnFormula>+Tableau413[[#This Row],[MONTANT TOTAL  HT]]*1.2</calculatedColumnFormula>
    </tableColumn>
    <tableColumn id="15" name="NUMÉRO DE FACTURE" dataDxfId="677"/>
    <tableColumn id="16" name="REFERENCE CLIENT" dataDxfId="676"/>
    <tableColumn id="17" name="DATE ENVOI FACTURE " dataDxfId="675"/>
    <tableColumn id="18" name="DATE RECEPTION CHÈQUE" dataDxfId="674"/>
    <tableColumn id="19" name="RESTE A RECEVOIR TTC" dataDxfId="673">
      <calculatedColumnFormula>IF(ISBLANK($S35),O35,0)</calculatedColumnFormula>
    </tableColumn>
    <tableColumn id="20" name="REMARQUE" dataDxfId="672"/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id="13" name="Tableau11114" displayName="Tableau11114" ref="B66:U93" totalsRowShown="0" headerRowDxfId="671" dataDxfId="669" totalsRowDxfId="667" headerRowBorderDxfId="670" tableBorderDxfId="668" totalsRowBorderDxfId="666">
  <autoFilter ref="B66:U93"/>
  <tableColumns count="20">
    <tableColumn id="1" name="STATUT" dataDxfId="665"/>
    <tableColumn id="2" name="MOIS" dataDxfId="664"/>
    <tableColumn id="3" name="DATE D'ENVOI" dataDxfId="663"/>
    <tableColumn id="4" name="AGENCE" dataDxfId="662"/>
    <tableColumn id="5" name="VILLE" dataDxfId="661"/>
    <tableColumn id="6" name="ADRESSE" dataDxfId="660"/>
    <tableColumn id="7" name="TELEPHONE" dataDxfId="659"/>
    <tableColumn id="8" name="MAIL" dataDxfId="658"/>
    <tableColumn id="9" name="NOM DU PARTICIPANT" dataDxfId="657"/>
    <tableColumn id="10" name="FORMATION" dataDxfId="656"/>
    <tableColumn id="11" name="DATE DE FORMATION" dataDxfId="655"/>
    <tableColumn id="12" name="CHÉQUE" dataDxfId="654"/>
    <tableColumn id="13" name="MONTANT TOTAL  HT" dataDxfId="653"/>
    <tableColumn id="14" name="MONTANT TOTAL TTC" dataDxfId="652">
      <calculatedColumnFormula>IF(OR(C67="Refuse",C67="Refusé"),0,(N67*1.2))</calculatedColumnFormula>
    </tableColumn>
    <tableColumn id="15" name="NUMÉRO DE FACTURE" dataDxfId="651"/>
    <tableColumn id="16" name="REFERENCE CLIENT" dataDxfId="650"/>
    <tableColumn id="17" name="DATE ENVOI FACTURE " dataDxfId="649"/>
    <tableColumn id="18" name="DATE RECEPTION CHÈQUE" dataDxfId="648"/>
    <tableColumn id="19" name="RESTE A RECEVOIR TTC" dataDxfId="647">
      <calculatedColumnFormula>IF(ISBLANK($S67),O67,0)</calculatedColumnFormula>
    </tableColumn>
    <tableColumn id="20" name="REMARQUE" dataDxfId="646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10.xml"/><Relationship Id="rId4" Type="http://schemas.openxmlformats.org/officeDocument/2006/relationships/table" Target="../tables/table9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4" tint="0.59999389629810485"/>
  </sheetPr>
  <dimension ref="A1:V307"/>
  <sheetViews>
    <sheetView zoomScale="98" zoomScaleNormal="98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G213" sqref="G213"/>
    </sheetView>
  </sheetViews>
  <sheetFormatPr baseColWidth="10" defaultRowHeight="15" x14ac:dyDescent="0.25"/>
  <cols>
    <col min="1" max="1" width="14.25" customWidth="1"/>
    <col min="2" max="3" width="12.875" customWidth="1"/>
    <col min="4" max="4" width="16.25" style="57" customWidth="1"/>
    <col min="5" max="5" width="24.125" style="33" customWidth="1"/>
    <col min="6" max="6" width="22.75" customWidth="1"/>
    <col min="7" max="7" width="32" customWidth="1"/>
    <col min="8" max="8" width="16.75" style="64" customWidth="1"/>
    <col min="9" max="9" width="22.75" customWidth="1"/>
    <col min="10" max="10" width="22.875" style="33" customWidth="1"/>
    <col min="11" max="11" width="32.375" customWidth="1"/>
    <col min="12" max="12" width="18.875" style="57" customWidth="1"/>
    <col min="13" max="13" width="14.125" style="3" customWidth="1"/>
    <col min="14" max="14" width="18.75" customWidth="1"/>
    <col min="15" max="15" width="15.625" customWidth="1"/>
    <col min="16" max="16" width="14.25" style="179" customWidth="1"/>
    <col min="17" max="17" width="15.25" style="4" customWidth="1"/>
    <col min="18" max="18" width="16.375" style="4" customWidth="1"/>
    <col min="19" max="19" width="20.625" style="57" customWidth="1"/>
    <col min="20" max="20" width="18.75" style="172" customWidth="1"/>
    <col min="21" max="21" width="16.875" style="3" customWidth="1"/>
    <col min="22" max="22" width="20.875" customWidth="1"/>
  </cols>
  <sheetData>
    <row r="1" spans="1:22" ht="81" customHeight="1" x14ac:dyDescent="0.25">
      <c r="A1" s="264"/>
      <c r="B1" s="265" t="s">
        <v>55</v>
      </c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7"/>
    </row>
    <row r="2" spans="1:22" ht="83.25" customHeight="1" x14ac:dyDescent="0.25">
      <c r="A2" s="29"/>
      <c r="B2" s="269" t="s">
        <v>17</v>
      </c>
      <c r="C2" s="269" t="s">
        <v>0</v>
      </c>
      <c r="D2" s="270" t="s">
        <v>1</v>
      </c>
      <c r="E2" s="269" t="s">
        <v>2</v>
      </c>
      <c r="F2" s="269" t="s">
        <v>3</v>
      </c>
      <c r="G2" s="269" t="s">
        <v>10</v>
      </c>
      <c r="H2" s="271" t="s">
        <v>13</v>
      </c>
      <c r="I2" s="269" t="s">
        <v>12</v>
      </c>
      <c r="J2" s="269" t="s">
        <v>26</v>
      </c>
      <c r="K2" s="269" t="s">
        <v>7</v>
      </c>
      <c r="L2" s="270" t="s">
        <v>53</v>
      </c>
      <c r="M2" s="269" t="s">
        <v>5</v>
      </c>
      <c r="N2" s="272" t="s">
        <v>31</v>
      </c>
      <c r="O2" s="272" t="s">
        <v>50</v>
      </c>
      <c r="P2" s="272" t="s">
        <v>52</v>
      </c>
      <c r="Q2" s="273" t="s">
        <v>6</v>
      </c>
      <c r="R2" s="269" t="s">
        <v>14</v>
      </c>
      <c r="S2" s="274" t="s">
        <v>25</v>
      </c>
      <c r="T2" s="275" t="s">
        <v>54</v>
      </c>
      <c r="U2" s="272" t="s">
        <v>8</v>
      </c>
      <c r="V2" s="276" t="s">
        <v>11</v>
      </c>
    </row>
    <row r="3" spans="1:22" ht="24.95" customHeight="1" x14ac:dyDescent="0.25">
      <c r="A3" s="210" t="s">
        <v>39</v>
      </c>
      <c r="B3" s="85"/>
      <c r="C3" s="85"/>
      <c r="D3" s="84"/>
      <c r="E3" s="82"/>
      <c r="F3" s="81"/>
      <c r="G3" s="81"/>
      <c r="H3" s="83"/>
      <c r="I3" s="81"/>
      <c r="J3" s="82"/>
      <c r="K3" s="81"/>
      <c r="L3" s="84"/>
      <c r="M3" s="201"/>
      <c r="N3" s="201"/>
      <c r="O3" s="38"/>
      <c r="P3" s="38">
        <f>Tableau267[[#This Row],[MONTANT TOTAL  HT]]*1.2</f>
        <v>0</v>
      </c>
      <c r="Q3" s="37"/>
      <c r="R3" s="34"/>
      <c r="S3" s="34"/>
      <c r="T3" s="67"/>
      <c r="U3" s="127">
        <f t="shared" ref="U3:U66" si="0">IF(ISBLANK($T3),P3,0)</f>
        <v>0</v>
      </c>
      <c r="V3" s="125"/>
    </row>
    <row r="4" spans="1:22" ht="24.95" customHeight="1" x14ac:dyDescent="0.25">
      <c r="A4" s="211"/>
      <c r="B4" s="35"/>
      <c r="C4" s="35"/>
      <c r="D4" s="67"/>
      <c r="E4" s="36"/>
      <c r="F4" s="37"/>
      <c r="G4" s="37"/>
      <c r="H4" s="70"/>
      <c r="I4" s="37"/>
      <c r="J4" s="36"/>
      <c r="K4" s="37"/>
      <c r="L4" s="67"/>
      <c r="M4" s="202"/>
      <c r="N4" s="202"/>
      <c r="O4" s="38"/>
      <c r="P4" s="38">
        <f>Tableau267[[#This Row],[MONTANT TOTAL  HT]]*1.2</f>
        <v>0</v>
      </c>
      <c r="Q4" s="135"/>
      <c r="R4" s="34"/>
      <c r="S4" s="67"/>
      <c r="T4" s="173"/>
      <c r="U4" s="127">
        <f t="shared" si="0"/>
        <v>0</v>
      </c>
      <c r="V4" s="125"/>
    </row>
    <row r="5" spans="1:22" ht="24.95" customHeight="1" x14ac:dyDescent="0.25">
      <c r="A5" s="211"/>
      <c r="B5" s="35"/>
      <c r="C5" s="35"/>
      <c r="D5" s="67"/>
      <c r="E5" s="36"/>
      <c r="F5" s="37"/>
      <c r="G5" s="37"/>
      <c r="H5" s="70"/>
      <c r="I5" s="37"/>
      <c r="J5" s="36"/>
      <c r="K5" s="37"/>
      <c r="L5" s="67"/>
      <c r="M5" s="202"/>
      <c r="N5" s="202"/>
      <c r="O5" s="38"/>
      <c r="P5" s="38">
        <f>Tableau267[[#This Row],[MONTANT TOTAL  HT]]*1.2</f>
        <v>0</v>
      </c>
      <c r="Q5" s="135"/>
      <c r="R5" s="34"/>
      <c r="S5" s="67"/>
      <c r="T5" s="173"/>
      <c r="U5" s="127">
        <f t="shared" si="0"/>
        <v>0</v>
      </c>
      <c r="V5" s="125"/>
    </row>
    <row r="6" spans="1:22" ht="24.95" customHeight="1" x14ac:dyDescent="0.25">
      <c r="A6" s="211"/>
      <c r="B6" s="35"/>
      <c r="C6" s="35"/>
      <c r="D6" s="67"/>
      <c r="E6" s="36"/>
      <c r="F6" s="37"/>
      <c r="G6" s="37"/>
      <c r="H6" s="70"/>
      <c r="I6" s="37"/>
      <c r="J6" s="36"/>
      <c r="K6" s="37"/>
      <c r="L6" s="67"/>
      <c r="M6" s="202"/>
      <c r="N6" s="202"/>
      <c r="O6" s="38"/>
      <c r="P6" s="38">
        <f>Tableau267[[#This Row],[MONTANT TOTAL  HT]]*1.2</f>
        <v>0</v>
      </c>
      <c r="Q6" s="135"/>
      <c r="R6" s="34"/>
      <c r="S6" s="67"/>
      <c r="T6" s="173"/>
      <c r="U6" s="127">
        <f t="shared" si="0"/>
        <v>0</v>
      </c>
      <c r="V6" s="125"/>
    </row>
    <row r="7" spans="1:22" ht="24.95" customHeight="1" x14ac:dyDescent="0.25">
      <c r="A7" s="211"/>
      <c r="B7" s="35"/>
      <c r="C7" s="35"/>
      <c r="D7" s="67"/>
      <c r="E7" s="36"/>
      <c r="F7" s="37"/>
      <c r="G7" s="37"/>
      <c r="H7" s="70"/>
      <c r="I7" s="37"/>
      <c r="J7" s="36"/>
      <c r="K7" s="37"/>
      <c r="L7" s="67"/>
      <c r="M7" s="202"/>
      <c r="N7" s="202"/>
      <c r="O7" s="38"/>
      <c r="P7" s="38">
        <f>Tableau267[[#This Row],[MONTANT TOTAL  HT]]*1.2</f>
        <v>0</v>
      </c>
      <c r="Q7" s="135"/>
      <c r="R7" s="34"/>
      <c r="S7" s="67"/>
      <c r="T7" s="173"/>
      <c r="U7" s="127">
        <f t="shared" si="0"/>
        <v>0</v>
      </c>
      <c r="V7" s="125"/>
    </row>
    <row r="8" spans="1:22" ht="24.95" customHeight="1" x14ac:dyDescent="0.25">
      <c r="A8" s="211"/>
      <c r="B8" s="35"/>
      <c r="C8" s="35"/>
      <c r="D8" s="67"/>
      <c r="E8" s="36"/>
      <c r="F8" s="37"/>
      <c r="G8" s="37"/>
      <c r="H8" s="70"/>
      <c r="I8" s="37"/>
      <c r="J8" s="36"/>
      <c r="K8" s="37"/>
      <c r="L8" s="67"/>
      <c r="M8" s="202"/>
      <c r="N8" s="202"/>
      <c r="O8" s="38"/>
      <c r="P8" s="38">
        <f>Tableau267[[#This Row],[MONTANT TOTAL  HT]]*1.2</f>
        <v>0</v>
      </c>
      <c r="Q8" s="135"/>
      <c r="R8" s="34"/>
      <c r="S8" s="67"/>
      <c r="T8" s="173"/>
      <c r="U8" s="127">
        <f t="shared" si="0"/>
        <v>0</v>
      </c>
      <c r="V8" s="125"/>
    </row>
    <row r="9" spans="1:22" ht="24.95" customHeight="1" x14ac:dyDescent="0.25">
      <c r="A9" s="211"/>
      <c r="B9" s="35"/>
      <c r="C9" s="35"/>
      <c r="D9" s="67"/>
      <c r="E9" s="36"/>
      <c r="F9" s="37"/>
      <c r="G9" s="37"/>
      <c r="H9" s="70"/>
      <c r="I9" s="37"/>
      <c r="J9" s="36"/>
      <c r="K9" s="37"/>
      <c r="L9" s="67"/>
      <c r="M9" s="202"/>
      <c r="N9" s="202"/>
      <c r="O9" s="38"/>
      <c r="P9" s="38">
        <f>Tableau267[[#This Row],[MONTANT TOTAL  HT]]*1.2</f>
        <v>0</v>
      </c>
      <c r="Q9" s="135"/>
      <c r="R9" s="34"/>
      <c r="S9" s="67"/>
      <c r="T9" s="173"/>
      <c r="U9" s="127">
        <f t="shared" si="0"/>
        <v>0</v>
      </c>
      <c r="V9" s="125"/>
    </row>
    <row r="10" spans="1:22" ht="24.95" customHeight="1" x14ac:dyDescent="0.25">
      <c r="A10" s="211"/>
      <c r="B10" s="35"/>
      <c r="C10" s="35"/>
      <c r="D10" s="67"/>
      <c r="E10" s="36"/>
      <c r="F10" s="37"/>
      <c r="G10" s="37"/>
      <c r="H10" s="70"/>
      <c r="I10" s="37"/>
      <c r="J10" s="36"/>
      <c r="K10" s="37"/>
      <c r="L10" s="67"/>
      <c r="M10" s="202"/>
      <c r="N10" s="202"/>
      <c r="O10" s="38"/>
      <c r="P10" s="38">
        <f>Tableau267[[#This Row],[MONTANT TOTAL  HT]]*1.2</f>
        <v>0</v>
      </c>
      <c r="Q10" s="135"/>
      <c r="R10" s="34"/>
      <c r="S10" s="67"/>
      <c r="T10" s="173"/>
      <c r="U10" s="127">
        <f t="shared" si="0"/>
        <v>0</v>
      </c>
      <c r="V10" s="125"/>
    </row>
    <row r="11" spans="1:22" ht="24.95" customHeight="1" x14ac:dyDescent="0.25">
      <c r="A11" s="211"/>
      <c r="B11" s="35"/>
      <c r="C11" s="35"/>
      <c r="D11" s="67"/>
      <c r="E11" s="36"/>
      <c r="F11" s="37"/>
      <c r="G11" s="37"/>
      <c r="H11" s="70"/>
      <c r="I11" s="37"/>
      <c r="J11" s="36"/>
      <c r="K11" s="37"/>
      <c r="L11" s="67"/>
      <c r="M11" s="202"/>
      <c r="N11" s="202"/>
      <c r="O11" s="38"/>
      <c r="P11" s="38">
        <f>Tableau267[[#This Row],[MONTANT TOTAL  HT]]*1.2</f>
        <v>0</v>
      </c>
      <c r="Q11" s="135"/>
      <c r="R11" s="34"/>
      <c r="S11" s="67"/>
      <c r="T11" s="173"/>
      <c r="U11" s="127">
        <f t="shared" si="0"/>
        <v>0</v>
      </c>
      <c r="V11" s="125"/>
    </row>
    <row r="12" spans="1:22" ht="24.95" customHeight="1" x14ac:dyDescent="0.25">
      <c r="A12" s="211"/>
      <c r="B12" s="35"/>
      <c r="C12" s="35"/>
      <c r="D12" s="67"/>
      <c r="E12" s="36"/>
      <c r="F12" s="37"/>
      <c r="G12" s="37"/>
      <c r="H12" s="70"/>
      <c r="I12" s="37"/>
      <c r="J12" s="36"/>
      <c r="K12" s="37"/>
      <c r="L12" s="67"/>
      <c r="M12" s="202"/>
      <c r="N12" s="202"/>
      <c r="O12" s="38"/>
      <c r="P12" s="38">
        <f>Tableau267[[#This Row],[MONTANT TOTAL  HT]]*1.2</f>
        <v>0</v>
      </c>
      <c r="Q12" s="135"/>
      <c r="R12" s="34"/>
      <c r="S12" s="67"/>
      <c r="T12" s="173"/>
      <c r="U12" s="127">
        <f t="shared" si="0"/>
        <v>0</v>
      </c>
      <c r="V12" s="125"/>
    </row>
    <row r="13" spans="1:22" ht="24.95" customHeight="1" x14ac:dyDescent="0.25">
      <c r="A13" s="211"/>
      <c r="B13" s="35"/>
      <c r="C13" s="35"/>
      <c r="D13" s="67"/>
      <c r="E13" s="36"/>
      <c r="F13" s="37"/>
      <c r="G13" s="37"/>
      <c r="H13" s="70"/>
      <c r="I13" s="37"/>
      <c r="J13" s="36"/>
      <c r="K13" s="37"/>
      <c r="L13" s="67"/>
      <c r="M13" s="202"/>
      <c r="N13" s="202"/>
      <c r="O13" s="38"/>
      <c r="P13" s="38">
        <f>Tableau267[[#This Row],[MONTANT TOTAL  HT]]*1.2</f>
        <v>0</v>
      </c>
      <c r="Q13" s="135"/>
      <c r="R13" s="34"/>
      <c r="S13" s="67"/>
      <c r="T13" s="173"/>
      <c r="U13" s="127">
        <f t="shared" si="0"/>
        <v>0</v>
      </c>
      <c r="V13" s="125"/>
    </row>
    <row r="14" spans="1:22" ht="24.95" customHeight="1" x14ac:dyDescent="0.25">
      <c r="A14" s="211"/>
      <c r="B14" s="35"/>
      <c r="C14" s="35"/>
      <c r="D14" s="67"/>
      <c r="E14" s="36"/>
      <c r="F14" s="37"/>
      <c r="G14" s="37"/>
      <c r="H14" s="70"/>
      <c r="I14" s="37"/>
      <c r="J14" s="36"/>
      <c r="K14" s="37"/>
      <c r="L14" s="67"/>
      <c r="M14" s="202"/>
      <c r="N14" s="202"/>
      <c r="O14" s="38"/>
      <c r="P14" s="38">
        <f>Tableau267[[#This Row],[MONTANT TOTAL  HT]]*1.2</f>
        <v>0</v>
      </c>
      <c r="Q14" s="135"/>
      <c r="R14" s="34"/>
      <c r="S14" s="67"/>
      <c r="T14" s="173"/>
      <c r="U14" s="127">
        <f t="shared" si="0"/>
        <v>0</v>
      </c>
      <c r="V14" s="125"/>
    </row>
    <row r="15" spans="1:22" ht="24.95" customHeight="1" x14ac:dyDescent="0.25">
      <c r="A15" s="211"/>
      <c r="B15" s="35"/>
      <c r="C15" s="35"/>
      <c r="D15" s="67"/>
      <c r="E15" s="36"/>
      <c r="F15" s="37"/>
      <c r="G15" s="37"/>
      <c r="H15" s="70"/>
      <c r="I15" s="37"/>
      <c r="J15" s="36"/>
      <c r="K15" s="37"/>
      <c r="L15" s="67"/>
      <c r="M15" s="202"/>
      <c r="N15" s="202"/>
      <c r="O15" s="38"/>
      <c r="P15" s="38">
        <f>Tableau267[[#This Row],[MONTANT TOTAL  HT]]*1.2</f>
        <v>0</v>
      </c>
      <c r="Q15" s="135"/>
      <c r="R15" s="34"/>
      <c r="S15" s="67"/>
      <c r="T15" s="173"/>
      <c r="U15" s="127">
        <f t="shared" si="0"/>
        <v>0</v>
      </c>
      <c r="V15" s="125"/>
    </row>
    <row r="16" spans="1:22" ht="24.95" customHeight="1" x14ac:dyDescent="0.25">
      <c r="A16" s="211"/>
      <c r="B16" s="35"/>
      <c r="C16" s="35"/>
      <c r="D16" s="67"/>
      <c r="E16" s="36"/>
      <c r="F16" s="37"/>
      <c r="G16" s="37"/>
      <c r="H16" s="70"/>
      <c r="I16" s="37"/>
      <c r="J16" s="36"/>
      <c r="K16" s="37"/>
      <c r="L16" s="67"/>
      <c r="M16" s="202"/>
      <c r="N16" s="202"/>
      <c r="O16" s="38"/>
      <c r="P16" s="38">
        <f>Tableau267[[#This Row],[MONTANT TOTAL  HT]]*1.2</f>
        <v>0</v>
      </c>
      <c r="Q16" s="135"/>
      <c r="R16" s="34"/>
      <c r="S16" s="67"/>
      <c r="T16" s="173"/>
      <c r="U16" s="127">
        <f t="shared" si="0"/>
        <v>0</v>
      </c>
      <c r="V16" s="125"/>
    </row>
    <row r="17" spans="1:22" ht="24.95" customHeight="1" x14ac:dyDescent="0.25">
      <c r="A17" s="211"/>
      <c r="B17" s="35"/>
      <c r="C17" s="35"/>
      <c r="D17" s="67"/>
      <c r="E17" s="36"/>
      <c r="F17" s="37"/>
      <c r="G17" s="37"/>
      <c r="H17" s="70"/>
      <c r="I17" s="37"/>
      <c r="J17" s="36"/>
      <c r="K17" s="37"/>
      <c r="L17" s="67"/>
      <c r="M17" s="202"/>
      <c r="N17" s="202"/>
      <c r="O17" s="38"/>
      <c r="P17" s="38">
        <f>Tableau267[[#This Row],[MONTANT TOTAL  HT]]*1.2</f>
        <v>0</v>
      </c>
      <c r="Q17" s="135"/>
      <c r="R17" s="34"/>
      <c r="S17" s="67"/>
      <c r="T17" s="173"/>
      <c r="U17" s="127">
        <f t="shared" si="0"/>
        <v>0</v>
      </c>
      <c r="V17" s="125"/>
    </row>
    <row r="18" spans="1:22" ht="24.95" customHeight="1" x14ac:dyDescent="0.25">
      <c r="A18" s="211"/>
      <c r="B18" s="35"/>
      <c r="C18" s="35"/>
      <c r="D18" s="67"/>
      <c r="E18" s="36"/>
      <c r="F18" s="37"/>
      <c r="G18" s="37"/>
      <c r="H18" s="70"/>
      <c r="I18" s="37"/>
      <c r="J18" s="36"/>
      <c r="K18" s="37"/>
      <c r="L18" s="67"/>
      <c r="M18" s="202"/>
      <c r="N18" s="202"/>
      <c r="O18" s="38"/>
      <c r="P18" s="38">
        <f>Tableau267[[#This Row],[MONTANT TOTAL  HT]]*1.2</f>
        <v>0</v>
      </c>
      <c r="Q18" s="135"/>
      <c r="R18" s="34"/>
      <c r="S18" s="67"/>
      <c r="T18" s="173"/>
      <c r="U18" s="127">
        <f t="shared" si="0"/>
        <v>0</v>
      </c>
      <c r="V18" s="125"/>
    </row>
    <row r="19" spans="1:22" ht="24.95" customHeight="1" x14ac:dyDescent="0.25">
      <c r="A19" s="211"/>
      <c r="B19" s="35"/>
      <c r="C19" s="35"/>
      <c r="D19" s="67"/>
      <c r="E19" s="36"/>
      <c r="F19" s="37"/>
      <c r="G19" s="37"/>
      <c r="H19" s="70"/>
      <c r="I19" s="37"/>
      <c r="J19" s="36"/>
      <c r="K19" s="37"/>
      <c r="L19" s="67"/>
      <c r="M19" s="202"/>
      <c r="N19" s="202"/>
      <c r="O19" s="38"/>
      <c r="P19" s="38">
        <f>Tableau267[[#This Row],[MONTANT TOTAL  HT]]*1.2</f>
        <v>0</v>
      </c>
      <c r="Q19" s="135"/>
      <c r="R19" s="34"/>
      <c r="S19" s="67"/>
      <c r="T19" s="173"/>
      <c r="U19" s="127">
        <f t="shared" si="0"/>
        <v>0</v>
      </c>
      <c r="V19" s="125"/>
    </row>
    <row r="20" spans="1:22" ht="24.95" customHeight="1" x14ac:dyDescent="0.25">
      <c r="A20" s="211"/>
      <c r="B20" s="35"/>
      <c r="C20" s="35"/>
      <c r="D20" s="67"/>
      <c r="E20" s="36"/>
      <c r="F20" s="37"/>
      <c r="G20" s="37"/>
      <c r="H20" s="70"/>
      <c r="I20" s="37"/>
      <c r="J20" s="36"/>
      <c r="K20" s="37"/>
      <c r="L20" s="67"/>
      <c r="M20" s="202"/>
      <c r="N20" s="202"/>
      <c r="O20" s="38"/>
      <c r="P20" s="38">
        <f>Tableau267[[#This Row],[MONTANT TOTAL  HT]]*1.2</f>
        <v>0</v>
      </c>
      <c r="Q20" s="135"/>
      <c r="R20" s="34"/>
      <c r="S20" s="67"/>
      <c r="T20" s="173"/>
      <c r="U20" s="127">
        <f t="shared" si="0"/>
        <v>0</v>
      </c>
      <c r="V20" s="125"/>
    </row>
    <row r="21" spans="1:22" ht="24.95" customHeight="1" x14ac:dyDescent="0.25">
      <c r="A21" s="211"/>
      <c r="B21" s="35"/>
      <c r="C21" s="35"/>
      <c r="D21" s="67"/>
      <c r="E21" s="36"/>
      <c r="F21" s="37"/>
      <c r="G21" s="37"/>
      <c r="H21" s="70"/>
      <c r="I21" s="37"/>
      <c r="J21" s="36"/>
      <c r="K21" s="37"/>
      <c r="L21" s="67"/>
      <c r="M21" s="202"/>
      <c r="N21" s="202"/>
      <c r="O21" s="38"/>
      <c r="P21" s="38">
        <f>Tableau267[[#This Row],[MONTANT TOTAL  HT]]*1.2</f>
        <v>0</v>
      </c>
      <c r="Q21" s="135"/>
      <c r="R21" s="34"/>
      <c r="S21" s="67"/>
      <c r="T21" s="173"/>
      <c r="U21" s="127">
        <f t="shared" si="0"/>
        <v>0</v>
      </c>
      <c r="V21" s="125"/>
    </row>
    <row r="22" spans="1:22" ht="24.95" customHeight="1" x14ac:dyDescent="0.25">
      <c r="A22" s="211"/>
      <c r="B22" s="35"/>
      <c r="C22" s="35"/>
      <c r="D22" s="67"/>
      <c r="E22" s="36"/>
      <c r="F22" s="37"/>
      <c r="G22" s="37"/>
      <c r="H22" s="70"/>
      <c r="I22" s="37"/>
      <c r="J22" s="36"/>
      <c r="K22" s="37"/>
      <c r="L22" s="67"/>
      <c r="M22" s="202"/>
      <c r="N22" s="202"/>
      <c r="O22" s="38"/>
      <c r="P22" s="38">
        <f>Tableau267[[#This Row],[MONTANT TOTAL  HT]]*1.2</f>
        <v>0</v>
      </c>
      <c r="Q22" s="135"/>
      <c r="R22" s="34"/>
      <c r="S22" s="67"/>
      <c r="T22" s="173"/>
      <c r="U22" s="127">
        <f t="shared" si="0"/>
        <v>0</v>
      </c>
      <c r="V22" s="125"/>
    </row>
    <row r="23" spans="1:22" ht="24.95" customHeight="1" x14ac:dyDescent="0.25">
      <c r="A23" s="211"/>
      <c r="B23" s="35"/>
      <c r="C23" s="35"/>
      <c r="D23" s="67"/>
      <c r="E23" s="36"/>
      <c r="F23" s="37"/>
      <c r="G23" s="37"/>
      <c r="H23" s="70"/>
      <c r="I23" s="37"/>
      <c r="J23" s="36"/>
      <c r="K23" s="37"/>
      <c r="L23" s="67"/>
      <c r="M23" s="202"/>
      <c r="N23" s="202"/>
      <c r="O23" s="38"/>
      <c r="P23" s="38">
        <f>Tableau267[[#This Row],[MONTANT TOTAL  HT]]*1.2</f>
        <v>0</v>
      </c>
      <c r="Q23" s="135"/>
      <c r="R23" s="34"/>
      <c r="S23" s="67"/>
      <c r="T23" s="173"/>
      <c r="U23" s="127">
        <f t="shared" si="0"/>
        <v>0</v>
      </c>
      <c r="V23" s="125"/>
    </row>
    <row r="24" spans="1:22" ht="24.95" customHeight="1" x14ac:dyDescent="0.25">
      <c r="A24" s="211"/>
      <c r="B24" s="35"/>
      <c r="C24" s="35"/>
      <c r="D24" s="67"/>
      <c r="E24" s="36"/>
      <c r="F24" s="37"/>
      <c r="G24" s="37"/>
      <c r="H24" s="70"/>
      <c r="I24" s="37"/>
      <c r="J24" s="36"/>
      <c r="K24" s="37"/>
      <c r="L24" s="67"/>
      <c r="M24" s="202"/>
      <c r="N24" s="202"/>
      <c r="O24" s="38"/>
      <c r="P24" s="38">
        <f>Tableau267[[#This Row],[MONTANT TOTAL  HT]]*1.2</f>
        <v>0</v>
      </c>
      <c r="Q24" s="135"/>
      <c r="R24" s="34"/>
      <c r="S24" s="67"/>
      <c r="T24" s="173"/>
      <c r="U24" s="127">
        <f t="shared" si="0"/>
        <v>0</v>
      </c>
      <c r="V24" s="125"/>
    </row>
    <row r="25" spans="1:22" ht="24.95" customHeight="1" x14ac:dyDescent="0.25">
      <c r="A25" s="211"/>
      <c r="B25" s="35"/>
      <c r="C25" s="35"/>
      <c r="D25" s="67"/>
      <c r="E25" s="36"/>
      <c r="F25" s="37"/>
      <c r="G25" s="37"/>
      <c r="H25" s="70"/>
      <c r="I25" s="37"/>
      <c r="J25" s="36"/>
      <c r="K25" s="37"/>
      <c r="L25" s="67"/>
      <c r="M25" s="202"/>
      <c r="N25" s="202"/>
      <c r="O25" s="38"/>
      <c r="P25" s="38">
        <f>Tableau267[[#This Row],[MONTANT TOTAL  HT]]*1.2</f>
        <v>0</v>
      </c>
      <c r="Q25" s="135"/>
      <c r="R25" s="34"/>
      <c r="S25" s="67"/>
      <c r="T25" s="173"/>
      <c r="U25" s="127">
        <f t="shared" si="0"/>
        <v>0</v>
      </c>
      <c r="V25" s="125"/>
    </row>
    <row r="26" spans="1:22" ht="24.95" customHeight="1" x14ac:dyDescent="0.25">
      <c r="A26" s="211"/>
      <c r="B26" s="35"/>
      <c r="C26" s="35"/>
      <c r="D26" s="67"/>
      <c r="E26" s="36"/>
      <c r="F26" s="37"/>
      <c r="G26" s="37"/>
      <c r="H26" s="70"/>
      <c r="I26" s="37"/>
      <c r="J26" s="36"/>
      <c r="K26" s="37"/>
      <c r="L26" s="67"/>
      <c r="M26" s="202"/>
      <c r="N26" s="202"/>
      <c r="O26" s="38"/>
      <c r="P26" s="38">
        <f>Tableau267[[#This Row],[MONTANT TOTAL  HT]]*1.2</f>
        <v>0</v>
      </c>
      <c r="Q26" s="135"/>
      <c r="R26" s="34"/>
      <c r="S26" s="67"/>
      <c r="T26" s="173"/>
      <c r="U26" s="127">
        <f t="shared" si="0"/>
        <v>0</v>
      </c>
      <c r="V26" s="125"/>
    </row>
    <row r="27" spans="1:22" ht="24.95" customHeight="1" x14ac:dyDescent="0.25">
      <c r="A27" s="211"/>
      <c r="B27" s="35"/>
      <c r="C27" s="35"/>
      <c r="D27" s="67"/>
      <c r="E27" s="36"/>
      <c r="F27" s="37"/>
      <c r="G27" s="37"/>
      <c r="H27" s="70"/>
      <c r="I27" s="37"/>
      <c r="J27" s="36"/>
      <c r="K27" s="37"/>
      <c r="L27" s="67"/>
      <c r="M27" s="202"/>
      <c r="N27" s="202"/>
      <c r="O27" s="38"/>
      <c r="P27" s="38">
        <f>Tableau267[[#This Row],[MONTANT TOTAL  HT]]*1.2</f>
        <v>0</v>
      </c>
      <c r="Q27" s="135"/>
      <c r="R27" s="34"/>
      <c r="S27" s="67"/>
      <c r="T27" s="173"/>
      <c r="U27" s="127">
        <f t="shared" si="0"/>
        <v>0</v>
      </c>
      <c r="V27" s="125"/>
    </row>
    <row r="28" spans="1:22" ht="24.95" customHeight="1" x14ac:dyDescent="0.25">
      <c r="A28" s="211"/>
      <c r="B28" s="35"/>
      <c r="C28" s="35"/>
      <c r="D28" s="67"/>
      <c r="E28" s="36"/>
      <c r="F28" s="37"/>
      <c r="G28" s="37"/>
      <c r="H28" s="70"/>
      <c r="I28" s="37"/>
      <c r="J28" s="36"/>
      <c r="K28" s="37"/>
      <c r="L28" s="67"/>
      <c r="M28" s="202"/>
      <c r="N28" s="202"/>
      <c r="O28" s="38"/>
      <c r="P28" s="38">
        <f>Tableau267[[#This Row],[MONTANT TOTAL  HT]]*1.2</f>
        <v>0</v>
      </c>
      <c r="Q28" s="135"/>
      <c r="R28" s="34"/>
      <c r="S28" s="67"/>
      <c r="T28" s="173"/>
      <c r="U28" s="127">
        <f t="shared" si="0"/>
        <v>0</v>
      </c>
      <c r="V28" s="125"/>
    </row>
    <row r="29" spans="1:22" ht="24.95" customHeight="1" x14ac:dyDescent="0.25">
      <c r="A29" s="211"/>
      <c r="B29" s="35"/>
      <c r="C29" s="35"/>
      <c r="D29" s="67"/>
      <c r="E29" s="36"/>
      <c r="F29" s="37"/>
      <c r="G29" s="37"/>
      <c r="H29" s="70"/>
      <c r="I29" s="37"/>
      <c r="J29" s="36"/>
      <c r="K29" s="37"/>
      <c r="L29" s="67"/>
      <c r="M29" s="202"/>
      <c r="N29" s="202"/>
      <c r="O29" s="38"/>
      <c r="P29" s="38">
        <f>Tableau267[[#This Row],[MONTANT TOTAL  HT]]*1.2</f>
        <v>0</v>
      </c>
      <c r="Q29" s="135"/>
      <c r="R29" s="34"/>
      <c r="S29" s="67"/>
      <c r="T29" s="173"/>
      <c r="U29" s="127">
        <f t="shared" si="0"/>
        <v>0</v>
      </c>
      <c r="V29" s="125"/>
    </row>
    <row r="30" spans="1:22" ht="24.95" customHeight="1" x14ac:dyDescent="0.25">
      <c r="A30" s="211"/>
      <c r="B30" s="35"/>
      <c r="C30" s="35"/>
      <c r="D30" s="67"/>
      <c r="E30" s="36"/>
      <c r="F30" s="37"/>
      <c r="G30" s="37"/>
      <c r="H30" s="70"/>
      <c r="I30" s="37"/>
      <c r="J30" s="36"/>
      <c r="K30" s="37"/>
      <c r="L30" s="67"/>
      <c r="M30" s="202"/>
      <c r="N30" s="202"/>
      <c r="O30" s="38"/>
      <c r="P30" s="38">
        <f>Tableau267[[#This Row],[MONTANT TOTAL  HT]]*1.2</f>
        <v>0</v>
      </c>
      <c r="Q30" s="135"/>
      <c r="R30" s="34"/>
      <c r="S30" s="67"/>
      <c r="T30" s="173"/>
      <c r="U30" s="127">
        <f t="shared" si="0"/>
        <v>0</v>
      </c>
      <c r="V30" s="125"/>
    </row>
    <row r="31" spans="1:22" ht="24.95" customHeight="1" x14ac:dyDescent="0.25">
      <c r="A31" s="211"/>
      <c r="B31" s="35"/>
      <c r="C31" s="35"/>
      <c r="D31" s="67"/>
      <c r="E31" s="36"/>
      <c r="F31" s="37"/>
      <c r="G31" s="37"/>
      <c r="H31" s="70"/>
      <c r="I31" s="37"/>
      <c r="J31" s="36"/>
      <c r="K31" s="37"/>
      <c r="L31" s="67"/>
      <c r="M31" s="202"/>
      <c r="N31" s="202"/>
      <c r="O31" s="38"/>
      <c r="P31" s="38">
        <f>Tableau267[[#This Row],[MONTANT TOTAL  HT]]*1.2</f>
        <v>0</v>
      </c>
      <c r="Q31" s="135"/>
      <c r="R31" s="34"/>
      <c r="S31" s="67"/>
      <c r="T31" s="173"/>
      <c r="U31" s="127">
        <f t="shared" si="0"/>
        <v>0</v>
      </c>
      <c r="V31" s="125"/>
    </row>
    <row r="32" spans="1:22" ht="24.95" customHeight="1" x14ac:dyDescent="0.25">
      <c r="A32" s="211"/>
      <c r="B32" s="35"/>
      <c r="C32" s="35"/>
      <c r="D32" s="67"/>
      <c r="E32" s="36"/>
      <c r="F32" s="37"/>
      <c r="G32" s="37"/>
      <c r="H32" s="70"/>
      <c r="I32" s="37"/>
      <c r="J32" s="36"/>
      <c r="K32" s="37"/>
      <c r="L32" s="67"/>
      <c r="M32" s="202"/>
      <c r="N32" s="202"/>
      <c r="O32" s="38"/>
      <c r="P32" s="38">
        <f>Tableau267[[#This Row],[MONTANT TOTAL  HT]]*1.2</f>
        <v>0</v>
      </c>
      <c r="Q32" s="135"/>
      <c r="R32" s="34"/>
      <c r="S32" s="67"/>
      <c r="T32" s="173"/>
      <c r="U32" s="127">
        <f t="shared" si="0"/>
        <v>0</v>
      </c>
      <c r="V32" s="125"/>
    </row>
    <row r="33" spans="1:22" ht="24.95" customHeight="1" x14ac:dyDescent="0.25">
      <c r="A33" s="211"/>
      <c r="B33" s="35"/>
      <c r="C33" s="35"/>
      <c r="D33" s="67"/>
      <c r="E33" s="36"/>
      <c r="F33" s="37"/>
      <c r="G33" s="37"/>
      <c r="H33" s="70"/>
      <c r="I33" s="37"/>
      <c r="J33" s="36"/>
      <c r="K33" s="37"/>
      <c r="L33" s="67"/>
      <c r="M33" s="202"/>
      <c r="N33" s="202"/>
      <c r="O33" s="38"/>
      <c r="P33" s="38">
        <f>Tableau267[[#This Row],[MONTANT TOTAL  HT]]*1.2</f>
        <v>0</v>
      </c>
      <c r="Q33" s="135"/>
      <c r="R33" s="34"/>
      <c r="S33" s="67"/>
      <c r="T33" s="173"/>
      <c r="U33" s="127">
        <f t="shared" si="0"/>
        <v>0</v>
      </c>
      <c r="V33" s="125"/>
    </row>
    <row r="34" spans="1:22" ht="24.95" customHeight="1" x14ac:dyDescent="0.25">
      <c r="A34" s="211"/>
      <c r="B34" s="35"/>
      <c r="C34" s="35"/>
      <c r="D34" s="67"/>
      <c r="E34" s="36"/>
      <c r="F34" s="37"/>
      <c r="G34" s="37"/>
      <c r="H34" s="70"/>
      <c r="I34" s="37"/>
      <c r="J34" s="36"/>
      <c r="K34" s="37"/>
      <c r="L34" s="67"/>
      <c r="M34" s="202"/>
      <c r="N34" s="202"/>
      <c r="O34" s="38"/>
      <c r="P34" s="38">
        <f>Tableau267[[#This Row],[MONTANT TOTAL  HT]]*1.2</f>
        <v>0</v>
      </c>
      <c r="Q34" s="135"/>
      <c r="R34" s="34"/>
      <c r="S34" s="67"/>
      <c r="T34" s="173"/>
      <c r="U34" s="127">
        <f t="shared" si="0"/>
        <v>0</v>
      </c>
      <c r="V34" s="125"/>
    </row>
    <row r="35" spans="1:22" ht="24.95" customHeight="1" x14ac:dyDescent="0.25">
      <c r="A35" s="211"/>
      <c r="B35" s="35"/>
      <c r="C35" s="35"/>
      <c r="D35" s="67"/>
      <c r="E35" s="36"/>
      <c r="F35" s="37"/>
      <c r="G35" s="37"/>
      <c r="H35" s="70"/>
      <c r="I35" s="37"/>
      <c r="J35" s="36"/>
      <c r="K35" s="37"/>
      <c r="L35" s="67"/>
      <c r="M35" s="202"/>
      <c r="N35" s="202"/>
      <c r="O35" s="38"/>
      <c r="P35" s="38">
        <f>Tableau267[[#This Row],[MONTANT TOTAL  HT]]*1.2</f>
        <v>0</v>
      </c>
      <c r="Q35" s="135"/>
      <c r="R35" s="34"/>
      <c r="S35" s="67"/>
      <c r="T35" s="173"/>
      <c r="U35" s="127">
        <f t="shared" si="0"/>
        <v>0</v>
      </c>
      <c r="V35" s="125"/>
    </row>
    <row r="36" spans="1:22" ht="24.95" customHeight="1" x14ac:dyDescent="0.25">
      <c r="A36" s="211"/>
      <c r="B36" s="35"/>
      <c r="C36" s="35"/>
      <c r="D36" s="67"/>
      <c r="E36" s="36"/>
      <c r="F36" s="37"/>
      <c r="G36" s="37"/>
      <c r="H36" s="70"/>
      <c r="I36" s="37"/>
      <c r="J36" s="36"/>
      <c r="K36" s="37"/>
      <c r="L36" s="67"/>
      <c r="M36" s="202"/>
      <c r="N36" s="202"/>
      <c r="O36" s="38"/>
      <c r="P36" s="38">
        <f>Tableau267[[#This Row],[MONTANT TOTAL  HT]]*1.2</f>
        <v>0</v>
      </c>
      <c r="Q36" s="135"/>
      <c r="R36" s="34"/>
      <c r="S36" s="67"/>
      <c r="T36" s="173"/>
      <c r="U36" s="127">
        <f t="shared" si="0"/>
        <v>0</v>
      </c>
      <c r="V36" s="125"/>
    </row>
    <row r="37" spans="1:22" ht="24.95" customHeight="1" x14ac:dyDescent="0.25">
      <c r="A37" s="211"/>
      <c r="B37" s="35"/>
      <c r="C37" s="35"/>
      <c r="D37" s="67"/>
      <c r="E37" s="36"/>
      <c r="F37" s="37"/>
      <c r="G37" s="37"/>
      <c r="H37" s="70"/>
      <c r="I37" s="37"/>
      <c r="J37" s="36"/>
      <c r="K37" s="37"/>
      <c r="L37" s="67"/>
      <c r="M37" s="202"/>
      <c r="N37" s="202"/>
      <c r="O37" s="38"/>
      <c r="P37" s="38">
        <f>Tableau267[[#This Row],[MONTANT TOTAL  HT]]*1.2</f>
        <v>0</v>
      </c>
      <c r="Q37" s="135"/>
      <c r="R37" s="34"/>
      <c r="S37" s="67"/>
      <c r="T37" s="173"/>
      <c r="U37" s="127">
        <f t="shared" si="0"/>
        <v>0</v>
      </c>
      <c r="V37" s="125"/>
    </row>
    <row r="38" spans="1:22" ht="24.95" customHeight="1" x14ac:dyDescent="0.25">
      <c r="A38" s="211"/>
      <c r="B38" s="35"/>
      <c r="C38" s="35"/>
      <c r="D38" s="67"/>
      <c r="E38" s="36"/>
      <c r="F38" s="37"/>
      <c r="G38" s="37"/>
      <c r="H38" s="70"/>
      <c r="I38" s="37"/>
      <c r="J38" s="36"/>
      <c r="K38" s="37"/>
      <c r="L38" s="67"/>
      <c r="M38" s="202"/>
      <c r="N38" s="202"/>
      <c r="O38" s="38"/>
      <c r="P38" s="38">
        <f>Tableau267[[#This Row],[MONTANT TOTAL  HT]]*1.2</f>
        <v>0</v>
      </c>
      <c r="Q38" s="135"/>
      <c r="R38" s="34"/>
      <c r="S38" s="67"/>
      <c r="T38" s="173"/>
      <c r="U38" s="127">
        <f t="shared" si="0"/>
        <v>0</v>
      </c>
      <c r="V38" s="125"/>
    </row>
    <row r="39" spans="1:22" ht="24.95" customHeight="1" x14ac:dyDescent="0.25">
      <c r="A39" s="211"/>
      <c r="B39" s="35"/>
      <c r="C39" s="35"/>
      <c r="D39" s="67"/>
      <c r="E39" s="36"/>
      <c r="F39" s="37"/>
      <c r="G39" s="37"/>
      <c r="H39" s="70"/>
      <c r="I39" s="37"/>
      <c r="J39" s="36"/>
      <c r="K39" s="37"/>
      <c r="L39" s="67"/>
      <c r="M39" s="202"/>
      <c r="N39" s="202"/>
      <c r="O39" s="38"/>
      <c r="P39" s="38">
        <f>Tableau267[[#This Row],[MONTANT TOTAL  HT]]*1.2</f>
        <v>0</v>
      </c>
      <c r="Q39" s="135"/>
      <c r="R39" s="34"/>
      <c r="S39" s="67"/>
      <c r="T39" s="173"/>
      <c r="U39" s="127">
        <f t="shared" si="0"/>
        <v>0</v>
      </c>
      <c r="V39" s="125"/>
    </row>
    <row r="40" spans="1:22" ht="24.95" customHeight="1" x14ac:dyDescent="0.25">
      <c r="A40" s="211"/>
      <c r="B40" s="35"/>
      <c r="C40" s="35"/>
      <c r="D40" s="67"/>
      <c r="E40" s="36"/>
      <c r="F40" s="37"/>
      <c r="G40" s="37"/>
      <c r="H40" s="70"/>
      <c r="I40" s="37"/>
      <c r="J40" s="36"/>
      <c r="K40" s="37"/>
      <c r="L40" s="67"/>
      <c r="M40" s="202"/>
      <c r="N40" s="202"/>
      <c r="O40" s="38"/>
      <c r="P40" s="38">
        <f>Tableau267[[#This Row],[MONTANT TOTAL  HT]]*1.2</f>
        <v>0</v>
      </c>
      <c r="Q40" s="135"/>
      <c r="R40" s="34"/>
      <c r="S40" s="67"/>
      <c r="T40" s="173"/>
      <c r="U40" s="127">
        <f t="shared" si="0"/>
        <v>0</v>
      </c>
      <c r="V40" s="125"/>
    </row>
    <row r="41" spans="1:22" ht="24.95" customHeight="1" x14ac:dyDescent="0.25">
      <c r="A41" s="211"/>
      <c r="B41" s="35"/>
      <c r="C41" s="35"/>
      <c r="D41" s="67"/>
      <c r="E41" s="36"/>
      <c r="F41" s="37"/>
      <c r="G41" s="37"/>
      <c r="H41" s="70"/>
      <c r="I41" s="37"/>
      <c r="J41" s="36"/>
      <c r="K41" s="37"/>
      <c r="L41" s="67"/>
      <c r="M41" s="202"/>
      <c r="N41" s="202"/>
      <c r="O41" s="38"/>
      <c r="P41" s="38">
        <f>Tableau267[[#This Row],[MONTANT TOTAL  HT]]*1.2</f>
        <v>0</v>
      </c>
      <c r="Q41" s="135"/>
      <c r="R41" s="34"/>
      <c r="S41" s="67"/>
      <c r="T41" s="173"/>
      <c r="U41" s="127">
        <f t="shared" si="0"/>
        <v>0</v>
      </c>
      <c r="V41" s="125"/>
    </row>
    <row r="42" spans="1:22" ht="24.95" customHeight="1" x14ac:dyDescent="0.25">
      <c r="A42" s="211"/>
      <c r="B42" s="35"/>
      <c r="C42" s="35"/>
      <c r="D42" s="67"/>
      <c r="E42" s="36"/>
      <c r="F42" s="37"/>
      <c r="G42" s="37"/>
      <c r="H42" s="70"/>
      <c r="I42" s="37"/>
      <c r="J42" s="36"/>
      <c r="K42" s="37"/>
      <c r="L42" s="67"/>
      <c r="M42" s="202"/>
      <c r="N42" s="202"/>
      <c r="O42" s="38"/>
      <c r="P42" s="38">
        <f>Tableau267[[#This Row],[MONTANT TOTAL  HT]]*1.2</f>
        <v>0</v>
      </c>
      <c r="Q42" s="135"/>
      <c r="R42" s="34"/>
      <c r="S42" s="67"/>
      <c r="T42" s="173"/>
      <c r="U42" s="127">
        <f t="shared" si="0"/>
        <v>0</v>
      </c>
      <c r="V42" s="125"/>
    </row>
    <row r="43" spans="1:22" ht="24.95" customHeight="1" x14ac:dyDescent="0.25">
      <c r="A43" s="211"/>
      <c r="B43" s="35"/>
      <c r="C43" s="35"/>
      <c r="D43" s="67"/>
      <c r="E43" s="36"/>
      <c r="F43" s="37"/>
      <c r="G43" s="37"/>
      <c r="H43" s="70"/>
      <c r="I43" s="37"/>
      <c r="J43" s="36"/>
      <c r="K43" s="37"/>
      <c r="L43" s="67"/>
      <c r="M43" s="202"/>
      <c r="N43" s="202"/>
      <c r="O43" s="38"/>
      <c r="P43" s="38">
        <f>Tableau267[[#This Row],[MONTANT TOTAL  HT]]*1.2</f>
        <v>0</v>
      </c>
      <c r="Q43" s="135"/>
      <c r="R43" s="34"/>
      <c r="S43" s="67"/>
      <c r="T43" s="173"/>
      <c r="U43" s="127">
        <f t="shared" si="0"/>
        <v>0</v>
      </c>
      <c r="V43" s="125"/>
    </row>
    <row r="44" spans="1:22" ht="24.95" customHeight="1" x14ac:dyDescent="0.25">
      <c r="A44" s="211"/>
      <c r="B44" s="35"/>
      <c r="C44" s="35"/>
      <c r="D44" s="67"/>
      <c r="E44" s="36"/>
      <c r="F44" s="37"/>
      <c r="G44" s="37"/>
      <c r="H44" s="70"/>
      <c r="I44" s="37"/>
      <c r="J44" s="36"/>
      <c r="K44" s="37"/>
      <c r="L44" s="67"/>
      <c r="M44" s="202"/>
      <c r="N44" s="202"/>
      <c r="O44" s="38"/>
      <c r="P44" s="38">
        <f>Tableau267[[#This Row],[MONTANT TOTAL  HT]]*1.2</f>
        <v>0</v>
      </c>
      <c r="Q44" s="135"/>
      <c r="R44" s="34"/>
      <c r="S44" s="67"/>
      <c r="T44" s="173"/>
      <c r="U44" s="127">
        <f t="shared" si="0"/>
        <v>0</v>
      </c>
      <c r="V44" s="125"/>
    </row>
    <row r="45" spans="1:22" ht="24.95" customHeight="1" x14ac:dyDescent="0.25">
      <c r="A45" s="211"/>
      <c r="B45" s="35"/>
      <c r="C45" s="35"/>
      <c r="D45" s="67"/>
      <c r="E45" s="36"/>
      <c r="F45" s="37"/>
      <c r="G45" s="37"/>
      <c r="H45" s="70"/>
      <c r="I45" s="37"/>
      <c r="J45" s="36"/>
      <c r="K45" s="37"/>
      <c r="L45" s="67"/>
      <c r="M45" s="202"/>
      <c r="N45" s="202"/>
      <c r="O45" s="38"/>
      <c r="P45" s="38">
        <f>Tableau267[[#This Row],[MONTANT TOTAL  HT]]*1.2</f>
        <v>0</v>
      </c>
      <c r="Q45" s="135"/>
      <c r="R45" s="34"/>
      <c r="S45" s="67"/>
      <c r="T45" s="173"/>
      <c r="U45" s="127">
        <f t="shared" si="0"/>
        <v>0</v>
      </c>
      <c r="V45" s="125"/>
    </row>
    <row r="46" spans="1:22" ht="24.95" customHeight="1" x14ac:dyDescent="0.25">
      <c r="A46" s="211"/>
      <c r="B46" s="35"/>
      <c r="C46" s="35"/>
      <c r="D46" s="67"/>
      <c r="E46" s="36"/>
      <c r="F46" s="37"/>
      <c r="G46" s="37"/>
      <c r="H46" s="70"/>
      <c r="I46" s="37"/>
      <c r="J46" s="36"/>
      <c r="K46" s="37"/>
      <c r="L46" s="67"/>
      <c r="M46" s="202"/>
      <c r="N46" s="202"/>
      <c r="O46" s="38"/>
      <c r="P46" s="38">
        <f>Tableau267[[#This Row],[MONTANT TOTAL  HT]]*1.2</f>
        <v>0</v>
      </c>
      <c r="Q46" s="135"/>
      <c r="R46" s="34"/>
      <c r="S46" s="67"/>
      <c r="T46" s="173"/>
      <c r="U46" s="127">
        <f t="shared" si="0"/>
        <v>0</v>
      </c>
      <c r="V46" s="125"/>
    </row>
    <row r="47" spans="1:22" ht="24.95" customHeight="1" x14ac:dyDescent="0.25">
      <c r="A47" s="211"/>
      <c r="B47" s="35"/>
      <c r="C47" s="35"/>
      <c r="D47" s="67"/>
      <c r="E47" s="36"/>
      <c r="F47" s="37"/>
      <c r="G47" s="37"/>
      <c r="H47" s="70"/>
      <c r="I47" s="37"/>
      <c r="J47" s="36"/>
      <c r="K47" s="37"/>
      <c r="L47" s="67"/>
      <c r="M47" s="202"/>
      <c r="N47" s="202"/>
      <c r="O47" s="38"/>
      <c r="P47" s="38">
        <f>Tableau267[[#This Row],[MONTANT TOTAL  HT]]*1.2</f>
        <v>0</v>
      </c>
      <c r="Q47" s="135"/>
      <c r="R47" s="34"/>
      <c r="S47" s="67"/>
      <c r="T47" s="173"/>
      <c r="U47" s="127">
        <f t="shared" si="0"/>
        <v>0</v>
      </c>
      <c r="V47" s="125"/>
    </row>
    <row r="48" spans="1:22" ht="24.95" customHeight="1" x14ac:dyDescent="0.25">
      <c r="A48" s="211"/>
      <c r="B48" s="35"/>
      <c r="C48" s="35"/>
      <c r="D48" s="67"/>
      <c r="E48" s="36"/>
      <c r="F48" s="37"/>
      <c r="G48" s="37"/>
      <c r="H48" s="70"/>
      <c r="I48" s="37"/>
      <c r="J48" s="36"/>
      <c r="K48" s="37"/>
      <c r="L48" s="67"/>
      <c r="M48" s="202"/>
      <c r="N48" s="202"/>
      <c r="O48" s="38"/>
      <c r="P48" s="38">
        <f>Tableau267[[#This Row],[MONTANT TOTAL  HT]]*1.2</f>
        <v>0</v>
      </c>
      <c r="Q48" s="135"/>
      <c r="R48" s="34"/>
      <c r="S48" s="67"/>
      <c r="T48" s="173"/>
      <c r="U48" s="127">
        <f t="shared" si="0"/>
        <v>0</v>
      </c>
      <c r="V48" s="125"/>
    </row>
    <row r="49" spans="1:22" ht="24.95" customHeight="1" x14ac:dyDescent="0.25">
      <c r="A49" s="211"/>
      <c r="B49" s="35"/>
      <c r="C49" s="35"/>
      <c r="D49" s="67"/>
      <c r="E49" s="36"/>
      <c r="F49" s="37"/>
      <c r="G49" s="37"/>
      <c r="H49" s="70"/>
      <c r="I49" s="37"/>
      <c r="J49" s="36"/>
      <c r="K49" s="37"/>
      <c r="L49" s="67"/>
      <c r="M49" s="202"/>
      <c r="N49" s="202"/>
      <c r="O49" s="38"/>
      <c r="P49" s="38">
        <f>Tableau267[[#This Row],[MONTANT TOTAL  HT]]*1.2</f>
        <v>0</v>
      </c>
      <c r="Q49" s="135"/>
      <c r="R49" s="34"/>
      <c r="S49" s="67"/>
      <c r="T49" s="173"/>
      <c r="U49" s="127">
        <f t="shared" si="0"/>
        <v>0</v>
      </c>
      <c r="V49" s="125"/>
    </row>
    <row r="50" spans="1:22" ht="24.95" customHeight="1" x14ac:dyDescent="0.25">
      <c r="A50" s="211"/>
      <c r="B50" s="35"/>
      <c r="C50" s="35"/>
      <c r="D50" s="67"/>
      <c r="E50" s="36"/>
      <c r="F50" s="37"/>
      <c r="G50" s="37"/>
      <c r="H50" s="70"/>
      <c r="I50" s="37"/>
      <c r="J50" s="36"/>
      <c r="K50" s="37"/>
      <c r="L50" s="67"/>
      <c r="M50" s="202"/>
      <c r="N50" s="202"/>
      <c r="O50" s="38"/>
      <c r="P50" s="38">
        <f>Tableau267[[#This Row],[MONTANT TOTAL  HT]]*1.2</f>
        <v>0</v>
      </c>
      <c r="Q50" s="135"/>
      <c r="R50" s="34"/>
      <c r="S50" s="67"/>
      <c r="T50" s="173"/>
      <c r="U50" s="127">
        <f t="shared" si="0"/>
        <v>0</v>
      </c>
      <c r="V50" s="125"/>
    </row>
    <row r="51" spans="1:22" ht="24.95" customHeight="1" x14ac:dyDescent="0.25">
      <c r="A51" s="211"/>
      <c r="B51" s="35"/>
      <c r="C51" s="35"/>
      <c r="D51" s="67"/>
      <c r="E51" s="36"/>
      <c r="F51" s="37"/>
      <c r="G51" s="37"/>
      <c r="H51" s="70"/>
      <c r="I51" s="37"/>
      <c r="J51" s="36"/>
      <c r="K51" s="37"/>
      <c r="L51" s="67"/>
      <c r="M51" s="202"/>
      <c r="N51" s="202"/>
      <c r="O51" s="38"/>
      <c r="P51" s="38">
        <f>Tableau267[[#This Row],[MONTANT TOTAL  HT]]*1.2</f>
        <v>0</v>
      </c>
      <c r="Q51" s="135"/>
      <c r="R51" s="34"/>
      <c r="S51" s="67"/>
      <c r="T51" s="173"/>
      <c r="U51" s="127">
        <f t="shared" si="0"/>
        <v>0</v>
      </c>
      <c r="V51" s="125"/>
    </row>
    <row r="52" spans="1:22" ht="24.95" customHeight="1" x14ac:dyDescent="0.25">
      <c r="A52" s="211"/>
      <c r="B52" s="35"/>
      <c r="C52" s="35"/>
      <c r="D52" s="67"/>
      <c r="E52" s="36"/>
      <c r="F52" s="37"/>
      <c r="G52" s="37"/>
      <c r="H52" s="70"/>
      <c r="I52" s="37"/>
      <c r="J52" s="36"/>
      <c r="K52" s="37"/>
      <c r="L52" s="67"/>
      <c r="M52" s="202"/>
      <c r="N52" s="202"/>
      <c r="O52" s="38"/>
      <c r="P52" s="38">
        <f>Tableau267[[#This Row],[MONTANT TOTAL  HT]]*1.2</f>
        <v>0</v>
      </c>
      <c r="Q52" s="135"/>
      <c r="R52" s="34"/>
      <c r="S52" s="67"/>
      <c r="T52" s="173"/>
      <c r="U52" s="127">
        <f t="shared" si="0"/>
        <v>0</v>
      </c>
      <c r="V52" s="125"/>
    </row>
    <row r="53" spans="1:22" ht="24.95" customHeight="1" x14ac:dyDescent="0.25">
      <c r="A53" s="211"/>
      <c r="B53" s="35"/>
      <c r="C53" s="35"/>
      <c r="D53" s="67"/>
      <c r="E53" s="36"/>
      <c r="F53" s="37"/>
      <c r="G53" s="37"/>
      <c r="H53" s="70"/>
      <c r="I53" s="37"/>
      <c r="J53" s="36"/>
      <c r="K53" s="37"/>
      <c r="L53" s="67"/>
      <c r="M53" s="202"/>
      <c r="N53" s="202"/>
      <c r="O53" s="38"/>
      <c r="P53" s="38">
        <f>Tableau267[[#This Row],[MONTANT TOTAL  HT]]*1.2</f>
        <v>0</v>
      </c>
      <c r="Q53" s="135"/>
      <c r="R53" s="34"/>
      <c r="S53" s="67"/>
      <c r="T53" s="173"/>
      <c r="U53" s="127">
        <f t="shared" si="0"/>
        <v>0</v>
      </c>
      <c r="V53" s="125"/>
    </row>
    <row r="54" spans="1:22" ht="24.95" customHeight="1" x14ac:dyDescent="0.25">
      <c r="A54" s="211"/>
      <c r="B54" s="35"/>
      <c r="C54" s="35"/>
      <c r="D54" s="67"/>
      <c r="E54" s="36"/>
      <c r="F54" s="37"/>
      <c r="G54" s="37"/>
      <c r="H54" s="70"/>
      <c r="I54" s="37"/>
      <c r="J54" s="36"/>
      <c r="K54" s="37"/>
      <c r="L54" s="67"/>
      <c r="M54" s="202"/>
      <c r="N54" s="202"/>
      <c r="O54" s="38"/>
      <c r="P54" s="38">
        <f>Tableau267[[#This Row],[MONTANT TOTAL  HT]]*1.2</f>
        <v>0</v>
      </c>
      <c r="Q54" s="135"/>
      <c r="R54" s="34"/>
      <c r="S54" s="67"/>
      <c r="T54" s="173"/>
      <c r="U54" s="127">
        <f t="shared" si="0"/>
        <v>0</v>
      </c>
      <c r="V54" s="125"/>
    </row>
    <row r="55" spans="1:22" ht="24.95" customHeight="1" x14ac:dyDescent="0.25">
      <c r="A55" s="211"/>
      <c r="B55" s="35"/>
      <c r="C55" s="35"/>
      <c r="D55" s="67"/>
      <c r="E55" s="36"/>
      <c r="F55" s="37"/>
      <c r="G55" s="37"/>
      <c r="H55" s="70"/>
      <c r="I55" s="37"/>
      <c r="J55" s="36"/>
      <c r="K55" s="37"/>
      <c r="L55" s="67"/>
      <c r="M55" s="202"/>
      <c r="N55" s="202"/>
      <c r="O55" s="38"/>
      <c r="P55" s="38">
        <f>Tableau267[[#This Row],[MONTANT TOTAL  HT]]*1.2</f>
        <v>0</v>
      </c>
      <c r="Q55" s="135"/>
      <c r="R55" s="34"/>
      <c r="S55" s="67"/>
      <c r="T55" s="173"/>
      <c r="U55" s="127">
        <f t="shared" si="0"/>
        <v>0</v>
      </c>
      <c r="V55" s="125"/>
    </row>
    <row r="56" spans="1:22" ht="24.95" customHeight="1" x14ac:dyDescent="0.25">
      <c r="A56" s="211"/>
      <c r="B56" s="35"/>
      <c r="C56" s="35"/>
      <c r="D56" s="67"/>
      <c r="E56" s="36"/>
      <c r="F56" s="37"/>
      <c r="G56" s="37"/>
      <c r="H56" s="70"/>
      <c r="I56" s="37"/>
      <c r="J56" s="36"/>
      <c r="K56" s="37"/>
      <c r="L56" s="67"/>
      <c r="M56" s="202"/>
      <c r="N56" s="202"/>
      <c r="O56" s="38"/>
      <c r="P56" s="38">
        <f>Tableau267[[#This Row],[MONTANT TOTAL  HT]]*1.2</f>
        <v>0</v>
      </c>
      <c r="Q56" s="135"/>
      <c r="R56" s="34"/>
      <c r="S56" s="67"/>
      <c r="T56" s="173"/>
      <c r="U56" s="127">
        <f t="shared" si="0"/>
        <v>0</v>
      </c>
      <c r="V56" s="125"/>
    </row>
    <row r="57" spans="1:22" ht="24.95" customHeight="1" x14ac:dyDescent="0.25">
      <c r="A57" s="211"/>
      <c r="B57" s="35"/>
      <c r="C57" s="35"/>
      <c r="D57" s="67"/>
      <c r="E57" s="36"/>
      <c r="F57" s="37"/>
      <c r="G57" s="37"/>
      <c r="H57" s="70"/>
      <c r="I57" s="37"/>
      <c r="J57" s="36"/>
      <c r="K57" s="37"/>
      <c r="L57" s="67"/>
      <c r="M57" s="202"/>
      <c r="N57" s="202"/>
      <c r="O57" s="38"/>
      <c r="P57" s="38">
        <f>Tableau267[[#This Row],[MONTANT TOTAL  HT]]*1.2</f>
        <v>0</v>
      </c>
      <c r="Q57" s="135"/>
      <c r="R57" s="34"/>
      <c r="S57" s="67"/>
      <c r="T57" s="173"/>
      <c r="U57" s="127">
        <f t="shared" si="0"/>
        <v>0</v>
      </c>
      <c r="V57" s="125"/>
    </row>
    <row r="58" spans="1:22" ht="24.95" customHeight="1" x14ac:dyDescent="0.25">
      <c r="A58" s="211"/>
      <c r="B58" s="35"/>
      <c r="C58" s="35"/>
      <c r="D58" s="67"/>
      <c r="E58" s="36"/>
      <c r="F58" s="37"/>
      <c r="G58" s="37"/>
      <c r="H58" s="70"/>
      <c r="I58" s="37"/>
      <c r="J58" s="36"/>
      <c r="K58" s="37"/>
      <c r="L58" s="67"/>
      <c r="M58" s="202"/>
      <c r="N58" s="202"/>
      <c r="O58" s="38"/>
      <c r="P58" s="38">
        <f>Tableau267[[#This Row],[MONTANT TOTAL  HT]]*1.2</f>
        <v>0</v>
      </c>
      <c r="Q58" s="135"/>
      <c r="R58" s="34"/>
      <c r="S58" s="67"/>
      <c r="T58" s="173"/>
      <c r="U58" s="127">
        <f t="shared" si="0"/>
        <v>0</v>
      </c>
      <c r="V58" s="125"/>
    </row>
    <row r="59" spans="1:22" ht="24.95" customHeight="1" x14ac:dyDescent="0.25">
      <c r="A59" s="211"/>
      <c r="B59" s="35"/>
      <c r="C59" s="35"/>
      <c r="D59" s="67"/>
      <c r="E59" s="36"/>
      <c r="F59" s="37"/>
      <c r="G59" s="37"/>
      <c r="H59" s="70"/>
      <c r="I59" s="37"/>
      <c r="J59" s="36"/>
      <c r="K59" s="37"/>
      <c r="L59" s="67"/>
      <c r="M59" s="202"/>
      <c r="N59" s="202"/>
      <c r="O59" s="38"/>
      <c r="P59" s="38">
        <f>Tableau267[[#This Row],[MONTANT TOTAL  HT]]*1.2</f>
        <v>0</v>
      </c>
      <c r="Q59" s="135"/>
      <c r="R59" s="34"/>
      <c r="S59" s="67"/>
      <c r="T59" s="173"/>
      <c r="U59" s="127">
        <f t="shared" si="0"/>
        <v>0</v>
      </c>
      <c r="V59" s="125"/>
    </row>
    <row r="60" spans="1:22" ht="24.95" customHeight="1" x14ac:dyDescent="0.25">
      <c r="A60" s="211"/>
      <c r="B60" s="35"/>
      <c r="C60" s="35"/>
      <c r="D60" s="67"/>
      <c r="E60" s="36"/>
      <c r="F60" s="37"/>
      <c r="G60" s="37"/>
      <c r="H60" s="70"/>
      <c r="I60" s="37"/>
      <c r="J60" s="36"/>
      <c r="K60" s="37"/>
      <c r="L60" s="67"/>
      <c r="M60" s="202"/>
      <c r="N60" s="202"/>
      <c r="O60" s="38"/>
      <c r="P60" s="38">
        <f>Tableau267[[#This Row],[MONTANT TOTAL  HT]]*1.2</f>
        <v>0</v>
      </c>
      <c r="Q60" s="135"/>
      <c r="R60" s="34"/>
      <c r="S60" s="67"/>
      <c r="T60" s="173"/>
      <c r="U60" s="127">
        <f t="shared" si="0"/>
        <v>0</v>
      </c>
      <c r="V60" s="125"/>
    </row>
    <row r="61" spans="1:22" ht="24.95" customHeight="1" x14ac:dyDescent="0.25">
      <c r="A61" s="211"/>
      <c r="B61" s="35"/>
      <c r="C61" s="35"/>
      <c r="D61" s="67"/>
      <c r="E61" s="36"/>
      <c r="F61" s="37"/>
      <c r="G61" s="37"/>
      <c r="H61" s="70"/>
      <c r="I61" s="37"/>
      <c r="J61" s="36"/>
      <c r="K61" s="37"/>
      <c r="L61" s="67"/>
      <c r="M61" s="202"/>
      <c r="N61" s="202"/>
      <c r="O61" s="38"/>
      <c r="P61" s="38">
        <f>Tableau267[[#This Row],[MONTANT TOTAL  HT]]*1.2</f>
        <v>0</v>
      </c>
      <c r="Q61" s="135"/>
      <c r="R61" s="34"/>
      <c r="S61" s="67"/>
      <c r="T61" s="173"/>
      <c r="U61" s="127">
        <f t="shared" si="0"/>
        <v>0</v>
      </c>
      <c r="V61" s="125"/>
    </row>
    <row r="62" spans="1:22" ht="24.95" customHeight="1" x14ac:dyDescent="0.25">
      <c r="A62" s="211"/>
      <c r="B62" s="35"/>
      <c r="C62" s="35"/>
      <c r="D62" s="67"/>
      <c r="E62" s="36"/>
      <c r="F62" s="37"/>
      <c r="G62" s="37"/>
      <c r="H62" s="70"/>
      <c r="I62" s="37"/>
      <c r="J62" s="36"/>
      <c r="K62" s="37"/>
      <c r="L62" s="67"/>
      <c r="M62" s="202"/>
      <c r="N62" s="202"/>
      <c r="O62" s="38"/>
      <c r="P62" s="38">
        <f>Tableau267[[#This Row],[MONTANT TOTAL  HT]]*1.2</f>
        <v>0</v>
      </c>
      <c r="Q62" s="135"/>
      <c r="R62" s="34"/>
      <c r="S62" s="67"/>
      <c r="T62" s="173"/>
      <c r="U62" s="127">
        <f t="shared" si="0"/>
        <v>0</v>
      </c>
      <c r="V62" s="125"/>
    </row>
    <row r="63" spans="1:22" ht="24.95" customHeight="1" x14ac:dyDescent="0.25">
      <c r="A63" s="211"/>
      <c r="B63" s="35"/>
      <c r="C63" s="35"/>
      <c r="D63" s="67"/>
      <c r="E63" s="36"/>
      <c r="F63" s="37"/>
      <c r="G63" s="37"/>
      <c r="H63" s="70"/>
      <c r="I63" s="37"/>
      <c r="J63" s="36"/>
      <c r="K63" s="37"/>
      <c r="L63" s="67"/>
      <c r="M63" s="202"/>
      <c r="N63" s="202"/>
      <c r="O63" s="38"/>
      <c r="P63" s="38">
        <f>Tableau267[[#This Row],[MONTANT TOTAL  HT]]*1.2</f>
        <v>0</v>
      </c>
      <c r="Q63" s="135"/>
      <c r="R63" s="34"/>
      <c r="S63" s="67"/>
      <c r="T63" s="173"/>
      <c r="U63" s="127">
        <f t="shared" si="0"/>
        <v>0</v>
      </c>
      <c r="V63" s="125"/>
    </row>
    <row r="64" spans="1:22" ht="24.95" customHeight="1" x14ac:dyDescent="0.25">
      <c r="A64" s="211"/>
      <c r="B64" s="35"/>
      <c r="C64" s="35"/>
      <c r="D64" s="67"/>
      <c r="E64" s="36"/>
      <c r="F64" s="37"/>
      <c r="G64" s="37"/>
      <c r="H64" s="70"/>
      <c r="I64" s="37"/>
      <c r="J64" s="36"/>
      <c r="K64" s="37"/>
      <c r="L64" s="67"/>
      <c r="M64" s="202"/>
      <c r="N64" s="202"/>
      <c r="O64" s="38"/>
      <c r="P64" s="38">
        <f>Tableau267[[#This Row],[MONTANT TOTAL  HT]]*1.2</f>
        <v>0</v>
      </c>
      <c r="Q64" s="135"/>
      <c r="R64" s="34"/>
      <c r="S64" s="67"/>
      <c r="T64" s="173"/>
      <c r="U64" s="127">
        <f t="shared" si="0"/>
        <v>0</v>
      </c>
      <c r="V64" s="125"/>
    </row>
    <row r="65" spans="1:22" ht="24.95" customHeight="1" x14ac:dyDescent="0.25">
      <c r="A65" s="211"/>
      <c r="B65" s="35"/>
      <c r="C65" s="35"/>
      <c r="D65" s="67"/>
      <c r="E65" s="36"/>
      <c r="F65" s="37"/>
      <c r="G65" s="37"/>
      <c r="H65" s="70"/>
      <c r="I65" s="37"/>
      <c r="J65" s="36"/>
      <c r="K65" s="37"/>
      <c r="L65" s="67"/>
      <c r="M65" s="202"/>
      <c r="N65" s="202"/>
      <c r="O65" s="38"/>
      <c r="P65" s="38">
        <f>Tableau267[[#This Row],[MONTANT TOTAL  HT]]*1.2</f>
        <v>0</v>
      </c>
      <c r="Q65" s="135"/>
      <c r="R65" s="34"/>
      <c r="S65" s="67"/>
      <c r="T65" s="173"/>
      <c r="U65" s="127">
        <f t="shared" si="0"/>
        <v>0</v>
      </c>
      <c r="V65" s="125"/>
    </row>
    <row r="66" spans="1:22" ht="24.95" customHeight="1" x14ac:dyDescent="0.25">
      <c r="A66" s="211"/>
      <c r="B66" s="35"/>
      <c r="C66" s="35"/>
      <c r="D66" s="67"/>
      <c r="E66" s="36"/>
      <c r="F66" s="37"/>
      <c r="G66" s="37"/>
      <c r="H66" s="70"/>
      <c r="I66" s="37"/>
      <c r="J66" s="36"/>
      <c r="K66" s="37"/>
      <c r="L66" s="67"/>
      <c r="M66" s="202"/>
      <c r="N66" s="202"/>
      <c r="O66" s="38"/>
      <c r="P66" s="38">
        <f>Tableau267[[#This Row],[MONTANT TOTAL  HT]]*1.2</f>
        <v>0</v>
      </c>
      <c r="Q66" s="135"/>
      <c r="R66" s="34"/>
      <c r="S66" s="67"/>
      <c r="T66" s="173"/>
      <c r="U66" s="127">
        <f t="shared" si="0"/>
        <v>0</v>
      </c>
      <c r="V66" s="125"/>
    </row>
    <row r="67" spans="1:22" ht="24.95" customHeight="1" x14ac:dyDescent="0.25">
      <c r="A67" s="211"/>
      <c r="B67" s="35"/>
      <c r="C67" s="35"/>
      <c r="D67" s="67"/>
      <c r="E67" s="36"/>
      <c r="F67" s="37"/>
      <c r="G67" s="37"/>
      <c r="H67" s="70"/>
      <c r="I67" s="37"/>
      <c r="J67" s="36"/>
      <c r="K67" s="37"/>
      <c r="L67" s="67"/>
      <c r="M67" s="202"/>
      <c r="N67" s="202"/>
      <c r="O67" s="38"/>
      <c r="P67" s="38">
        <f>Tableau267[[#This Row],[MONTANT TOTAL  HT]]*1.2</f>
        <v>0</v>
      </c>
      <c r="Q67" s="135"/>
      <c r="R67" s="34"/>
      <c r="S67" s="67"/>
      <c r="T67" s="173"/>
      <c r="U67" s="127">
        <f t="shared" ref="U67:U100" si="1">IF(ISBLANK($T67),P67,0)</f>
        <v>0</v>
      </c>
      <c r="V67" s="125"/>
    </row>
    <row r="68" spans="1:22" ht="24.95" customHeight="1" x14ac:dyDescent="0.25">
      <c r="A68" s="211"/>
      <c r="B68" s="35"/>
      <c r="C68" s="35"/>
      <c r="D68" s="67"/>
      <c r="E68" s="36"/>
      <c r="F68" s="37"/>
      <c r="G68" s="37"/>
      <c r="H68" s="70"/>
      <c r="I68" s="37"/>
      <c r="J68" s="36"/>
      <c r="K68" s="37"/>
      <c r="L68" s="67"/>
      <c r="M68" s="202"/>
      <c r="N68" s="202"/>
      <c r="O68" s="38"/>
      <c r="P68" s="38">
        <f>Tableau267[[#This Row],[MONTANT TOTAL  HT]]*1.2</f>
        <v>0</v>
      </c>
      <c r="Q68" s="135"/>
      <c r="R68" s="34"/>
      <c r="S68" s="67"/>
      <c r="T68" s="173"/>
      <c r="U68" s="127">
        <f t="shared" si="1"/>
        <v>0</v>
      </c>
      <c r="V68" s="125"/>
    </row>
    <row r="69" spans="1:22" ht="24.95" customHeight="1" x14ac:dyDescent="0.25">
      <c r="A69" s="211"/>
      <c r="B69" s="35"/>
      <c r="C69" s="35"/>
      <c r="D69" s="67"/>
      <c r="E69" s="36"/>
      <c r="F69" s="37"/>
      <c r="G69" s="37"/>
      <c r="H69" s="70"/>
      <c r="I69" s="37"/>
      <c r="J69" s="36"/>
      <c r="K69" s="37"/>
      <c r="L69" s="67"/>
      <c r="M69" s="202"/>
      <c r="N69" s="202"/>
      <c r="O69" s="38"/>
      <c r="P69" s="38">
        <f>Tableau267[[#This Row],[MONTANT TOTAL  HT]]*1.2</f>
        <v>0</v>
      </c>
      <c r="Q69" s="135"/>
      <c r="R69" s="34"/>
      <c r="S69" s="67"/>
      <c r="T69" s="173"/>
      <c r="U69" s="127">
        <f t="shared" si="1"/>
        <v>0</v>
      </c>
      <c r="V69" s="125"/>
    </row>
    <row r="70" spans="1:22" ht="24.95" customHeight="1" x14ac:dyDescent="0.25">
      <c r="A70" s="211"/>
      <c r="B70" s="35"/>
      <c r="C70" s="35"/>
      <c r="D70" s="67"/>
      <c r="E70" s="36"/>
      <c r="F70" s="37"/>
      <c r="G70" s="37"/>
      <c r="H70" s="70"/>
      <c r="I70" s="37"/>
      <c r="J70" s="36"/>
      <c r="K70" s="37"/>
      <c r="L70" s="67"/>
      <c r="M70" s="202"/>
      <c r="N70" s="202"/>
      <c r="O70" s="38"/>
      <c r="P70" s="38">
        <f>Tableau267[[#This Row],[MONTANT TOTAL  HT]]*1.2</f>
        <v>0</v>
      </c>
      <c r="Q70" s="135"/>
      <c r="R70" s="34"/>
      <c r="S70" s="67"/>
      <c r="T70" s="173"/>
      <c r="U70" s="127">
        <f t="shared" si="1"/>
        <v>0</v>
      </c>
      <c r="V70" s="125"/>
    </row>
    <row r="71" spans="1:22" ht="24.95" customHeight="1" x14ac:dyDescent="0.25">
      <c r="A71" s="211"/>
      <c r="B71" s="35"/>
      <c r="C71" s="35"/>
      <c r="D71" s="67"/>
      <c r="E71" s="36"/>
      <c r="F71" s="37"/>
      <c r="G71" s="37"/>
      <c r="H71" s="70"/>
      <c r="I71" s="37"/>
      <c r="J71" s="36"/>
      <c r="K71" s="37"/>
      <c r="L71" s="67"/>
      <c r="M71" s="202"/>
      <c r="N71" s="202"/>
      <c r="O71" s="38"/>
      <c r="P71" s="38">
        <f>Tableau267[[#This Row],[MONTANT TOTAL  HT]]*1.2</f>
        <v>0</v>
      </c>
      <c r="Q71" s="135"/>
      <c r="R71" s="34"/>
      <c r="S71" s="67"/>
      <c r="T71" s="173"/>
      <c r="U71" s="127">
        <f t="shared" si="1"/>
        <v>0</v>
      </c>
      <c r="V71" s="125"/>
    </row>
    <row r="72" spans="1:22" ht="24.95" customHeight="1" x14ac:dyDescent="0.25">
      <c r="A72" s="211"/>
      <c r="B72" s="35"/>
      <c r="C72" s="35"/>
      <c r="D72" s="67"/>
      <c r="E72" s="36"/>
      <c r="F72" s="37"/>
      <c r="G72" s="37"/>
      <c r="H72" s="70"/>
      <c r="I72" s="37"/>
      <c r="J72" s="36"/>
      <c r="K72" s="37"/>
      <c r="L72" s="67"/>
      <c r="M72" s="202"/>
      <c r="N72" s="202"/>
      <c r="O72" s="38"/>
      <c r="P72" s="38">
        <f>Tableau267[[#This Row],[MONTANT TOTAL  HT]]*1.2</f>
        <v>0</v>
      </c>
      <c r="Q72" s="135"/>
      <c r="R72" s="34"/>
      <c r="S72" s="67"/>
      <c r="T72" s="173"/>
      <c r="U72" s="127">
        <f t="shared" si="1"/>
        <v>0</v>
      </c>
      <c r="V72" s="125"/>
    </row>
    <row r="73" spans="1:22" ht="24.95" customHeight="1" x14ac:dyDescent="0.25">
      <c r="A73" s="211"/>
      <c r="B73" s="35"/>
      <c r="C73" s="35"/>
      <c r="D73" s="67"/>
      <c r="E73" s="36"/>
      <c r="F73" s="37"/>
      <c r="G73" s="37"/>
      <c r="H73" s="70"/>
      <c r="I73" s="37"/>
      <c r="J73" s="36"/>
      <c r="K73" s="37"/>
      <c r="L73" s="67"/>
      <c r="M73" s="202"/>
      <c r="N73" s="202"/>
      <c r="O73" s="38"/>
      <c r="P73" s="38">
        <f>Tableau267[[#This Row],[MONTANT TOTAL  HT]]*1.2</f>
        <v>0</v>
      </c>
      <c r="Q73" s="135"/>
      <c r="R73" s="34"/>
      <c r="S73" s="67"/>
      <c r="T73" s="173"/>
      <c r="U73" s="127">
        <f t="shared" si="1"/>
        <v>0</v>
      </c>
      <c r="V73" s="125"/>
    </row>
    <row r="74" spans="1:22" ht="24.95" customHeight="1" x14ac:dyDescent="0.25">
      <c r="A74" s="211"/>
      <c r="B74" s="35"/>
      <c r="C74" s="35"/>
      <c r="D74" s="67"/>
      <c r="E74" s="36"/>
      <c r="F74" s="37"/>
      <c r="G74" s="37"/>
      <c r="H74" s="70"/>
      <c r="I74" s="37"/>
      <c r="J74" s="36"/>
      <c r="K74" s="37"/>
      <c r="L74" s="67"/>
      <c r="M74" s="202"/>
      <c r="N74" s="202"/>
      <c r="O74" s="38"/>
      <c r="P74" s="38">
        <f>Tableau267[[#This Row],[MONTANT TOTAL  HT]]*1.2</f>
        <v>0</v>
      </c>
      <c r="Q74" s="135"/>
      <c r="R74" s="34"/>
      <c r="S74" s="67"/>
      <c r="T74" s="173"/>
      <c r="U74" s="127">
        <f t="shared" si="1"/>
        <v>0</v>
      </c>
      <c r="V74" s="125"/>
    </row>
    <row r="75" spans="1:22" ht="24.95" customHeight="1" x14ac:dyDescent="0.25">
      <c r="A75" s="211"/>
      <c r="B75" s="35"/>
      <c r="C75" s="35"/>
      <c r="D75" s="67"/>
      <c r="E75" s="36"/>
      <c r="F75" s="37"/>
      <c r="G75" s="37"/>
      <c r="H75" s="70"/>
      <c r="I75" s="37"/>
      <c r="J75" s="36"/>
      <c r="K75" s="37"/>
      <c r="L75" s="67"/>
      <c r="M75" s="202"/>
      <c r="N75" s="202"/>
      <c r="O75" s="38"/>
      <c r="P75" s="38">
        <f>Tableau267[[#This Row],[MONTANT TOTAL  HT]]*1.2</f>
        <v>0</v>
      </c>
      <c r="Q75" s="135"/>
      <c r="R75" s="34"/>
      <c r="S75" s="67"/>
      <c r="T75" s="173"/>
      <c r="U75" s="127">
        <f t="shared" si="1"/>
        <v>0</v>
      </c>
      <c r="V75" s="125"/>
    </row>
    <row r="76" spans="1:22" ht="24.95" customHeight="1" x14ac:dyDescent="0.25">
      <c r="A76" s="211"/>
      <c r="B76" s="35"/>
      <c r="C76" s="35"/>
      <c r="D76" s="67"/>
      <c r="E76" s="36"/>
      <c r="F76" s="37"/>
      <c r="G76" s="37"/>
      <c r="H76" s="70"/>
      <c r="I76" s="37"/>
      <c r="J76" s="36"/>
      <c r="K76" s="37"/>
      <c r="L76" s="67"/>
      <c r="M76" s="202"/>
      <c r="N76" s="202"/>
      <c r="O76" s="38"/>
      <c r="P76" s="38">
        <f>Tableau267[[#This Row],[MONTANT TOTAL  HT]]*1.2</f>
        <v>0</v>
      </c>
      <c r="Q76" s="135"/>
      <c r="R76" s="34"/>
      <c r="S76" s="67"/>
      <c r="T76" s="173"/>
      <c r="U76" s="127">
        <f t="shared" si="1"/>
        <v>0</v>
      </c>
      <c r="V76" s="125"/>
    </row>
    <row r="77" spans="1:22" ht="24.95" customHeight="1" x14ac:dyDescent="0.25">
      <c r="A77" s="211"/>
      <c r="B77" s="35"/>
      <c r="C77" s="35"/>
      <c r="D77" s="67"/>
      <c r="E77" s="36"/>
      <c r="F77" s="37"/>
      <c r="G77" s="37"/>
      <c r="H77" s="70"/>
      <c r="I77" s="37"/>
      <c r="J77" s="36"/>
      <c r="K77" s="37"/>
      <c r="L77" s="67"/>
      <c r="M77" s="202"/>
      <c r="N77" s="202"/>
      <c r="O77" s="38"/>
      <c r="P77" s="38">
        <f>Tableau267[[#This Row],[MONTANT TOTAL  HT]]*1.2</f>
        <v>0</v>
      </c>
      <c r="Q77" s="135"/>
      <c r="R77" s="34"/>
      <c r="S77" s="67"/>
      <c r="T77" s="173"/>
      <c r="U77" s="127">
        <f t="shared" si="1"/>
        <v>0</v>
      </c>
      <c r="V77" s="125"/>
    </row>
    <row r="78" spans="1:22" ht="24.95" customHeight="1" x14ac:dyDescent="0.25">
      <c r="A78" s="211"/>
      <c r="B78" s="35"/>
      <c r="C78" s="35"/>
      <c r="D78" s="67"/>
      <c r="E78" s="36"/>
      <c r="F78" s="37"/>
      <c r="G78" s="37"/>
      <c r="H78" s="70"/>
      <c r="I78" s="37"/>
      <c r="J78" s="36"/>
      <c r="K78" s="37"/>
      <c r="L78" s="67"/>
      <c r="M78" s="202"/>
      <c r="N78" s="202"/>
      <c r="O78" s="38"/>
      <c r="P78" s="38">
        <f>Tableau267[[#This Row],[MONTANT TOTAL  HT]]*1.2</f>
        <v>0</v>
      </c>
      <c r="Q78" s="135"/>
      <c r="R78" s="34"/>
      <c r="S78" s="67"/>
      <c r="T78" s="173"/>
      <c r="U78" s="127">
        <f t="shared" si="1"/>
        <v>0</v>
      </c>
      <c r="V78" s="125"/>
    </row>
    <row r="79" spans="1:22" ht="24.95" customHeight="1" x14ac:dyDescent="0.25">
      <c r="A79" s="211"/>
      <c r="B79" s="35"/>
      <c r="C79" s="35"/>
      <c r="D79" s="67"/>
      <c r="E79" s="36"/>
      <c r="F79" s="37"/>
      <c r="G79" s="37"/>
      <c r="H79" s="70"/>
      <c r="I79" s="37"/>
      <c r="J79" s="36"/>
      <c r="K79" s="37"/>
      <c r="L79" s="67"/>
      <c r="M79" s="202"/>
      <c r="N79" s="202"/>
      <c r="O79" s="38"/>
      <c r="P79" s="38">
        <f>Tableau267[[#This Row],[MONTANT TOTAL  HT]]*1.2</f>
        <v>0</v>
      </c>
      <c r="Q79" s="135"/>
      <c r="R79" s="34"/>
      <c r="S79" s="67"/>
      <c r="T79" s="173"/>
      <c r="U79" s="127">
        <f t="shared" si="1"/>
        <v>0</v>
      </c>
      <c r="V79" s="125"/>
    </row>
    <row r="80" spans="1:22" ht="24.95" customHeight="1" x14ac:dyDescent="0.25">
      <c r="A80" s="211"/>
      <c r="B80" s="35"/>
      <c r="C80" s="35"/>
      <c r="D80" s="67"/>
      <c r="E80" s="36"/>
      <c r="F80" s="37"/>
      <c r="G80" s="37"/>
      <c r="H80" s="70"/>
      <c r="I80" s="37"/>
      <c r="J80" s="36"/>
      <c r="K80" s="37"/>
      <c r="L80" s="67"/>
      <c r="M80" s="202"/>
      <c r="N80" s="202"/>
      <c r="O80" s="38"/>
      <c r="P80" s="38">
        <f>Tableau267[[#This Row],[MONTANT TOTAL  HT]]*1.2</f>
        <v>0</v>
      </c>
      <c r="Q80" s="135"/>
      <c r="R80" s="34"/>
      <c r="S80" s="67"/>
      <c r="T80" s="173"/>
      <c r="U80" s="127">
        <f t="shared" si="1"/>
        <v>0</v>
      </c>
      <c r="V80" s="125"/>
    </row>
    <row r="81" spans="1:22" ht="24.95" customHeight="1" x14ac:dyDescent="0.25">
      <c r="A81" s="211"/>
      <c r="B81" s="35"/>
      <c r="C81" s="35"/>
      <c r="D81" s="67"/>
      <c r="E81" s="36"/>
      <c r="F81" s="37"/>
      <c r="G81" s="37"/>
      <c r="H81" s="70"/>
      <c r="I81" s="37"/>
      <c r="J81" s="36"/>
      <c r="K81" s="37"/>
      <c r="L81" s="67"/>
      <c r="M81" s="202"/>
      <c r="N81" s="202"/>
      <c r="O81" s="38"/>
      <c r="P81" s="38">
        <f>Tableau267[[#This Row],[MONTANT TOTAL  HT]]*1.2</f>
        <v>0</v>
      </c>
      <c r="Q81" s="135"/>
      <c r="R81" s="34"/>
      <c r="S81" s="67"/>
      <c r="T81" s="173"/>
      <c r="U81" s="127">
        <f t="shared" si="1"/>
        <v>0</v>
      </c>
      <c r="V81" s="125"/>
    </row>
    <row r="82" spans="1:22" ht="24.95" customHeight="1" x14ac:dyDescent="0.25">
      <c r="A82" s="211"/>
      <c r="B82" s="35"/>
      <c r="C82" s="35"/>
      <c r="D82" s="67"/>
      <c r="E82" s="36"/>
      <c r="F82" s="37"/>
      <c r="G82" s="37"/>
      <c r="H82" s="70"/>
      <c r="I82" s="37"/>
      <c r="J82" s="36"/>
      <c r="K82" s="37"/>
      <c r="L82" s="67"/>
      <c r="M82" s="202"/>
      <c r="N82" s="202"/>
      <c r="O82" s="38"/>
      <c r="P82" s="38">
        <f>Tableau267[[#This Row],[MONTANT TOTAL  HT]]*1.2</f>
        <v>0</v>
      </c>
      <c r="Q82" s="135"/>
      <c r="R82" s="34"/>
      <c r="S82" s="67"/>
      <c r="T82" s="173"/>
      <c r="U82" s="127">
        <f t="shared" si="1"/>
        <v>0</v>
      </c>
      <c r="V82" s="125"/>
    </row>
    <row r="83" spans="1:22" ht="24.95" customHeight="1" x14ac:dyDescent="0.25">
      <c r="A83" s="211"/>
      <c r="B83" s="35"/>
      <c r="C83" s="35"/>
      <c r="D83" s="67"/>
      <c r="E83" s="36"/>
      <c r="F83" s="37"/>
      <c r="G83" s="37"/>
      <c r="H83" s="70"/>
      <c r="I83" s="37"/>
      <c r="J83" s="36"/>
      <c r="K83" s="37"/>
      <c r="L83" s="67"/>
      <c r="M83" s="202"/>
      <c r="N83" s="202"/>
      <c r="O83" s="38"/>
      <c r="P83" s="38">
        <f>Tableau267[[#This Row],[MONTANT TOTAL  HT]]*1.2</f>
        <v>0</v>
      </c>
      <c r="Q83" s="135"/>
      <c r="R83" s="34"/>
      <c r="S83" s="67"/>
      <c r="T83" s="173"/>
      <c r="U83" s="127">
        <f t="shared" si="1"/>
        <v>0</v>
      </c>
      <c r="V83" s="125"/>
    </row>
    <row r="84" spans="1:22" ht="24.95" customHeight="1" x14ac:dyDescent="0.25">
      <c r="A84" s="211"/>
      <c r="B84" s="35"/>
      <c r="C84" s="35"/>
      <c r="D84" s="67"/>
      <c r="E84" s="36"/>
      <c r="F84" s="37"/>
      <c r="G84" s="37"/>
      <c r="H84" s="70"/>
      <c r="I84" s="37"/>
      <c r="J84" s="36"/>
      <c r="K84" s="37"/>
      <c r="L84" s="67"/>
      <c r="M84" s="202"/>
      <c r="N84" s="202"/>
      <c r="O84" s="38"/>
      <c r="P84" s="38">
        <f>Tableau267[[#This Row],[MONTANT TOTAL  HT]]*1.2</f>
        <v>0</v>
      </c>
      <c r="Q84" s="135"/>
      <c r="R84" s="34"/>
      <c r="S84" s="67"/>
      <c r="T84" s="173"/>
      <c r="U84" s="127">
        <f t="shared" si="1"/>
        <v>0</v>
      </c>
      <c r="V84" s="125"/>
    </row>
    <row r="85" spans="1:22" ht="24.95" customHeight="1" x14ac:dyDescent="0.25">
      <c r="A85" s="211"/>
      <c r="B85" s="35"/>
      <c r="C85" s="35"/>
      <c r="D85" s="67"/>
      <c r="E85" s="36"/>
      <c r="F85" s="37"/>
      <c r="G85" s="37"/>
      <c r="H85" s="70"/>
      <c r="I85" s="37"/>
      <c r="J85" s="36"/>
      <c r="K85" s="37"/>
      <c r="L85" s="67"/>
      <c r="M85" s="202"/>
      <c r="N85" s="202"/>
      <c r="O85" s="38"/>
      <c r="P85" s="38">
        <f>Tableau267[[#This Row],[MONTANT TOTAL  HT]]*1.2</f>
        <v>0</v>
      </c>
      <c r="Q85" s="135"/>
      <c r="R85" s="34"/>
      <c r="S85" s="67"/>
      <c r="T85" s="173"/>
      <c r="U85" s="127">
        <f t="shared" si="1"/>
        <v>0</v>
      </c>
      <c r="V85" s="125"/>
    </row>
    <row r="86" spans="1:22" ht="24.95" customHeight="1" x14ac:dyDescent="0.25">
      <c r="A86" s="211"/>
      <c r="B86" s="35"/>
      <c r="C86" s="35"/>
      <c r="D86" s="67"/>
      <c r="E86" s="36"/>
      <c r="F86" s="37"/>
      <c r="G86" s="37"/>
      <c r="H86" s="70"/>
      <c r="I86" s="37"/>
      <c r="J86" s="36"/>
      <c r="K86" s="37"/>
      <c r="L86" s="67"/>
      <c r="M86" s="202"/>
      <c r="N86" s="202"/>
      <c r="O86" s="38"/>
      <c r="P86" s="38">
        <f>Tableau267[[#This Row],[MONTANT TOTAL  HT]]*1.2</f>
        <v>0</v>
      </c>
      <c r="Q86" s="135"/>
      <c r="R86" s="34"/>
      <c r="S86" s="67"/>
      <c r="T86" s="173"/>
      <c r="U86" s="127">
        <f t="shared" si="1"/>
        <v>0</v>
      </c>
      <c r="V86" s="125"/>
    </row>
    <row r="87" spans="1:22" ht="24.95" customHeight="1" x14ac:dyDescent="0.25">
      <c r="A87" s="211"/>
      <c r="B87" s="35"/>
      <c r="C87" s="35"/>
      <c r="D87" s="67"/>
      <c r="E87" s="36"/>
      <c r="F87" s="37"/>
      <c r="G87" s="37"/>
      <c r="H87" s="70"/>
      <c r="I87" s="37"/>
      <c r="J87" s="36"/>
      <c r="K87" s="37"/>
      <c r="L87" s="67"/>
      <c r="M87" s="202"/>
      <c r="N87" s="202"/>
      <c r="O87" s="38"/>
      <c r="P87" s="38">
        <f>Tableau267[[#This Row],[MONTANT TOTAL  HT]]*1.2</f>
        <v>0</v>
      </c>
      <c r="Q87" s="135"/>
      <c r="R87" s="34"/>
      <c r="S87" s="67"/>
      <c r="T87" s="173"/>
      <c r="U87" s="127">
        <f t="shared" si="1"/>
        <v>0</v>
      </c>
      <c r="V87" s="125"/>
    </row>
    <row r="88" spans="1:22" ht="24.95" customHeight="1" x14ac:dyDescent="0.25">
      <c r="A88" s="211"/>
      <c r="B88" s="35"/>
      <c r="C88" s="35"/>
      <c r="D88" s="67"/>
      <c r="E88" s="36"/>
      <c r="F88" s="37"/>
      <c r="G88" s="37"/>
      <c r="H88" s="70"/>
      <c r="I88" s="37"/>
      <c r="J88" s="36"/>
      <c r="K88" s="37"/>
      <c r="L88" s="67"/>
      <c r="M88" s="202"/>
      <c r="N88" s="202"/>
      <c r="O88" s="38"/>
      <c r="P88" s="38">
        <f>Tableau267[[#This Row],[MONTANT TOTAL  HT]]*1.2</f>
        <v>0</v>
      </c>
      <c r="Q88" s="135"/>
      <c r="R88" s="34"/>
      <c r="S88" s="67"/>
      <c r="T88" s="173"/>
      <c r="U88" s="127">
        <f t="shared" si="1"/>
        <v>0</v>
      </c>
      <c r="V88" s="125"/>
    </row>
    <row r="89" spans="1:22" ht="24.95" customHeight="1" x14ac:dyDescent="0.25">
      <c r="A89" s="211"/>
      <c r="B89" s="35"/>
      <c r="C89" s="35"/>
      <c r="D89" s="67"/>
      <c r="E89" s="36"/>
      <c r="F89" s="37"/>
      <c r="G89" s="37"/>
      <c r="H89" s="70"/>
      <c r="I89" s="37"/>
      <c r="J89" s="36"/>
      <c r="K89" s="37"/>
      <c r="L89" s="67"/>
      <c r="M89" s="202"/>
      <c r="N89" s="202"/>
      <c r="O89" s="38"/>
      <c r="P89" s="38">
        <f>Tableau267[[#This Row],[MONTANT TOTAL  HT]]*1.2</f>
        <v>0</v>
      </c>
      <c r="Q89" s="135"/>
      <c r="R89" s="34"/>
      <c r="S89" s="67"/>
      <c r="T89" s="173"/>
      <c r="U89" s="127">
        <f t="shared" si="1"/>
        <v>0</v>
      </c>
      <c r="V89" s="125"/>
    </row>
    <row r="90" spans="1:22" ht="24.95" customHeight="1" x14ac:dyDescent="0.25">
      <c r="A90" s="211"/>
      <c r="B90" s="35"/>
      <c r="C90" s="35"/>
      <c r="D90" s="67"/>
      <c r="E90" s="36"/>
      <c r="F90" s="37"/>
      <c r="G90" s="37"/>
      <c r="H90" s="70"/>
      <c r="I90" s="37"/>
      <c r="J90" s="36"/>
      <c r="K90" s="37"/>
      <c r="L90" s="67"/>
      <c r="M90" s="202"/>
      <c r="N90" s="202"/>
      <c r="O90" s="38"/>
      <c r="P90" s="38">
        <f>Tableau267[[#This Row],[MONTANT TOTAL  HT]]*1.2</f>
        <v>0</v>
      </c>
      <c r="Q90" s="135"/>
      <c r="R90" s="34"/>
      <c r="S90" s="67"/>
      <c r="T90" s="173"/>
      <c r="U90" s="127">
        <f t="shared" si="1"/>
        <v>0</v>
      </c>
      <c r="V90" s="125"/>
    </row>
    <row r="91" spans="1:22" ht="24.95" customHeight="1" x14ac:dyDescent="0.25">
      <c r="A91" s="211"/>
      <c r="B91" s="35"/>
      <c r="C91" s="35"/>
      <c r="D91" s="67"/>
      <c r="E91" s="36"/>
      <c r="F91" s="37"/>
      <c r="G91" s="37"/>
      <c r="H91" s="70"/>
      <c r="I91" s="37"/>
      <c r="J91" s="36"/>
      <c r="K91" s="37"/>
      <c r="L91" s="67"/>
      <c r="M91" s="202"/>
      <c r="N91" s="202"/>
      <c r="O91" s="38"/>
      <c r="P91" s="38">
        <f>Tableau267[[#This Row],[MONTANT TOTAL  HT]]*1.2</f>
        <v>0</v>
      </c>
      <c r="Q91" s="135"/>
      <c r="R91" s="34"/>
      <c r="S91" s="67"/>
      <c r="T91" s="173"/>
      <c r="U91" s="127">
        <f t="shared" si="1"/>
        <v>0</v>
      </c>
      <c r="V91" s="125"/>
    </row>
    <row r="92" spans="1:22" ht="24.95" customHeight="1" x14ac:dyDescent="0.25">
      <c r="A92" s="211"/>
      <c r="B92" s="35"/>
      <c r="C92" s="35"/>
      <c r="D92" s="67"/>
      <c r="E92" s="36"/>
      <c r="F92" s="37"/>
      <c r="G92" s="37"/>
      <c r="H92" s="70"/>
      <c r="I92" s="37"/>
      <c r="J92" s="36"/>
      <c r="K92" s="37"/>
      <c r="L92" s="67"/>
      <c r="M92" s="202"/>
      <c r="N92" s="202"/>
      <c r="O92" s="38"/>
      <c r="P92" s="38">
        <f>Tableau267[[#This Row],[MONTANT TOTAL  HT]]*1.2</f>
        <v>0</v>
      </c>
      <c r="Q92" s="135"/>
      <c r="R92" s="34"/>
      <c r="S92" s="67"/>
      <c r="T92" s="173"/>
      <c r="U92" s="127">
        <f t="shared" si="1"/>
        <v>0</v>
      </c>
      <c r="V92" s="125"/>
    </row>
    <row r="93" spans="1:22" ht="24.95" customHeight="1" x14ac:dyDescent="0.25">
      <c r="A93" s="211"/>
      <c r="B93" s="35"/>
      <c r="C93" s="35"/>
      <c r="D93" s="67"/>
      <c r="E93" s="36"/>
      <c r="F93" s="37"/>
      <c r="G93" s="37"/>
      <c r="H93" s="70"/>
      <c r="I93" s="37"/>
      <c r="J93" s="36"/>
      <c r="K93" s="37"/>
      <c r="L93" s="67"/>
      <c r="M93" s="202"/>
      <c r="N93" s="202"/>
      <c r="O93" s="38"/>
      <c r="P93" s="38">
        <f>Tableau267[[#This Row],[MONTANT TOTAL  HT]]*1.2</f>
        <v>0</v>
      </c>
      <c r="Q93" s="135"/>
      <c r="R93" s="34"/>
      <c r="S93" s="67"/>
      <c r="T93" s="173"/>
      <c r="U93" s="127">
        <f t="shared" si="1"/>
        <v>0</v>
      </c>
      <c r="V93" s="125"/>
    </row>
    <row r="94" spans="1:22" ht="24.95" customHeight="1" x14ac:dyDescent="0.25">
      <c r="A94" s="211"/>
      <c r="B94" s="35"/>
      <c r="C94" s="35"/>
      <c r="D94" s="67"/>
      <c r="E94" s="36"/>
      <c r="F94" s="37"/>
      <c r="G94" s="37"/>
      <c r="H94" s="70"/>
      <c r="I94" s="37"/>
      <c r="J94" s="36"/>
      <c r="K94" s="37"/>
      <c r="L94" s="67"/>
      <c r="M94" s="202"/>
      <c r="N94" s="202"/>
      <c r="O94" s="38"/>
      <c r="P94" s="38">
        <f>Tableau267[[#This Row],[MONTANT TOTAL  HT]]*1.2</f>
        <v>0</v>
      </c>
      <c r="Q94" s="135"/>
      <c r="R94" s="34"/>
      <c r="S94" s="67"/>
      <c r="T94" s="173"/>
      <c r="U94" s="127">
        <f t="shared" si="1"/>
        <v>0</v>
      </c>
      <c r="V94" s="125"/>
    </row>
    <row r="95" spans="1:22" ht="24.95" customHeight="1" x14ac:dyDescent="0.25">
      <c r="A95" s="211"/>
      <c r="B95" s="35"/>
      <c r="C95" s="35"/>
      <c r="D95" s="67"/>
      <c r="E95" s="36"/>
      <c r="F95" s="37"/>
      <c r="G95" s="37"/>
      <c r="H95" s="70"/>
      <c r="I95" s="37"/>
      <c r="J95" s="36"/>
      <c r="K95" s="37"/>
      <c r="L95" s="67"/>
      <c r="M95" s="202"/>
      <c r="N95" s="202"/>
      <c r="O95" s="38"/>
      <c r="P95" s="38">
        <f>Tableau267[[#This Row],[MONTANT TOTAL  HT]]*1.2</f>
        <v>0</v>
      </c>
      <c r="Q95" s="135"/>
      <c r="R95" s="34"/>
      <c r="S95" s="67"/>
      <c r="T95" s="173"/>
      <c r="U95" s="127">
        <f t="shared" si="1"/>
        <v>0</v>
      </c>
      <c r="V95" s="125"/>
    </row>
    <row r="96" spans="1:22" ht="24.95" customHeight="1" x14ac:dyDescent="0.25">
      <c r="A96" s="211"/>
      <c r="B96" s="35"/>
      <c r="C96" s="35"/>
      <c r="D96" s="67"/>
      <c r="E96" s="36"/>
      <c r="F96" s="37"/>
      <c r="G96" s="37"/>
      <c r="H96" s="70"/>
      <c r="I96" s="37"/>
      <c r="J96" s="36"/>
      <c r="K96" s="37"/>
      <c r="L96" s="67"/>
      <c r="M96" s="202"/>
      <c r="N96" s="202"/>
      <c r="O96" s="38"/>
      <c r="P96" s="38">
        <f>Tableau267[[#This Row],[MONTANT TOTAL  HT]]*1.2</f>
        <v>0</v>
      </c>
      <c r="Q96" s="135"/>
      <c r="R96" s="34"/>
      <c r="S96" s="67"/>
      <c r="T96" s="173"/>
      <c r="U96" s="127">
        <f t="shared" si="1"/>
        <v>0</v>
      </c>
      <c r="V96" s="125"/>
    </row>
    <row r="97" spans="1:22" ht="24.95" customHeight="1" x14ac:dyDescent="0.25">
      <c r="A97" s="211"/>
      <c r="B97" s="35"/>
      <c r="C97" s="35"/>
      <c r="D97" s="67"/>
      <c r="E97" s="36"/>
      <c r="F97" s="37"/>
      <c r="G97" s="37"/>
      <c r="H97" s="70"/>
      <c r="I97" s="37"/>
      <c r="J97" s="36"/>
      <c r="K97" s="37"/>
      <c r="L97" s="67"/>
      <c r="M97" s="202"/>
      <c r="N97" s="202"/>
      <c r="O97" s="38"/>
      <c r="P97" s="38">
        <f>Tableau267[[#This Row],[MONTANT TOTAL  HT]]*1.2</f>
        <v>0</v>
      </c>
      <c r="Q97" s="135"/>
      <c r="R97" s="34"/>
      <c r="S97" s="67"/>
      <c r="T97" s="173"/>
      <c r="U97" s="127">
        <f t="shared" si="1"/>
        <v>0</v>
      </c>
      <c r="V97" s="125"/>
    </row>
    <row r="98" spans="1:22" ht="24.95" customHeight="1" x14ac:dyDescent="0.25">
      <c r="A98" s="211"/>
      <c r="B98" s="35"/>
      <c r="C98" s="35"/>
      <c r="D98" s="67"/>
      <c r="E98" s="36"/>
      <c r="F98" s="37"/>
      <c r="G98" s="37"/>
      <c r="H98" s="70"/>
      <c r="I98" s="37"/>
      <c r="J98" s="36"/>
      <c r="K98" s="37"/>
      <c r="L98" s="67"/>
      <c r="M98" s="202"/>
      <c r="N98" s="202"/>
      <c r="O98" s="38"/>
      <c r="P98" s="38">
        <f>Tableau267[[#This Row],[MONTANT TOTAL  HT]]*1.2</f>
        <v>0</v>
      </c>
      <c r="Q98" s="135"/>
      <c r="R98" s="34"/>
      <c r="S98" s="67"/>
      <c r="T98" s="173"/>
      <c r="U98" s="127">
        <f t="shared" si="1"/>
        <v>0</v>
      </c>
      <c r="V98" s="125"/>
    </row>
    <row r="99" spans="1:22" ht="24.95" customHeight="1" x14ac:dyDescent="0.25">
      <c r="A99" s="211"/>
      <c r="B99" s="35"/>
      <c r="C99" s="35"/>
      <c r="D99" s="67"/>
      <c r="E99" s="36"/>
      <c r="F99" s="37"/>
      <c r="G99" s="37"/>
      <c r="H99" s="70"/>
      <c r="I99" s="37"/>
      <c r="J99" s="36"/>
      <c r="K99" s="37"/>
      <c r="L99" s="67"/>
      <c r="M99" s="202"/>
      <c r="N99" s="202"/>
      <c r="O99" s="38"/>
      <c r="P99" s="38">
        <f>Tableau267[[#This Row],[MONTANT TOTAL  HT]]*1.2</f>
        <v>0</v>
      </c>
      <c r="Q99" s="135"/>
      <c r="R99" s="34"/>
      <c r="S99" s="67"/>
      <c r="T99" s="173"/>
      <c r="U99" s="127">
        <f t="shared" si="1"/>
        <v>0</v>
      </c>
      <c r="V99" s="125"/>
    </row>
    <row r="100" spans="1:22" ht="24.95" customHeight="1" x14ac:dyDescent="0.25">
      <c r="A100" s="211"/>
      <c r="B100" s="40"/>
      <c r="C100" s="40"/>
      <c r="D100" s="68"/>
      <c r="E100" s="42"/>
      <c r="F100" s="43"/>
      <c r="G100" s="43"/>
      <c r="H100" s="71"/>
      <c r="I100" s="43"/>
      <c r="J100" s="42"/>
      <c r="K100" s="43"/>
      <c r="L100" s="68"/>
      <c r="M100" s="203"/>
      <c r="N100" s="203"/>
      <c r="O100" s="44"/>
      <c r="P100" s="44">
        <f>Tableau267[[#This Row],[MONTANT TOTAL  HT]]*1.2</f>
        <v>0</v>
      </c>
      <c r="Q100" s="136"/>
      <c r="R100" s="41"/>
      <c r="S100" s="68"/>
      <c r="T100" s="173"/>
      <c r="U100" s="127">
        <f t="shared" si="1"/>
        <v>0</v>
      </c>
      <c r="V100" s="125"/>
    </row>
    <row r="101" spans="1:22" ht="24.95" customHeight="1" x14ac:dyDescent="0.25">
      <c r="A101" s="27"/>
      <c r="B101" s="191" t="s">
        <v>9</v>
      </c>
      <c r="C101" s="191"/>
      <c r="D101" s="192"/>
      <c r="E101" s="193"/>
      <c r="F101" s="194"/>
      <c r="G101" s="194"/>
      <c r="H101" s="195"/>
      <c r="I101" s="194"/>
      <c r="J101" s="193"/>
      <c r="K101" s="184"/>
      <c r="L101" s="182"/>
      <c r="M101" s="186"/>
      <c r="N101" s="186"/>
      <c r="O101" s="186">
        <f>SUBTOTAL(109,Tableau267[MONTANT TOTAL  HT])</f>
        <v>0</v>
      </c>
      <c r="P101" s="186">
        <f>SUBTOTAL(109,Tableau267[MONTANT TOTAL  TTC])</f>
        <v>0</v>
      </c>
      <c r="Q101" s="188"/>
      <c r="R101" s="188"/>
      <c r="S101" s="182"/>
      <c r="T101" s="189"/>
      <c r="U101" s="205">
        <f>SUBTOTAL(109,Tableau267[RESTE A RECEVOIR TTC])</f>
        <v>0</v>
      </c>
      <c r="V101" s="190"/>
    </row>
    <row r="102" spans="1:22" ht="18.75" customHeight="1" x14ac:dyDescent="0.25">
      <c r="A102" s="207"/>
      <c r="B102" s="207"/>
      <c r="C102" s="207"/>
      <c r="D102" s="207"/>
      <c r="E102" s="207"/>
      <c r="F102" s="207"/>
      <c r="G102" s="207"/>
      <c r="H102" s="207"/>
      <c r="I102" s="207"/>
      <c r="J102" s="207"/>
      <c r="K102" s="207"/>
      <c r="L102" s="207"/>
      <c r="M102" s="207"/>
      <c r="N102" s="207"/>
      <c r="O102" s="207"/>
      <c r="P102" s="207"/>
      <c r="Q102" s="207"/>
      <c r="R102" s="207"/>
      <c r="S102" s="207"/>
      <c r="T102" s="207"/>
      <c r="U102" s="207"/>
      <c r="V102" s="207"/>
    </row>
    <row r="103" spans="1:22" ht="18.75" customHeight="1" x14ac:dyDescent="0.25">
      <c r="A103" s="207"/>
      <c r="B103" s="207"/>
      <c r="C103" s="207"/>
      <c r="D103" s="207"/>
      <c r="E103" s="207"/>
      <c r="F103" s="207"/>
      <c r="G103" s="207"/>
      <c r="H103" s="207"/>
      <c r="I103" s="207"/>
      <c r="J103" s="207"/>
      <c r="K103" s="207"/>
      <c r="L103" s="207"/>
      <c r="M103" s="207"/>
      <c r="N103" s="207"/>
      <c r="O103" s="207"/>
      <c r="P103" s="207"/>
      <c r="Q103" s="207"/>
      <c r="R103" s="207"/>
      <c r="S103" s="207"/>
      <c r="T103" s="207"/>
      <c r="U103" s="207"/>
      <c r="V103" s="207"/>
    </row>
    <row r="104" spans="1:22" ht="81" customHeight="1" x14ac:dyDescent="0.25">
      <c r="A104" s="268"/>
      <c r="B104" s="266" t="s">
        <v>58</v>
      </c>
      <c r="C104" s="266"/>
      <c r="D104" s="266"/>
      <c r="E104" s="266"/>
      <c r="F104" s="266"/>
      <c r="G104" s="266"/>
      <c r="H104" s="266"/>
      <c r="I104" s="266"/>
      <c r="J104" s="266"/>
      <c r="K104" s="266"/>
      <c r="L104" s="266"/>
      <c r="M104" s="266"/>
      <c r="N104" s="266"/>
      <c r="O104" s="266"/>
      <c r="P104" s="266"/>
      <c r="Q104" s="266"/>
      <c r="R104" s="266"/>
      <c r="S104" s="266"/>
      <c r="T104" s="266"/>
      <c r="U104" s="266"/>
      <c r="V104" s="267"/>
    </row>
    <row r="105" spans="1:22" ht="83.25" customHeight="1" x14ac:dyDescent="0.25">
      <c r="A105" s="212" t="s">
        <v>33</v>
      </c>
      <c r="B105" s="269" t="s">
        <v>17</v>
      </c>
      <c r="C105" s="269" t="s">
        <v>0</v>
      </c>
      <c r="D105" s="270" t="s">
        <v>1</v>
      </c>
      <c r="E105" s="269" t="s">
        <v>2</v>
      </c>
      <c r="F105" s="269" t="s">
        <v>3</v>
      </c>
      <c r="G105" s="269" t="s">
        <v>10</v>
      </c>
      <c r="H105" s="271" t="s">
        <v>13</v>
      </c>
      <c r="I105" s="269" t="s">
        <v>12</v>
      </c>
      <c r="J105" s="269" t="s">
        <v>26</v>
      </c>
      <c r="K105" s="269" t="s">
        <v>7</v>
      </c>
      <c r="L105" s="270" t="s">
        <v>53</v>
      </c>
      <c r="M105" s="269" t="s">
        <v>5</v>
      </c>
      <c r="N105" s="272" t="s">
        <v>31</v>
      </c>
      <c r="O105" s="272" t="s">
        <v>50</v>
      </c>
      <c r="P105" s="272" t="s">
        <v>52</v>
      </c>
      <c r="Q105" s="273" t="s">
        <v>6</v>
      </c>
      <c r="R105" s="269" t="s">
        <v>14</v>
      </c>
      <c r="S105" s="274" t="s">
        <v>25</v>
      </c>
      <c r="T105" s="275" t="s">
        <v>54</v>
      </c>
      <c r="U105" s="272" t="s">
        <v>8</v>
      </c>
      <c r="V105" s="276" t="s">
        <v>11</v>
      </c>
    </row>
    <row r="106" spans="1:22" ht="24.95" customHeight="1" x14ac:dyDescent="0.25">
      <c r="A106" s="212"/>
      <c r="B106" s="85"/>
      <c r="C106" s="85"/>
      <c r="D106" s="84"/>
      <c r="E106" s="82"/>
      <c r="F106" s="81"/>
      <c r="G106" s="81"/>
      <c r="H106" s="83"/>
      <c r="I106" s="81"/>
      <c r="J106" s="82"/>
      <c r="K106" s="81"/>
      <c r="L106" s="84"/>
      <c r="M106" s="204"/>
      <c r="N106" s="134"/>
      <c r="O106" s="44"/>
      <c r="P106" s="44">
        <f>Tableau2673[[#This Row],[MONTANT TOTAL  HT]]*1.2</f>
        <v>0</v>
      </c>
      <c r="Q106" s="41"/>
      <c r="R106" s="41"/>
      <c r="S106" s="68"/>
      <c r="T106" s="173"/>
      <c r="U106" s="127">
        <f t="shared" ref="U106:U169" si="2">IF(ISBLANK($T106),P106,0)</f>
        <v>0</v>
      </c>
      <c r="V106" s="125"/>
    </row>
    <row r="107" spans="1:22" ht="24.95" customHeight="1" x14ac:dyDescent="0.25">
      <c r="A107" s="212"/>
      <c r="B107" s="35"/>
      <c r="C107" s="35"/>
      <c r="D107" s="67"/>
      <c r="E107" s="36"/>
      <c r="F107" s="37"/>
      <c r="G107" s="37"/>
      <c r="H107" s="70"/>
      <c r="I107" s="37"/>
      <c r="J107" s="36"/>
      <c r="K107" s="37"/>
      <c r="L107" s="67"/>
      <c r="M107" s="135"/>
      <c r="N107" s="134"/>
      <c r="O107" s="38"/>
      <c r="P107" s="38">
        <f>Tableau2673[[#This Row],[MONTANT TOTAL  HT]]*1.2</f>
        <v>0</v>
      </c>
      <c r="Q107" s="135"/>
      <c r="R107" s="135"/>
      <c r="S107" s="67"/>
      <c r="T107" s="170"/>
      <c r="U107" s="127">
        <f t="shared" si="2"/>
        <v>0</v>
      </c>
      <c r="V107" s="125"/>
    </row>
    <row r="108" spans="1:22" ht="24.95" customHeight="1" x14ac:dyDescent="0.25">
      <c r="A108" s="212"/>
      <c r="B108" s="35"/>
      <c r="C108" s="35"/>
      <c r="D108" s="67"/>
      <c r="E108" s="36"/>
      <c r="F108" s="37"/>
      <c r="G108" s="37"/>
      <c r="H108" s="70"/>
      <c r="I108" s="37"/>
      <c r="J108" s="36"/>
      <c r="K108" s="37"/>
      <c r="L108" s="67"/>
      <c r="M108" s="135"/>
      <c r="N108" s="135"/>
      <c r="O108" s="38"/>
      <c r="P108" s="38">
        <f>Tableau2673[[#This Row],[MONTANT TOTAL  HT]]*1.2</f>
        <v>0</v>
      </c>
      <c r="Q108" s="135"/>
      <c r="R108" s="135"/>
      <c r="S108" s="67"/>
      <c r="T108" s="170"/>
      <c r="U108" s="127">
        <f t="shared" si="2"/>
        <v>0</v>
      </c>
      <c r="V108" s="125"/>
    </row>
    <row r="109" spans="1:22" ht="24.95" customHeight="1" x14ac:dyDescent="0.25">
      <c r="A109" s="212"/>
      <c r="B109" s="35"/>
      <c r="C109" s="35"/>
      <c r="D109" s="67"/>
      <c r="E109" s="36"/>
      <c r="F109" s="37"/>
      <c r="G109" s="37"/>
      <c r="H109" s="70"/>
      <c r="I109" s="37"/>
      <c r="J109" s="36"/>
      <c r="K109" s="37"/>
      <c r="L109" s="67"/>
      <c r="M109" s="135"/>
      <c r="N109" s="135"/>
      <c r="O109" s="38"/>
      <c r="P109" s="38">
        <f>Tableau2673[[#This Row],[MONTANT TOTAL  HT]]*1.2</f>
        <v>0</v>
      </c>
      <c r="Q109" s="135"/>
      <c r="R109" s="135"/>
      <c r="S109" s="67"/>
      <c r="T109" s="170"/>
      <c r="U109" s="127">
        <f t="shared" si="2"/>
        <v>0</v>
      </c>
      <c r="V109" s="125"/>
    </row>
    <row r="110" spans="1:22" ht="24.95" customHeight="1" x14ac:dyDescent="0.25">
      <c r="A110" s="212"/>
      <c r="B110" s="35"/>
      <c r="C110" s="35"/>
      <c r="D110" s="67"/>
      <c r="E110" s="36"/>
      <c r="F110" s="37"/>
      <c r="G110" s="37"/>
      <c r="H110" s="70"/>
      <c r="I110" s="37"/>
      <c r="J110" s="36"/>
      <c r="K110" s="37"/>
      <c r="L110" s="67"/>
      <c r="M110" s="135"/>
      <c r="N110" s="135"/>
      <c r="O110" s="38"/>
      <c r="P110" s="38">
        <f>Tableau2673[[#This Row],[MONTANT TOTAL  HT]]*1.2</f>
        <v>0</v>
      </c>
      <c r="Q110" s="135"/>
      <c r="R110" s="135"/>
      <c r="S110" s="67"/>
      <c r="T110" s="170"/>
      <c r="U110" s="127">
        <f t="shared" si="2"/>
        <v>0</v>
      </c>
      <c r="V110" s="125"/>
    </row>
    <row r="111" spans="1:22" ht="24.95" customHeight="1" x14ac:dyDescent="0.25">
      <c r="A111" s="212"/>
      <c r="B111" s="35"/>
      <c r="C111" s="35"/>
      <c r="D111" s="67"/>
      <c r="E111" s="36"/>
      <c r="F111" s="37"/>
      <c r="G111" s="37"/>
      <c r="H111" s="70"/>
      <c r="I111" s="37"/>
      <c r="J111" s="36"/>
      <c r="K111" s="37"/>
      <c r="L111" s="67"/>
      <c r="M111" s="135"/>
      <c r="N111" s="135"/>
      <c r="O111" s="38"/>
      <c r="P111" s="38">
        <f>Tableau2673[[#This Row],[MONTANT TOTAL  HT]]*1.2</f>
        <v>0</v>
      </c>
      <c r="Q111" s="135"/>
      <c r="R111" s="135"/>
      <c r="S111" s="67"/>
      <c r="T111" s="170"/>
      <c r="U111" s="127">
        <f t="shared" si="2"/>
        <v>0</v>
      </c>
      <c r="V111" s="125"/>
    </row>
    <row r="112" spans="1:22" ht="24.95" customHeight="1" x14ac:dyDescent="0.25">
      <c r="A112" s="212"/>
      <c r="B112" s="35"/>
      <c r="C112" s="35"/>
      <c r="D112" s="67"/>
      <c r="E112" s="36"/>
      <c r="F112" s="37"/>
      <c r="G112" s="37"/>
      <c r="H112" s="70"/>
      <c r="I112" s="37"/>
      <c r="J112" s="36"/>
      <c r="K112" s="37"/>
      <c r="L112" s="67"/>
      <c r="M112" s="135"/>
      <c r="N112" s="135"/>
      <c r="O112" s="38"/>
      <c r="P112" s="38">
        <f>Tableau2673[[#This Row],[MONTANT TOTAL  HT]]*1.2</f>
        <v>0</v>
      </c>
      <c r="Q112" s="135"/>
      <c r="R112" s="135"/>
      <c r="S112" s="67"/>
      <c r="T112" s="170"/>
      <c r="U112" s="127">
        <f t="shared" si="2"/>
        <v>0</v>
      </c>
      <c r="V112" s="125"/>
    </row>
    <row r="113" spans="1:22" ht="24.95" customHeight="1" x14ac:dyDescent="0.25">
      <c r="A113" s="212"/>
      <c r="B113" s="35"/>
      <c r="C113" s="35"/>
      <c r="D113" s="67"/>
      <c r="E113" s="36"/>
      <c r="F113" s="37"/>
      <c r="G113" s="37"/>
      <c r="H113" s="70"/>
      <c r="I113" s="37"/>
      <c r="J113" s="36"/>
      <c r="K113" s="37"/>
      <c r="L113" s="67"/>
      <c r="M113" s="135"/>
      <c r="N113" s="135"/>
      <c r="O113" s="38"/>
      <c r="P113" s="38">
        <f>Tableau2673[[#This Row],[MONTANT TOTAL  HT]]*1.2</f>
        <v>0</v>
      </c>
      <c r="Q113" s="135"/>
      <c r="R113" s="135"/>
      <c r="S113" s="67"/>
      <c r="T113" s="170"/>
      <c r="U113" s="127">
        <f t="shared" si="2"/>
        <v>0</v>
      </c>
      <c r="V113" s="125"/>
    </row>
    <row r="114" spans="1:22" ht="24.95" customHeight="1" x14ac:dyDescent="0.25">
      <c r="A114" s="212"/>
      <c r="B114" s="35"/>
      <c r="C114" s="35"/>
      <c r="D114" s="67"/>
      <c r="E114" s="36"/>
      <c r="F114" s="37"/>
      <c r="G114" s="37"/>
      <c r="H114" s="70"/>
      <c r="I114" s="37"/>
      <c r="J114" s="36"/>
      <c r="K114" s="37"/>
      <c r="L114" s="67"/>
      <c r="M114" s="135"/>
      <c r="N114" s="135"/>
      <c r="O114" s="38"/>
      <c r="P114" s="38">
        <f>Tableau2673[[#This Row],[MONTANT TOTAL  HT]]*1.2</f>
        <v>0</v>
      </c>
      <c r="Q114" s="135"/>
      <c r="R114" s="135"/>
      <c r="S114" s="67"/>
      <c r="T114" s="170"/>
      <c r="U114" s="127">
        <f t="shared" si="2"/>
        <v>0</v>
      </c>
      <c r="V114" s="125"/>
    </row>
    <row r="115" spans="1:22" ht="24.95" customHeight="1" x14ac:dyDescent="0.25">
      <c r="A115" s="212"/>
      <c r="B115" s="35"/>
      <c r="C115" s="35"/>
      <c r="D115" s="67"/>
      <c r="E115" s="36"/>
      <c r="F115" s="37"/>
      <c r="G115" s="37"/>
      <c r="H115" s="70"/>
      <c r="I115" s="37"/>
      <c r="J115" s="36"/>
      <c r="K115" s="37"/>
      <c r="L115" s="67"/>
      <c r="M115" s="135"/>
      <c r="N115" s="135"/>
      <c r="O115" s="38"/>
      <c r="P115" s="38">
        <f>Tableau2673[[#This Row],[MONTANT TOTAL  HT]]*1.2</f>
        <v>0</v>
      </c>
      <c r="Q115" s="135"/>
      <c r="R115" s="135"/>
      <c r="S115" s="67"/>
      <c r="T115" s="170"/>
      <c r="U115" s="127">
        <f t="shared" si="2"/>
        <v>0</v>
      </c>
      <c r="V115" s="125"/>
    </row>
    <row r="116" spans="1:22" ht="24.95" customHeight="1" x14ac:dyDescent="0.25">
      <c r="A116" s="212"/>
      <c r="B116" s="35"/>
      <c r="C116" s="35"/>
      <c r="D116" s="67"/>
      <c r="E116" s="36"/>
      <c r="F116" s="37"/>
      <c r="G116" s="37"/>
      <c r="H116" s="70"/>
      <c r="I116" s="37"/>
      <c r="J116" s="36"/>
      <c r="K116" s="37"/>
      <c r="L116" s="67"/>
      <c r="M116" s="135"/>
      <c r="N116" s="135"/>
      <c r="O116" s="38"/>
      <c r="P116" s="38">
        <f>Tableau2673[[#This Row],[MONTANT TOTAL  HT]]*1.2</f>
        <v>0</v>
      </c>
      <c r="Q116" s="135"/>
      <c r="R116" s="135"/>
      <c r="S116" s="67"/>
      <c r="T116" s="170"/>
      <c r="U116" s="127">
        <f t="shared" si="2"/>
        <v>0</v>
      </c>
      <c r="V116" s="125"/>
    </row>
    <row r="117" spans="1:22" ht="24.95" customHeight="1" x14ac:dyDescent="0.25">
      <c r="A117" s="212"/>
      <c r="B117" s="35"/>
      <c r="C117" s="35"/>
      <c r="D117" s="67"/>
      <c r="E117" s="36"/>
      <c r="F117" s="37"/>
      <c r="G117" s="37"/>
      <c r="H117" s="70"/>
      <c r="I117" s="37"/>
      <c r="J117" s="36"/>
      <c r="K117" s="37"/>
      <c r="L117" s="67"/>
      <c r="M117" s="135"/>
      <c r="N117" s="135"/>
      <c r="O117" s="38"/>
      <c r="P117" s="38">
        <f>Tableau2673[[#This Row],[MONTANT TOTAL  HT]]*1.2</f>
        <v>0</v>
      </c>
      <c r="Q117" s="135"/>
      <c r="R117" s="135"/>
      <c r="S117" s="67"/>
      <c r="T117" s="170"/>
      <c r="U117" s="127">
        <f t="shared" si="2"/>
        <v>0</v>
      </c>
      <c r="V117" s="125"/>
    </row>
    <row r="118" spans="1:22" ht="24.95" customHeight="1" x14ac:dyDescent="0.25">
      <c r="A118" s="212"/>
      <c r="B118" s="35"/>
      <c r="C118" s="35"/>
      <c r="D118" s="67"/>
      <c r="E118" s="36"/>
      <c r="F118" s="37"/>
      <c r="G118" s="37"/>
      <c r="H118" s="70"/>
      <c r="I118" s="37"/>
      <c r="J118" s="36"/>
      <c r="K118" s="37"/>
      <c r="L118" s="67"/>
      <c r="M118" s="135"/>
      <c r="N118" s="135"/>
      <c r="O118" s="38"/>
      <c r="P118" s="38">
        <f>Tableau2673[[#This Row],[MONTANT TOTAL  HT]]*1.2</f>
        <v>0</v>
      </c>
      <c r="Q118" s="135"/>
      <c r="R118" s="135"/>
      <c r="S118" s="67"/>
      <c r="T118" s="170"/>
      <c r="U118" s="127">
        <f t="shared" si="2"/>
        <v>0</v>
      </c>
      <c r="V118" s="125"/>
    </row>
    <row r="119" spans="1:22" ht="24.95" customHeight="1" x14ac:dyDescent="0.25">
      <c r="A119" s="212"/>
      <c r="B119" s="35"/>
      <c r="C119" s="35"/>
      <c r="D119" s="67"/>
      <c r="E119" s="36"/>
      <c r="F119" s="37"/>
      <c r="G119" s="37"/>
      <c r="H119" s="70"/>
      <c r="I119" s="37"/>
      <c r="J119" s="36"/>
      <c r="K119" s="37"/>
      <c r="L119" s="67"/>
      <c r="M119" s="135"/>
      <c r="N119" s="135"/>
      <c r="O119" s="38"/>
      <c r="P119" s="38">
        <f>Tableau2673[[#This Row],[MONTANT TOTAL  HT]]*1.2</f>
        <v>0</v>
      </c>
      <c r="Q119" s="135"/>
      <c r="R119" s="135"/>
      <c r="S119" s="67"/>
      <c r="T119" s="170"/>
      <c r="U119" s="127">
        <f t="shared" si="2"/>
        <v>0</v>
      </c>
      <c r="V119" s="125"/>
    </row>
    <row r="120" spans="1:22" ht="24.95" customHeight="1" x14ac:dyDescent="0.25">
      <c r="A120" s="212"/>
      <c r="B120" s="35"/>
      <c r="C120" s="35"/>
      <c r="D120" s="67"/>
      <c r="E120" s="36"/>
      <c r="F120" s="37"/>
      <c r="G120" s="37"/>
      <c r="H120" s="70"/>
      <c r="I120" s="37"/>
      <c r="J120" s="36"/>
      <c r="K120" s="37"/>
      <c r="L120" s="67"/>
      <c r="M120" s="135"/>
      <c r="N120" s="135"/>
      <c r="O120" s="38"/>
      <c r="P120" s="38">
        <f>Tableau2673[[#This Row],[MONTANT TOTAL  HT]]*1.2</f>
        <v>0</v>
      </c>
      <c r="Q120" s="135"/>
      <c r="R120" s="135"/>
      <c r="S120" s="67"/>
      <c r="T120" s="170"/>
      <c r="U120" s="127">
        <f t="shared" si="2"/>
        <v>0</v>
      </c>
      <c r="V120" s="125"/>
    </row>
    <row r="121" spans="1:22" ht="24.95" customHeight="1" x14ac:dyDescent="0.25">
      <c r="A121" s="212"/>
      <c r="B121" s="35"/>
      <c r="C121" s="35"/>
      <c r="D121" s="67"/>
      <c r="E121" s="36"/>
      <c r="F121" s="37"/>
      <c r="G121" s="37"/>
      <c r="H121" s="70"/>
      <c r="I121" s="37"/>
      <c r="J121" s="36"/>
      <c r="K121" s="37"/>
      <c r="L121" s="67"/>
      <c r="M121" s="135"/>
      <c r="N121" s="135"/>
      <c r="O121" s="38"/>
      <c r="P121" s="38">
        <f>Tableau2673[[#This Row],[MONTANT TOTAL  HT]]*1.2</f>
        <v>0</v>
      </c>
      <c r="Q121" s="135"/>
      <c r="R121" s="135"/>
      <c r="S121" s="67"/>
      <c r="T121" s="170"/>
      <c r="U121" s="127">
        <f t="shared" si="2"/>
        <v>0</v>
      </c>
      <c r="V121" s="125"/>
    </row>
    <row r="122" spans="1:22" ht="24.95" customHeight="1" x14ac:dyDescent="0.25">
      <c r="A122" s="212"/>
      <c r="B122" s="35"/>
      <c r="C122" s="35"/>
      <c r="D122" s="67"/>
      <c r="E122" s="36"/>
      <c r="F122" s="37"/>
      <c r="G122" s="37"/>
      <c r="H122" s="70"/>
      <c r="I122" s="37"/>
      <c r="J122" s="36"/>
      <c r="K122" s="37"/>
      <c r="L122" s="67"/>
      <c r="M122" s="135"/>
      <c r="N122" s="135"/>
      <c r="O122" s="38"/>
      <c r="P122" s="38">
        <f>Tableau2673[[#This Row],[MONTANT TOTAL  HT]]*1.2</f>
        <v>0</v>
      </c>
      <c r="Q122" s="135"/>
      <c r="R122" s="135"/>
      <c r="S122" s="67"/>
      <c r="T122" s="170"/>
      <c r="U122" s="127">
        <f t="shared" si="2"/>
        <v>0</v>
      </c>
      <c r="V122" s="125"/>
    </row>
    <row r="123" spans="1:22" ht="24.95" customHeight="1" x14ac:dyDescent="0.25">
      <c r="A123" s="212"/>
      <c r="B123" s="35"/>
      <c r="C123" s="35"/>
      <c r="D123" s="67"/>
      <c r="E123" s="36"/>
      <c r="F123" s="37"/>
      <c r="G123" s="37"/>
      <c r="H123" s="70"/>
      <c r="I123" s="37"/>
      <c r="J123" s="36"/>
      <c r="K123" s="37"/>
      <c r="L123" s="67"/>
      <c r="M123" s="135"/>
      <c r="N123" s="135"/>
      <c r="O123" s="38"/>
      <c r="P123" s="38">
        <f>Tableau2673[[#This Row],[MONTANT TOTAL  HT]]*1.2</f>
        <v>0</v>
      </c>
      <c r="Q123" s="135"/>
      <c r="R123" s="135"/>
      <c r="S123" s="67"/>
      <c r="T123" s="170"/>
      <c r="U123" s="127">
        <f t="shared" si="2"/>
        <v>0</v>
      </c>
      <c r="V123" s="125"/>
    </row>
    <row r="124" spans="1:22" ht="24.95" customHeight="1" x14ac:dyDescent="0.25">
      <c r="A124" s="212"/>
      <c r="B124" s="35"/>
      <c r="C124" s="35"/>
      <c r="D124" s="67"/>
      <c r="E124" s="36"/>
      <c r="F124" s="37"/>
      <c r="G124" s="37"/>
      <c r="H124" s="70"/>
      <c r="I124" s="37"/>
      <c r="J124" s="36"/>
      <c r="K124" s="37"/>
      <c r="L124" s="67"/>
      <c r="M124" s="135"/>
      <c r="N124" s="135"/>
      <c r="O124" s="38"/>
      <c r="P124" s="38">
        <f>Tableau2673[[#This Row],[MONTANT TOTAL  HT]]*1.2</f>
        <v>0</v>
      </c>
      <c r="Q124" s="135"/>
      <c r="R124" s="135"/>
      <c r="S124" s="67"/>
      <c r="T124" s="170"/>
      <c r="U124" s="127">
        <f t="shared" si="2"/>
        <v>0</v>
      </c>
      <c r="V124" s="125"/>
    </row>
    <row r="125" spans="1:22" ht="24.95" customHeight="1" x14ac:dyDescent="0.25">
      <c r="A125" s="212"/>
      <c r="B125" s="35"/>
      <c r="C125" s="35"/>
      <c r="D125" s="67"/>
      <c r="E125" s="36"/>
      <c r="F125" s="37"/>
      <c r="G125" s="37"/>
      <c r="H125" s="70"/>
      <c r="I125" s="37"/>
      <c r="J125" s="36"/>
      <c r="K125" s="37"/>
      <c r="L125" s="67"/>
      <c r="M125" s="135"/>
      <c r="N125" s="135"/>
      <c r="O125" s="38"/>
      <c r="P125" s="38">
        <f>Tableau2673[[#This Row],[MONTANT TOTAL  HT]]*1.2</f>
        <v>0</v>
      </c>
      <c r="Q125" s="135"/>
      <c r="R125" s="135"/>
      <c r="S125" s="67"/>
      <c r="T125" s="170"/>
      <c r="U125" s="127">
        <f t="shared" si="2"/>
        <v>0</v>
      </c>
      <c r="V125" s="125"/>
    </row>
    <row r="126" spans="1:22" ht="24.95" customHeight="1" x14ac:dyDescent="0.25">
      <c r="A126" s="212"/>
      <c r="B126" s="35"/>
      <c r="C126" s="35"/>
      <c r="D126" s="67"/>
      <c r="E126" s="36"/>
      <c r="F126" s="37"/>
      <c r="G126" s="37"/>
      <c r="H126" s="70"/>
      <c r="I126" s="37"/>
      <c r="J126" s="36"/>
      <c r="K126" s="37"/>
      <c r="L126" s="67"/>
      <c r="M126" s="135"/>
      <c r="N126" s="135"/>
      <c r="O126" s="38"/>
      <c r="P126" s="38">
        <f>Tableau2673[[#This Row],[MONTANT TOTAL  HT]]*1.2</f>
        <v>0</v>
      </c>
      <c r="Q126" s="135"/>
      <c r="R126" s="135"/>
      <c r="S126" s="67"/>
      <c r="T126" s="170"/>
      <c r="U126" s="127">
        <f t="shared" si="2"/>
        <v>0</v>
      </c>
      <c r="V126" s="125"/>
    </row>
    <row r="127" spans="1:22" ht="24.95" customHeight="1" x14ac:dyDescent="0.25">
      <c r="A127" s="212"/>
      <c r="B127" s="35"/>
      <c r="C127" s="35"/>
      <c r="D127" s="67"/>
      <c r="E127" s="36"/>
      <c r="F127" s="37"/>
      <c r="G127" s="37"/>
      <c r="H127" s="70"/>
      <c r="I127" s="37"/>
      <c r="J127" s="36"/>
      <c r="K127" s="37"/>
      <c r="L127" s="67"/>
      <c r="M127" s="135"/>
      <c r="N127" s="135"/>
      <c r="O127" s="38"/>
      <c r="P127" s="38">
        <f>Tableau2673[[#This Row],[MONTANT TOTAL  HT]]*1.2</f>
        <v>0</v>
      </c>
      <c r="Q127" s="135"/>
      <c r="R127" s="135"/>
      <c r="S127" s="67"/>
      <c r="T127" s="170"/>
      <c r="U127" s="127">
        <f t="shared" si="2"/>
        <v>0</v>
      </c>
      <c r="V127" s="125"/>
    </row>
    <row r="128" spans="1:22" ht="24.95" customHeight="1" x14ac:dyDescent="0.25">
      <c r="A128" s="212"/>
      <c r="B128" s="35"/>
      <c r="C128" s="35"/>
      <c r="D128" s="67"/>
      <c r="E128" s="36"/>
      <c r="F128" s="37"/>
      <c r="G128" s="37"/>
      <c r="H128" s="70"/>
      <c r="I128" s="37"/>
      <c r="J128" s="36"/>
      <c r="K128" s="37"/>
      <c r="L128" s="67"/>
      <c r="M128" s="135"/>
      <c r="N128" s="135"/>
      <c r="O128" s="38"/>
      <c r="P128" s="38">
        <f>Tableau2673[[#This Row],[MONTANT TOTAL  HT]]*1.2</f>
        <v>0</v>
      </c>
      <c r="Q128" s="135"/>
      <c r="R128" s="135"/>
      <c r="S128" s="67"/>
      <c r="T128" s="170"/>
      <c r="U128" s="127">
        <f t="shared" si="2"/>
        <v>0</v>
      </c>
      <c r="V128" s="125"/>
    </row>
    <row r="129" spans="1:22" ht="24.95" customHeight="1" x14ac:dyDescent="0.25">
      <c r="A129" s="212"/>
      <c r="B129" s="35"/>
      <c r="C129" s="35"/>
      <c r="D129" s="67"/>
      <c r="E129" s="36"/>
      <c r="F129" s="37"/>
      <c r="G129" s="37"/>
      <c r="H129" s="70"/>
      <c r="I129" s="37"/>
      <c r="J129" s="36"/>
      <c r="K129" s="37"/>
      <c r="L129" s="67"/>
      <c r="M129" s="135"/>
      <c r="N129" s="135"/>
      <c r="O129" s="38"/>
      <c r="P129" s="38">
        <f>Tableau2673[[#This Row],[MONTANT TOTAL  HT]]*1.2</f>
        <v>0</v>
      </c>
      <c r="Q129" s="135"/>
      <c r="R129" s="135"/>
      <c r="S129" s="67"/>
      <c r="T129" s="170"/>
      <c r="U129" s="127">
        <f t="shared" si="2"/>
        <v>0</v>
      </c>
      <c r="V129" s="125"/>
    </row>
    <row r="130" spans="1:22" ht="24.95" customHeight="1" x14ac:dyDescent="0.25">
      <c r="A130" s="212"/>
      <c r="B130" s="35"/>
      <c r="C130" s="35"/>
      <c r="D130" s="67"/>
      <c r="E130" s="36"/>
      <c r="F130" s="37"/>
      <c r="G130" s="37"/>
      <c r="H130" s="70"/>
      <c r="I130" s="37"/>
      <c r="J130" s="36"/>
      <c r="K130" s="37"/>
      <c r="L130" s="67"/>
      <c r="M130" s="135"/>
      <c r="N130" s="135"/>
      <c r="O130" s="38"/>
      <c r="P130" s="38">
        <f>Tableau2673[[#This Row],[MONTANT TOTAL  HT]]*1.2</f>
        <v>0</v>
      </c>
      <c r="Q130" s="135"/>
      <c r="R130" s="135"/>
      <c r="S130" s="67"/>
      <c r="T130" s="170"/>
      <c r="U130" s="127">
        <f t="shared" si="2"/>
        <v>0</v>
      </c>
      <c r="V130" s="125"/>
    </row>
    <row r="131" spans="1:22" ht="24.95" customHeight="1" x14ac:dyDescent="0.25">
      <c r="A131" s="212"/>
      <c r="B131" s="35"/>
      <c r="C131" s="35"/>
      <c r="D131" s="67"/>
      <c r="E131" s="36"/>
      <c r="F131" s="37"/>
      <c r="G131" s="37"/>
      <c r="H131" s="70"/>
      <c r="I131" s="37"/>
      <c r="J131" s="36"/>
      <c r="K131" s="37"/>
      <c r="L131" s="67"/>
      <c r="M131" s="135"/>
      <c r="N131" s="135"/>
      <c r="O131" s="38"/>
      <c r="P131" s="38">
        <f>Tableau2673[[#This Row],[MONTANT TOTAL  HT]]*1.2</f>
        <v>0</v>
      </c>
      <c r="Q131" s="135"/>
      <c r="R131" s="135"/>
      <c r="S131" s="67"/>
      <c r="T131" s="170"/>
      <c r="U131" s="127">
        <f t="shared" si="2"/>
        <v>0</v>
      </c>
      <c r="V131" s="125"/>
    </row>
    <row r="132" spans="1:22" ht="24.95" customHeight="1" x14ac:dyDescent="0.25">
      <c r="A132" s="212"/>
      <c r="B132" s="35"/>
      <c r="C132" s="35"/>
      <c r="D132" s="67"/>
      <c r="E132" s="36"/>
      <c r="F132" s="37"/>
      <c r="G132" s="37"/>
      <c r="H132" s="70"/>
      <c r="I132" s="37"/>
      <c r="J132" s="36"/>
      <c r="K132" s="37"/>
      <c r="L132" s="67"/>
      <c r="M132" s="135"/>
      <c r="N132" s="135"/>
      <c r="O132" s="38"/>
      <c r="P132" s="38">
        <f>Tableau2673[[#This Row],[MONTANT TOTAL  HT]]*1.2</f>
        <v>0</v>
      </c>
      <c r="Q132" s="135"/>
      <c r="R132" s="135"/>
      <c r="S132" s="67"/>
      <c r="T132" s="170"/>
      <c r="U132" s="127">
        <f t="shared" si="2"/>
        <v>0</v>
      </c>
      <c r="V132" s="125"/>
    </row>
    <row r="133" spans="1:22" ht="24.95" customHeight="1" x14ac:dyDescent="0.25">
      <c r="A133" s="212"/>
      <c r="B133" s="35"/>
      <c r="C133" s="35"/>
      <c r="D133" s="67"/>
      <c r="E133" s="36"/>
      <c r="F133" s="37"/>
      <c r="G133" s="37"/>
      <c r="H133" s="70"/>
      <c r="I133" s="37"/>
      <c r="J133" s="36"/>
      <c r="K133" s="37"/>
      <c r="L133" s="67"/>
      <c r="M133" s="135"/>
      <c r="N133" s="135"/>
      <c r="O133" s="38"/>
      <c r="P133" s="38">
        <f>Tableau2673[[#This Row],[MONTANT TOTAL  HT]]*1.2</f>
        <v>0</v>
      </c>
      <c r="Q133" s="135"/>
      <c r="R133" s="135"/>
      <c r="S133" s="67"/>
      <c r="T133" s="170"/>
      <c r="U133" s="127">
        <f t="shared" si="2"/>
        <v>0</v>
      </c>
      <c r="V133" s="125"/>
    </row>
    <row r="134" spans="1:22" ht="24.95" customHeight="1" x14ac:dyDescent="0.25">
      <c r="A134" s="212"/>
      <c r="B134" s="35"/>
      <c r="C134" s="35"/>
      <c r="D134" s="67"/>
      <c r="E134" s="36"/>
      <c r="F134" s="37"/>
      <c r="G134" s="37"/>
      <c r="H134" s="70"/>
      <c r="I134" s="37"/>
      <c r="J134" s="36"/>
      <c r="K134" s="37"/>
      <c r="L134" s="67"/>
      <c r="M134" s="135"/>
      <c r="N134" s="135"/>
      <c r="O134" s="38"/>
      <c r="P134" s="38">
        <f>Tableau2673[[#This Row],[MONTANT TOTAL  HT]]*1.2</f>
        <v>0</v>
      </c>
      <c r="Q134" s="135"/>
      <c r="R134" s="135"/>
      <c r="S134" s="67"/>
      <c r="T134" s="170"/>
      <c r="U134" s="127">
        <f t="shared" si="2"/>
        <v>0</v>
      </c>
      <c r="V134" s="125"/>
    </row>
    <row r="135" spans="1:22" ht="24.95" customHeight="1" x14ac:dyDescent="0.25">
      <c r="A135" s="212"/>
      <c r="B135" s="35"/>
      <c r="C135" s="35"/>
      <c r="D135" s="67"/>
      <c r="E135" s="36"/>
      <c r="F135" s="37"/>
      <c r="G135" s="37"/>
      <c r="H135" s="70"/>
      <c r="I135" s="37"/>
      <c r="J135" s="36"/>
      <c r="K135" s="37"/>
      <c r="L135" s="67"/>
      <c r="M135" s="135"/>
      <c r="N135" s="135"/>
      <c r="O135" s="38"/>
      <c r="P135" s="38">
        <f>Tableau2673[[#This Row],[MONTANT TOTAL  HT]]*1.2</f>
        <v>0</v>
      </c>
      <c r="Q135" s="135"/>
      <c r="R135" s="135"/>
      <c r="S135" s="67"/>
      <c r="T135" s="170"/>
      <c r="U135" s="127">
        <f t="shared" si="2"/>
        <v>0</v>
      </c>
      <c r="V135" s="125"/>
    </row>
    <row r="136" spans="1:22" ht="24.95" customHeight="1" x14ac:dyDescent="0.25">
      <c r="A136" s="212"/>
      <c r="B136" s="35"/>
      <c r="C136" s="35"/>
      <c r="D136" s="67"/>
      <c r="E136" s="36"/>
      <c r="F136" s="37"/>
      <c r="G136" s="37"/>
      <c r="H136" s="70"/>
      <c r="I136" s="37"/>
      <c r="J136" s="36"/>
      <c r="K136" s="37"/>
      <c r="L136" s="67"/>
      <c r="M136" s="135"/>
      <c r="N136" s="135"/>
      <c r="O136" s="38"/>
      <c r="P136" s="38">
        <f>Tableau2673[[#This Row],[MONTANT TOTAL  HT]]*1.2</f>
        <v>0</v>
      </c>
      <c r="Q136" s="135"/>
      <c r="R136" s="135"/>
      <c r="S136" s="67"/>
      <c r="T136" s="170"/>
      <c r="U136" s="127">
        <f t="shared" si="2"/>
        <v>0</v>
      </c>
      <c r="V136" s="125"/>
    </row>
    <row r="137" spans="1:22" ht="24.95" customHeight="1" x14ac:dyDescent="0.25">
      <c r="A137" s="212"/>
      <c r="B137" s="35"/>
      <c r="C137" s="35"/>
      <c r="D137" s="67"/>
      <c r="E137" s="36"/>
      <c r="F137" s="37"/>
      <c r="G137" s="37"/>
      <c r="H137" s="70"/>
      <c r="I137" s="37"/>
      <c r="J137" s="36"/>
      <c r="K137" s="37"/>
      <c r="L137" s="67"/>
      <c r="M137" s="135"/>
      <c r="N137" s="135"/>
      <c r="O137" s="38"/>
      <c r="P137" s="38">
        <f>Tableau2673[[#This Row],[MONTANT TOTAL  HT]]*1.2</f>
        <v>0</v>
      </c>
      <c r="Q137" s="135"/>
      <c r="R137" s="135"/>
      <c r="S137" s="67"/>
      <c r="T137" s="170"/>
      <c r="U137" s="127">
        <f t="shared" si="2"/>
        <v>0</v>
      </c>
      <c r="V137" s="125"/>
    </row>
    <row r="138" spans="1:22" ht="24.95" customHeight="1" x14ac:dyDescent="0.25">
      <c r="A138" s="212"/>
      <c r="B138" s="35"/>
      <c r="C138" s="35"/>
      <c r="D138" s="67"/>
      <c r="E138" s="36"/>
      <c r="F138" s="37"/>
      <c r="G138" s="37"/>
      <c r="H138" s="70"/>
      <c r="I138" s="37"/>
      <c r="J138" s="36"/>
      <c r="K138" s="37"/>
      <c r="L138" s="67"/>
      <c r="M138" s="135"/>
      <c r="N138" s="135"/>
      <c r="O138" s="38"/>
      <c r="P138" s="38">
        <f>Tableau2673[[#This Row],[MONTANT TOTAL  HT]]*1.2</f>
        <v>0</v>
      </c>
      <c r="Q138" s="135"/>
      <c r="R138" s="135"/>
      <c r="S138" s="67"/>
      <c r="T138" s="170"/>
      <c r="U138" s="127">
        <f t="shared" si="2"/>
        <v>0</v>
      </c>
      <c r="V138" s="125"/>
    </row>
    <row r="139" spans="1:22" ht="24.95" customHeight="1" x14ac:dyDescent="0.25">
      <c r="A139" s="212"/>
      <c r="B139" s="35"/>
      <c r="C139" s="35"/>
      <c r="D139" s="67"/>
      <c r="E139" s="36"/>
      <c r="F139" s="37"/>
      <c r="G139" s="37"/>
      <c r="H139" s="70"/>
      <c r="I139" s="37"/>
      <c r="J139" s="36"/>
      <c r="K139" s="37"/>
      <c r="L139" s="67"/>
      <c r="M139" s="135"/>
      <c r="N139" s="135"/>
      <c r="O139" s="38"/>
      <c r="P139" s="38">
        <f>Tableau2673[[#This Row],[MONTANT TOTAL  HT]]*1.2</f>
        <v>0</v>
      </c>
      <c r="Q139" s="135"/>
      <c r="R139" s="135"/>
      <c r="S139" s="67"/>
      <c r="T139" s="170"/>
      <c r="U139" s="127">
        <f t="shared" si="2"/>
        <v>0</v>
      </c>
      <c r="V139" s="125"/>
    </row>
    <row r="140" spans="1:22" ht="24.95" customHeight="1" x14ac:dyDescent="0.25">
      <c r="A140" s="212"/>
      <c r="B140" s="35"/>
      <c r="C140" s="35"/>
      <c r="D140" s="67"/>
      <c r="E140" s="36"/>
      <c r="F140" s="37"/>
      <c r="G140" s="37"/>
      <c r="H140" s="70"/>
      <c r="I140" s="37"/>
      <c r="J140" s="36"/>
      <c r="K140" s="37"/>
      <c r="L140" s="67"/>
      <c r="M140" s="135"/>
      <c r="N140" s="135"/>
      <c r="O140" s="38"/>
      <c r="P140" s="38">
        <f>Tableau2673[[#This Row],[MONTANT TOTAL  HT]]*1.2</f>
        <v>0</v>
      </c>
      <c r="Q140" s="135"/>
      <c r="R140" s="135"/>
      <c r="S140" s="67"/>
      <c r="T140" s="170"/>
      <c r="U140" s="127">
        <f t="shared" si="2"/>
        <v>0</v>
      </c>
      <c r="V140" s="125"/>
    </row>
    <row r="141" spans="1:22" ht="24.95" customHeight="1" x14ac:dyDescent="0.25">
      <c r="A141" s="212"/>
      <c r="B141" s="35"/>
      <c r="C141" s="35"/>
      <c r="D141" s="67"/>
      <c r="E141" s="36"/>
      <c r="F141" s="37"/>
      <c r="G141" s="37"/>
      <c r="H141" s="70"/>
      <c r="I141" s="37"/>
      <c r="J141" s="36"/>
      <c r="K141" s="37"/>
      <c r="L141" s="67"/>
      <c r="M141" s="135"/>
      <c r="N141" s="135"/>
      <c r="O141" s="38"/>
      <c r="P141" s="38">
        <f>Tableau2673[[#This Row],[MONTANT TOTAL  HT]]*1.2</f>
        <v>0</v>
      </c>
      <c r="Q141" s="135"/>
      <c r="R141" s="135"/>
      <c r="S141" s="67"/>
      <c r="T141" s="170"/>
      <c r="U141" s="127">
        <f t="shared" si="2"/>
        <v>0</v>
      </c>
      <c r="V141" s="125"/>
    </row>
    <row r="142" spans="1:22" ht="24.95" customHeight="1" x14ac:dyDescent="0.25">
      <c r="A142" s="212"/>
      <c r="B142" s="35"/>
      <c r="C142" s="35"/>
      <c r="D142" s="67"/>
      <c r="E142" s="36"/>
      <c r="F142" s="37"/>
      <c r="G142" s="37"/>
      <c r="H142" s="70"/>
      <c r="I142" s="37"/>
      <c r="J142" s="36"/>
      <c r="K142" s="37"/>
      <c r="L142" s="67"/>
      <c r="M142" s="135"/>
      <c r="N142" s="135"/>
      <c r="O142" s="38"/>
      <c r="P142" s="38">
        <f>Tableau2673[[#This Row],[MONTANT TOTAL  HT]]*1.2</f>
        <v>0</v>
      </c>
      <c r="Q142" s="135"/>
      <c r="R142" s="135"/>
      <c r="S142" s="67"/>
      <c r="T142" s="170"/>
      <c r="U142" s="127">
        <f t="shared" si="2"/>
        <v>0</v>
      </c>
      <c r="V142" s="125"/>
    </row>
    <row r="143" spans="1:22" ht="24.95" customHeight="1" x14ac:dyDescent="0.25">
      <c r="A143" s="212"/>
      <c r="B143" s="35"/>
      <c r="C143" s="35"/>
      <c r="D143" s="67"/>
      <c r="E143" s="36"/>
      <c r="F143" s="37"/>
      <c r="G143" s="37"/>
      <c r="H143" s="70"/>
      <c r="I143" s="37"/>
      <c r="J143" s="36"/>
      <c r="K143" s="37"/>
      <c r="L143" s="67"/>
      <c r="M143" s="135"/>
      <c r="N143" s="135"/>
      <c r="O143" s="38"/>
      <c r="P143" s="38">
        <f>Tableau2673[[#This Row],[MONTANT TOTAL  HT]]*1.2</f>
        <v>0</v>
      </c>
      <c r="Q143" s="135"/>
      <c r="R143" s="135"/>
      <c r="S143" s="67"/>
      <c r="T143" s="170"/>
      <c r="U143" s="127">
        <f t="shared" si="2"/>
        <v>0</v>
      </c>
      <c r="V143" s="125"/>
    </row>
    <row r="144" spans="1:22" ht="24.95" customHeight="1" x14ac:dyDescent="0.25">
      <c r="A144" s="212"/>
      <c r="B144" s="35"/>
      <c r="C144" s="35"/>
      <c r="D144" s="67"/>
      <c r="E144" s="36"/>
      <c r="F144" s="37"/>
      <c r="G144" s="37"/>
      <c r="H144" s="70"/>
      <c r="I144" s="37"/>
      <c r="J144" s="36"/>
      <c r="K144" s="37"/>
      <c r="L144" s="67"/>
      <c r="M144" s="135"/>
      <c r="N144" s="135"/>
      <c r="O144" s="38"/>
      <c r="P144" s="38">
        <f>Tableau2673[[#This Row],[MONTANT TOTAL  HT]]*1.2</f>
        <v>0</v>
      </c>
      <c r="Q144" s="135"/>
      <c r="R144" s="135"/>
      <c r="S144" s="67"/>
      <c r="T144" s="170"/>
      <c r="U144" s="127">
        <f t="shared" si="2"/>
        <v>0</v>
      </c>
      <c r="V144" s="125"/>
    </row>
    <row r="145" spans="1:22" ht="24.95" customHeight="1" x14ac:dyDescent="0.25">
      <c r="A145" s="212"/>
      <c r="B145" s="35"/>
      <c r="C145" s="35"/>
      <c r="D145" s="67"/>
      <c r="E145" s="36"/>
      <c r="F145" s="37"/>
      <c r="G145" s="37"/>
      <c r="H145" s="70"/>
      <c r="I145" s="37"/>
      <c r="J145" s="36"/>
      <c r="K145" s="37"/>
      <c r="L145" s="67"/>
      <c r="M145" s="135"/>
      <c r="N145" s="135"/>
      <c r="O145" s="38"/>
      <c r="P145" s="38">
        <f>Tableau2673[[#This Row],[MONTANT TOTAL  HT]]*1.2</f>
        <v>0</v>
      </c>
      <c r="Q145" s="135"/>
      <c r="R145" s="135"/>
      <c r="S145" s="67"/>
      <c r="T145" s="170"/>
      <c r="U145" s="127">
        <f t="shared" si="2"/>
        <v>0</v>
      </c>
      <c r="V145" s="125"/>
    </row>
    <row r="146" spans="1:22" ht="24.95" customHeight="1" x14ac:dyDescent="0.25">
      <c r="A146" s="212"/>
      <c r="B146" s="35"/>
      <c r="C146" s="35"/>
      <c r="D146" s="67"/>
      <c r="E146" s="36"/>
      <c r="F146" s="37"/>
      <c r="G146" s="37"/>
      <c r="H146" s="70"/>
      <c r="I146" s="37"/>
      <c r="J146" s="36"/>
      <c r="K146" s="37"/>
      <c r="L146" s="67"/>
      <c r="M146" s="135"/>
      <c r="N146" s="135"/>
      <c r="O146" s="38"/>
      <c r="P146" s="38">
        <f>Tableau2673[[#This Row],[MONTANT TOTAL  HT]]*1.2</f>
        <v>0</v>
      </c>
      <c r="Q146" s="135"/>
      <c r="R146" s="135"/>
      <c r="S146" s="67"/>
      <c r="T146" s="170"/>
      <c r="U146" s="127">
        <f t="shared" si="2"/>
        <v>0</v>
      </c>
      <c r="V146" s="125"/>
    </row>
    <row r="147" spans="1:22" ht="24.95" customHeight="1" x14ac:dyDescent="0.25">
      <c r="A147" s="212"/>
      <c r="B147" s="35"/>
      <c r="C147" s="35"/>
      <c r="D147" s="67"/>
      <c r="E147" s="36"/>
      <c r="F147" s="37"/>
      <c r="G147" s="37"/>
      <c r="H147" s="70"/>
      <c r="I147" s="37"/>
      <c r="J147" s="36"/>
      <c r="K147" s="37"/>
      <c r="L147" s="67"/>
      <c r="M147" s="135"/>
      <c r="N147" s="135"/>
      <c r="O147" s="38"/>
      <c r="P147" s="38">
        <f>Tableau2673[[#This Row],[MONTANT TOTAL  HT]]*1.2</f>
        <v>0</v>
      </c>
      <c r="Q147" s="135"/>
      <c r="R147" s="135"/>
      <c r="S147" s="67"/>
      <c r="T147" s="170"/>
      <c r="U147" s="127">
        <f t="shared" si="2"/>
        <v>0</v>
      </c>
      <c r="V147" s="125"/>
    </row>
    <row r="148" spans="1:22" ht="24.95" customHeight="1" x14ac:dyDescent="0.25">
      <c r="A148" s="212"/>
      <c r="B148" s="35"/>
      <c r="C148" s="35"/>
      <c r="D148" s="67"/>
      <c r="E148" s="36"/>
      <c r="F148" s="37"/>
      <c r="G148" s="37"/>
      <c r="H148" s="70"/>
      <c r="I148" s="37"/>
      <c r="J148" s="36"/>
      <c r="K148" s="37"/>
      <c r="L148" s="67"/>
      <c r="M148" s="135"/>
      <c r="N148" s="135"/>
      <c r="O148" s="38"/>
      <c r="P148" s="38">
        <f>Tableau2673[[#This Row],[MONTANT TOTAL  HT]]*1.2</f>
        <v>0</v>
      </c>
      <c r="Q148" s="135"/>
      <c r="R148" s="135"/>
      <c r="S148" s="67"/>
      <c r="T148" s="170"/>
      <c r="U148" s="127">
        <f t="shared" si="2"/>
        <v>0</v>
      </c>
      <c r="V148" s="125"/>
    </row>
    <row r="149" spans="1:22" ht="24.95" customHeight="1" x14ac:dyDescent="0.25">
      <c r="A149" s="212"/>
      <c r="B149" s="35"/>
      <c r="C149" s="35"/>
      <c r="D149" s="67"/>
      <c r="E149" s="36"/>
      <c r="F149" s="37"/>
      <c r="G149" s="37"/>
      <c r="H149" s="70"/>
      <c r="I149" s="37"/>
      <c r="J149" s="36"/>
      <c r="K149" s="37"/>
      <c r="L149" s="67"/>
      <c r="M149" s="135"/>
      <c r="N149" s="135"/>
      <c r="O149" s="38"/>
      <c r="P149" s="38">
        <f>Tableau2673[[#This Row],[MONTANT TOTAL  HT]]*1.2</f>
        <v>0</v>
      </c>
      <c r="Q149" s="135"/>
      <c r="R149" s="135"/>
      <c r="S149" s="67"/>
      <c r="T149" s="170"/>
      <c r="U149" s="127">
        <f t="shared" si="2"/>
        <v>0</v>
      </c>
      <c r="V149" s="125"/>
    </row>
    <row r="150" spans="1:22" ht="24.95" customHeight="1" x14ac:dyDescent="0.25">
      <c r="A150" s="212"/>
      <c r="B150" s="35"/>
      <c r="C150" s="35"/>
      <c r="D150" s="67"/>
      <c r="E150" s="36"/>
      <c r="F150" s="37"/>
      <c r="G150" s="37"/>
      <c r="H150" s="70"/>
      <c r="I150" s="37"/>
      <c r="J150" s="36"/>
      <c r="K150" s="37"/>
      <c r="L150" s="67"/>
      <c r="M150" s="135"/>
      <c r="N150" s="135"/>
      <c r="O150" s="38"/>
      <c r="P150" s="38">
        <f>Tableau2673[[#This Row],[MONTANT TOTAL  HT]]*1.2</f>
        <v>0</v>
      </c>
      <c r="Q150" s="135"/>
      <c r="R150" s="135"/>
      <c r="S150" s="67"/>
      <c r="T150" s="170"/>
      <c r="U150" s="127">
        <f t="shared" si="2"/>
        <v>0</v>
      </c>
      <c r="V150" s="125"/>
    </row>
    <row r="151" spans="1:22" ht="24.95" customHeight="1" x14ac:dyDescent="0.25">
      <c r="A151" s="212"/>
      <c r="B151" s="35"/>
      <c r="C151" s="35"/>
      <c r="D151" s="67"/>
      <c r="E151" s="36"/>
      <c r="F151" s="37"/>
      <c r="G151" s="37"/>
      <c r="H151" s="70"/>
      <c r="I151" s="37"/>
      <c r="J151" s="36"/>
      <c r="K151" s="37"/>
      <c r="L151" s="67"/>
      <c r="M151" s="135"/>
      <c r="N151" s="135"/>
      <c r="O151" s="38"/>
      <c r="P151" s="38">
        <f>Tableau2673[[#This Row],[MONTANT TOTAL  HT]]*1.2</f>
        <v>0</v>
      </c>
      <c r="Q151" s="135"/>
      <c r="R151" s="135"/>
      <c r="S151" s="67"/>
      <c r="T151" s="170"/>
      <c r="U151" s="127">
        <f t="shared" si="2"/>
        <v>0</v>
      </c>
      <c r="V151" s="125"/>
    </row>
    <row r="152" spans="1:22" ht="24.95" customHeight="1" x14ac:dyDescent="0.25">
      <c r="A152" s="212"/>
      <c r="B152" s="35"/>
      <c r="C152" s="35"/>
      <c r="D152" s="67"/>
      <c r="E152" s="36"/>
      <c r="F152" s="37"/>
      <c r="G152" s="37"/>
      <c r="H152" s="70"/>
      <c r="I152" s="37"/>
      <c r="J152" s="36"/>
      <c r="K152" s="37"/>
      <c r="L152" s="67"/>
      <c r="M152" s="135"/>
      <c r="N152" s="135"/>
      <c r="O152" s="38"/>
      <c r="P152" s="38">
        <f>Tableau2673[[#This Row],[MONTANT TOTAL  HT]]*1.2</f>
        <v>0</v>
      </c>
      <c r="Q152" s="135"/>
      <c r="R152" s="135"/>
      <c r="S152" s="67"/>
      <c r="T152" s="170"/>
      <c r="U152" s="127">
        <f t="shared" si="2"/>
        <v>0</v>
      </c>
      <c r="V152" s="125"/>
    </row>
    <row r="153" spans="1:22" ht="24.95" customHeight="1" x14ac:dyDescent="0.25">
      <c r="A153" s="212"/>
      <c r="B153" s="35"/>
      <c r="C153" s="35"/>
      <c r="D153" s="67"/>
      <c r="E153" s="36"/>
      <c r="F153" s="37"/>
      <c r="G153" s="37"/>
      <c r="H153" s="70"/>
      <c r="I153" s="37"/>
      <c r="J153" s="36"/>
      <c r="K153" s="37"/>
      <c r="L153" s="67"/>
      <c r="M153" s="135"/>
      <c r="N153" s="135"/>
      <c r="O153" s="38"/>
      <c r="P153" s="38">
        <f>Tableau2673[[#This Row],[MONTANT TOTAL  HT]]*1.2</f>
        <v>0</v>
      </c>
      <c r="Q153" s="135"/>
      <c r="R153" s="135"/>
      <c r="S153" s="67"/>
      <c r="T153" s="170"/>
      <c r="U153" s="127">
        <f t="shared" si="2"/>
        <v>0</v>
      </c>
      <c r="V153" s="125"/>
    </row>
    <row r="154" spans="1:22" ht="24.95" customHeight="1" x14ac:dyDescent="0.25">
      <c r="A154" s="212"/>
      <c r="B154" s="35"/>
      <c r="C154" s="35"/>
      <c r="D154" s="67"/>
      <c r="E154" s="36"/>
      <c r="F154" s="37"/>
      <c r="G154" s="37"/>
      <c r="H154" s="70"/>
      <c r="I154" s="37"/>
      <c r="J154" s="36"/>
      <c r="K154" s="37"/>
      <c r="L154" s="67"/>
      <c r="M154" s="135"/>
      <c r="N154" s="135"/>
      <c r="O154" s="38"/>
      <c r="P154" s="38">
        <f>Tableau2673[[#This Row],[MONTANT TOTAL  HT]]*1.2</f>
        <v>0</v>
      </c>
      <c r="Q154" s="135"/>
      <c r="R154" s="135"/>
      <c r="S154" s="67"/>
      <c r="T154" s="170"/>
      <c r="U154" s="127">
        <f t="shared" si="2"/>
        <v>0</v>
      </c>
      <c r="V154" s="125"/>
    </row>
    <row r="155" spans="1:22" ht="24.95" customHeight="1" x14ac:dyDescent="0.25">
      <c r="A155" s="212"/>
      <c r="B155" s="35"/>
      <c r="C155" s="35"/>
      <c r="D155" s="67"/>
      <c r="E155" s="36"/>
      <c r="F155" s="37"/>
      <c r="G155" s="37"/>
      <c r="H155" s="70"/>
      <c r="I155" s="37"/>
      <c r="J155" s="36"/>
      <c r="K155" s="37"/>
      <c r="L155" s="67"/>
      <c r="M155" s="135"/>
      <c r="N155" s="135"/>
      <c r="O155" s="38"/>
      <c r="P155" s="38">
        <f>Tableau2673[[#This Row],[MONTANT TOTAL  HT]]*1.2</f>
        <v>0</v>
      </c>
      <c r="Q155" s="135"/>
      <c r="R155" s="135"/>
      <c r="S155" s="67"/>
      <c r="T155" s="170"/>
      <c r="U155" s="127">
        <f t="shared" si="2"/>
        <v>0</v>
      </c>
      <c r="V155" s="125"/>
    </row>
    <row r="156" spans="1:22" ht="24.95" customHeight="1" x14ac:dyDescent="0.25">
      <c r="A156" s="212"/>
      <c r="B156" s="35"/>
      <c r="C156" s="35"/>
      <c r="D156" s="67"/>
      <c r="E156" s="36"/>
      <c r="F156" s="37"/>
      <c r="G156" s="37"/>
      <c r="H156" s="70"/>
      <c r="I156" s="37"/>
      <c r="J156" s="36"/>
      <c r="K156" s="37"/>
      <c r="L156" s="67"/>
      <c r="M156" s="135"/>
      <c r="N156" s="135"/>
      <c r="O156" s="38"/>
      <c r="P156" s="38">
        <f>Tableau2673[[#This Row],[MONTANT TOTAL  HT]]*1.2</f>
        <v>0</v>
      </c>
      <c r="Q156" s="135"/>
      <c r="R156" s="135"/>
      <c r="S156" s="67"/>
      <c r="T156" s="170"/>
      <c r="U156" s="127">
        <f t="shared" si="2"/>
        <v>0</v>
      </c>
      <c r="V156" s="125"/>
    </row>
    <row r="157" spans="1:22" ht="24.95" customHeight="1" x14ac:dyDescent="0.25">
      <c r="A157" s="212"/>
      <c r="B157" s="35"/>
      <c r="C157" s="35"/>
      <c r="D157" s="67"/>
      <c r="E157" s="36"/>
      <c r="F157" s="37"/>
      <c r="G157" s="37"/>
      <c r="H157" s="70"/>
      <c r="I157" s="37"/>
      <c r="J157" s="36"/>
      <c r="K157" s="37"/>
      <c r="L157" s="67"/>
      <c r="M157" s="135"/>
      <c r="N157" s="135"/>
      <c r="O157" s="38"/>
      <c r="P157" s="38">
        <f>Tableau2673[[#This Row],[MONTANT TOTAL  HT]]*1.2</f>
        <v>0</v>
      </c>
      <c r="Q157" s="135"/>
      <c r="R157" s="135"/>
      <c r="S157" s="67"/>
      <c r="T157" s="170"/>
      <c r="U157" s="127">
        <f t="shared" si="2"/>
        <v>0</v>
      </c>
      <c r="V157" s="125"/>
    </row>
    <row r="158" spans="1:22" ht="24.95" customHeight="1" x14ac:dyDescent="0.25">
      <c r="A158" s="212"/>
      <c r="B158" s="35"/>
      <c r="C158" s="35"/>
      <c r="D158" s="67"/>
      <c r="E158" s="36"/>
      <c r="F158" s="37"/>
      <c r="G158" s="37"/>
      <c r="H158" s="70"/>
      <c r="I158" s="37"/>
      <c r="J158" s="36"/>
      <c r="K158" s="37"/>
      <c r="L158" s="67"/>
      <c r="M158" s="135"/>
      <c r="N158" s="135"/>
      <c r="O158" s="38"/>
      <c r="P158" s="38">
        <f>Tableau2673[[#This Row],[MONTANT TOTAL  HT]]*1.2</f>
        <v>0</v>
      </c>
      <c r="Q158" s="135"/>
      <c r="R158" s="135"/>
      <c r="S158" s="67"/>
      <c r="T158" s="170"/>
      <c r="U158" s="127">
        <f t="shared" si="2"/>
        <v>0</v>
      </c>
      <c r="V158" s="125"/>
    </row>
    <row r="159" spans="1:22" ht="24.95" customHeight="1" x14ac:dyDescent="0.25">
      <c r="A159" s="212"/>
      <c r="B159" s="35"/>
      <c r="C159" s="35"/>
      <c r="D159" s="67"/>
      <c r="E159" s="36"/>
      <c r="F159" s="37"/>
      <c r="G159" s="37"/>
      <c r="H159" s="70"/>
      <c r="I159" s="37"/>
      <c r="J159" s="36"/>
      <c r="K159" s="37"/>
      <c r="L159" s="67"/>
      <c r="M159" s="135"/>
      <c r="N159" s="135"/>
      <c r="O159" s="38"/>
      <c r="P159" s="38">
        <f>Tableau2673[[#This Row],[MONTANT TOTAL  HT]]*1.2</f>
        <v>0</v>
      </c>
      <c r="Q159" s="135"/>
      <c r="R159" s="135"/>
      <c r="S159" s="67"/>
      <c r="T159" s="170"/>
      <c r="U159" s="127">
        <f t="shared" si="2"/>
        <v>0</v>
      </c>
      <c r="V159" s="125"/>
    </row>
    <row r="160" spans="1:22" ht="24.95" customHeight="1" x14ac:dyDescent="0.25">
      <c r="A160" s="212"/>
      <c r="B160" s="35"/>
      <c r="C160" s="35"/>
      <c r="D160" s="67"/>
      <c r="E160" s="36"/>
      <c r="F160" s="37"/>
      <c r="G160" s="37"/>
      <c r="H160" s="70"/>
      <c r="I160" s="37"/>
      <c r="J160" s="36"/>
      <c r="K160" s="37"/>
      <c r="L160" s="67"/>
      <c r="M160" s="135"/>
      <c r="N160" s="135"/>
      <c r="O160" s="38"/>
      <c r="P160" s="38">
        <f>Tableau2673[[#This Row],[MONTANT TOTAL  HT]]*1.2</f>
        <v>0</v>
      </c>
      <c r="Q160" s="135"/>
      <c r="R160" s="135"/>
      <c r="S160" s="67"/>
      <c r="T160" s="170"/>
      <c r="U160" s="127">
        <f t="shared" si="2"/>
        <v>0</v>
      </c>
      <c r="V160" s="125"/>
    </row>
    <row r="161" spans="1:22" ht="24.95" customHeight="1" x14ac:dyDescent="0.25">
      <c r="A161" s="212"/>
      <c r="B161" s="35"/>
      <c r="C161" s="35"/>
      <c r="D161" s="67"/>
      <c r="E161" s="36"/>
      <c r="F161" s="37"/>
      <c r="G161" s="37"/>
      <c r="H161" s="70"/>
      <c r="I161" s="37"/>
      <c r="J161" s="36"/>
      <c r="K161" s="37"/>
      <c r="L161" s="67"/>
      <c r="M161" s="135"/>
      <c r="N161" s="135"/>
      <c r="O161" s="38"/>
      <c r="P161" s="38">
        <f>Tableau2673[[#This Row],[MONTANT TOTAL  HT]]*1.2</f>
        <v>0</v>
      </c>
      <c r="Q161" s="135"/>
      <c r="R161" s="135"/>
      <c r="S161" s="67"/>
      <c r="T161" s="170"/>
      <c r="U161" s="127">
        <f t="shared" si="2"/>
        <v>0</v>
      </c>
      <c r="V161" s="125"/>
    </row>
    <row r="162" spans="1:22" ht="24.95" customHeight="1" x14ac:dyDescent="0.25">
      <c r="A162" s="212"/>
      <c r="B162" s="35"/>
      <c r="C162" s="35"/>
      <c r="D162" s="67"/>
      <c r="E162" s="36"/>
      <c r="F162" s="37"/>
      <c r="G162" s="37"/>
      <c r="H162" s="70"/>
      <c r="I162" s="37"/>
      <c r="J162" s="36"/>
      <c r="K162" s="37"/>
      <c r="L162" s="67"/>
      <c r="M162" s="135"/>
      <c r="N162" s="135"/>
      <c r="O162" s="38"/>
      <c r="P162" s="38">
        <f>Tableau2673[[#This Row],[MONTANT TOTAL  HT]]*1.2</f>
        <v>0</v>
      </c>
      <c r="Q162" s="135"/>
      <c r="R162" s="135"/>
      <c r="S162" s="67"/>
      <c r="T162" s="170"/>
      <c r="U162" s="127">
        <f t="shared" si="2"/>
        <v>0</v>
      </c>
      <c r="V162" s="125"/>
    </row>
    <row r="163" spans="1:22" ht="24.95" customHeight="1" x14ac:dyDescent="0.25">
      <c r="A163" s="212"/>
      <c r="B163" s="35"/>
      <c r="C163" s="35"/>
      <c r="D163" s="67"/>
      <c r="E163" s="36"/>
      <c r="F163" s="37"/>
      <c r="G163" s="37"/>
      <c r="H163" s="70"/>
      <c r="I163" s="37"/>
      <c r="J163" s="36"/>
      <c r="K163" s="37"/>
      <c r="L163" s="67"/>
      <c r="M163" s="135"/>
      <c r="N163" s="135"/>
      <c r="O163" s="38"/>
      <c r="P163" s="38">
        <f>Tableau2673[[#This Row],[MONTANT TOTAL  HT]]*1.2</f>
        <v>0</v>
      </c>
      <c r="Q163" s="135"/>
      <c r="R163" s="135"/>
      <c r="S163" s="67"/>
      <c r="T163" s="170"/>
      <c r="U163" s="127">
        <f t="shared" si="2"/>
        <v>0</v>
      </c>
      <c r="V163" s="125"/>
    </row>
    <row r="164" spans="1:22" ht="24.95" customHeight="1" x14ac:dyDescent="0.25">
      <c r="A164" s="212"/>
      <c r="B164" s="35"/>
      <c r="C164" s="35"/>
      <c r="D164" s="67"/>
      <c r="E164" s="36"/>
      <c r="F164" s="37"/>
      <c r="G164" s="37"/>
      <c r="H164" s="70"/>
      <c r="I164" s="37"/>
      <c r="J164" s="36"/>
      <c r="K164" s="37"/>
      <c r="L164" s="67"/>
      <c r="M164" s="135"/>
      <c r="N164" s="135"/>
      <c r="O164" s="38"/>
      <c r="P164" s="38">
        <f>Tableau2673[[#This Row],[MONTANT TOTAL  HT]]*1.2</f>
        <v>0</v>
      </c>
      <c r="Q164" s="135"/>
      <c r="R164" s="135"/>
      <c r="S164" s="67"/>
      <c r="T164" s="170"/>
      <c r="U164" s="127">
        <f t="shared" si="2"/>
        <v>0</v>
      </c>
      <c r="V164" s="125"/>
    </row>
    <row r="165" spans="1:22" ht="24.95" customHeight="1" x14ac:dyDescent="0.25">
      <c r="A165" s="212"/>
      <c r="B165" s="35"/>
      <c r="C165" s="35"/>
      <c r="D165" s="67"/>
      <c r="E165" s="36"/>
      <c r="F165" s="37"/>
      <c r="G165" s="37"/>
      <c r="H165" s="70"/>
      <c r="I165" s="37"/>
      <c r="J165" s="36"/>
      <c r="K165" s="37"/>
      <c r="L165" s="67"/>
      <c r="M165" s="135"/>
      <c r="N165" s="135"/>
      <c r="O165" s="38"/>
      <c r="P165" s="38">
        <f>Tableau2673[[#This Row],[MONTANT TOTAL  HT]]*1.2</f>
        <v>0</v>
      </c>
      <c r="Q165" s="135"/>
      <c r="R165" s="135"/>
      <c r="S165" s="67"/>
      <c r="T165" s="170"/>
      <c r="U165" s="127">
        <f t="shared" si="2"/>
        <v>0</v>
      </c>
      <c r="V165" s="125"/>
    </row>
    <row r="166" spans="1:22" ht="24.95" customHeight="1" x14ac:dyDescent="0.25">
      <c r="A166" s="212"/>
      <c r="B166" s="35"/>
      <c r="C166" s="35"/>
      <c r="D166" s="67"/>
      <c r="E166" s="36"/>
      <c r="F166" s="37"/>
      <c r="G166" s="37"/>
      <c r="H166" s="70"/>
      <c r="I166" s="37"/>
      <c r="J166" s="36"/>
      <c r="K166" s="37"/>
      <c r="L166" s="67"/>
      <c r="M166" s="135"/>
      <c r="N166" s="135"/>
      <c r="O166" s="38"/>
      <c r="P166" s="38">
        <f>Tableau2673[[#This Row],[MONTANT TOTAL  HT]]*1.2</f>
        <v>0</v>
      </c>
      <c r="Q166" s="135"/>
      <c r="R166" s="135"/>
      <c r="S166" s="67"/>
      <c r="T166" s="170"/>
      <c r="U166" s="127">
        <f t="shared" si="2"/>
        <v>0</v>
      </c>
      <c r="V166" s="125"/>
    </row>
    <row r="167" spans="1:22" ht="24.95" customHeight="1" x14ac:dyDescent="0.25">
      <c r="A167" s="212"/>
      <c r="B167" s="35"/>
      <c r="C167" s="35"/>
      <c r="D167" s="67"/>
      <c r="E167" s="36"/>
      <c r="F167" s="37"/>
      <c r="G167" s="37"/>
      <c r="H167" s="70"/>
      <c r="I167" s="37"/>
      <c r="J167" s="36"/>
      <c r="K167" s="37"/>
      <c r="L167" s="67"/>
      <c r="M167" s="135"/>
      <c r="N167" s="135"/>
      <c r="O167" s="38"/>
      <c r="P167" s="38">
        <f>Tableau2673[[#This Row],[MONTANT TOTAL  HT]]*1.2</f>
        <v>0</v>
      </c>
      <c r="Q167" s="135"/>
      <c r="R167" s="135"/>
      <c r="S167" s="67"/>
      <c r="T167" s="170"/>
      <c r="U167" s="127">
        <f t="shared" si="2"/>
        <v>0</v>
      </c>
      <c r="V167" s="125"/>
    </row>
    <row r="168" spans="1:22" ht="24.95" customHeight="1" x14ac:dyDescent="0.25">
      <c r="A168" s="212"/>
      <c r="B168" s="35"/>
      <c r="C168" s="35"/>
      <c r="D168" s="67"/>
      <c r="E168" s="36"/>
      <c r="F168" s="37"/>
      <c r="G168" s="37"/>
      <c r="H168" s="70"/>
      <c r="I168" s="37"/>
      <c r="J168" s="36"/>
      <c r="K168" s="37"/>
      <c r="L168" s="67"/>
      <c r="M168" s="135"/>
      <c r="N168" s="135"/>
      <c r="O168" s="38"/>
      <c r="P168" s="38">
        <f>Tableau2673[[#This Row],[MONTANT TOTAL  HT]]*1.2</f>
        <v>0</v>
      </c>
      <c r="Q168" s="135"/>
      <c r="R168" s="135"/>
      <c r="S168" s="67"/>
      <c r="T168" s="170"/>
      <c r="U168" s="127">
        <f t="shared" si="2"/>
        <v>0</v>
      </c>
      <c r="V168" s="125"/>
    </row>
    <row r="169" spans="1:22" ht="24.95" customHeight="1" x14ac:dyDescent="0.25">
      <c r="A169" s="212"/>
      <c r="B169" s="35"/>
      <c r="C169" s="35"/>
      <c r="D169" s="67"/>
      <c r="E169" s="36"/>
      <c r="F169" s="37"/>
      <c r="G169" s="37"/>
      <c r="H169" s="70"/>
      <c r="I169" s="37"/>
      <c r="J169" s="36"/>
      <c r="K169" s="37"/>
      <c r="L169" s="67"/>
      <c r="M169" s="135"/>
      <c r="N169" s="135"/>
      <c r="O169" s="38"/>
      <c r="P169" s="38">
        <f>Tableau2673[[#This Row],[MONTANT TOTAL  HT]]*1.2</f>
        <v>0</v>
      </c>
      <c r="Q169" s="135"/>
      <c r="R169" s="135"/>
      <c r="S169" s="67"/>
      <c r="T169" s="170"/>
      <c r="U169" s="127">
        <f t="shared" si="2"/>
        <v>0</v>
      </c>
      <c r="V169" s="125"/>
    </row>
    <row r="170" spans="1:22" ht="24.95" customHeight="1" x14ac:dyDescent="0.25">
      <c r="A170" s="212"/>
      <c r="B170" s="35"/>
      <c r="C170" s="35"/>
      <c r="D170" s="67"/>
      <c r="E170" s="36"/>
      <c r="F170" s="37"/>
      <c r="G170" s="37"/>
      <c r="H170" s="70"/>
      <c r="I170" s="37"/>
      <c r="J170" s="36"/>
      <c r="K170" s="37"/>
      <c r="L170" s="67"/>
      <c r="M170" s="135"/>
      <c r="N170" s="135"/>
      <c r="O170" s="38"/>
      <c r="P170" s="38">
        <f>Tableau2673[[#This Row],[MONTANT TOTAL  HT]]*1.2</f>
        <v>0</v>
      </c>
      <c r="Q170" s="135"/>
      <c r="R170" s="135"/>
      <c r="S170" s="67"/>
      <c r="T170" s="170"/>
      <c r="U170" s="127">
        <f t="shared" ref="U170:U203" si="3">IF(ISBLANK($T170),P170,0)</f>
        <v>0</v>
      </c>
      <c r="V170" s="125"/>
    </row>
    <row r="171" spans="1:22" ht="24.95" customHeight="1" x14ac:dyDescent="0.25">
      <c r="A171" s="212"/>
      <c r="B171" s="35"/>
      <c r="C171" s="35"/>
      <c r="D171" s="67"/>
      <c r="E171" s="36"/>
      <c r="F171" s="37"/>
      <c r="G171" s="37"/>
      <c r="H171" s="70"/>
      <c r="I171" s="37"/>
      <c r="J171" s="36"/>
      <c r="K171" s="37"/>
      <c r="L171" s="67"/>
      <c r="M171" s="135"/>
      <c r="N171" s="135"/>
      <c r="O171" s="38"/>
      <c r="P171" s="38">
        <f>Tableau2673[[#This Row],[MONTANT TOTAL  HT]]*1.2</f>
        <v>0</v>
      </c>
      <c r="Q171" s="135"/>
      <c r="R171" s="135"/>
      <c r="S171" s="67"/>
      <c r="T171" s="170"/>
      <c r="U171" s="127">
        <f t="shared" si="3"/>
        <v>0</v>
      </c>
      <c r="V171" s="125"/>
    </row>
    <row r="172" spans="1:22" ht="24.95" customHeight="1" x14ac:dyDescent="0.25">
      <c r="A172" s="212"/>
      <c r="B172" s="35"/>
      <c r="C172" s="35"/>
      <c r="D172" s="67"/>
      <c r="E172" s="36"/>
      <c r="F172" s="37"/>
      <c r="G172" s="37"/>
      <c r="H172" s="70"/>
      <c r="I172" s="37"/>
      <c r="J172" s="36"/>
      <c r="K172" s="37"/>
      <c r="L172" s="67"/>
      <c r="M172" s="135"/>
      <c r="N172" s="135"/>
      <c r="O172" s="38"/>
      <c r="P172" s="38">
        <f>Tableau2673[[#This Row],[MONTANT TOTAL  HT]]*1.2</f>
        <v>0</v>
      </c>
      <c r="Q172" s="135"/>
      <c r="R172" s="135"/>
      <c r="S172" s="67"/>
      <c r="T172" s="170"/>
      <c r="U172" s="127">
        <f t="shared" si="3"/>
        <v>0</v>
      </c>
      <c r="V172" s="125"/>
    </row>
    <row r="173" spans="1:22" ht="24.95" customHeight="1" x14ac:dyDescent="0.25">
      <c r="A173" s="212"/>
      <c r="B173" s="35"/>
      <c r="C173" s="35"/>
      <c r="D173" s="67"/>
      <c r="E173" s="36"/>
      <c r="F173" s="37"/>
      <c r="G173" s="37"/>
      <c r="H173" s="70"/>
      <c r="I173" s="37"/>
      <c r="J173" s="36"/>
      <c r="K173" s="37"/>
      <c r="L173" s="67"/>
      <c r="M173" s="135"/>
      <c r="N173" s="135"/>
      <c r="O173" s="38"/>
      <c r="P173" s="38">
        <f>Tableau2673[[#This Row],[MONTANT TOTAL  HT]]*1.2</f>
        <v>0</v>
      </c>
      <c r="Q173" s="135"/>
      <c r="R173" s="135"/>
      <c r="S173" s="67"/>
      <c r="T173" s="170"/>
      <c r="U173" s="127">
        <f t="shared" si="3"/>
        <v>0</v>
      </c>
      <c r="V173" s="125"/>
    </row>
    <row r="174" spans="1:22" ht="24.95" customHeight="1" x14ac:dyDescent="0.25">
      <c r="A174" s="212"/>
      <c r="B174" s="35"/>
      <c r="C174" s="35"/>
      <c r="D174" s="67"/>
      <c r="E174" s="36"/>
      <c r="F174" s="37"/>
      <c r="G174" s="37"/>
      <c r="H174" s="70"/>
      <c r="I174" s="37"/>
      <c r="J174" s="36"/>
      <c r="K174" s="37"/>
      <c r="L174" s="67"/>
      <c r="M174" s="135"/>
      <c r="N174" s="135"/>
      <c r="O174" s="38"/>
      <c r="P174" s="38">
        <f>Tableau2673[[#This Row],[MONTANT TOTAL  HT]]*1.2</f>
        <v>0</v>
      </c>
      <c r="Q174" s="135"/>
      <c r="R174" s="135"/>
      <c r="S174" s="67"/>
      <c r="T174" s="170"/>
      <c r="U174" s="127">
        <f t="shared" si="3"/>
        <v>0</v>
      </c>
      <c r="V174" s="125"/>
    </row>
    <row r="175" spans="1:22" ht="24.95" customHeight="1" x14ac:dyDescent="0.25">
      <c r="A175" s="212"/>
      <c r="B175" s="35"/>
      <c r="C175" s="35"/>
      <c r="D175" s="67"/>
      <c r="E175" s="36"/>
      <c r="F175" s="37"/>
      <c r="G175" s="37"/>
      <c r="H175" s="70"/>
      <c r="I175" s="37"/>
      <c r="J175" s="36"/>
      <c r="K175" s="37"/>
      <c r="L175" s="67"/>
      <c r="M175" s="135"/>
      <c r="N175" s="135"/>
      <c r="O175" s="38"/>
      <c r="P175" s="38">
        <f>Tableau2673[[#This Row],[MONTANT TOTAL  HT]]*1.2</f>
        <v>0</v>
      </c>
      <c r="Q175" s="135"/>
      <c r="R175" s="135"/>
      <c r="S175" s="67"/>
      <c r="T175" s="170"/>
      <c r="U175" s="127">
        <f t="shared" si="3"/>
        <v>0</v>
      </c>
      <c r="V175" s="125"/>
    </row>
    <row r="176" spans="1:22" ht="24.95" customHeight="1" x14ac:dyDescent="0.25">
      <c r="A176" s="212"/>
      <c r="B176" s="35"/>
      <c r="C176" s="35"/>
      <c r="D176" s="67"/>
      <c r="E176" s="36"/>
      <c r="F176" s="37"/>
      <c r="G176" s="37"/>
      <c r="H176" s="70"/>
      <c r="I176" s="37"/>
      <c r="J176" s="36"/>
      <c r="K176" s="37"/>
      <c r="L176" s="67"/>
      <c r="M176" s="135"/>
      <c r="N176" s="135"/>
      <c r="O176" s="38"/>
      <c r="P176" s="38">
        <f>Tableau2673[[#This Row],[MONTANT TOTAL  HT]]*1.2</f>
        <v>0</v>
      </c>
      <c r="Q176" s="135"/>
      <c r="R176" s="135"/>
      <c r="S176" s="67"/>
      <c r="T176" s="170"/>
      <c r="U176" s="127">
        <f t="shared" si="3"/>
        <v>0</v>
      </c>
      <c r="V176" s="125"/>
    </row>
    <row r="177" spans="1:22" ht="24.95" customHeight="1" x14ac:dyDescent="0.25">
      <c r="A177" s="212"/>
      <c r="B177" s="35"/>
      <c r="C177" s="35"/>
      <c r="D177" s="67"/>
      <c r="E177" s="36"/>
      <c r="F177" s="37"/>
      <c r="G177" s="37"/>
      <c r="H177" s="70"/>
      <c r="I177" s="37"/>
      <c r="J177" s="36"/>
      <c r="K177" s="37"/>
      <c r="L177" s="67"/>
      <c r="M177" s="135"/>
      <c r="N177" s="135"/>
      <c r="O177" s="38"/>
      <c r="P177" s="38">
        <f>Tableau2673[[#This Row],[MONTANT TOTAL  HT]]*1.2</f>
        <v>0</v>
      </c>
      <c r="Q177" s="135"/>
      <c r="R177" s="135"/>
      <c r="S177" s="67"/>
      <c r="T177" s="170"/>
      <c r="U177" s="127">
        <f t="shared" si="3"/>
        <v>0</v>
      </c>
      <c r="V177" s="125"/>
    </row>
    <row r="178" spans="1:22" ht="24.95" customHeight="1" x14ac:dyDescent="0.25">
      <c r="A178" s="212"/>
      <c r="B178" s="35"/>
      <c r="C178" s="35"/>
      <c r="D178" s="67"/>
      <c r="E178" s="36"/>
      <c r="F178" s="37"/>
      <c r="G178" s="37"/>
      <c r="H178" s="70"/>
      <c r="I178" s="37"/>
      <c r="J178" s="36"/>
      <c r="K178" s="37"/>
      <c r="L178" s="67"/>
      <c r="M178" s="135"/>
      <c r="N178" s="135"/>
      <c r="O178" s="38"/>
      <c r="P178" s="38">
        <f>Tableau2673[[#This Row],[MONTANT TOTAL  HT]]*1.2</f>
        <v>0</v>
      </c>
      <c r="Q178" s="135"/>
      <c r="R178" s="135"/>
      <c r="S178" s="67"/>
      <c r="T178" s="170"/>
      <c r="U178" s="127">
        <f t="shared" si="3"/>
        <v>0</v>
      </c>
      <c r="V178" s="125"/>
    </row>
    <row r="179" spans="1:22" ht="24.95" customHeight="1" x14ac:dyDescent="0.25">
      <c r="A179" s="212"/>
      <c r="B179" s="35"/>
      <c r="C179" s="35"/>
      <c r="D179" s="67"/>
      <c r="E179" s="36"/>
      <c r="F179" s="37"/>
      <c r="G179" s="37"/>
      <c r="H179" s="70"/>
      <c r="I179" s="37"/>
      <c r="J179" s="36"/>
      <c r="K179" s="37"/>
      <c r="L179" s="67"/>
      <c r="M179" s="135"/>
      <c r="N179" s="135"/>
      <c r="O179" s="38"/>
      <c r="P179" s="38">
        <f>Tableau2673[[#This Row],[MONTANT TOTAL  HT]]*1.2</f>
        <v>0</v>
      </c>
      <c r="Q179" s="135"/>
      <c r="R179" s="135"/>
      <c r="S179" s="67"/>
      <c r="T179" s="170"/>
      <c r="U179" s="127">
        <f t="shared" si="3"/>
        <v>0</v>
      </c>
      <c r="V179" s="125"/>
    </row>
    <row r="180" spans="1:22" ht="24.95" customHeight="1" x14ac:dyDescent="0.25">
      <c r="A180" s="212"/>
      <c r="B180" s="35"/>
      <c r="C180" s="35"/>
      <c r="D180" s="67"/>
      <c r="E180" s="36"/>
      <c r="F180" s="37"/>
      <c r="G180" s="37"/>
      <c r="H180" s="70"/>
      <c r="I180" s="37"/>
      <c r="J180" s="36"/>
      <c r="K180" s="37"/>
      <c r="L180" s="67"/>
      <c r="M180" s="135"/>
      <c r="N180" s="135"/>
      <c r="O180" s="38"/>
      <c r="P180" s="38">
        <f>Tableau2673[[#This Row],[MONTANT TOTAL  HT]]*1.2</f>
        <v>0</v>
      </c>
      <c r="Q180" s="135"/>
      <c r="R180" s="135"/>
      <c r="S180" s="67"/>
      <c r="T180" s="170"/>
      <c r="U180" s="127">
        <f t="shared" si="3"/>
        <v>0</v>
      </c>
      <c r="V180" s="125"/>
    </row>
    <row r="181" spans="1:22" ht="24.95" customHeight="1" x14ac:dyDescent="0.25">
      <c r="A181" s="212"/>
      <c r="B181" s="35"/>
      <c r="C181" s="35"/>
      <c r="D181" s="67"/>
      <c r="E181" s="36"/>
      <c r="F181" s="37"/>
      <c r="G181" s="37"/>
      <c r="H181" s="70"/>
      <c r="I181" s="37"/>
      <c r="J181" s="36"/>
      <c r="K181" s="37"/>
      <c r="L181" s="67"/>
      <c r="M181" s="135"/>
      <c r="N181" s="135"/>
      <c r="O181" s="38"/>
      <c r="P181" s="38">
        <f>Tableau2673[[#This Row],[MONTANT TOTAL  HT]]*1.2</f>
        <v>0</v>
      </c>
      <c r="Q181" s="135"/>
      <c r="R181" s="135"/>
      <c r="S181" s="67"/>
      <c r="T181" s="170"/>
      <c r="U181" s="127">
        <f t="shared" si="3"/>
        <v>0</v>
      </c>
      <c r="V181" s="125"/>
    </row>
    <row r="182" spans="1:22" ht="24.95" customHeight="1" x14ac:dyDescent="0.25">
      <c r="A182" s="212"/>
      <c r="B182" s="35"/>
      <c r="C182" s="35"/>
      <c r="D182" s="67"/>
      <c r="E182" s="36"/>
      <c r="F182" s="37"/>
      <c r="G182" s="37"/>
      <c r="H182" s="70"/>
      <c r="I182" s="37"/>
      <c r="J182" s="36"/>
      <c r="K182" s="37"/>
      <c r="L182" s="67"/>
      <c r="M182" s="135"/>
      <c r="N182" s="135"/>
      <c r="O182" s="38"/>
      <c r="P182" s="38">
        <f>Tableau2673[[#This Row],[MONTANT TOTAL  HT]]*1.2</f>
        <v>0</v>
      </c>
      <c r="Q182" s="135"/>
      <c r="R182" s="135"/>
      <c r="S182" s="67"/>
      <c r="T182" s="170"/>
      <c r="U182" s="127">
        <f t="shared" si="3"/>
        <v>0</v>
      </c>
      <c r="V182" s="125"/>
    </row>
    <row r="183" spans="1:22" ht="24.95" customHeight="1" x14ac:dyDescent="0.25">
      <c r="A183" s="212"/>
      <c r="B183" s="35"/>
      <c r="C183" s="35"/>
      <c r="D183" s="67"/>
      <c r="E183" s="36"/>
      <c r="F183" s="37"/>
      <c r="G183" s="37"/>
      <c r="H183" s="70"/>
      <c r="I183" s="37"/>
      <c r="J183" s="36"/>
      <c r="K183" s="37"/>
      <c r="L183" s="67"/>
      <c r="M183" s="135"/>
      <c r="N183" s="135"/>
      <c r="O183" s="38"/>
      <c r="P183" s="38">
        <f>Tableau2673[[#This Row],[MONTANT TOTAL  HT]]*1.2</f>
        <v>0</v>
      </c>
      <c r="Q183" s="135"/>
      <c r="R183" s="135"/>
      <c r="S183" s="67"/>
      <c r="T183" s="170"/>
      <c r="U183" s="127">
        <f t="shared" si="3"/>
        <v>0</v>
      </c>
      <c r="V183" s="125"/>
    </row>
    <row r="184" spans="1:22" ht="24.95" customHeight="1" x14ac:dyDescent="0.25">
      <c r="A184" s="212"/>
      <c r="B184" s="35"/>
      <c r="C184" s="35"/>
      <c r="D184" s="67"/>
      <c r="E184" s="36"/>
      <c r="F184" s="37"/>
      <c r="G184" s="37"/>
      <c r="H184" s="70"/>
      <c r="I184" s="37"/>
      <c r="J184" s="36"/>
      <c r="K184" s="37"/>
      <c r="L184" s="67"/>
      <c r="M184" s="135"/>
      <c r="N184" s="135"/>
      <c r="O184" s="38"/>
      <c r="P184" s="38">
        <f>Tableau2673[[#This Row],[MONTANT TOTAL  HT]]*1.2</f>
        <v>0</v>
      </c>
      <c r="Q184" s="135"/>
      <c r="R184" s="135"/>
      <c r="S184" s="67"/>
      <c r="T184" s="170"/>
      <c r="U184" s="127">
        <f t="shared" si="3"/>
        <v>0</v>
      </c>
      <c r="V184" s="125"/>
    </row>
    <row r="185" spans="1:22" ht="24.95" customHeight="1" x14ac:dyDescent="0.25">
      <c r="A185" s="212"/>
      <c r="B185" s="35"/>
      <c r="C185" s="35"/>
      <c r="D185" s="67"/>
      <c r="E185" s="36"/>
      <c r="F185" s="37"/>
      <c r="G185" s="37"/>
      <c r="H185" s="70"/>
      <c r="I185" s="37"/>
      <c r="J185" s="36"/>
      <c r="K185" s="37"/>
      <c r="L185" s="67"/>
      <c r="M185" s="135"/>
      <c r="N185" s="135"/>
      <c r="O185" s="38"/>
      <c r="P185" s="38">
        <f>Tableau2673[[#This Row],[MONTANT TOTAL  HT]]*1.2</f>
        <v>0</v>
      </c>
      <c r="Q185" s="135"/>
      <c r="R185" s="135"/>
      <c r="S185" s="67"/>
      <c r="T185" s="170"/>
      <c r="U185" s="127">
        <f t="shared" si="3"/>
        <v>0</v>
      </c>
      <c r="V185" s="125"/>
    </row>
    <row r="186" spans="1:22" ht="24.95" customHeight="1" x14ac:dyDescent="0.25">
      <c r="A186" s="212"/>
      <c r="B186" s="35"/>
      <c r="C186" s="35"/>
      <c r="D186" s="67"/>
      <c r="E186" s="36"/>
      <c r="F186" s="37"/>
      <c r="G186" s="37"/>
      <c r="H186" s="70"/>
      <c r="I186" s="37"/>
      <c r="J186" s="36"/>
      <c r="K186" s="37"/>
      <c r="L186" s="67"/>
      <c r="M186" s="135"/>
      <c r="N186" s="135"/>
      <c r="O186" s="38"/>
      <c r="P186" s="38">
        <f>Tableau2673[[#This Row],[MONTANT TOTAL  HT]]*1.2</f>
        <v>0</v>
      </c>
      <c r="Q186" s="135"/>
      <c r="R186" s="135"/>
      <c r="S186" s="67"/>
      <c r="T186" s="170"/>
      <c r="U186" s="127">
        <f t="shared" si="3"/>
        <v>0</v>
      </c>
      <c r="V186" s="125"/>
    </row>
    <row r="187" spans="1:22" ht="24.95" customHeight="1" x14ac:dyDescent="0.25">
      <c r="A187" s="212"/>
      <c r="B187" s="35"/>
      <c r="C187" s="35"/>
      <c r="D187" s="67"/>
      <c r="E187" s="36"/>
      <c r="F187" s="37"/>
      <c r="G187" s="37"/>
      <c r="H187" s="70"/>
      <c r="I187" s="37"/>
      <c r="J187" s="36"/>
      <c r="K187" s="37"/>
      <c r="L187" s="67"/>
      <c r="M187" s="135"/>
      <c r="N187" s="135"/>
      <c r="O187" s="38"/>
      <c r="P187" s="38">
        <f>Tableau2673[[#This Row],[MONTANT TOTAL  HT]]*1.2</f>
        <v>0</v>
      </c>
      <c r="Q187" s="135"/>
      <c r="R187" s="135"/>
      <c r="S187" s="67"/>
      <c r="T187" s="170"/>
      <c r="U187" s="127">
        <f t="shared" si="3"/>
        <v>0</v>
      </c>
      <c r="V187" s="125"/>
    </row>
    <row r="188" spans="1:22" ht="24.95" customHeight="1" x14ac:dyDescent="0.25">
      <c r="A188" s="212"/>
      <c r="B188" s="35"/>
      <c r="C188" s="35"/>
      <c r="D188" s="67"/>
      <c r="E188" s="36"/>
      <c r="F188" s="37"/>
      <c r="G188" s="37"/>
      <c r="H188" s="70"/>
      <c r="I188" s="37"/>
      <c r="J188" s="36"/>
      <c r="K188" s="37"/>
      <c r="L188" s="67"/>
      <c r="M188" s="135"/>
      <c r="N188" s="135"/>
      <c r="O188" s="38"/>
      <c r="P188" s="38">
        <f>Tableau2673[[#This Row],[MONTANT TOTAL  HT]]*1.2</f>
        <v>0</v>
      </c>
      <c r="Q188" s="135"/>
      <c r="R188" s="135"/>
      <c r="S188" s="67"/>
      <c r="T188" s="170"/>
      <c r="U188" s="127">
        <f t="shared" si="3"/>
        <v>0</v>
      </c>
      <c r="V188" s="125"/>
    </row>
    <row r="189" spans="1:22" ht="24.95" customHeight="1" x14ac:dyDescent="0.25">
      <c r="A189" s="212"/>
      <c r="B189" s="35"/>
      <c r="C189" s="35"/>
      <c r="D189" s="67"/>
      <c r="E189" s="36"/>
      <c r="F189" s="37"/>
      <c r="G189" s="37"/>
      <c r="H189" s="70"/>
      <c r="I189" s="37"/>
      <c r="J189" s="36"/>
      <c r="K189" s="37"/>
      <c r="L189" s="67"/>
      <c r="M189" s="135"/>
      <c r="N189" s="135"/>
      <c r="O189" s="38"/>
      <c r="P189" s="38">
        <f>Tableau2673[[#This Row],[MONTANT TOTAL  HT]]*1.2</f>
        <v>0</v>
      </c>
      <c r="Q189" s="135"/>
      <c r="R189" s="135"/>
      <c r="S189" s="67"/>
      <c r="T189" s="170"/>
      <c r="U189" s="127">
        <f t="shared" si="3"/>
        <v>0</v>
      </c>
      <c r="V189" s="125"/>
    </row>
    <row r="190" spans="1:22" ht="24.95" customHeight="1" x14ac:dyDescent="0.25">
      <c r="A190" s="212"/>
      <c r="B190" s="35"/>
      <c r="C190" s="35"/>
      <c r="D190" s="67"/>
      <c r="E190" s="36"/>
      <c r="F190" s="37"/>
      <c r="G190" s="37"/>
      <c r="H190" s="70"/>
      <c r="I190" s="37"/>
      <c r="J190" s="36"/>
      <c r="K190" s="37"/>
      <c r="L190" s="67"/>
      <c r="M190" s="135"/>
      <c r="N190" s="135"/>
      <c r="O190" s="38"/>
      <c r="P190" s="38">
        <f>Tableau2673[[#This Row],[MONTANT TOTAL  HT]]*1.2</f>
        <v>0</v>
      </c>
      <c r="Q190" s="135"/>
      <c r="R190" s="135"/>
      <c r="S190" s="67"/>
      <c r="T190" s="170"/>
      <c r="U190" s="127">
        <f t="shared" si="3"/>
        <v>0</v>
      </c>
      <c r="V190" s="125"/>
    </row>
    <row r="191" spans="1:22" ht="24.95" customHeight="1" x14ac:dyDescent="0.25">
      <c r="A191" s="212"/>
      <c r="B191" s="35"/>
      <c r="C191" s="35"/>
      <c r="D191" s="67"/>
      <c r="E191" s="36"/>
      <c r="F191" s="37"/>
      <c r="G191" s="37"/>
      <c r="H191" s="70"/>
      <c r="I191" s="37"/>
      <c r="J191" s="36"/>
      <c r="K191" s="37"/>
      <c r="L191" s="67"/>
      <c r="M191" s="135"/>
      <c r="N191" s="135"/>
      <c r="O191" s="38"/>
      <c r="P191" s="38">
        <f>Tableau2673[[#This Row],[MONTANT TOTAL  HT]]*1.2</f>
        <v>0</v>
      </c>
      <c r="Q191" s="135"/>
      <c r="R191" s="135"/>
      <c r="S191" s="67"/>
      <c r="T191" s="170"/>
      <c r="U191" s="127">
        <f t="shared" si="3"/>
        <v>0</v>
      </c>
      <c r="V191" s="125"/>
    </row>
    <row r="192" spans="1:22" ht="24.95" customHeight="1" x14ac:dyDescent="0.25">
      <c r="A192" s="212"/>
      <c r="B192" s="35"/>
      <c r="C192" s="35"/>
      <c r="D192" s="67"/>
      <c r="E192" s="36"/>
      <c r="F192" s="37"/>
      <c r="G192" s="37"/>
      <c r="H192" s="70"/>
      <c r="I192" s="37"/>
      <c r="J192" s="36"/>
      <c r="K192" s="37"/>
      <c r="L192" s="67"/>
      <c r="M192" s="135"/>
      <c r="N192" s="135"/>
      <c r="O192" s="38"/>
      <c r="P192" s="38">
        <f>Tableau2673[[#This Row],[MONTANT TOTAL  HT]]*1.2</f>
        <v>0</v>
      </c>
      <c r="Q192" s="135"/>
      <c r="R192" s="135"/>
      <c r="S192" s="67"/>
      <c r="T192" s="170"/>
      <c r="U192" s="127">
        <f t="shared" si="3"/>
        <v>0</v>
      </c>
      <c r="V192" s="125"/>
    </row>
    <row r="193" spans="1:22" ht="24.95" customHeight="1" x14ac:dyDescent="0.25">
      <c r="A193" s="212"/>
      <c r="B193" s="35"/>
      <c r="C193" s="35"/>
      <c r="D193" s="67"/>
      <c r="E193" s="36"/>
      <c r="F193" s="37"/>
      <c r="G193" s="37"/>
      <c r="H193" s="70"/>
      <c r="I193" s="37"/>
      <c r="J193" s="36"/>
      <c r="K193" s="37"/>
      <c r="L193" s="67"/>
      <c r="M193" s="135"/>
      <c r="N193" s="135"/>
      <c r="O193" s="38"/>
      <c r="P193" s="38">
        <f>Tableau2673[[#This Row],[MONTANT TOTAL  HT]]*1.2</f>
        <v>0</v>
      </c>
      <c r="Q193" s="135"/>
      <c r="R193" s="135"/>
      <c r="S193" s="67"/>
      <c r="T193" s="170"/>
      <c r="U193" s="127">
        <f t="shared" si="3"/>
        <v>0</v>
      </c>
      <c r="V193" s="125"/>
    </row>
    <row r="194" spans="1:22" ht="24.95" customHeight="1" x14ac:dyDescent="0.25">
      <c r="A194" s="212"/>
      <c r="B194" s="35"/>
      <c r="C194" s="35"/>
      <c r="D194" s="67"/>
      <c r="E194" s="36"/>
      <c r="F194" s="37"/>
      <c r="G194" s="37"/>
      <c r="H194" s="70"/>
      <c r="I194" s="37"/>
      <c r="J194" s="36"/>
      <c r="K194" s="37"/>
      <c r="L194" s="67"/>
      <c r="M194" s="135"/>
      <c r="N194" s="135"/>
      <c r="O194" s="38"/>
      <c r="P194" s="38">
        <f>Tableau2673[[#This Row],[MONTANT TOTAL  HT]]*1.2</f>
        <v>0</v>
      </c>
      <c r="Q194" s="135"/>
      <c r="R194" s="135"/>
      <c r="S194" s="67"/>
      <c r="T194" s="170"/>
      <c r="U194" s="127">
        <f t="shared" si="3"/>
        <v>0</v>
      </c>
      <c r="V194" s="125"/>
    </row>
    <row r="195" spans="1:22" ht="24.95" customHeight="1" x14ac:dyDescent="0.25">
      <c r="A195" s="212"/>
      <c r="B195" s="35"/>
      <c r="C195" s="35"/>
      <c r="D195" s="67"/>
      <c r="E195" s="36"/>
      <c r="F195" s="37"/>
      <c r="G195" s="37"/>
      <c r="H195" s="70"/>
      <c r="I195" s="37"/>
      <c r="J195" s="36"/>
      <c r="K195" s="37"/>
      <c r="L195" s="67"/>
      <c r="M195" s="135"/>
      <c r="N195" s="135"/>
      <c r="O195" s="38"/>
      <c r="P195" s="38">
        <f>Tableau2673[[#This Row],[MONTANT TOTAL  HT]]*1.2</f>
        <v>0</v>
      </c>
      <c r="Q195" s="135"/>
      <c r="R195" s="135"/>
      <c r="S195" s="67"/>
      <c r="T195" s="170"/>
      <c r="U195" s="127">
        <f t="shared" si="3"/>
        <v>0</v>
      </c>
      <c r="V195" s="125"/>
    </row>
    <row r="196" spans="1:22" ht="24.95" customHeight="1" x14ac:dyDescent="0.25">
      <c r="A196" s="212"/>
      <c r="B196" s="35"/>
      <c r="C196" s="35"/>
      <c r="D196" s="67"/>
      <c r="E196" s="36"/>
      <c r="F196" s="37"/>
      <c r="G196" s="37"/>
      <c r="H196" s="70"/>
      <c r="I196" s="37"/>
      <c r="J196" s="36"/>
      <c r="K196" s="37"/>
      <c r="L196" s="67"/>
      <c r="M196" s="135"/>
      <c r="N196" s="135"/>
      <c r="O196" s="38"/>
      <c r="P196" s="38">
        <f>Tableau2673[[#This Row],[MONTANT TOTAL  HT]]*1.2</f>
        <v>0</v>
      </c>
      <c r="Q196" s="135"/>
      <c r="R196" s="135"/>
      <c r="S196" s="67"/>
      <c r="T196" s="170"/>
      <c r="U196" s="127">
        <f t="shared" si="3"/>
        <v>0</v>
      </c>
      <c r="V196" s="125"/>
    </row>
    <row r="197" spans="1:22" ht="24.95" customHeight="1" x14ac:dyDescent="0.25">
      <c r="A197" s="212"/>
      <c r="B197" s="35"/>
      <c r="C197" s="35"/>
      <c r="D197" s="67"/>
      <c r="E197" s="36"/>
      <c r="F197" s="37"/>
      <c r="G197" s="37"/>
      <c r="H197" s="70"/>
      <c r="I197" s="37"/>
      <c r="J197" s="36"/>
      <c r="K197" s="37"/>
      <c r="L197" s="67"/>
      <c r="M197" s="135"/>
      <c r="N197" s="135"/>
      <c r="O197" s="38"/>
      <c r="P197" s="38">
        <f>Tableau2673[[#This Row],[MONTANT TOTAL  HT]]*1.2</f>
        <v>0</v>
      </c>
      <c r="Q197" s="135"/>
      <c r="R197" s="135"/>
      <c r="S197" s="67"/>
      <c r="T197" s="170"/>
      <c r="U197" s="127">
        <f t="shared" si="3"/>
        <v>0</v>
      </c>
      <c r="V197" s="125"/>
    </row>
    <row r="198" spans="1:22" ht="24.95" customHeight="1" x14ac:dyDescent="0.25">
      <c r="A198" s="212"/>
      <c r="B198" s="35"/>
      <c r="C198" s="35"/>
      <c r="D198" s="67"/>
      <c r="E198" s="36"/>
      <c r="F198" s="37"/>
      <c r="G198" s="37"/>
      <c r="H198" s="70"/>
      <c r="I198" s="37"/>
      <c r="J198" s="36"/>
      <c r="K198" s="37"/>
      <c r="L198" s="67"/>
      <c r="M198" s="135"/>
      <c r="N198" s="135"/>
      <c r="O198" s="38"/>
      <c r="P198" s="38">
        <f>Tableau2673[[#This Row],[MONTANT TOTAL  HT]]*1.2</f>
        <v>0</v>
      </c>
      <c r="Q198" s="135"/>
      <c r="R198" s="135"/>
      <c r="S198" s="67"/>
      <c r="T198" s="170"/>
      <c r="U198" s="127">
        <f t="shared" si="3"/>
        <v>0</v>
      </c>
      <c r="V198" s="125"/>
    </row>
    <row r="199" spans="1:22" ht="24.95" customHeight="1" x14ac:dyDescent="0.25">
      <c r="A199" s="212"/>
      <c r="B199" s="35"/>
      <c r="C199" s="35"/>
      <c r="D199" s="67"/>
      <c r="E199" s="36"/>
      <c r="F199" s="37"/>
      <c r="G199" s="37"/>
      <c r="H199" s="70"/>
      <c r="I199" s="37"/>
      <c r="J199" s="36"/>
      <c r="K199" s="37"/>
      <c r="L199" s="67"/>
      <c r="M199" s="135"/>
      <c r="N199" s="135"/>
      <c r="O199" s="38"/>
      <c r="P199" s="38">
        <f>Tableau2673[[#This Row],[MONTANT TOTAL  HT]]*1.2</f>
        <v>0</v>
      </c>
      <c r="Q199" s="135"/>
      <c r="R199" s="135"/>
      <c r="S199" s="67"/>
      <c r="T199" s="170"/>
      <c r="U199" s="127">
        <f t="shared" si="3"/>
        <v>0</v>
      </c>
      <c r="V199" s="125"/>
    </row>
    <row r="200" spans="1:22" ht="24.95" customHeight="1" x14ac:dyDescent="0.25">
      <c r="A200" s="212"/>
      <c r="B200" s="35"/>
      <c r="C200" s="35"/>
      <c r="D200" s="67"/>
      <c r="E200" s="36"/>
      <c r="F200" s="37"/>
      <c r="G200" s="37"/>
      <c r="H200" s="70"/>
      <c r="I200" s="37"/>
      <c r="J200" s="36"/>
      <c r="K200" s="37"/>
      <c r="L200" s="67"/>
      <c r="M200" s="135"/>
      <c r="N200" s="135"/>
      <c r="O200" s="38"/>
      <c r="P200" s="38">
        <f>Tableau2673[[#This Row],[MONTANT TOTAL  HT]]*1.2</f>
        <v>0</v>
      </c>
      <c r="Q200" s="135"/>
      <c r="R200" s="135"/>
      <c r="S200" s="67"/>
      <c r="T200" s="170"/>
      <c r="U200" s="127">
        <f t="shared" si="3"/>
        <v>0</v>
      </c>
      <c r="V200" s="125"/>
    </row>
    <row r="201" spans="1:22" ht="24.95" customHeight="1" x14ac:dyDescent="0.25">
      <c r="A201" s="212"/>
      <c r="B201" s="35"/>
      <c r="C201" s="35"/>
      <c r="D201" s="67"/>
      <c r="E201" s="36"/>
      <c r="F201" s="37"/>
      <c r="G201" s="37"/>
      <c r="H201" s="70"/>
      <c r="I201" s="37"/>
      <c r="J201" s="36"/>
      <c r="K201" s="37"/>
      <c r="L201" s="67"/>
      <c r="M201" s="135"/>
      <c r="N201" s="135"/>
      <c r="O201" s="38"/>
      <c r="P201" s="38">
        <f>Tableau2673[[#This Row],[MONTANT TOTAL  HT]]*1.2</f>
        <v>0</v>
      </c>
      <c r="Q201" s="135"/>
      <c r="R201" s="135"/>
      <c r="S201" s="67"/>
      <c r="T201" s="170"/>
      <c r="U201" s="127">
        <f t="shared" si="3"/>
        <v>0</v>
      </c>
      <c r="V201" s="125"/>
    </row>
    <row r="202" spans="1:22" ht="24.95" customHeight="1" x14ac:dyDescent="0.25">
      <c r="A202" s="212"/>
      <c r="B202" s="35"/>
      <c r="C202" s="35"/>
      <c r="D202" s="67"/>
      <c r="E202" s="36"/>
      <c r="F202" s="37"/>
      <c r="G202" s="37"/>
      <c r="H202" s="70"/>
      <c r="I202" s="37"/>
      <c r="J202" s="36"/>
      <c r="K202" s="37"/>
      <c r="L202" s="67"/>
      <c r="M202" s="135"/>
      <c r="N202" s="135"/>
      <c r="O202" s="38"/>
      <c r="P202" s="38">
        <f>Tableau2673[[#This Row],[MONTANT TOTAL  HT]]*1.2</f>
        <v>0</v>
      </c>
      <c r="Q202" s="135"/>
      <c r="R202" s="135"/>
      <c r="S202" s="67"/>
      <c r="T202" s="170"/>
      <c r="U202" s="127">
        <f t="shared" si="3"/>
        <v>0</v>
      </c>
      <c r="V202" s="125"/>
    </row>
    <row r="203" spans="1:22" ht="24.95" customHeight="1" x14ac:dyDescent="0.25">
      <c r="A203" s="212"/>
      <c r="B203" s="40"/>
      <c r="C203" s="40"/>
      <c r="D203" s="68"/>
      <c r="E203" s="42"/>
      <c r="F203" s="43"/>
      <c r="G203" s="43"/>
      <c r="H203" s="71"/>
      <c r="I203" s="43"/>
      <c r="J203" s="42"/>
      <c r="K203" s="43"/>
      <c r="L203" s="68"/>
      <c r="M203" s="136"/>
      <c r="N203" s="136"/>
      <c r="O203" s="44"/>
      <c r="P203" s="44">
        <f>Tableau2673[[#This Row],[MONTANT TOTAL  HT]]*1.2</f>
        <v>0</v>
      </c>
      <c r="Q203" s="136"/>
      <c r="R203" s="136"/>
      <c r="S203" s="68"/>
      <c r="T203" s="170"/>
      <c r="U203" s="127">
        <f t="shared" si="3"/>
        <v>0</v>
      </c>
      <c r="V203" s="125"/>
    </row>
    <row r="204" spans="1:22" ht="24.95" customHeight="1" x14ac:dyDescent="0.25">
      <c r="A204" s="26"/>
      <c r="B204" s="191" t="s">
        <v>9</v>
      </c>
      <c r="C204" s="191"/>
      <c r="D204" s="192"/>
      <c r="E204" s="193"/>
      <c r="F204" s="194"/>
      <c r="G204" s="194"/>
      <c r="H204" s="195"/>
      <c r="I204" s="194"/>
      <c r="J204" s="193"/>
      <c r="K204" s="194"/>
      <c r="L204" s="192"/>
      <c r="M204" s="197"/>
      <c r="N204" s="197"/>
      <c r="O204" s="196">
        <f>SUBTOTAL(109,Tableau2673[MONTANT TOTAL  HT])</f>
        <v>0</v>
      </c>
      <c r="P204" s="196">
        <f>SUBTOTAL(109,Tableau2673[MONTANT TOTAL  TTC])</f>
        <v>0</v>
      </c>
      <c r="Q204" s="198"/>
      <c r="R204" s="198"/>
      <c r="S204" s="192"/>
      <c r="T204" s="199"/>
      <c r="U204" s="206">
        <f>SUBTOTAL(109,Tableau2673[RESTE A RECEVOIR TTC])</f>
        <v>0</v>
      </c>
      <c r="V204" s="190"/>
    </row>
    <row r="205" spans="1:22" x14ac:dyDescent="0.25">
      <c r="V205" s="180"/>
    </row>
    <row r="206" spans="1:22" x14ac:dyDescent="0.25">
      <c r="V206" s="180"/>
    </row>
    <row r="207" spans="1:22" ht="81" customHeight="1" x14ac:dyDescent="0.25">
      <c r="A207" s="268" t="s">
        <v>56</v>
      </c>
      <c r="B207" s="266" t="s">
        <v>57</v>
      </c>
      <c r="C207" s="266"/>
      <c r="D207" s="266"/>
      <c r="E207" s="266"/>
      <c r="F207" s="266"/>
      <c r="G207" s="266"/>
      <c r="H207" s="266"/>
      <c r="I207" s="266"/>
      <c r="J207" s="266"/>
      <c r="K207" s="266"/>
      <c r="L207" s="266"/>
      <c r="M207" s="266"/>
      <c r="N207" s="266"/>
      <c r="O207" s="266"/>
      <c r="P207" s="266"/>
      <c r="Q207" s="266"/>
      <c r="R207" s="266"/>
      <c r="S207" s="266"/>
      <c r="T207" s="266"/>
      <c r="U207" s="266"/>
      <c r="V207" s="267"/>
    </row>
    <row r="208" spans="1:22" ht="84" customHeight="1" x14ac:dyDescent="0.25">
      <c r="A208" s="28"/>
      <c r="B208" s="269" t="s">
        <v>17</v>
      </c>
      <c r="C208" s="269" t="s">
        <v>0</v>
      </c>
      <c r="D208" s="270" t="s">
        <v>1</v>
      </c>
      <c r="E208" s="269" t="s">
        <v>2</v>
      </c>
      <c r="F208" s="269" t="s">
        <v>3</v>
      </c>
      <c r="G208" s="269" t="s">
        <v>10</v>
      </c>
      <c r="H208" s="271" t="s">
        <v>13</v>
      </c>
      <c r="I208" s="269" t="s">
        <v>12</v>
      </c>
      <c r="J208" s="269" t="s">
        <v>26</v>
      </c>
      <c r="K208" s="269" t="s">
        <v>7</v>
      </c>
      <c r="L208" s="270" t="s">
        <v>53</v>
      </c>
      <c r="M208" s="269" t="s">
        <v>5</v>
      </c>
      <c r="N208" s="272" t="s">
        <v>31</v>
      </c>
      <c r="O208" s="272" t="s">
        <v>50</v>
      </c>
      <c r="P208" s="272" t="s">
        <v>52</v>
      </c>
      <c r="Q208" s="273" t="s">
        <v>6</v>
      </c>
      <c r="R208" s="269" t="s">
        <v>14</v>
      </c>
      <c r="S208" s="274" t="s">
        <v>25</v>
      </c>
      <c r="T208" s="275" t="s">
        <v>54</v>
      </c>
      <c r="U208" s="272" t="s">
        <v>8</v>
      </c>
      <c r="V208" s="276" t="s">
        <v>11</v>
      </c>
    </row>
    <row r="209" spans="1:22" ht="24.95" customHeight="1" x14ac:dyDescent="0.25">
      <c r="A209" s="208" t="s">
        <v>40</v>
      </c>
      <c r="B209" s="85"/>
      <c r="C209" s="85"/>
      <c r="D209" s="84"/>
      <c r="E209" s="82"/>
      <c r="F209" s="81"/>
      <c r="G209" s="81"/>
      <c r="H209" s="83"/>
      <c r="I209" s="81"/>
      <c r="J209" s="82"/>
      <c r="K209" s="81"/>
      <c r="L209" s="84"/>
      <c r="M209" s="134"/>
      <c r="N209" s="134"/>
      <c r="O209" s="44"/>
      <c r="P209" s="44">
        <f>Tableau2678[[#This Row],[MONTANT TOTAL  HT]]*1.2</f>
        <v>0</v>
      </c>
      <c r="Q209" s="136"/>
      <c r="R209" s="136"/>
      <c r="S209" s="68"/>
      <c r="T209" s="170"/>
      <c r="U209" s="127">
        <f t="shared" ref="U209:U272" si="4">IF(ISBLANK($T209),P209,0)</f>
        <v>0</v>
      </c>
      <c r="V209" s="125"/>
    </row>
    <row r="210" spans="1:22" ht="24.95" customHeight="1" x14ac:dyDescent="0.25">
      <c r="A210" s="209"/>
      <c r="B210" s="35"/>
      <c r="C210" s="35"/>
      <c r="D210" s="67"/>
      <c r="E210" s="36"/>
      <c r="F210" s="37"/>
      <c r="G210" s="37"/>
      <c r="H210" s="70"/>
      <c r="I210" s="37"/>
      <c r="J210" s="36"/>
      <c r="K210" s="37"/>
      <c r="L210" s="67"/>
      <c r="M210" s="135"/>
      <c r="N210" s="135"/>
      <c r="O210" s="38"/>
      <c r="P210" s="38">
        <f>Tableau2678[[#This Row],[MONTANT TOTAL  HT]]*1.2</f>
        <v>0</v>
      </c>
      <c r="Q210" s="135"/>
      <c r="R210" s="135"/>
      <c r="S210" s="67"/>
      <c r="T210" s="170"/>
      <c r="U210" s="127">
        <f t="shared" si="4"/>
        <v>0</v>
      </c>
      <c r="V210" s="125"/>
    </row>
    <row r="211" spans="1:22" ht="24.95" customHeight="1" x14ac:dyDescent="0.25">
      <c r="A211" s="209"/>
      <c r="B211" s="35"/>
      <c r="C211" s="35"/>
      <c r="D211" s="67"/>
      <c r="E211" s="36"/>
      <c r="F211" s="37"/>
      <c r="G211" s="37"/>
      <c r="H211" s="70"/>
      <c r="I211" s="37"/>
      <c r="J211" s="36"/>
      <c r="K211" s="37"/>
      <c r="L211" s="67"/>
      <c r="M211" s="135"/>
      <c r="N211" s="135"/>
      <c r="O211" s="38"/>
      <c r="P211" s="38">
        <f>Tableau2678[[#This Row],[MONTANT TOTAL  HT]]*1.2</f>
        <v>0</v>
      </c>
      <c r="Q211" s="135"/>
      <c r="R211" s="135"/>
      <c r="S211" s="67"/>
      <c r="T211" s="170"/>
      <c r="U211" s="127">
        <f t="shared" si="4"/>
        <v>0</v>
      </c>
      <c r="V211" s="125"/>
    </row>
    <row r="212" spans="1:22" ht="24.95" customHeight="1" x14ac:dyDescent="0.25">
      <c r="A212" s="209"/>
      <c r="B212" s="35"/>
      <c r="C212" s="35"/>
      <c r="D212" s="67"/>
      <c r="E212" s="36"/>
      <c r="F212" s="37"/>
      <c r="G212" s="37"/>
      <c r="H212" s="70"/>
      <c r="I212" s="37"/>
      <c r="J212" s="36"/>
      <c r="K212" s="37"/>
      <c r="L212" s="67"/>
      <c r="M212" s="135"/>
      <c r="N212" s="135"/>
      <c r="O212" s="38"/>
      <c r="P212" s="38">
        <f>Tableau2678[[#This Row],[MONTANT TOTAL  HT]]*1.2</f>
        <v>0</v>
      </c>
      <c r="Q212" s="135"/>
      <c r="R212" s="135"/>
      <c r="S212" s="67"/>
      <c r="T212" s="170"/>
      <c r="U212" s="127">
        <f t="shared" si="4"/>
        <v>0</v>
      </c>
      <c r="V212" s="125"/>
    </row>
    <row r="213" spans="1:22" ht="24.95" customHeight="1" x14ac:dyDescent="0.25">
      <c r="A213" s="209"/>
      <c r="B213" s="35"/>
      <c r="C213" s="35"/>
      <c r="D213" s="67"/>
      <c r="E213" s="36"/>
      <c r="F213" s="37"/>
      <c r="G213" s="37"/>
      <c r="H213" s="70"/>
      <c r="I213" s="37"/>
      <c r="J213" s="36"/>
      <c r="K213" s="37"/>
      <c r="L213" s="67"/>
      <c r="M213" s="135"/>
      <c r="N213" s="135"/>
      <c r="O213" s="38"/>
      <c r="P213" s="38">
        <f>Tableau2678[[#This Row],[MONTANT TOTAL  HT]]*1.2</f>
        <v>0</v>
      </c>
      <c r="Q213" s="135"/>
      <c r="R213" s="135"/>
      <c r="S213" s="67"/>
      <c r="T213" s="170"/>
      <c r="U213" s="127">
        <f t="shared" si="4"/>
        <v>0</v>
      </c>
      <c r="V213" s="125"/>
    </row>
    <row r="214" spans="1:22" ht="24.95" customHeight="1" x14ac:dyDescent="0.25">
      <c r="A214" s="209"/>
      <c r="B214" s="35"/>
      <c r="C214" s="35"/>
      <c r="D214" s="67"/>
      <c r="E214" s="36"/>
      <c r="F214" s="37"/>
      <c r="G214" s="37"/>
      <c r="H214" s="70"/>
      <c r="I214" s="37"/>
      <c r="J214" s="36"/>
      <c r="K214" s="37"/>
      <c r="L214" s="67"/>
      <c r="M214" s="135"/>
      <c r="N214" s="135"/>
      <c r="O214" s="38"/>
      <c r="P214" s="38">
        <f>Tableau2678[[#This Row],[MONTANT TOTAL  HT]]*1.2</f>
        <v>0</v>
      </c>
      <c r="Q214" s="135"/>
      <c r="R214" s="135"/>
      <c r="S214" s="67"/>
      <c r="T214" s="170"/>
      <c r="U214" s="127">
        <f t="shared" si="4"/>
        <v>0</v>
      </c>
      <c r="V214" s="125"/>
    </row>
    <row r="215" spans="1:22" ht="24.95" customHeight="1" x14ac:dyDescent="0.25">
      <c r="A215" s="209"/>
      <c r="B215" s="35"/>
      <c r="C215" s="35"/>
      <c r="D215" s="67"/>
      <c r="E215" s="36"/>
      <c r="F215" s="37"/>
      <c r="G215" s="37"/>
      <c r="H215" s="70"/>
      <c r="I215" s="37"/>
      <c r="J215" s="36"/>
      <c r="K215" s="37"/>
      <c r="L215" s="67"/>
      <c r="M215" s="135"/>
      <c r="N215" s="135"/>
      <c r="O215" s="38"/>
      <c r="P215" s="38">
        <f>Tableau2678[[#This Row],[MONTANT TOTAL  HT]]*1.2</f>
        <v>0</v>
      </c>
      <c r="Q215" s="135"/>
      <c r="R215" s="135"/>
      <c r="S215" s="67"/>
      <c r="T215" s="170"/>
      <c r="U215" s="127">
        <f t="shared" si="4"/>
        <v>0</v>
      </c>
      <c r="V215" s="125"/>
    </row>
    <row r="216" spans="1:22" ht="24.95" customHeight="1" x14ac:dyDescent="0.25">
      <c r="A216" s="209"/>
      <c r="B216" s="35"/>
      <c r="C216" s="35"/>
      <c r="D216" s="67"/>
      <c r="E216" s="36"/>
      <c r="F216" s="37"/>
      <c r="G216" s="37"/>
      <c r="H216" s="70"/>
      <c r="I216" s="37"/>
      <c r="J216" s="36"/>
      <c r="K216" s="37"/>
      <c r="L216" s="67"/>
      <c r="M216" s="135"/>
      <c r="N216" s="135"/>
      <c r="O216" s="38"/>
      <c r="P216" s="38">
        <f>Tableau2678[[#This Row],[MONTANT TOTAL  HT]]*1.2</f>
        <v>0</v>
      </c>
      <c r="Q216" s="135"/>
      <c r="R216" s="135"/>
      <c r="S216" s="67"/>
      <c r="T216" s="170"/>
      <c r="U216" s="127">
        <f t="shared" si="4"/>
        <v>0</v>
      </c>
      <c r="V216" s="125"/>
    </row>
    <row r="217" spans="1:22" ht="24.95" customHeight="1" x14ac:dyDescent="0.25">
      <c r="A217" s="209"/>
      <c r="B217" s="35"/>
      <c r="C217" s="35"/>
      <c r="D217" s="67"/>
      <c r="E217" s="36"/>
      <c r="F217" s="37"/>
      <c r="G217" s="37"/>
      <c r="H217" s="70"/>
      <c r="I217" s="37"/>
      <c r="J217" s="36"/>
      <c r="K217" s="37"/>
      <c r="L217" s="67"/>
      <c r="M217" s="135"/>
      <c r="N217" s="135"/>
      <c r="O217" s="38"/>
      <c r="P217" s="38">
        <f>Tableau2678[[#This Row],[MONTANT TOTAL  HT]]*1.2</f>
        <v>0</v>
      </c>
      <c r="Q217" s="135"/>
      <c r="R217" s="135"/>
      <c r="S217" s="67"/>
      <c r="T217" s="170"/>
      <c r="U217" s="127">
        <f t="shared" si="4"/>
        <v>0</v>
      </c>
      <c r="V217" s="125"/>
    </row>
    <row r="218" spans="1:22" ht="24.95" customHeight="1" x14ac:dyDescent="0.25">
      <c r="A218" s="209"/>
      <c r="B218" s="35"/>
      <c r="C218" s="35"/>
      <c r="D218" s="67"/>
      <c r="E218" s="36"/>
      <c r="F218" s="37"/>
      <c r="G218" s="37"/>
      <c r="H218" s="70"/>
      <c r="I218" s="37"/>
      <c r="J218" s="36"/>
      <c r="K218" s="37"/>
      <c r="L218" s="67"/>
      <c r="M218" s="135"/>
      <c r="N218" s="135"/>
      <c r="O218" s="38"/>
      <c r="P218" s="38">
        <f>Tableau2678[[#This Row],[MONTANT TOTAL  HT]]*1.2</f>
        <v>0</v>
      </c>
      <c r="Q218" s="135"/>
      <c r="R218" s="135"/>
      <c r="S218" s="67"/>
      <c r="T218" s="170"/>
      <c r="U218" s="127">
        <f t="shared" si="4"/>
        <v>0</v>
      </c>
      <c r="V218" s="125"/>
    </row>
    <row r="219" spans="1:22" ht="24.95" customHeight="1" x14ac:dyDescent="0.25">
      <c r="A219" s="209"/>
      <c r="B219" s="35"/>
      <c r="C219" s="35"/>
      <c r="D219" s="67"/>
      <c r="E219" s="36"/>
      <c r="F219" s="37"/>
      <c r="G219" s="37"/>
      <c r="H219" s="70"/>
      <c r="I219" s="37"/>
      <c r="J219" s="36"/>
      <c r="K219" s="37"/>
      <c r="L219" s="67"/>
      <c r="M219" s="135"/>
      <c r="N219" s="135"/>
      <c r="O219" s="38"/>
      <c r="P219" s="38">
        <f>Tableau2678[[#This Row],[MONTANT TOTAL  HT]]*1.2</f>
        <v>0</v>
      </c>
      <c r="Q219" s="135"/>
      <c r="R219" s="135"/>
      <c r="S219" s="67"/>
      <c r="T219" s="170"/>
      <c r="U219" s="127">
        <f t="shared" si="4"/>
        <v>0</v>
      </c>
      <c r="V219" s="125"/>
    </row>
    <row r="220" spans="1:22" ht="24.95" customHeight="1" x14ac:dyDescent="0.25">
      <c r="A220" s="209"/>
      <c r="B220" s="35"/>
      <c r="C220" s="35"/>
      <c r="D220" s="67"/>
      <c r="E220" s="36"/>
      <c r="F220" s="37"/>
      <c r="G220" s="37"/>
      <c r="H220" s="70"/>
      <c r="I220" s="37"/>
      <c r="J220" s="36"/>
      <c r="K220" s="37"/>
      <c r="L220" s="67"/>
      <c r="M220" s="135"/>
      <c r="N220" s="135"/>
      <c r="O220" s="38"/>
      <c r="P220" s="38">
        <f>Tableau2678[[#This Row],[MONTANT TOTAL  HT]]*1.2</f>
        <v>0</v>
      </c>
      <c r="Q220" s="135"/>
      <c r="R220" s="135"/>
      <c r="S220" s="67"/>
      <c r="T220" s="170"/>
      <c r="U220" s="127">
        <f t="shared" si="4"/>
        <v>0</v>
      </c>
      <c r="V220" s="125"/>
    </row>
    <row r="221" spans="1:22" ht="24.95" customHeight="1" x14ac:dyDescent="0.25">
      <c r="A221" s="209"/>
      <c r="B221" s="35"/>
      <c r="C221" s="35"/>
      <c r="D221" s="67"/>
      <c r="E221" s="36"/>
      <c r="F221" s="37"/>
      <c r="G221" s="37"/>
      <c r="H221" s="70"/>
      <c r="I221" s="37"/>
      <c r="J221" s="36"/>
      <c r="K221" s="37"/>
      <c r="L221" s="67"/>
      <c r="M221" s="135"/>
      <c r="N221" s="135"/>
      <c r="O221" s="38"/>
      <c r="P221" s="38">
        <f>Tableau2678[[#This Row],[MONTANT TOTAL  HT]]*1.2</f>
        <v>0</v>
      </c>
      <c r="Q221" s="135"/>
      <c r="R221" s="135"/>
      <c r="S221" s="67"/>
      <c r="T221" s="170"/>
      <c r="U221" s="127">
        <f t="shared" si="4"/>
        <v>0</v>
      </c>
      <c r="V221" s="125"/>
    </row>
    <row r="222" spans="1:22" ht="24.95" customHeight="1" x14ac:dyDescent="0.25">
      <c r="A222" s="209"/>
      <c r="B222" s="35"/>
      <c r="C222" s="35"/>
      <c r="D222" s="67"/>
      <c r="E222" s="36"/>
      <c r="F222" s="37"/>
      <c r="G222" s="37"/>
      <c r="H222" s="70"/>
      <c r="I222" s="37"/>
      <c r="J222" s="36"/>
      <c r="K222" s="37"/>
      <c r="L222" s="67"/>
      <c r="M222" s="135"/>
      <c r="N222" s="135"/>
      <c r="O222" s="38"/>
      <c r="P222" s="38">
        <f>Tableau2678[[#This Row],[MONTANT TOTAL  HT]]*1.2</f>
        <v>0</v>
      </c>
      <c r="Q222" s="135"/>
      <c r="R222" s="135"/>
      <c r="S222" s="67"/>
      <c r="T222" s="170"/>
      <c r="U222" s="127">
        <f t="shared" si="4"/>
        <v>0</v>
      </c>
      <c r="V222" s="125"/>
    </row>
    <row r="223" spans="1:22" ht="24.95" customHeight="1" x14ac:dyDescent="0.25">
      <c r="A223" s="209"/>
      <c r="B223" s="35"/>
      <c r="C223" s="35"/>
      <c r="D223" s="67"/>
      <c r="E223" s="36"/>
      <c r="F223" s="37"/>
      <c r="G223" s="37"/>
      <c r="H223" s="70"/>
      <c r="I223" s="37"/>
      <c r="J223" s="36"/>
      <c r="K223" s="37"/>
      <c r="L223" s="67"/>
      <c r="M223" s="135"/>
      <c r="N223" s="135"/>
      <c r="O223" s="38"/>
      <c r="P223" s="38">
        <f>Tableau2678[[#This Row],[MONTANT TOTAL  HT]]*1.2</f>
        <v>0</v>
      </c>
      <c r="Q223" s="135"/>
      <c r="R223" s="135"/>
      <c r="S223" s="67"/>
      <c r="T223" s="170"/>
      <c r="U223" s="127">
        <f t="shared" si="4"/>
        <v>0</v>
      </c>
      <c r="V223" s="125"/>
    </row>
    <row r="224" spans="1:22" ht="24.95" customHeight="1" x14ac:dyDescent="0.25">
      <c r="A224" s="209"/>
      <c r="B224" s="35"/>
      <c r="C224" s="35"/>
      <c r="D224" s="67"/>
      <c r="E224" s="36"/>
      <c r="F224" s="37"/>
      <c r="G224" s="37"/>
      <c r="H224" s="70"/>
      <c r="I224" s="37"/>
      <c r="J224" s="36"/>
      <c r="K224" s="37"/>
      <c r="L224" s="67"/>
      <c r="M224" s="135"/>
      <c r="N224" s="135"/>
      <c r="O224" s="38"/>
      <c r="P224" s="38">
        <f>Tableau2678[[#This Row],[MONTANT TOTAL  HT]]*1.2</f>
        <v>0</v>
      </c>
      <c r="Q224" s="135"/>
      <c r="R224" s="135"/>
      <c r="S224" s="67"/>
      <c r="T224" s="170"/>
      <c r="U224" s="127">
        <f t="shared" si="4"/>
        <v>0</v>
      </c>
      <c r="V224" s="125"/>
    </row>
    <row r="225" spans="1:22" ht="24.95" customHeight="1" x14ac:dyDescent="0.25">
      <c r="A225" s="209"/>
      <c r="B225" s="35"/>
      <c r="C225" s="35"/>
      <c r="D225" s="67"/>
      <c r="E225" s="36"/>
      <c r="F225" s="37"/>
      <c r="G225" s="37"/>
      <c r="H225" s="70"/>
      <c r="I225" s="37"/>
      <c r="J225" s="36"/>
      <c r="K225" s="37"/>
      <c r="L225" s="67"/>
      <c r="M225" s="135"/>
      <c r="N225" s="135"/>
      <c r="O225" s="38"/>
      <c r="P225" s="38">
        <f>Tableau2678[[#This Row],[MONTANT TOTAL  HT]]*1.2</f>
        <v>0</v>
      </c>
      <c r="Q225" s="135"/>
      <c r="R225" s="135"/>
      <c r="S225" s="67"/>
      <c r="T225" s="170"/>
      <c r="U225" s="127">
        <f t="shared" si="4"/>
        <v>0</v>
      </c>
      <c r="V225" s="125"/>
    </row>
    <row r="226" spans="1:22" ht="24.95" customHeight="1" x14ac:dyDescent="0.25">
      <c r="A226" s="209"/>
      <c r="B226" s="35"/>
      <c r="C226" s="35"/>
      <c r="D226" s="67"/>
      <c r="E226" s="36"/>
      <c r="F226" s="37"/>
      <c r="G226" s="37"/>
      <c r="H226" s="70"/>
      <c r="I226" s="37"/>
      <c r="J226" s="36"/>
      <c r="K226" s="37"/>
      <c r="L226" s="67"/>
      <c r="M226" s="135"/>
      <c r="N226" s="135"/>
      <c r="O226" s="38"/>
      <c r="P226" s="38">
        <f>Tableau2678[[#This Row],[MONTANT TOTAL  HT]]*1.2</f>
        <v>0</v>
      </c>
      <c r="Q226" s="135"/>
      <c r="R226" s="135"/>
      <c r="S226" s="67"/>
      <c r="T226" s="170"/>
      <c r="U226" s="127">
        <f t="shared" si="4"/>
        <v>0</v>
      </c>
      <c r="V226" s="125"/>
    </row>
    <row r="227" spans="1:22" ht="24.95" customHeight="1" x14ac:dyDescent="0.25">
      <c r="A227" s="209"/>
      <c r="B227" s="35"/>
      <c r="C227" s="35"/>
      <c r="D227" s="67"/>
      <c r="E227" s="36"/>
      <c r="F227" s="37"/>
      <c r="G227" s="37"/>
      <c r="H227" s="70"/>
      <c r="I227" s="37"/>
      <c r="J227" s="36"/>
      <c r="K227" s="37"/>
      <c r="L227" s="67"/>
      <c r="M227" s="135"/>
      <c r="N227" s="135"/>
      <c r="O227" s="38"/>
      <c r="P227" s="38">
        <f>Tableau2678[[#This Row],[MONTANT TOTAL  HT]]*1.2</f>
        <v>0</v>
      </c>
      <c r="Q227" s="135"/>
      <c r="R227" s="135"/>
      <c r="S227" s="67"/>
      <c r="T227" s="170"/>
      <c r="U227" s="127">
        <f t="shared" si="4"/>
        <v>0</v>
      </c>
      <c r="V227" s="125"/>
    </row>
    <row r="228" spans="1:22" ht="24.95" customHeight="1" x14ac:dyDescent="0.25">
      <c r="A228" s="209"/>
      <c r="B228" s="35"/>
      <c r="C228" s="35"/>
      <c r="D228" s="67"/>
      <c r="E228" s="36"/>
      <c r="F228" s="37"/>
      <c r="G228" s="37"/>
      <c r="H228" s="70"/>
      <c r="I228" s="37"/>
      <c r="J228" s="36"/>
      <c r="K228" s="37"/>
      <c r="L228" s="67"/>
      <c r="M228" s="135"/>
      <c r="N228" s="135"/>
      <c r="O228" s="38"/>
      <c r="P228" s="38">
        <f>Tableau2678[[#This Row],[MONTANT TOTAL  HT]]*1.2</f>
        <v>0</v>
      </c>
      <c r="Q228" s="135"/>
      <c r="R228" s="135"/>
      <c r="S228" s="67"/>
      <c r="T228" s="170"/>
      <c r="U228" s="127">
        <f t="shared" si="4"/>
        <v>0</v>
      </c>
      <c r="V228" s="125"/>
    </row>
    <row r="229" spans="1:22" ht="24.95" customHeight="1" x14ac:dyDescent="0.25">
      <c r="A229" s="209"/>
      <c r="B229" s="35"/>
      <c r="C229" s="35"/>
      <c r="D229" s="67"/>
      <c r="E229" s="36"/>
      <c r="F229" s="37"/>
      <c r="G229" s="37"/>
      <c r="H229" s="70"/>
      <c r="I229" s="37"/>
      <c r="J229" s="36"/>
      <c r="K229" s="37"/>
      <c r="L229" s="67"/>
      <c r="M229" s="135"/>
      <c r="N229" s="135"/>
      <c r="O229" s="38"/>
      <c r="P229" s="38">
        <f>Tableau2678[[#This Row],[MONTANT TOTAL  HT]]*1.2</f>
        <v>0</v>
      </c>
      <c r="Q229" s="135"/>
      <c r="R229" s="135"/>
      <c r="S229" s="67"/>
      <c r="T229" s="170"/>
      <c r="U229" s="127">
        <f t="shared" si="4"/>
        <v>0</v>
      </c>
      <c r="V229" s="125"/>
    </row>
    <row r="230" spans="1:22" ht="24.95" customHeight="1" x14ac:dyDescent="0.25">
      <c r="A230" s="209"/>
      <c r="B230" s="35"/>
      <c r="C230" s="35"/>
      <c r="D230" s="67"/>
      <c r="E230" s="36"/>
      <c r="F230" s="37"/>
      <c r="G230" s="37"/>
      <c r="H230" s="70"/>
      <c r="I230" s="37"/>
      <c r="J230" s="36"/>
      <c r="K230" s="37"/>
      <c r="L230" s="67"/>
      <c r="M230" s="135"/>
      <c r="N230" s="135"/>
      <c r="O230" s="38"/>
      <c r="P230" s="38">
        <f>Tableau2678[[#This Row],[MONTANT TOTAL  HT]]*1.2</f>
        <v>0</v>
      </c>
      <c r="Q230" s="135"/>
      <c r="R230" s="135"/>
      <c r="S230" s="67"/>
      <c r="T230" s="170"/>
      <c r="U230" s="127">
        <f t="shared" si="4"/>
        <v>0</v>
      </c>
      <c r="V230" s="125"/>
    </row>
    <row r="231" spans="1:22" ht="24.95" customHeight="1" x14ac:dyDescent="0.25">
      <c r="A231" s="209"/>
      <c r="B231" s="35"/>
      <c r="C231" s="35"/>
      <c r="D231" s="67"/>
      <c r="E231" s="36"/>
      <c r="F231" s="37"/>
      <c r="G231" s="37"/>
      <c r="H231" s="70"/>
      <c r="I231" s="37"/>
      <c r="J231" s="36"/>
      <c r="K231" s="37"/>
      <c r="L231" s="67"/>
      <c r="M231" s="135"/>
      <c r="N231" s="135"/>
      <c r="O231" s="38"/>
      <c r="P231" s="38">
        <f>Tableau2678[[#This Row],[MONTANT TOTAL  HT]]*1.2</f>
        <v>0</v>
      </c>
      <c r="Q231" s="135"/>
      <c r="R231" s="135"/>
      <c r="S231" s="67"/>
      <c r="T231" s="170"/>
      <c r="U231" s="127">
        <f t="shared" si="4"/>
        <v>0</v>
      </c>
      <c r="V231" s="125"/>
    </row>
    <row r="232" spans="1:22" ht="24.95" customHeight="1" x14ac:dyDescent="0.25">
      <c r="A232" s="209"/>
      <c r="B232" s="35"/>
      <c r="C232" s="35"/>
      <c r="D232" s="67"/>
      <c r="E232" s="36"/>
      <c r="F232" s="37"/>
      <c r="G232" s="37"/>
      <c r="H232" s="70"/>
      <c r="I232" s="37"/>
      <c r="J232" s="36"/>
      <c r="K232" s="37"/>
      <c r="L232" s="67"/>
      <c r="M232" s="135"/>
      <c r="N232" s="135"/>
      <c r="O232" s="38"/>
      <c r="P232" s="38">
        <f>Tableau2678[[#This Row],[MONTANT TOTAL  HT]]*1.2</f>
        <v>0</v>
      </c>
      <c r="Q232" s="135"/>
      <c r="R232" s="135"/>
      <c r="S232" s="67"/>
      <c r="T232" s="170"/>
      <c r="U232" s="127">
        <f t="shared" si="4"/>
        <v>0</v>
      </c>
      <c r="V232" s="125"/>
    </row>
    <row r="233" spans="1:22" ht="24.95" customHeight="1" x14ac:dyDescent="0.25">
      <c r="A233" s="209"/>
      <c r="B233" s="35"/>
      <c r="C233" s="35"/>
      <c r="D233" s="67"/>
      <c r="E233" s="36"/>
      <c r="F233" s="37"/>
      <c r="G233" s="37"/>
      <c r="H233" s="70"/>
      <c r="I233" s="37"/>
      <c r="J233" s="36"/>
      <c r="K233" s="37"/>
      <c r="L233" s="67"/>
      <c r="M233" s="135"/>
      <c r="N233" s="135"/>
      <c r="O233" s="38"/>
      <c r="P233" s="38">
        <f>Tableau2678[[#This Row],[MONTANT TOTAL  HT]]*1.2</f>
        <v>0</v>
      </c>
      <c r="Q233" s="135"/>
      <c r="R233" s="135"/>
      <c r="S233" s="67"/>
      <c r="T233" s="170"/>
      <c r="U233" s="127">
        <f t="shared" si="4"/>
        <v>0</v>
      </c>
      <c r="V233" s="125"/>
    </row>
    <row r="234" spans="1:22" ht="24.95" customHeight="1" x14ac:dyDescent="0.25">
      <c r="A234" s="209"/>
      <c r="B234" s="35"/>
      <c r="C234" s="35"/>
      <c r="D234" s="67"/>
      <c r="E234" s="36"/>
      <c r="F234" s="37"/>
      <c r="G234" s="37"/>
      <c r="H234" s="70"/>
      <c r="I234" s="37"/>
      <c r="J234" s="36"/>
      <c r="K234" s="37"/>
      <c r="L234" s="67"/>
      <c r="M234" s="135"/>
      <c r="N234" s="135"/>
      <c r="O234" s="38"/>
      <c r="P234" s="38">
        <f>Tableau2678[[#This Row],[MONTANT TOTAL  HT]]*1.2</f>
        <v>0</v>
      </c>
      <c r="Q234" s="135"/>
      <c r="R234" s="135"/>
      <c r="S234" s="67"/>
      <c r="T234" s="170"/>
      <c r="U234" s="127">
        <f t="shared" si="4"/>
        <v>0</v>
      </c>
      <c r="V234" s="125"/>
    </row>
    <row r="235" spans="1:22" ht="24.95" customHeight="1" x14ac:dyDescent="0.25">
      <c r="A235" s="209"/>
      <c r="B235" s="35"/>
      <c r="C235" s="35"/>
      <c r="D235" s="67"/>
      <c r="E235" s="36"/>
      <c r="F235" s="37"/>
      <c r="G235" s="37"/>
      <c r="H235" s="70"/>
      <c r="I235" s="37"/>
      <c r="J235" s="36"/>
      <c r="K235" s="37"/>
      <c r="L235" s="67"/>
      <c r="M235" s="135"/>
      <c r="N235" s="135"/>
      <c r="O235" s="38"/>
      <c r="P235" s="38">
        <f>Tableau2678[[#This Row],[MONTANT TOTAL  HT]]*1.2</f>
        <v>0</v>
      </c>
      <c r="Q235" s="135"/>
      <c r="R235" s="135"/>
      <c r="S235" s="67"/>
      <c r="T235" s="170"/>
      <c r="U235" s="127">
        <f t="shared" si="4"/>
        <v>0</v>
      </c>
      <c r="V235" s="125"/>
    </row>
    <row r="236" spans="1:22" ht="24.95" customHeight="1" x14ac:dyDescent="0.25">
      <c r="A236" s="209"/>
      <c r="B236" s="35"/>
      <c r="C236" s="35"/>
      <c r="D236" s="67"/>
      <c r="E236" s="36"/>
      <c r="F236" s="37"/>
      <c r="G236" s="37"/>
      <c r="H236" s="70"/>
      <c r="I236" s="37"/>
      <c r="J236" s="36"/>
      <c r="K236" s="37"/>
      <c r="L236" s="67"/>
      <c r="M236" s="135"/>
      <c r="N236" s="135"/>
      <c r="O236" s="38"/>
      <c r="P236" s="38">
        <f>Tableau2678[[#This Row],[MONTANT TOTAL  HT]]*1.2</f>
        <v>0</v>
      </c>
      <c r="Q236" s="135"/>
      <c r="R236" s="135"/>
      <c r="S236" s="67"/>
      <c r="T236" s="170"/>
      <c r="U236" s="127">
        <f t="shared" si="4"/>
        <v>0</v>
      </c>
      <c r="V236" s="125"/>
    </row>
    <row r="237" spans="1:22" ht="24.95" customHeight="1" x14ac:dyDescent="0.25">
      <c r="A237" s="209"/>
      <c r="B237" s="35"/>
      <c r="C237" s="35"/>
      <c r="D237" s="67"/>
      <c r="E237" s="36"/>
      <c r="F237" s="37"/>
      <c r="G237" s="37"/>
      <c r="H237" s="70"/>
      <c r="I237" s="37"/>
      <c r="J237" s="36"/>
      <c r="K237" s="37"/>
      <c r="L237" s="67"/>
      <c r="M237" s="135"/>
      <c r="N237" s="135"/>
      <c r="O237" s="38"/>
      <c r="P237" s="38">
        <f>Tableau2678[[#This Row],[MONTANT TOTAL  HT]]*1.2</f>
        <v>0</v>
      </c>
      <c r="Q237" s="135"/>
      <c r="R237" s="135"/>
      <c r="S237" s="67"/>
      <c r="T237" s="170"/>
      <c r="U237" s="127">
        <f t="shared" si="4"/>
        <v>0</v>
      </c>
      <c r="V237" s="125"/>
    </row>
    <row r="238" spans="1:22" ht="24.95" customHeight="1" x14ac:dyDescent="0.25">
      <c r="A238" s="209"/>
      <c r="B238" s="35"/>
      <c r="C238" s="35"/>
      <c r="D238" s="67"/>
      <c r="E238" s="36"/>
      <c r="F238" s="37"/>
      <c r="G238" s="37"/>
      <c r="H238" s="70"/>
      <c r="I238" s="37"/>
      <c r="J238" s="36"/>
      <c r="K238" s="37"/>
      <c r="L238" s="67"/>
      <c r="M238" s="135"/>
      <c r="N238" s="135"/>
      <c r="O238" s="38"/>
      <c r="P238" s="38">
        <f>Tableau2678[[#This Row],[MONTANT TOTAL  HT]]*1.2</f>
        <v>0</v>
      </c>
      <c r="Q238" s="135"/>
      <c r="R238" s="135"/>
      <c r="S238" s="67"/>
      <c r="T238" s="170"/>
      <c r="U238" s="127">
        <f t="shared" si="4"/>
        <v>0</v>
      </c>
      <c r="V238" s="125"/>
    </row>
    <row r="239" spans="1:22" ht="24.95" customHeight="1" x14ac:dyDescent="0.25">
      <c r="A239" s="209"/>
      <c r="B239" s="35"/>
      <c r="C239" s="35"/>
      <c r="D239" s="67"/>
      <c r="E239" s="36"/>
      <c r="F239" s="37"/>
      <c r="G239" s="37"/>
      <c r="H239" s="70"/>
      <c r="I239" s="37"/>
      <c r="J239" s="36"/>
      <c r="K239" s="37"/>
      <c r="L239" s="67"/>
      <c r="M239" s="135"/>
      <c r="N239" s="135"/>
      <c r="O239" s="38"/>
      <c r="P239" s="38">
        <f>Tableau2678[[#This Row],[MONTANT TOTAL  HT]]*1.2</f>
        <v>0</v>
      </c>
      <c r="Q239" s="135"/>
      <c r="R239" s="135"/>
      <c r="S239" s="67"/>
      <c r="T239" s="170"/>
      <c r="U239" s="127">
        <f t="shared" si="4"/>
        <v>0</v>
      </c>
      <c r="V239" s="125"/>
    </row>
    <row r="240" spans="1:22" ht="24.95" customHeight="1" x14ac:dyDescent="0.25">
      <c r="A240" s="209"/>
      <c r="B240" s="35"/>
      <c r="C240" s="35"/>
      <c r="D240" s="67"/>
      <c r="E240" s="36"/>
      <c r="F240" s="37"/>
      <c r="G240" s="37"/>
      <c r="H240" s="70"/>
      <c r="I240" s="37"/>
      <c r="J240" s="36"/>
      <c r="K240" s="37"/>
      <c r="L240" s="67"/>
      <c r="M240" s="135"/>
      <c r="N240" s="135"/>
      <c r="O240" s="38"/>
      <c r="P240" s="38">
        <f>Tableau2678[[#This Row],[MONTANT TOTAL  HT]]*1.2</f>
        <v>0</v>
      </c>
      <c r="Q240" s="135"/>
      <c r="R240" s="135"/>
      <c r="S240" s="67"/>
      <c r="T240" s="170"/>
      <c r="U240" s="127">
        <f t="shared" si="4"/>
        <v>0</v>
      </c>
      <c r="V240" s="125"/>
    </row>
    <row r="241" spans="1:22" ht="24.95" customHeight="1" x14ac:dyDescent="0.25">
      <c r="A241" s="209"/>
      <c r="B241" s="35"/>
      <c r="C241" s="35"/>
      <c r="D241" s="67"/>
      <c r="E241" s="36"/>
      <c r="F241" s="37"/>
      <c r="G241" s="37"/>
      <c r="H241" s="70"/>
      <c r="I241" s="37"/>
      <c r="J241" s="36"/>
      <c r="K241" s="37"/>
      <c r="L241" s="67"/>
      <c r="M241" s="135"/>
      <c r="N241" s="135"/>
      <c r="O241" s="38"/>
      <c r="P241" s="38">
        <f>Tableau2678[[#This Row],[MONTANT TOTAL  HT]]*1.2</f>
        <v>0</v>
      </c>
      <c r="Q241" s="135"/>
      <c r="R241" s="135"/>
      <c r="S241" s="67"/>
      <c r="T241" s="170"/>
      <c r="U241" s="127">
        <f t="shared" si="4"/>
        <v>0</v>
      </c>
      <c r="V241" s="125"/>
    </row>
    <row r="242" spans="1:22" ht="24.95" customHeight="1" x14ac:dyDescent="0.25">
      <c r="A242" s="209"/>
      <c r="B242" s="35"/>
      <c r="C242" s="35"/>
      <c r="D242" s="67"/>
      <c r="E242" s="36"/>
      <c r="F242" s="37"/>
      <c r="G242" s="37"/>
      <c r="H242" s="70"/>
      <c r="I242" s="37"/>
      <c r="J242" s="36"/>
      <c r="K242" s="37"/>
      <c r="L242" s="67"/>
      <c r="M242" s="135"/>
      <c r="N242" s="135"/>
      <c r="O242" s="38"/>
      <c r="P242" s="38">
        <f>Tableau2678[[#This Row],[MONTANT TOTAL  HT]]*1.2</f>
        <v>0</v>
      </c>
      <c r="Q242" s="135"/>
      <c r="R242" s="135"/>
      <c r="S242" s="67"/>
      <c r="T242" s="170"/>
      <c r="U242" s="127">
        <f t="shared" si="4"/>
        <v>0</v>
      </c>
      <c r="V242" s="125"/>
    </row>
    <row r="243" spans="1:22" ht="24.95" customHeight="1" x14ac:dyDescent="0.25">
      <c r="A243" s="209"/>
      <c r="B243" s="35"/>
      <c r="C243" s="35"/>
      <c r="D243" s="67"/>
      <c r="E243" s="36"/>
      <c r="F243" s="37"/>
      <c r="G243" s="37"/>
      <c r="H243" s="70"/>
      <c r="I243" s="37"/>
      <c r="J243" s="36"/>
      <c r="K243" s="37"/>
      <c r="L243" s="67"/>
      <c r="M243" s="135"/>
      <c r="N243" s="135"/>
      <c r="O243" s="38"/>
      <c r="P243" s="38">
        <f>Tableau2678[[#This Row],[MONTANT TOTAL  HT]]*1.2</f>
        <v>0</v>
      </c>
      <c r="Q243" s="135"/>
      <c r="R243" s="135"/>
      <c r="S243" s="67"/>
      <c r="T243" s="170"/>
      <c r="U243" s="127">
        <f t="shared" si="4"/>
        <v>0</v>
      </c>
      <c r="V243" s="125"/>
    </row>
    <row r="244" spans="1:22" ht="24.95" customHeight="1" x14ac:dyDescent="0.25">
      <c r="A244" s="209"/>
      <c r="B244" s="35"/>
      <c r="C244" s="35"/>
      <c r="D244" s="67"/>
      <c r="E244" s="36"/>
      <c r="F244" s="37"/>
      <c r="G244" s="37"/>
      <c r="H244" s="70"/>
      <c r="I244" s="37"/>
      <c r="J244" s="36"/>
      <c r="K244" s="37"/>
      <c r="L244" s="67"/>
      <c r="M244" s="135"/>
      <c r="N244" s="135"/>
      <c r="O244" s="38"/>
      <c r="P244" s="38">
        <f>Tableau2678[[#This Row],[MONTANT TOTAL  HT]]*1.2</f>
        <v>0</v>
      </c>
      <c r="Q244" s="135"/>
      <c r="R244" s="135"/>
      <c r="S244" s="67"/>
      <c r="T244" s="170"/>
      <c r="U244" s="127">
        <f t="shared" si="4"/>
        <v>0</v>
      </c>
      <c r="V244" s="125"/>
    </row>
    <row r="245" spans="1:22" ht="24.95" customHeight="1" x14ac:dyDescent="0.25">
      <c r="A245" s="209"/>
      <c r="B245" s="35"/>
      <c r="C245" s="35"/>
      <c r="D245" s="67"/>
      <c r="E245" s="36"/>
      <c r="F245" s="37"/>
      <c r="G245" s="37"/>
      <c r="H245" s="70"/>
      <c r="I245" s="37"/>
      <c r="J245" s="36"/>
      <c r="K245" s="37"/>
      <c r="L245" s="67"/>
      <c r="M245" s="135"/>
      <c r="N245" s="135"/>
      <c r="O245" s="38"/>
      <c r="P245" s="38">
        <f>Tableau2678[[#This Row],[MONTANT TOTAL  HT]]*1.2</f>
        <v>0</v>
      </c>
      <c r="Q245" s="135"/>
      <c r="R245" s="135"/>
      <c r="S245" s="67"/>
      <c r="T245" s="170"/>
      <c r="U245" s="127">
        <f t="shared" si="4"/>
        <v>0</v>
      </c>
      <c r="V245" s="125"/>
    </row>
    <row r="246" spans="1:22" ht="24.95" customHeight="1" x14ac:dyDescent="0.25">
      <c r="A246" s="209"/>
      <c r="B246" s="35"/>
      <c r="C246" s="35"/>
      <c r="D246" s="67"/>
      <c r="E246" s="36"/>
      <c r="F246" s="37"/>
      <c r="G246" s="37"/>
      <c r="H246" s="70"/>
      <c r="I246" s="37"/>
      <c r="J246" s="36"/>
      <c r="K246" s="37"/>
      <c r="L246" s="67"/>
      <c r="M246" s="135"/>
      <c r="N246" s="135"/>
      <c r="O246" s="38"/>
      <c r="P246" s="38">
        <f>Tableau2678[[#This Row],[MONTANT TOTAL  HT]]*1.2</f>
        <v>0</v>
      </c>
      <c r="Q246" s="135"/>
      <c r="R246" s="135"/>
      <c r="S246" s="67"/>
      <c r="T246" s="170"/>
      <c r="U246" s="127">
        <f t="shared" si="4"/>
        <v>0</v>
      </c>
      <c r="V246" s="125"/>
    </row>
    <row r="247" spans="1:22" ht="24.95" customHeight="1" x14ac:dyDescent="0.25">
      <c r="A247" s="209"/>
      <c r="B247" s="35"/>
      <c r="C247" s="35"/>
      <c r="D247" s="67"/>
      <c r="E247" s="36"/>
      <c r="F247" s="37"/>
      <c r="G247" s="37"/>
      <c r="H247" s="70"/>
      <c r="I247" s="37"/>
      <c r="J247" s="36"/>
      <c r="K247" s="37"/>
      <c r="L247" s="67"/>
      <c r="M247" s="135"/>
      <c r="N247" s="135"/>
      <c r="O247" s="38"/>
      <c r="P247" s="38">
        <f>Tableau2678[[#This Row],[MONTANT TOTAL  HT]]*1.2</f>
        <v>0</v>
      </c>
      <c r="Q247" s="135"/>
      <c r="R247" s="135"/>
      <c r="S247" s="67"/>
      <c r="T247" s="170"/>
      <c r="U247" s="127">
        <f t="shared" si="4"/>
        <v>0</v>
      </c>
      <c r="V247" s="125"/>
    </row>
    <row r="248" spans="1:22" ht="24.95" customHeight="1" x14ac:dyDescent="0.25">
      <c r="A248" s="209"/>
      <c r="B248" s="35"/>
      <c r="C248" s="35"/>
      <c r="D248" s="67"/>
      <c r="E248" s="36"/>
      <c r="F248" s="37"/>
      <c r="G248" s="37"/>
      <c r="H248" s="70"/>
      <c r="I248" s="37"/>
      <c r="J248" s="36"/>
      <c r="K248" s="37"/>
      <c r="L248" s="67"/>
      <c r="M248" s="135"/>
      <c r="N248" s="135"/>
      <c r="O248" s="38"/>
      <c r="P248" s="38">
        <f>Tableau2678[[#This Row],[MONTANT TOTAL  HT]]*1.2</f>
        <v>0</v>
      </c>
      <c r="Q248" s="135"/>
      <c r="R248" s="135"/>
      <c r="S248" s="67"/>
      <c r="T248" s="170"/>
      <c r="U248" s="127">
        <f t="shared" si="4"/>
        <v>0</v>
      </c>
      <c r="V248" s="125"/>
    </row>
    <row r="249" spans="1:22" ht="24.95" customHeight="1" x14ac:dyDescent="0.25">
      <c r="A249" s="209"/>
      <c r="B249" s="35"/>
      <c r="C249" s="35"/>
      <c r="D249" s="67"/>
      <c r="E249" s="36"/>
      <c r="F249" s="37"/>
      <c r="G249" s="37"/>
      <c r="H249" s="70"/>
      <c r="I249" s="37"/>
      <c r="J249" s="36"/>
      <c r="K249" s="37"/>
      <c r="L249" s="67"/>
      <c r="M249" s="135"/>
      <c r="N249" s="135"/>
      <c r="O249" s="38"/>
      <c r="P249" s="38">
        <f>Tableau2678[[#This Row],[MONTANT TOTAL  HT]]*1.2</f>
        <v>0</v>
      </c>
      <c r="Q249" s="135"/>
      <c r="R249" s="135"/>
      <c r="S249" s="67"/>
      <c r="T249" s="170"/>
      <c r="U249" s="127">
        <f t="shared" si="4"/>
        <v>0</v>
      </c>
      <c r="V249" s="125"/>
    </row>
    <row r="250" spans="1:22" ht="24.95" customHeight="1" x14ac:dyDescent="0.25">
      <c r="A250" s="209"/>
      <c r="B250" s="35"/>
      <c r="C250" s="35"/>
      <c r="D250" s="67"/>
      <c r="E250" s="36"/>
      <c r="F250" s="37"/>
      <c r="G250" s="37"/>
      <c r="H250" s="70"/>
      <c r="I250" s="37"/>
      <c r="J250" s="36"/>
      <c r="K250" s="37"/>
      <c r="L250" s="67"/>
      <c r="M250" s="135"/>
      <c r="N250" s="135"/>
      <c r="O250" s="38"/>
      <c r="P250" s="38">
        <f>Tableau2678[[#This Row],[MONTANT TOTAL  HT]]*1.2</f>
        <v>0</v>
      </c>
      <c r="Q250" s="135"/>
      <c r="R250" s="135"/>
      <c r="S250" s="67"/>
      <c r="T250" s="170"/>
      <c r="U250" s="127">
        <f t="shared" si="4"/>
        <v>0</v>
      </c>
      <c r="V250" s="125"/>
    </row>
    <row r="251" spans="1:22" ht="24.95" customHeight="1" x14ac:dyDescent="0.25">
      <c r="A251" s="209"/>
      <c r="B251" s="35"/>
      <c r="C251" s="35"/>
      <c r="D251" s="67"/>
      <c r="E251" s="36"/>
      <c r="F251" s="37"/>
      <c r="G251" s="37"/>
      <c r="H251" s="70"/>
      <c r="I251" s="37"/>
      <c r="J251" s="36"/>
      <c r="K251" s="37"/>
      <c r="L251" s="67"/>
      <c r="M251" s="135"/>
      <c r="N251" s="135"/>
      <c r="O251" s="38"/>
      <c r="P251" s="38">
        <f>Tableau2678[[#This Row],[MONTANT TOTAL  HT]]*1.2</f>
        <v>0</v>
      </c>
      <c r="Q251" s="135"/>
      <c r="R251" s="135"/>
      <c r="S251" s="67"/>
      <c r="T251" s="170"/>
      <c r="U251" s="127">
        <f t="shared" si="4"/>
        <v>0</v>
      </c>
      <c r="V251" s="125"/>
    </row>
    <row r="252" spans="1:22" ht="24.95" customHeight="1" x14ac:dyDescent="0.25">
      <c r="A252" s="209"/>
      <c r="B252" s="35"/>
      <c r="C252" s="35"/>
      <c r="D252" s="67"/>
      <c r="E252" s="36"/>
      <c r="F252" s="37"/>
      <c r="G252" s="37"/>
      <c r="H252" s="70"/>
      <c r="I252" s="37"/>
      <c r="J252" s="36"/>
      <c r="K252" s="37"/>
      <c r="L252" s="67"/>
      <c r="M252" s="135"/>
      <c r="N252" s="135"/>
      <c r="O252" s="38"/>
      <c r="P252" s="38">
        <f>Tableau2678[[#This Row],[MONTANT TOTAL  HT]]*1.2</f>
        <v>0</v>
      </c>
      <c r="Q252" s="135"/>
      <c r="R252" s="135"/>
      <c r="S252" s="67"/>
      <c r="T252" s="170"/>
      <c r="U252" s="127">
        <f t="shared" si="4"/>
        <v>0</v>
      </c>
      <c r="V252" s="125"/>
    </row>
    <row r="253" spans="1:22" ht="24.95" customHeight="1" x14ac:dyDescent="0.25">
      <c r="A253" s="209"/>
      <c r="B253" s="35"/>
      <c r="C253" s="35"/>
      <c r="D253" s="67"/>
      <c r="E253" s="36"/>
      <c r="F253" s="37"/>
      <c r="G253" s="37"/>
      <c r="H253" s="70"/>
      <c r="I253" s="37"/>
      <c r="J253" s="36"/>
      <c r="K253" s="37"/>
      <c r="L253" s="67"/>
      <c r="M253" s="135"/>
      <c r="N253" s="135"/>
      <c r="O253" s="38"/>
      <c r="P253" s="38">
        <f>Tableau2678[[#This Row],[MONTANT TOTAL  HT]]*1.2</f>
        <v>0</v>
      </c>
      <c r="Q253" s="135"/>
      <c r="R253" s="135"/>
      <c r="S253" s="67"/>
      <c r="T253" s="170"/>
      <c r="U253" s="127">
        <f t="shared" si="4"/>
        <v>0</v>
      </c>
      <c r="V253" s="125"/>
    </row>
    <row r="254" spans="1:22" ht="24.95" customHeight="1" x14ac:dyDescent="0.25">
      <c r="A254" s="209"/>
      <c r="B254" s="35"/>
      <c r="C254" s="35"/>
      <c r="D254" s="67"/>
      <c r="E254" s="36"/>
      <c r="F254" s="37"/>
      <c r="G254" s="37"/>
      <c r="H254" s="70"/>
      <c r="I254" s="37"/>
      <c r="J254" s="36"/>
      <c r="K254" s="37"/>
      <c r="L254" s="67"/>
      <c r="M254" s="135"/>
      <c r="N254" s="135"/>
      <c r="O254" s="38"/>
      <c r="P254" s="38">
        <f>Tableau2678[[#This Row],[MONTANT TOTAL  HT]]*1.2</f>
        <v>0</v>
      </c>
      <c r="Q254" s="135"/>
      <c r="R254" s="135"/>
      <c r="S254" s="67"/>
      <c r="T254" s="170"/>
      <c r="U254" s="127">
        <f t="shared" si="4"/>
        <v>0</v>
      </c>
      <c r="V254" s="125"/>
    </row>
    <row r="255" spans="1:22" ht="24.95" customHeight="1" x14ac:dyDescent="0.25">
      <c r="A255" s="209"/>
      <c r="B255" s="35"/>
      <c r="C255" s="35"/>
      <c r="D255" s="67"/>
      <c r="E255" s="36"/>
      <c r="F255" s="37"/>
      <c r="G255" s="37"/>
      <c r="H255" s="70"/>
      <c r="I255" s="37"/>
      <c r="J255" s="36"/>
      <c r="K255" s="37"/>
      <c r="L255" s="67"/>
      <c r="M255" s="135"/>
      <c r="N255" s="135"/>
      <c r="O255" s="38"/>
      <c r="P255" s="38">
        <f>Tableau2678[[#This Row],[MONTANT TOTAL  HT]]*1.2</f>
        <v>0</v>
      </c>
      <c r="Q255" s="135"/>
      <c r="R255" s="135"/>
      <c r="S255" s="67"/>
      <c r="T255" s="170"/>
      <c r="U255" s="127">
        <f t="shared" si="4"/>
        <v>0</v>
      </c>
      <c r="V255" s="125"/>
    </row>
    <row r="256" spans="1:22" ht="24.95" customHeight="1" x14ac:dyDescent="0.25">
      <c r="A256" s="209"/>
      <c r="B256" s="35"/>
      <c r="C256" s="35"/>
      <c r="D256" s="67"/>
      <c r="E256" s="36"/>
      <c r="F256" s="37"/>
      <c r="G256" s="37"/>
      <c r="H256" s="70"/>
      <c r="I256" s="37"/>
      <c r="J256" s="36"/>
      <c r="K256" s="37"/>
      <c r="L256" s="67"/>
      <c r="M256" s="135"/>
      <c r="N256" s="135"/>
      <c r="O256" s="38"/>
      <c r="P256" s="38">
        <f>Tableau2678[[#This Row],[MONTANT TOTAL  HT]]*1.2</f>
        <v>0</v>
      </c>
      <c r="Q256" s="135"/>
      <c r="R256" s="135"/>
      <c r="S256" s="67"/>
      <c r="T256" s="170"/>
      <c r="U256" s="127">
        <f t="shared" si="4"/>
        <v>0</v>
      </c>
      <c r="V256" s="125"/>
    </row>
    <row r="257" spans="1:22" ht="24.95" customHeight="1" x14ac:dyDescent="0.25">
      <c r="A257" s="209"/>
      <c r="B257" s="35"/>
      <c r="C257" s="35"/>
      <c r="D257" s="67"/>
      <c r="E257" s="36"/>
      <c r="F257" s="37"/>
      <c r="G257" s="37"/>
      <c r="H257" s="70"/>
      <c r="I257" s="37"/>
      <c r="J257" s="36"/>
      <c r="K257" s="37"/>
      <c r="L257" s="67"/>
      <c r="M257" s="135"/>
      <c r="N257" s="135"/>
      <c r="O257" s="38"/>
      <c r="P257" s="38">
        <f>Tableau2678[[#This Row],[MONTANT TOTAL  HT]]*1.2</f>
        <v>0</v>
      </c>
      <c r="Q257" s="135"/>
      <c r="R257" s="135"/>
      <c r="S257" s="67"/>
      <c r="T257" s="170"/>
      <c r="U257" s="127">
        <f t="shared" si="4"/>
        <v>0</v>
      </c>
      <c r="V257" s="125"/>
    </row>
    <row r="258" spans="1:22" ht="24.95" customHeight="1" x14ac:dyDescent="0.25">
      <c r="A258" s="209"/>
      <c r="B258" s="35"/>
      <c r="C258" s="35"/>
      <c r="D258" s="67"/>
      <c r="E258" s="36"/>
      <c r="F258" s="37"/>
      <c r="G258" s="37"/>
      <c r="H258" s="70"/>
      <c r="I258" s="37"/>
      <c r="J258" s="36"/>
      <c r="K258" s="37"/>
      <c r="L258" s="67"/>
      <c r="M258" s="135"/>
      <c r="N258" s="135"/>
      <c r="O258" s="38"/>
      <c r="P258" s="38">
        <f>Tableau2678[[#This Row],[MONTANT TOTAL  HT]]*1.2</f>
        <v>0</v>
      </c>
      <c r="Q258" s="135"/>
      <c r="R258" s="135"/>
      <c r="S258" s="67"/>
      <c r="T258" s="170"/>
      <c r="U258" s="127">
        <f t="shared" si="4"/>
        <v>0</v>
      </c>
      <c r="V258" s="125"/>
    </row>
    <row r="259" spans="1:22" ht="24.95" customHeight="1" x14ac:dyDescent="0.25">
      <c r="A259" s="209"/>
      <c r="B259" s="35"/>
      <c r="C259" s="35"/>
      <c r="D259" s="67"/>
      <c r="E259" s="36"/>
      <c r="F259" s="37"/>
      <c r="G259" s="37"/>
      <c r="H259" s="70"/>
      <c r="I259" s="37"/>
      <c r="J259" s="36"/>
      <c r="K259" s="37"/>
      <c r="L259" s="67"/>
      <c r="M259" s="135"/>
      <c r="N259" s="135"/>
      <c r="O259" s="38"/>
      <c r="P259" s="38">
        <f>Tableau2678[[#This Row],[MONTANT TOTAL  HT]]*1.2</f>
        <v>0</v>
      </c>
      <c r="Q259" s="135"/>
      <c r="R259" s="135"/>
      <c r="S259" s="67"/>
      <c r="T259" s="170"/>
      <c r="U259" s="127">
        <f t="shared" si="4"/>
        <v>0</v>
      </c>
      <c r="V259" s="125"/>
    </row>
    <row r="260" spans="1:22" ht="24.95" customHeight="1" x14ac:dyDescent="0.25">
      <c r="A260" s="209"/>
      <c r="B260" s="35"/>
      <c r="C260" s="35"/>
      <c r="D260" s="67"/>
      <c r="E260" s="36"/>
      <c r="F260" s="37"/>
      <c r="G260" s="37"/>
      <c r="H260" s="70"/>
      <c r="I260" s="37"/>
      <c r="J260" s="36"/>
      <c r="K260" s="37"/>
      <c r="L260" s="67"/>
      <c r="M260" s="135"/>
      <c r="N260" s="135"/>
      <c r="O260" s="38"/>
      <c r="P260" s="38">
        <f>Tableau2678[[#This Row],[MONTANT TOTAL  HT]]*1.2</f>
        <v>0</v>
      </c>
      <c r="Q260" s="135"/>
      <c r="R260" s="135"/>
      <c r="S260" s="67"/>
      <c r="T260" s="170"/>
      <c r="U260" s="127">
        <f t="shared" si="4"/>
        <v>0</v>
      </c>
      <c r="V260" s="125"/>
    </row>
    <row r="261" spans="1:22" ht="24.95" customHeight="1" x14ac:dyDescent="0.25">
      <c r="A261" s="209"/>
      <c r="B261" s="35"/>
      <c r="C261" s="35"/>
      <c r="D261" s="67"/>
      <c r="E261" s="36"/>
      <c r="F261" s="37"/>
      <c r="G261" s="37"/>
      <c r="H261" s="70"/>
      <c r="I261" s="37"/>
      <c r="J261" s="36"/>
      <c r="K261" s="37"/>
      <c r="L261" s="67"/>
      <c r="M261" s="135"/>
      <c r="N261" s="135"/>
      <c r="O261" s="38"/>
      <c r="P261" s="38">
        <f>Tableau2678[[#This Row],[MONTANT TOTAL  HT]]*1.2</f>
        <v>0</v>
      </c>
      <c r="Q261" s="135"/>
      <c r="R261" s="135"/>
      <c r="S261" s="67"/>
      <c r="T261" s="170"/>
      <c r="U261" s="127">
        <f t="shared" si="4"/>
        <v>0</v>
      </c>
      <c r="V261" s="125"/>
    </row>
    <row r="262" spans="1:22" ht="24.95" customHeight="1" x14ac:dyDescent="0.25">
      <c r="A262" s="209"/>
      <c r="B262" s="35"/>
      <c r="C262" s="35"/>
      <c r="D262" s="67"/>
      <c r="E262" s="36"/>
      <c r="F262" s="37"/>
      <c r="G262" s="37"/>
      <c r="H262" s="70"/>
      <c r="I262" s="37"/>
      <c r="J262" s="36"/>
      <c r="K262" s="37"/>
      <c r="L262" s="67"/>
      <c r="M262" s="135"/>
      <c r="N262" s="135"/>
      <c r="O262" s="38"/>
      <c r="P262" s="38">
        <f>Tableau2678[[#This Row],[MONTANT TOTAL  HT]]*1.2</f>
        <v>0</v>
      </c>
      <c r="Q262" s="135"/>
      <c r="R262" s="135"/>
      <c r="S262" s="67"/>
      <c r="T262" s="170"/>
      <c r="U262" s="127">
        <f t="shared" si="4"/>
        <v>0</v>
      </c>
      <c r="V262" s="125"/>
    </row>
    <row r="263" spans="1:22" ht="24.95" customHeight="1" x14ac:dyDescent="0.25">
      <c r="A263" s="209"/>
      <c r="B263" s="35"/>
      <c r="C263" s="35"/>
      <c r="D263" s="67"/>
      <c r="E263" s="36"/>
      <c r="F263" s="37"/>
      <c r="G263" s="37"/>
      <c r="H263" s="70"/>
      <c r="I263" s="37"/>
      <c r="J263" s="36"/>
      <c r="K263" s="37"/>
      <c r="L263" s="67"/>
      <c r="M263" s="135"/>
      <c r="N263" s="135"/>
      <c r="O263" s="38"/>
      <c r="P263" s="38">
        <f>Tableau2678[[#This Row],[MONTANT TOTAL  HT]]*1.2</f>
        <v>0</v>
      </c>
      <c r="Q263" s="135"/>
      <c r="R263" s="135"/>
      <c r="S263" s="67"/>
      <c r="T263" s="170"/>
      <c r="U263" s="127">
        <f t="shared" si="4"/>
        <v>0</v>
      </c>
      <c r="V263" s="125"/>
    </row>
    <row r="264" spans="1:22" ht="24.95" customHeight="1" x14ac:dyDescent="0.25">
      <c r="A264" s="209"/>
      <c r="B264" s="35"/>
      <c r="C264" s="35"/>
      <c r="D264" s="67"/>
      <c r="E264" s="36"/>
      <c r="F264" s="37"/>
      <c r="G264" s="37"/>
      <c r="H264" s="70"/>
      <c r="I264" s="37"/>
      <c r="J264" s="36"/>
      <c r="K264" s="37"/>
      <c r="L264" s="67"/>
      <c r="M264" s="135"/>
      <c r="N264" s="135"/>
      <c r="O264" s="38"/>
      <c r="P264" s="38">
        <f>Tableau2678[[#This Row],[MONTANT TOTAL  HT]]*1.2</f>
        <v>0</v>
      </c>
      <c r="Q264" s="135"/>
      <c r="R264" s="135"/>
      <c r="S264" s="67"/>
      <c r="T264" s="170"/>
      <c r="U264" s="127">
        <f t="shared" si="4"/>
        <v>0</v>
      </c>
      <c r="V264" s="125"/>
    </row>
    <row r="265" spans="1:22" ht="24.95" customHeight="1" x14ac:dyDescent="0.25">
      <c r="A265" s="209"/>
      <c r="B265" s="35"/>
      <c r="C265" s="35"/>
      <c r="D265" s="67"/>
      <c r="E265" s="36"/>
      <c r="F265" s="37"/>
      <c r="G265" s="37"/>
      <c r="H265" s="70"/>
      <c r="I265" s="37"/>
      <c r="J265" s="36"/>
      <c r="K265" s="37"/>
      <c r="L265" s="67"/>
      <c r="M265" s="135"/>
      <c r="N265" s="135"/>
      <c r="O265" s="38"/>
      <c r="P265" s="38">
        <f>Tableau2678[[#This Row],[MONTANT TOTAL  HT]]*1.2</f>
        <v>0</v>
      </c>
      <c r="Q265" s="135"/>
      <c r="R265" s="135"/>
      <c r="S265" s="67"/>
      <c r="T265" s="170"/>
      <c r="U265" s="127">
        <f t="shared" si="4"/>
        <v>0</v>
      </c>
      <c r="V265" s="125"/>
    </row>
    <row r="266" spans="1:22" ht="24.95" customHeight="1" x14ac:dyDescent="0.25">
      <c r="A266" s="209"/>
      <c r="B266" s="35"/>
      <c r="C266" s="35"/>
      <c r="D266" s="67"/>
      <c r="E266" s="36"/>
      <c r="F266" s="37"/>
      <c r="G266" s="37"/>
      <c r="H266" s="70"/>
      <c r="I266" s="37"/>
      <c r="J266" s="36"/>
      <c r="K266" s="37"/>
      <c r="L266" s="67"/>
      <c r="M266" s="135"/>
      <c r="N266" s="135"/>
      <c r="O266" s="38"/>
      <c r="P266" s="38">
        <f>Tableau2678[[#This Row],[MONTANT TOTAL  HT]]*1.2</f>
        <v>0</v>
      </c>
      <c r="Q266" s="135"/>
      <c r="R266" s="135"/>
      <c r="S266" s="67"/>
      <c r="T266" s="170"/>
      <c r="U266" s="127">
        <f t="shared" si="4"/>
        <v>0</v>
      </c>
      <c r="V266" s="125"/>
    </row>
    <row r="267" spans="1:22" ht="24.95" customHeight="1" x14ac:dyDescent="0.25">
      <c r="A267" s="209"/>
      <c r="B267" s="35"/>
      <c r="C267" s="35"/>
      <c r="D267" s="67"/>
      <c r="E267" s="36"/>
      <c r="F267" s="37"/>
      <c r="G267" s="37"/>
      <c r="H267" s="70"/>
      <c r="I267" s="37"/>
      <c r="J267" s="36"/>
      <c r="K267" s="37"/>
      <c r="L267" s="67"/>
      <c r="M267" s="135"/>
      <c r="N267" s="135"/>
      <c r="O267" s="38"/>
      <c r="P267" s="38">
        <f>Tableau2678[[#This Row],[MONTANT TOTAL  HT]]*1.2</f>
        <v>0</v>
      </c>
      <c r="Q267" s="135"/>
      <c r="R267" s="135"/>
      <c r="S267" s="67"/>
      <c r="T267" s="170"/>
      <c r="U267" s="127">
        <f t="shared" si="4"/>
        <v>0</v>
      </c>
      <c r="V267" s="125"/>
    </row>
    <row r="268" spans="1:22" ht="24.95" customHeight="1" x14ac:dyDescent="0.25">
      <c r="A268" s="209"/>
      <c r="B268" s="35"/>
      <c r="C268" s="35"/>
      <c r="D268" s="67"/>
      <c r="E268" s="36"/>
      <c r="F268" s="37"/>
      <c r="G268" s="37"/>
      <c r="H268" s="70"/>
      <c r="I268" s="37"/>
      <c r="J268" s="36"/>
      <c r="K268" s="37"/>
      <c r="L268" s="67"/>
      <c r="M268" s="135"/>
      <c r="N268" s="135"/>
      <c r="O268" s="38"/>
      <c r="P268" s="38">
        <f>Tableau2678[[#This Row],[MONTANT TOTAL  HT]]*1.2</f>
        <v>0</v>
      </c>
      <c r="Q268" s="135"/>
      <c r="R268" s="135"/>
      <c r="S268" s="67"/>
      <c r="T268" s="170"/>
      <c r="U268" s="127">
        <f t="shared" si="4"/>
        <v>0</v>
      </c>
      <c r="V268" s="125"/>
    </row>
    <row r="269" spans="1:22" ht="24.95" customHeight="1" x14ac:dyDescent="0.25">
      <c r="A269" s="209"/>
      <c r="B269" s="35"/>
      <c r="C269" s="35"/>
      <c r="D269" s="67"/>
      <c r="E269" s="36"/>
      <c r="F269" s="37"/>
      <c r="G269" s="37"/>
      <c r="H269" s="70"/>
      <c r="I269" s="37"/>
      <c r="J269" s="36"/>
      <c r="K269" s="37"/>
      <c r="L269" s="67"/>
      <c r="M269" s="135"/>
      <c r="N269" s="135"/>
      <c r="O269" s="38"/>
      <c r="P269" s="38">
        <f>Tableau2678[[#This Row],[MONTANT TOTAL  HT]]*1.2</f>
        <v>0</v>
      </c>
      <c r="Q269" s="135"/>
      <c r="R269" s="135"/>
      <c r="S269" s="67"/>
      <c r="T269" s="170"/>
      <c r="U269" s="127">
        <f t="shared" si="4"/>
        <v>0</v>
      </c>
      <c r="V269" s="125"/>
    </row>
    <row r="270" spans="1:22" ht="24.95" customHeight="1" x14ac:dyDescent="0.25">
      <c r="A270" s="209"/>
      <c r="B270" s="35"/>
      <c r="C270" s="35"/>
      <c r="D270" s="67"/>
      <c r="E270" s="36"/>
      <c r="F270" s="37"/>
      <c r="G270" s="37"/>
      <c r="H270" s="70"/>
      <c r="I270" s="37"/>
      <c r="J270" s="36"/>
      <c r="K270" s="37"/>
      <c r="L270" s="67"/>
      <c r="M270" s="135"/>
      <c r="N270" s="135"/>
      <c r="O270" s="38"/>
      <c r="P270" s="38">
        <f>Tableau2678[[#This Row],[MONTANT TOTAL  HT]]*1.2</f>
        <v>0</v>
      </c>
      <c r="Q270" s="135"/>
      <c r="R270" s="135"/>
      <c r="S270" s="67"/>
      <c r="T270" s="170"/>
      <c r="U270" s="127">
        <f t="shared" si="4"/>
        <v>0</v>
      </c>
      <c r="V270" s="125"/>
    </row>
    <row r="271" spans="1:22" ht="24.95" customHeight="1" x14ac:dyDescent="0.25">
      <c r="A271" s="209"/>
      <c r="B271" s="35"/>
      <c r="C271" s="35"/>
      <c r="D271" s="67"/>
      <c r="E271" s="36"/>
      <c r="F271" s="37"/>
      <c r="G271" s="37"/>
      <c r="H271" s="70"/>
      <c r="I271" s="37"/>
      <c r="J271" s="36"/>
      <c r="K271" s="37"/>
      <c r="L271" s="67"/>
      <c r="M271" s="135"/>
      <c r="N271" s="135"/>
      <c r="O271" s="38"/>
      <c r="P271" s="38">
        <f>Tableau2678[[#This Row],[MONTANT TOTAL  HT]]*1.2</f>
        <v>0</v>
      </c>
      <c r="Q271" s="135"/>
      <c r="R271" s="135"/>
      <c r="S271" s="67"/>
      <c r="T271" s="170"/>
      <c r="U271" s="127">
        <f t="shared" si="4"/>
        <v>0</v>
      </c>
      <c r="V271" s="125"/>
    </row>
    <row r="272" spans="1:22" ht="24.95" customHeight="1" x14ac:dyDescent="0.25">
      <c r="A272" s="209"/>
      <c r="B272" s="35"/>
      <c r="C272" s="35"/>
      <c r="D272" s="67"/>
      <c r="E272" s="36"/>
      <c r="F272" s="37"/>
      <c r="G272" s="37"/>
      <c r="H272" s="70"/>
      <c r="I272" s="37"/>
      <c r="J272" s="36"/>
      <c r="K272" s="37"/>
      <c r="L272" s="67"/>
      <c r="M272" s="135"/>
      <c r="N272" s="135"/>
      <c r="O272" s="38"/>
      <c r="P272" s="38">
        <f>Tableau2678[[#This Row],[MONTANT TOTAL  HT]]*1.2</f>
        <v>0</v>
      </c>
      <c r="Q272" s="135"/>
      <c r="R272" s="135"/>
      <c r="S272" s="67"/>
      <c r="T272" s="170"/>
      <c r="U272" s="127">
        <f t="shared" si="4"/>
        <v>0</v>
      </c>
      <c r="V272" s="125"/>
    </row>
    <row r="273" spans="1:22" ht="24.95" customHeight="1" x14ac:dyDescent="0.25">
      <c r="A273" s="209"/>
      <c r="B273" s="35"/>
      <c r="C273" s="35"/>
      <c r="D273" s="67"/>
      <c r="E273" s="36"/>
      <c r="F273" s="37"/>
      <c r="G273" s="37"/>
      <c r="H273" s="70"/>
      <c r="I273" s="37"/>
      <c r="J273" s="36"/>
      <c r="K273" s="37"/>
      <c r="L273" s="67"/>
      <c r="M273" s="135"/>
      <c r="N273" s="135"/>
      <c r="O273" s="38"/>
      <c r="P273" s="38">
        <f>Tableau2678[[#This Row],[MONTANT TOTAL  HT]]*1.2</f>
        <v>0</v>
      </c>
      <c r="Q273" s="135"/>
      <c r="R273" s="135"/>
      <c r="S273" s="67"/>
      <c r="T273" s="170"/>
      <c r="U273" s="127">
        <f t="shared" ref="U273:U306" si="5">IF(ISBLANK($T273),P273,0)</f>
        <v>0</v>
      </c>
      <c r="V273" s="125"/>
    </row>
    <row r="274" spans="1:22" ht="24.95" customHeight="1" x14ac:dyDescent="0.25">
      <c r="A274" s="209"/>
      <c r="B274" s="35"/>
      <c r="C274" s="35"/>
      <c r="D274" s="67"/>
      <c r="E274" s="36"/>
      <c r="F274" s="37"/>
      <c r="G274" s="37"/>
      <c r="H274" s="70"/>
      <c r="I274" s="37"/>
      <c r="J274" s="36"/>
      <c r="K274" s="37"/>
      <c r="L274" s="67"/>
      <c r="M274" s="135"/>
      <c r="N274" s="135"/>
      <c r="O274" s="38"/>
      <c r="P274" s="38">
        <f>Tableau2678[[#This Row],[MONTANT TOTAL  HT]]*1.2</f>
        <v>0</v>
      </c>
      <c r="Q274" s="135"/>
      <c r="R274" s="135"/>
      <c r="S274" s="67"/>
      <c r="T274" s="170"/>
      <c r="U274" s="127">
        <f t="shared" si="5"/>
        <v>0</v>
      </c>
      <c r="V274" s="125"/>
    </row>
    <row r="275" spans="1:22" ht="24.95" customHeight="1" x14ac:dyDescent="0.25">
      <c r="A275" s="209"/>
      <c r="B275" s="35"/>
      <c r="C275" s="35"/>
      <c r="D275" s="67"/>
      <c r="E275" s="36"/>
      <c r="F275" s="37"/>
      <c r="G275" s="37"/>
      <c r="H275" s="70"/>
      <c r="I275" s="37"/>
      <c r="J275" s="36"/>
      <c r="K275" s="37"/>
      <c r="L275" s="67"/>
      <c r="M275" s="135"/>
      <c r="N275" s="135"/>
      <c r="O275" s="38"/>
      <c r="P275" s="38">
        <f>Tableau2678[[#This Row],[MONTANT TOTAL  HT]]*1.2</f>
        <v>0</v>
      </c>
      <c r="Q275" s="135"/>
      <c r="R275" s="135"/>
      <c r="S275" s="67"/>
      <c r="T275" s="170"/>
      <c r="U275" s="127">
        <f t="shared" si="5"/>
        <v>0</v>
      </c>
      <c r="V275" s="125"/>
    </row>
    <row r="276" spans="1:22" ht="24.95" customHeight="1" x14ac:dyDescent="0.25">
      <c r="A276" s="209"/>
      <c r="B276" s="35"/>
      <c r="C276" s="35"/>
      <c r="D276" s="67"/>
      <c r="E276" s="36"/>
      <c r="F276" s="37"/>
      <c r="G276" s="37"/>
      <c r="H276" s="70"/>
      <c r="I276" s="37"/>
      <c r="J276" s="36"/>
      <c r="K276" s="37"/>
      <c r="L276" s="67"/>
      <c r="M276" s="135"/>
      <c r="N276" s="135"/>
      <c r="O276" s="38"/>
      <c r="P276" s="38">
        <f>Tableau2678[[#This Row],[MONTANT TOTAL  HT]]*1.2</f>
        <v>0</v>
      </c>
      <c r="Q276" s="135"/>
      <c r="R276" s="135"/>
      <c r="S276" s="67"/>
      <c r="T276" s="170"/>
      <c r="U276" s="127">
        <f t="shared" si="5"/>
        <v>0</v>
      </c>
      <c r="V276" s="125"/>
    </row>
    <row r="277" spans="1:22" ht="24.95" customHeight="1" x14ac:dyDescent="0.25">
      <c r="A277" s="209"/>
      <c r="B277" s="35"/>
      <c r="C277" s="35"/>
      <c r="D277" s="67"/>
      <c r="E277" s="36"/>
      <c r="F277" s="37"/>
      <c r="G277" s="37"/>
      <c r="H277" s="70"/>
      <c r="I277" s="37"/>
      <c r="J277" s="36"/>
      <c r="K277" s="37"/>
      <c r="L277" s="67"/>
      <c r="M277" s="135"/>
      <c r="N277" s="135"/>
      <c r="O277" s="38"/>
      <c r="P277" s="38">
        <f>Tableau2678[[#This Row],[MONTANT TOTAL  HT]]*1.2</f>
        <v>0</v>
      </c>
      <c r="Q277" s="135"/>
      <c r="R277" s="135"/>
      <c r="S277" s="67"/>
      <c r="T277" s="170"/>
      <c r="U277" s="127">
        <f t="shared" si="5"/>
        <v>0</v>
      </c>
      <c r="V277" s="125"/>
    </row>
    <row r="278" spans="1:22" ht="24.95" customHeight="1" x14ac:dyDescent="0.25">
      <c r="A278" s="209"/>
      <c r="B278" s="35"/>
      <c r="C278" s="35"/>
      <c r="D278" s="67"/>
      <c r="E278" s="36"/>
      <c r="F278" s="37"/>
      <c r="G278" s="37"/>
      <c r="H278" s="70"/>
      <c r="I278" s="37"/>
      <c r="J278" s="36"/>
      <c r="K278" s="37"/>
      <c r="L278" s="67"/>
      <c r="M278" s="135"/>
      <c r="N278" s="135"/>
      <c r="O278" s="38"/>
      <c r="P278" s="38">
        <f>Tableau2678[[#This Row],[MONTANT TOTAL  HT]]*1.2</f>
        <v>0</v>
      </c>
      <c r="Q278" s="135"/>
      <c r="R278" s="135"/>
      <c r="S278" s="67"/>
      <c r="T278" s="170"/>
      <c r="U278" s="127">
        <f t="shared" si="5"/>
        <v>0</v>
      </c>
      <c r="V278" s="125"/>
    </row>
    <row r="279" spans="1:22" ht="24.95" customHeight="1" x14ac:dyDescent="0.25">
      <c r="A279" s="209"/>
      <c r="B279" s="35"/>
      <c r="C279" s="35"/>
      <c r="D279" s="67"/>
      <c r="E279" s="36"/>
      <c r="F279" s="37"/>
      <c r="G279" s="37"/>
      <c r="H279" s="70"/>
      <c r="I279" s="37"/>
      <c r="J279" s="36"/>
      <c r="K279" s="37"/>
      <c r="L279" s="67"/>
      <c r="M279" s="135"/>
      <c r="N279" s="135"/>
      <c r="O279" s="38"/>
      <c r="P279" s="38">
        <f>Tableau2678[[#This Row],[MONTANT TOTAL  HT]]*1.2</f>
        <v>0</v>
      </c>
      <c r="Q279" s="135"/>
      <c r="R279" s="135"/>
      <c r="S279" s="67"/>
      <c r="T279" s="170"/>
      <c r="U279" s="127">
        <f t="shared" si="5"/>
        <v>0</v>
      </c>
      <c r="V279" s="125"/>
    </row>
    <row r="280" spans="1:22" ht="24.95" customHeight="1" x14ac:dyDescent="0.25">
      <c r="A280" s="209"/>
      <c r="B280" s="35"/>
      <c r="C280" s="35"/>
      <c r="D280" s="67"/>
      <c r="E280" s="36"/>
      <c r="F280" s="37"/>
      <c r="G280" s="37"/>
      <c r="H280" s="70"/>
      <c r="I280" s="37"/>
      <c r="J280" s="36"/>
      <c r="K280" s="37"/>
      <c r="L280" s="67"/>
      <c r="M280" s="135"/>
      <c r="N280" s="135"/>
      <c r="O280" s="38"/>
      <c r="P280" s="38">
        <f>Tableau2678[[#This Row],[MONTANT TOTAL  HT]]*1.2</f>
        <v>0</v>
      </c>
      <c r="Q280" s="135"/>
      <c r="R280" s="135"/>
      <c r="S280" s="67"/>
      <c r="T280" s="170"/>
      <c r="U280" s="127">
        <f t="shared" si="5"/>
        <v>0</v>
      </c>
      <c r="V280" s="125"/>
    </row>
    <row r="281" spans="1:22" ht="24.95" customHeight="1" x14ac:dyDescent="0.25">
      <c r="A281" s="209"/>
      <c r="B281" s="35"/>
      <c r="C281" s="35"/>
      <c r="D281" s="67"/>
      <c r="E281" s="36"/>
      <c r="F281" s="37"/>
      <c r="G281" s="37"/>
      <c r="H281" s="70"/>
      <c r="I281" s="37"/>
      <c r="J281" s="36"/>
      <c r="K281" s="37"/>
      <c r="L281" s="67"/>
      <c r="M281" s="135"/>
      <c r="N281" s="135"/>
      <c r="O281" s="38"/>
      <c r="P281" s="38">
        <f>Tableau2678[[#This Row],[MONTANT TOTAL  HT]]*1.2</f>
        <v>0</v>
      </c>
      <c r="Q281" s="135"/>
      <c r="R281" s="135"/>
      <c r="S281" s="67"/>
      <c r="T281" s="170"/>
      <c r="U281" s="127">
        <f t="shared" si="5"/>
        <v>0</v>
      </c>
      <c r="V281" s="125"/>
    </row>
    <row r="282" spans="1:22" ht="24.95" customHeight="1" x14ac:dyDescent="0.25">
      <c r="A282" s="209"/>
      <c r="B282" s="35"/>
      <c r="C282" s="35"/>
      <c r="D282" s="67"/>
      <c r="E282" s="36"/>
      <c r="F282" s="37"/>
      <c r="G282" s="37"/>
      <c r="H282" s="70"/>
      <c r="I282" s="37"/>
      <c r="J282" s="36"/>
      <c r="K282" s="37"/>
      <c r="L282" s="67"/>
      <c r="M282" s="135"/>
      <c r="N282" s="135"/>
      <c r="O282" s="38"/>
      <c r="P282" s="38">
        <f>Tableau2678[[#This Row],[MONTANT TOTAL  HT]]*1.2</f>
        <v>0</v>
      </c>
      <c r="Q282" s="135"/>
      <c r="R282" s="135"/>
      <c r="S282" s="67"/>
      <c r="T282" s="170"/>
      <c r="U282" s="127">
        <f t="shared" si="5"/>
        <v>0</v>
      </c>
      <c r="V282" s="125"/>
    </row>
    <row r="283" spans="1:22" ht="24.95" customHeight="1" x14ac:dyDescent="0.25">
      <c r="A283" s="209"/>
      <c r="B283" s="35"/>
      <c r="C283" s="35"/>
      <c r="D283" s="67"/>
      <c r="E283" s="36"/>
      <c r="F283" s="37"/>
      <c r="G283" s="37"/>
      <c r="H283" s="70"/>
      <c r="I283" s="37"/>
      <c r="J283" s="36"/>
      <c r="K283" s="37"/>
      <c r="L283" s="67"/>
      <c r="M283" s="135"/>
      <c r="N283" s="135"/>
      <c r="O283" s="38"/>
      <c r="P283" s="38">
        <f>Tableau2678[[#This Row],[MONTANT TOTAL  HT]]*1.2</f>
        <v>0</v>
      </c>
      <c r="Q283" s="135"/>
      <c r="R283" s="135"/>
      <c r="S283" s="67"/>
      <c r="T283" s="170"/>
      <c r="U283" s="127">
        <f t="shared" si="5"/>
        <v>0</v>
      </c>
      <c r="V283" s="125"/>
    </row>
    <row r="284" spans="1:22" ht="24.95" customHeight="1" x14ac:dyDescent="0.25">
      <c r="A284" s="209"/>
      <c r="B284" s="35"/>
      <c r="C284" s="35"/>
      <c r="D284" s="67"/>
      <c r="E284" s="36"/>
      <c r="F284" s="37"/>
      <c r="G284" s="37"/>
      <c r="H284" s="70"/>
      <c r="I284" s="37"/>
      <c r="J284" s="36"/>
      <c r="K284" s="37"/>
      <c r="L284" s="67"/>
      <c r="M284" s="135"/>
      <c r="N284" s="135"/>
      <c r="O284" s="38"/>
      <c r="P284" s="38">
        <f>Tableau2678[[#This Row],[MONTANT TOTAL  HT]]*1.2</f>
        <v>0</v>
      </c>
      <c r="Q284" s="135"/>
      <c r="R284" s="135"/>
      <c r="S284" s="67"/>
      <c r="T284" s="170"/>
      <c r="U284" s="127">
        <f t="shared" si="5"/>
        <v>0</v>
      </c>
      <c r="V284" s="125"/>
    </row>
    <row r="285" spans="1:22" ht="24.95" customHeight="1" x14ac:dyDescent="0.25">
      <c r="A285" s="209"/>
      <c r="B285" s="35"/>
      <c r="C285" s="35"/>
      <c r="D285" s="67"/>
      <c r="E285" s="36"/>
      <c r="F285" s="37"/>
      <c r="G285" s="37"/>
      <c r="H285" s="70"/>
      <c r="I285" s="37"/>
      <c r="J285" s="36"/>
      <c r="K285" s="37"/>
      <c r="L285" s="67"/>
      <c r="M285" s="135"/>
      <c r="N285" s="135"/>
      <c r="O285" s="38"/>
      <c r="P285" s="38">
        <f>Tableau2678[[#This Row],[MONTANT TOTAL  HT]]*1.2</f>
        <v>0</v>
      </c>
      <c r="Q285" s="135"/>
      <c r="R285" s="135"/>
      <c r="S285" s="67"/>
      <c r="T285" s="170"/>
      <c r="U285" s="127">
        <f t="shared" si="5"/>
        <v>0</v>
      </c>
      <c r="V285" s="125"/>
    </row>
    <row r="286" spans="1:22" ht="24.95" customHeight="1" x14ac:dyDescent="0.25">
      <c r="A286" s="209"/>
      <c r="B286" s="35"/>
      <c r="C286" s="35"/>
      <c r="D286" s="67"/>
      <c r="E286" s="36"/>
      <c r="F286" s="37"/>
      <c r="G286" s="37"/>
      <c r="H286" s="70"/>
      <c r="I286" s="37"/>
      <c r="J286" s="36"/>
      <c r="K286" s="37"/>
      <c r="L286" s="67"/>
      <c r="M286" s="135"/>
      <c r="N286" s="135"/>
      <c r="O286" s="38"/>
      <c r="P286" s="38">
        <f>Tableau2678[[#This Row],[MONTANT TOTAL  HT]]*1.2</f>
        <v>0</v>
      </c>
      <c r="Q286" s="135"/>
      <c r="R286" s="135"/>
      <c r="S286" s="67"/>
      <c r="T286" s="170"/>
      <c r="U286" s="127">
        <f t="shared" si="5"/>
        <v>0</v>
      </c>
      <c r="V286" s="125"/>
    </row>
    <row r="287" spans="1:22" ht="24.95" customHeight="1" x14ac:dyDescent="0.25">
      <c r="A287" s="209"/>
      <c r="B287" s="35"/>
      <c r="C287" s="35"/>
      <c r="D287" s="67"/>
      <c r="E287" s="36"/>
      <c r="F287" s="37"/>
      <c r="G287" s="37"/>
      <c r="H287" s="70"/>
      <c r="I287" s="37"/>
      <c r="J287" s="36"/>
      <c r="K287" s="37"/>
      <c r="L287" s="67"/>
      <c r="M287" s="135"/>
      <c r="N287" s="135"/>
      <c r="O287" s="38"/>
      <c r="P287" s="38">
        <f>Tableau2678[[#This Row],[MONTANT TOTAL  HT]]*1.2</f>
        <v>0</v>
      </c>
      <c r="Q287" s="135"/>
      <c r="R287" s="135"/>
      <c r="S287" s="67"/>
      <c r="T287" s="170"/>
      <c r="U287" s="127">
        <f t="shared" si="5"/>
        <v>0</v>
      </c>
      <c r="V287" s="125"/>
    </row>
    <row r="288" spans="1:22" ht="24.95" customHeight="1" x14ac:dyDescent="0.25">
      <c r="A288" s="209"/>
      <c r="B288" s="35"/>
      <c r="C288" s="35"/>
      <c r="D288" s="67"/>
      <c r="E288" s="36"/>
      <c r="F288" s="37"/>
      <c r="G288" s="37"/>
      <c r="H288" s="70"/>
      <c r="I288" s="37"/>
      <c r="J288" s="36"/>
      <c r="K288" s="37"/>
      <c r="L288" s="67"/>
      <c r="M288" s="135"/>
      <c r="N288" s="135"/>
      <c r="O288" s="38"/>
      <c r="P288" s="38">
        <f>Tableau2678[[#This Row],[MONTANT TOTAL  HT]]*1.2</f>
        <v>0</v>
      </c>
      <c r="Q288" s="135"/>
      <c r="R288" s="135"/>
      <c r="S288" s="67"/>
      <c r="T288" s="170"/>
      <c r="U288" s="127">
        <f t="shared" si="5"/>
        <v>0</v>
      </c>
      <c r="V288" s="125"/>
    </row>
    <row r="289" spans="1:22" ht="24.95" customHeight="1" x14ac:dyDescent="0.25">
      <c r="A289" s="209"/>
      <c r="B289" s="35"/>
      <c r="C289" s="35"/>
      <c r="D289" s="67"/>
      <c r="E289" s="36"/>
      <c r="F289" s="37"/>
      <c r="G289" s="37"/>
      <c r="H289" s="70"/>
      <c r="I289" s="37"/>
      <c r="J289" s="36"/>
      <c r="K289" s="37"/>
      <c r="L289" s="67"/>
      <c r="M289" s="135"/>
      <c r="N289" s="135"/>
      <c r="O289" s="38"/>
      <c r="P289" s="38">
        <f>Tableau2678[[#This Row],[MONTANT TOTAL  HT]]*1.2</f>
        <v>0</v>
      </c>
      <c r="Q289" s="135"/>
      <c r="R289" s="135"/>
      <c r="S289" s="67"/>
      <c r="T289" s="170"/>
      <c r="U289" s="127">
        <f t="shared" si="5"/>
        <v>0</v>
      </c>
      <c r="V289" s="125"/>
    </row>
    <row r="290" spans="1:22" ht="24.95" customHeight="1" x14ac:dyDescent="0.25">
      <c r="A290" s="209"/>
      <c r="B290" s="35"/>
      <c r="C290" s="35"/>
      <c r="D290" s="67"/>
      <c r="E290" s="36"/>
      <c r="F290" s="37"/>
      <c r="G290" s="37"/>
      <c r="H290" s="70"/>
      <c r="I290" s="37"/>
      <c r="J290" s="36"/>
      <c r="K290" s="37"/>
      <c r="L290" s="67"/>
      <c r="M290" s="135"/>
      <c r="N290" s="135"/>
      <c r="O290" s="38"/>
      <c r="P290" s="38">
        <f>Tableau2678[[#This Row],[MONTANT TOTAL  HT]]*1.2</f>
        <v>0</v>
      </c>
      <c r="Q290" s="135"/>
      <c r="R290" s="135"/>
      <c r="S290" s="67"/>
      <c r="T290" s="170"/>
      <c r="U290" s="127">
        <f t="shared" si="5"/>
        <v>0</v>
      </c>
      <c r="V290" s="125"/>
    </row>
    <row r="291" spans="1:22" ht="24.95" customHeight="1" x14ac:dyDescent="0.25">
      <c r="A291" s="209"/>
      <c r="B291" s="35"/>
      <c r="C291" s="35"/>
      <c r="D291" s="67"/>
      <c r="E291" s="36"/>
      <c r="F291" s="37"/>
      <c r="G291" s="37"/>
      <c r="H291" s="70"/>
      <c r="I291" s="37"/>
      <c r="J291" s="36"/>
      <c r="K291" s="37"/>
      <c r="L291" s="67"/>
      <c r="M291" s="135"/>
      <c r="N291" s="135"/>
      <c r="O291" s="38"/>
      <c r="P291" s="38">
        <f>Tableau2678[[#This Row],[MONTANT TOTAL  HT]]*1.2</f>
        <v>0</v>
      </c>
      <c r="Q291" s="135"/>
      <c r="R291" s="135"/>
      <c r="S291" s="67"/>
      <c r="T291" s="170"/>
      <c r="U291" s="127">
        <f t="shared" si="5"/>
        <v>0</v>
      </c>
      <c r="V291" s="125"/>
    </row>
    <row r="292" spans="1:22" ht="24.95" customHeight="1" x14ac:dyDescent="0.25">
      <c r="A292" s="209"/>
      <c r="B292" s="35"/>
      <c r="C292" s="35"/>
      <c r="D292" s="67"/>
      <c r="E292" s="36"/>
      <c r="F292" s="37"/>
      <c r="G292" s="37"/>
      <c r="H292" s="70"/>
      <c r="I292" s="37"/>
      <c r="J292" s="36"/>
      <c r="K292" s="37"/>
      <c r="L292" s="67"/>
      <c r="M292" s="135"/>
      <c r="N292" s="135"/>
      <c r="O292" s="38"/>
      <c r="P292" s="38">
        <f>Tableau2678[[#This Row],[MONTANT TOTAL  HT]]*1.2</f>
        <v>0</v>
      </c>
      <c r="Q292" s="135"/>
      <c r="R292" s="135"/>
      <c r="S292" s="67"/>
      <c r="T292" s="170"/>
      <c r="U292" s="127">
        <f t="shared" si="5"/>
        <v>0</v>
      </c>
      <c r="V292" s="125"/>
    </row>
    <row r="293" spans="1:22" ht="24.95" customHeight="1" x14ac:dyDescent="0.25">
      <c r="A293" s="209"/>
      <c r="B293" s="35"/>
      <c r="C293" s="35"/>
      <c r="D293" s="67"/>
      <c r="E293" s="36"/>
      <c r="F293" s="37"/>
      <c r="G293" s="37"/>
      <c r="H293" s="70"/>
      <c r="I293" s="37"/>
      <c r="J293" s="36"/>
      <c r="K293" s="37"/>
      <c r="L293" s="67"/>
      <c r="M293" s="135"/>
      <c r="N293" s="135"/>
      <c r="O293" s="38"/>
      <c r="P293" s="38">
        <f>Tableau2678[[#This Row],[MONTANT TOTAL  HT]]*1.2</f>
        <v>0</v>
      </c>
      <c r="Q293" s="135"/>
      <c r="R293" s="135"/>
      <c r="S293" s="67"/>
      <c r="T293" s="170"/>
      <c r="U293" s="127">
        <f t="shared" si="5"/>
        <v>0</v>
      </c>
      <c r="V293" s="125"/>
    </row>
    <row r="294" spans="1:22" ht="24.95" customHeight="1" x14ac:dyDescent="0.25">
      <c r="A294" s="209"/>
      <c r="B294" s="35"/>
      <c r="C294" s="35"/>
      <c r="D294" s="67"/>
      <c r="E294" s="36"/>
      <c r="F294" s="37"/>
      <c r="G294" s="37"/>
      <c r="H294" s="70"/>
      <c r="I294" s="37"/>
      <c r="J294" s="36"/>
      <c r="K294" s="37"/>
      <c r="L294" s="67"/>
      <c r="M294" s="135"/>
      <c r="N294" s="135"/>
      <c r="O294" s="38"/>
      <c r="P294" s="38">
        <f>Tableau2678[[#This Row],[MONTANT TOTAL  HT]]*1.2</f>
        <v>0</v>
      </c>
      <c r="Q294" s="135"/>
      <c r="R294" s="135"/>
      <c r="S294" s="67"/>
      <c r="T294" s="170"/>
      <c r="U294" s="127">
        <f t="shared" si="5"/>
        <v>0</v>
      </c>
      <c r="V294" s="125"/>
    </row>
    <row r="295" spans="1:22" ht="24.95" customHeight="1" x14ac:dyDescent="0.25">
      <c r="A295" s="209"/>
      <c r="B295" s="35"/>
      <c r="C295" s="35"/>
      <c r="D295" s="67"/>
      <c r="E295" s="36"/>
      <c r="F295" s="37"/>
      <c r="G295" s="37"/>
      <c r="H295" s="70"/>
      <c r="I295" s="37"/>
      <c r="J295" s="36"/>
      <c r="K295" s="37"/>
      <c r="L295" s="67"/>
      <c r="M295" s="135"/>
      <c r="N295" s="135"/>
      <c r="O295" s="38"/>
      <c r="P295" s="38">
        <f>Tableau2678[[#This Row],[MONTANT TOTAL  HT]]*1.2</f>
        <v>0</v>
      </c>
      <c r="Q295" s="135"/>
      <c r="R295" s="135"/>
      <c r="S295" s="67"/>
      <c r="T295" s="170"/>
      <c r="U295" s="127">
        <f t="shared" si="5"/>
        <v>0</v>
      </c>
      <c r="V295" s="125"/>
    </row>
    <row r="296" spans="1:22" ht="24.95" customHeight="1" x14ac:dyDescent="0.25">
      <c r="A296" s="209"/>
      <c r="B296" s="35"/>
      <c r="C296" s="35"/>
      <c r="D296" s="67"/>
      <c r="E296" s="36"/>
      <c r="F296" s="37"/>
      <c r="G296" s="37"/>
      <c r="H296" s="70"/>
      <c r="I296" s="37"/>
      <c r="J296" s="36"/>
      <c r="K296" s="37"/>
      <c r="L296" s="67"/>
      <c r="M296" s="135"/>
      <c r="N296" s="135"/>
      <c r="O296" s="38"/>
      <c r="P296" s="38">
        <f>Tableau2678[[#This Row],[MONTANT TOTAL  HT]]*1.2</f>
        <v>0</v>
      </c>
      <c r="Q296" s="135"/>
      <c r="R296" s="135"/>
      <c r="S296" s="67"/>
      <c r="T296" s="170"/>
      <c r="U296" s="127">
        <f t="shared" si="5"/>
        <v>0</v>
      </c>
      <c r="V296" s="125"/>
    </row>
    <row r="297" spans="1:22" ht="24.95" customHeight="1" x14ac:dyDescent="0.25">
      <c r="A297" s="209"/>
      <c r="B297" s="35"/>
      <c r="C297" s="35"/>
      <c r="D297" s="67"/>
      <c r="E297" s="36"/>
      <c r="F297" s="37"/>
      <c r="G297" s="37"/>
      <c r="H297" s="70"/>
      <c r="I297" s="37"/>
      <c r="J297" s="36"/>
      <c r="K297" s="37"/>
      <c r="L297" s="67"/>
      <c r="M297" s="135"/>
      <c r="N297" s="135"/>
      <c r="O297" s="38"/>
      <c r="P297" s="38">
        <f>Tableau2678[[#This Row],[MONTANT TOTAL  HT]]*1.2</f>
        <v>0</v>
      </c>
      <c r="Q297" s="135"/>
      <c r="R297" s="135"/>
      <c r="S297" s="67"/>
      <c r="T297" s="170"/>
      <c r="U297" s="127">
        <f t="shared" si="5"/>
        <v>0</v>
      </c>
      <c r="V297" s="125"/>
    </row>
    <row r="298" spans="1:22" ht="24.95" customHeight="1" x14ac:dyDescent="0.25">
      <c r="A298" s="209"/>
      <c r="B298" s="35"/>
      <c r="C298" s="35"/>
      <c r="D298" s="67"/>
      <c r="E298" s="36"/>
      <c r="F298" s="37"/>
      <c r="G298" s="37"/>
      <c r="H298" s="70"/>
      <c r="I298" s="37"/>
      <c r="J298" s="36"/>
      <c r="K298" s="37"/>
      <c r="L298" s="67"/>
      <c r="M298" s="135"/>
      <c r="N298" s="135"/>
      <c r="O298" s="38"/>
      <c r="P298" s="38">
        <f>Tableau2678[[#This Row],[MONTANT TOTAL  HT]]*1.2</f>
        <v>0</v>
      </c>
      <c r="Q298" s="135"/>
      <c r="R298" s="135"/>
      <c r="S298" s="67"/>
      <c r="T298" s="170"/>
      <c r="U298" s="127">
        <f t="shared" si="5"/>
        <v>0</v>
      </c>
      <c r="V298" s="125"/>
    </row>
    <row r="299" spans="1:22" ht="24.95" customHeight="1" x14ac:dyDescent="0.25">
      <c r="A299" s="209"/>
      <c r="B299" s="35"/>
      <c r="C299" s="35"/>
      <c r="D299" s="67"/>
      <c r="E299" s="36"/>
      <c r="F299" s="37"/>
      <c r="G299" s="37"/>
      <c r="H299" s="70"/>
      <c r="I299" s="37"/>
      <c r="J299" s="36"/>
      <c r="K299" s="37"/>
      <c r="L299" s="67"/>
      <c r="M299" s="135"/>
      <c r="N299" s="135"/>
      <c r="O299" s="38"/>
      <c r="P299" s="38">
        <f>Tableau2678[[#This Row],[MONTANT TOTAL  HT]]*1.2</f>
        <v>0</v>
      </c>
      <c r="Q299" s="135"/>
      <c r="R299" s="135"/>
      <c r="S299" s="67"/>
      <c r="T299" s="170"/>
      <c r="U299" s="127">
        <f t="shared" si="5"/>
        <v>0</v>
      </c>
      <c r="V299" s="125"/>
    </row>
    <row r="300" spans="1:22" ht="24.95" customHeight="1" x14ac:dyDescent="0.25">
      <c r="A300" s="209"/>
      <c r="B300" s="35"/>
      <c r="C300" s="35"/>
      <c r="D300" s="67"/>
      <c r="E300" s="36"/>
      <c r="F300" s="37"/>
      <c r="G300" s="37"/>
      <c r="H300" s="70"/>
      <c r="I300" s="37"/>
      <c r="J300" s="36"/>
      <c r="K300" s="37"/>
      <c r="L300" s="67"/>
      <c r="M300" s="135"/>
      <c r="N300" s="135"/>
      <c r="O300" s="38"/>
      <c r="P300" s="38">
        <f>Tableau2678[[#This Row],[MONTANT TOTAL  HT]]*1.2</f>
        <v>0</v>
      </c>
      <c r="Q300" s="135"/>
      <c r="R300" s="135"/>
      <c r="S300" s="67"/>
      <c r="T300" s="170"/>
      <c r="U300" s="127">
        <f t="shared" si="5"/>
        <v>0</v>
      </c>
      <c r="V300" s="125"/>
    </row>
    <row r="301" spans="1:22" ht="24.95" customHeight="1" x14ac:dyDescent="0.25">
      <c r="A301" s="209"/>
      <c r="B301" s="35"/>
      <c r="C301" s="35"/>
      <c r="D301" s="67"/>
      <c r="E301" s="36"/>
      <c r="F301" s="37"/>
      <c r="G301" s="37"/>
      <c r="H301" s="70"/>
      <c r="I301" s="37"/>
      <c r="J301" s="36"/>
      <c r="K301" s="37"/>
      <c r="L301" s="67"/>
      <c r="M301" s="135"/>
      <c r="N301" s="135"/>
      <c r="O301" s="38"/>
      <c r="P301" s="38">
        <f>Tableau2678[[#This Row],[MONTANT TOTAL  HT]]*1.2</f>
        <v>0</v>
      </c>
      <c r="Q301" s="135"/>
      <c r="R301" s="135"/>
      <c r="S301" s="67"/>
      <c r="T301" s="170"/>
      <c r="U301" s="127">
        <f t="shared" si="5"/>
        <v>0</v>
      </c>
      <c r="V301" s="125"/>
    </row>
    <row r="302" spans="1:22" ht="24.95" customHeight="1" x14ac:dyDescent="0.25">
      <c r="A302" s="209"/>
      <c r="B302" s="35"/>
      <c r="C302" s="35"/>
      <c r="D302" s="67"/>
      <c r="E302" s="36"/>
      <c r="F302" s="37"/>
      <c r="G302" s="37"/>
      <c r="H302" s="70"/>
      <c r="I302" s="37"/>
      <c r="J302" s="36"/>
      <c r="K302" s="37"/>
      <c r="L302" s="67"/>
      <c r="M302" s="135"/>
      <c r="N302" s="135"/>
      <c r="O302" s="38"/>
      <c r="P302" s="38">
        <f>Tableau2678[[#This Row],[MONTANT TOTAL  HT]]*1.2</f>
        <v>0</v>
      </c>
      <c r="Q302" s="135"/>
      <c r="R302" s="135"/>
      <c r="S302" s="67"/>
      <c r="T302" s="170"/>
      <c r="U302" s="127">
        <f t="shared" si="5"/>
        <v>0</v>
      </c>
      <c r="V302" s="125"/>
    </row>
    <row r="303" spans="1:22" ht="24.95" customHeight="1" x14ac:dyDescent="0.25">
      <c r="A303" s="209"/>
      <c r="B303" s="35"/>
      <c r="C303" s="35"/>
      <c r="D303" s="67"/>
      <c r="E303" s="36"/>
      <c r="F303" s="37"/>
      <c r="G303" s="37"/>
      <c r="H303" s="70"/>
      <c r="I303" s="37"/>
      <c r="J303" s="36"/>
      <c r="K303" s="37"/>
      <c r="L303" s="67"/>
      <c r="M303" s="135"/>
      <c r="N303" s="135"/>
      <c r="O303" s="38"/>
      <c r="P303" s="38">
        <f>Tableau2678[[#This Row],[MONTANT TOTAL  HT]]*1.2</f>
        <v>0</v>
      </c>
      <c r="Q303" s="135"/>
      <c r="R303" s="135"/>
      <c r="S303" s="67"/>
      <c r="T303" s="170"/>
      <c r="U303" s="127">
        <f t="shared" si="5"/>
        <v>0</v>
      </c>
      <c r="V303" s="125"/>
    </row>
    <row r="304" spans="1:22" ht="24.95" customHeight="1" x14ac:dyDescent="0.25">
      <c r="A304" s="209"/>
      <c r="B304" s="35"/>
      <c r="C304" s="35"/>
      <c r="D304" s="67"/>
      <c r="E304" s="36"/>
      <c r="F304" s="37"/>
      <c r="G304" s="37"/>
      <c r="H304" s="70"/>
      <c r="I304" s="37"/>
      <c r="J304" s="36"/>
      <c r="K304" s="37"/>
      <c r="L304" s="67"/>
      <c r="M304" s="135"/>
      <c r="N304" s="135"/>
      <c r="O304" s="38"/>
      <c r="P304" s="38">
        <f>Tableau2678[[#This Row],[MONTANT TOTAL  HT]]*1.2</f>
        <v>0</v>
      </c>
      <c r="Q304" s="135"/>
      <c r="R304" s="135"/>
      <c r="S304" s="67"/>
      <c r="T304" s="170"/>
      <c r="U304" s="127">
        <f t="shared" si="5"/>
        <v>0</v>
      </c>
      <c r="V304" s="125"/>
    </row>
    <row r="305" spans="1:22" ht="24.95" customHeight="1" x14ac:dyDescent="0.25">
      <c r="A305" s="209"/>
      <c r="B305" s="35"/>
      <c r="C305" s="35"/>
      <c r="D305" s="67"/>
      <c r="E305" s="36"/>
      <c r="F305" s="37"/>
      <c r="G305" s="37"/>
      <c r="H305" s="70"/>
      <c r="I305" s="37"/>
      <c r="J305" s="36"/>
      <c r="K305" s="37"/>
      <c r="L305" s="67"/>
      <c r="M305" s="135"/>
      <c r="N305" s="135"/>
      <c r="O305" s="38"/>
      <c r="P305" s="38">
        <f>Tableau2678[[#This Row],[MONTANT TOTAL  HT]]*1.2</f>
        <v>0</v>
      </c>
      <c r="Q305" s="135"/>
      <c r="R305" s="135"/>
      <c r="S305" s="67"/>
      <c r="T305" s="170"/>
      <c r="U305" s="127">
        <f t="shared" si="5"/>
        <v>0</v>
      </c>
      <c r="V305" s="125"/>
    </row>
    <row r="306" spans="1:22" ht="24.95" customHeight="1" x14ac:dyDescent="0.25">
      <c r="A306" s="209"/>
      <c r="B306" s="40"/>
      <c r="C306" s="40"/>
      <c r="D306" s="68"/>
      <c r="E306" s="42"/>
      <c r="F306" s="43"/>
      <c r="G306" s="43"/>
      <c r="H306" s="71"/>
      <c r="I306" s="43"/>
      <c r="J306" s="42"/>
      <c r="K306" s="43"/>
      <c r="L306" s="68"/>
      <c r="M306" s="136"/>
      <c r="N306" s="136"/>
      <c r="O306" s="44"/>
      <c r="P306" s="44">
        <f>Tableau2678[[#This Row],[MONTANT TOTAL  HT]]*1.2</f>
        <v>0</v>
      </c>
      <c r="Q306" s="136"/>
      <c r="R306" s="136"/>
      <c r="S306" s="68"/>
      <c r="T306" s="170"/>
      <c r="U306" s="127">
        <f t="shared" si="5"/>
        <v>0</v>
      </c>
      <c r="V306" s="125"/>
    </row>
    <row r="307" spans="1:22" ht="24.95" customHeight="1" x14ac:dyDescent="0.25">
      <c r="A307" s="14"/>
      <c r="B307" s="181" t="s">
        <v>9</v>
      </c>
      <c r="C307" s="181"/>
      <c r="D307" s="182"/>
      <c r="E307" s="183"/>
      <c r="F307" s="184"/>
      <c r="G307" s="184"/>
      <c r="H307" s="185"/>
      <c r="I307" s="184"/>
      <c r="J307" s="183"/>
      <c r="K307" s="184"/>
      <c r="L307" s="182"/>
      <c r="M307" s="187"/>
      <c r="N307" s="187"/>
      <c r="O307" s="186"/>
      <c r="P307" s="186"/>
      <c r="Q307" s="187"/>
      <c r="R307" s="187"/>
      <c r="S307" s="182"/>
      <c r="T307" s="189"/>
      <c r="U307" s="200"/>
      <c r="V307" s="190"/>
    </row>
  </sheetData>
  <mergeCells count="7">
    <mergeCell ref="B1:V1"/>
    <mergeCell ref="A102:V103"/>
    <mergeCell ref="A209:A306"/>
    <mergeCell ref="A3:A100"/>
    <mergeCell ref="A105:A203"/>
    <mergeCell ref="B207:V207"/>
    <mergeCell ref="B104:V104"/>
  </mergeCells>
  <conditionalFormatting sqref="L101:N101 L2 L205:N206 L308:N1048576">
    <cfRule type="cellIs" dxfId="529" priority="270" operator="equal">
      <formula>"OUI"</formula>
    </cfRule>
    <cfRule type="cellIs" dxfId="528" priority="271" operator="equal">
      <formula>"NON"</formula>
    </cfRule>
  </conditionalFormatting>
  <conditionalFormatting sqref="L204:N204">
    <cfRule type="cellIs" dxfId="527" priority="257" operator="equal">
      <formula>"OUI"</formula>
    </cfRule>
    <cfRule type="cellIs" dxfId="526" priority="258" operator="equal">
      <formula>"NON"</formula>
    </cfRule>
  </conditionalFormatting>
  <conditionalFormatting sqref="L307:N307">
    <cfRule type="cellIs" dxfId="525" priority="242" operator="equal">
      <formula>"OUI"</formula>
    </cfRule>
    <cfRule type="cellIs" dxfId="524" priority="243" operator="equal">
      <formula>"NON"</formula>
    </cfRule>
  </conditionalFormatting>
  <conditionalFormatting sqref="T307 T101 U205:U206 T204 U308:U1048576">
    <cfRule type="cellIs" dxfId="523" priority="215" operator="greaterThan">
      <formula>0</formula>
    </cfRule>
  </conditionalFormatting>
  <conditionalFormatting sqref="L204:N204">
    <cfRule type="cellIs" dxfId="522" priority="213" operator="equal">
      <formula>"OUI"</formula>
    </cfRule>
    <cfRule type="cellIs" dxfId="521" priority="214" operator="equal">
      <formula>"NON"</formula>
    </cfRule>
  </conditionalFormatting>
  <conditionalFormatting sqref="L307:N307">
    <cfRule type="cellIs" dxfId="520" priority="200" operator="equal">
      <formula>"OUI"</formula>
    </cfRule>
    <cfRule type="cellIs" dxfId="519" priority="201" operator="equal">
      <formula>"NON"</formula>
    </cfRule>
  </conditionalFormatting>
  <conditionalFormatting sqref="L5:L100 L3">
    <cfRule type="cellIs" dxfId="518" priority="187" operator="equal">
      <formula>"OUI"</formula>
    </cfRule>
    <cfRule type="cellIs" dxfId="517" priority="188" operator="equal">
      <formula>"NON"</formula>
    </cfRule>
  </conditionalFormatting>
  <conditionalFormatting sqref="L4">
    <cfRule type="cellIs" dxfId="516" priority="185" operator="equal">
      <formula>"OUI"</formula>
    </cfRule>
    <cfRule type="cellIs" dxfId="515" priority="186" operator="equal">
      <formula>"NON"</formula>
    </cfRule>
  </conditionalFormatting>
  <conditionalFormatting sqref="B3:L100 O4:S100 B106:L106 N106">
    <cfRule type="expression" dxfId="514" priority="182">
      <formula>IF($B3="REFUSE",1)</formula>
    </cfRule>
    <cfRule type="expression" dxfId="513" priority="183">
      <formula>IF($B3="PAYE",1)</formula>
    </cfRule>
    <cfRule type="expression" dxfId="512" priority="184">
      <formula>IF($B3="ACCORD",1)</formula>
    </cfRule>
  </conditionalFormatting>
  <conditionalFormatting sqref="T107:T203">
    <cfRule type="expression" dxfId="511" priority="179">
      <formula>IF($B107="REFUSE",1)</formula>
    </cfRule>
    <cfRule type="expression" dxfId="510" priority="180">
      <formula>IF($B107="PAYE",1)</formula>
    </cfRule>
    <cfRule type="expression" dxfId="509" priority="181">
      <formula>IF($B107="ACCORD",1)</formula>
    </cfRule>
  </conditionalFormatting>
  <conditionalFormatting sqref="T107:T203">
    <cfRule type="cellIs" dxfId="508" priority="178" operator="greaterThan">
      <formula>0</formula>
    </cfRule>
  </conditionalFormatting>
  <conditionalFormatting sqref="L108:L203 L106">
    <cfRule type="cellIs" dxfId="507" priority="176" operator="equal">
      <formula>"OUI"</formula>
    </cfRule>
    <cfRule type="cellIs" dxfId="506" priority="177" operator="equal">
      <formula>"NON"</formula>
    </cfRule>
  </conditionalFormatting>
  <conditionalFormatting sqref="L107">
    <cfRule type="cellIs" dxfId="505" priority="174" operator="equal">
      <formula>"OUI"</formula>
    </cfRule>
    <cfRule type="cellIs" dxfId="504" priority="175" operator="equal">
      <formula>"NON"</formula>
    </cfRule>
  </conditionalFormatting>
  <conditionalFormatting sqref="B108:S203 B107:M107 O107:S107">
    <cfRule type="expression" dxfId="503" priority="171">
      <formula>IF($B107="REFUSE",1)</formula>
    </cfRule>
    <cfRule type="expression" dxfId="502" priority="172">
      <formula>IF($B107="PAYE",1)</formula>
    </cfRule>
    <cfRule type="expression" dxfId="501" priority="173">
      <formula>IF($B107="ACCORD",1)</formula>
    </cfRule>
  </conditionalFormatting>
  <conditionalFormatting sqref="T210:T306">
    <cfRule type="expression" dxfId="500" priority="168">
      <formula>IF($B210="REFUSE",1)</formula>
    </cfRule>
    <cfRule type="expression" dxfId="499" priority="169">
      <formula>IF($B210="PAYE",1)</formula>
    </cfRule>
    <cfRule type="expression" dxfId="498" priority="170">
      <formula>IF($B210="ACCORD",1)</formula>
    </cfRule>
  </conditionalFormatting>
  <conditionalFormatting sqref="T210:T306">
    <cfRule type="cellIs" dxfId="497" priority="167" operator="greaterThan">
      <formula>0</formula>
    </cfRule>
  </conditionalFormatting>
  <conditionalFormatting sqref="L211:L306 L209">
    <cfRule type="cellIs" dxfId="496" priority="165" operator="equal">
      <formula>"OUI"</formula>
    </cfRule>
    <cfRule type="cellIs" dxfId="495" priority="166" operator="equal">
      <formula>"NON"</formula>
    </cfRule>
  </conditionalFormatting>
  <conditionalFormatting sqref="L210">
    <cfRule type="cellIs" dxfId="494" priority="163" operator="equal">
      <formula>"OUI"</formula>
    </cfRule>
    <cfRule type="cellIs" dxfId="493" priority="164" operator="equal">
      <formula>"NON"</formula>
    </cfRule>
  </conditionalFormatting>
  <conditionalFormatting sqref="B210:S306 B209:N209">
    <cfRule type="expression" dxfId="492" priority="160">
      <formula>IF($B209="REFUSE",1)</formula>
    </cfRule>
    <cfRule type="expression" dxfId="491" priority="161">
      <formula>IF($B209="PAYE",1)</formula>
    </cfRule>
    <cfRule type="expression" dxfId="490" priority="162">
      <formula>IF($B209="ACCORD",1)</formula>
    </cfRule>
  </conditionalFormatting>
  <conditionalFormatting sqref="M3:N100">
    <cfRule type="expression" dxfId="489" priority="157">
      <formula>IF($B3="REFUSE",1)</formula>
    </cfRule>
    <cfRule type="expression" dxfId="488" priority="158">
      <formula>IF($B3="PAYE",1)</formula>
    </cfRule>
    <cfRule type="expression" dxfId="487" priority="159">
      <formula>IF($B3="ACCORD",1)</formula>
    </cfRule>
  </conditionalFormatting>
  <conditionalFormatting sqref="T4:T100">
    <cfRule type="expression" dxfId="486" priority="154">
      <formula>IF($B4="REFUSE",1)</formula>
    </cfRule>
    <cfRule type="expression" dxfId="485" priority="155">
      <formula>IF($B4="PAYE",1)</formula>
    </cfRule>
    <cfRule type="expression" dxfId="484" priority="156">
      <formula>IF($B4="ACCORD",1)</formula>
    </cfRule>
  </conditionalFormatting>
  <conditionalFormatting sqref="T4:T101 T107:T206 T210:T1048576">
    <cfRule type="cellIs" dxfId="483" priority="150" operator="greaterThan">
      <formula>0</formula>
    </cfRule>
  </conditionalFormatting>
  <conditionalFormatting sqref="M2">
    <cfRule type="cellIs" dxfId="482" priority="148" operator="equal">
      <formula>"OUI"</formula>
    </cfRule>
    <cfRule type="cellIs" dxfId="481" priority="149" operator="equal">
      <formula>"NON"</formula>
    </cfRule>
  </conditionalFormatting>
  <conditionalFormatting sqref="U2">
    <cfRule type="cellIs" dxfId="480" priority="147" operator="greaterThan">
      <formula>0</formula>
    </cfRule>
  </conditionalFormatting>
  <conditionalFormatting sqref="U2">
    <cfRule type="cellIs" dxfId="479" priority="146" operator="greaterThan">
      <formula>0</formula>
    </cfRule>
  </conditionalFormatting>
  <conditionalFormatting sqref="L208">
    <cfRule type="cellIs" dxfId="478" priority="110" operator="equal">
      <formula>"OUI"</formula>
    </cfRule>
    <cfRule type="cellIs" dxfId="477" priority="111" operator="equal">
      <formula>"NON"</formula>
    </cfRule>
  </conditionalFormatting>
  <conditionalFormatting sqref="M208">
    <cfRule type="cellIs" dxfId="476" priority="108" operator="equal">
      <formula>"OUI"</formula>
    </cfRule>
    <cfRule type="cellIs" dxfId="475" priority="109" operator="equal">
      <formula>"NON"</formula>
    </cfRule>
  </conditionalFormatting>
  <conditionalFormatting sqref="U208">
    <cfRule type="cellIs" dxfId="474" priority="107" operator="greaterThan">
      <formula>0</formula>
    </cfRule>
  </conditionalFormatting>
  <conditionalFormatting sqref="U208">
    <cfRule type="cellIs" dxfId="473" priority="106" operator="greaterThan">
      <formula>0</formula>
    </cfRule>
  </conditionalFormatting>
  <conditionalFormatting sqref="L105">
    <cfRule type="cellIs" dxfId="472" priority="104" operator="equal">
      <formula>"OUI"</formula>
    </cfRule>
    <cfRule type="cellIs" dxfId="471" priority="105" operator="equal">
      <formula>"NON"</formula>
    </cfRule>
  </conditionalFormatting>
  <conditionalFormatting sqref="M105">
    <cfRule type="cellIs" dxfId="470" priority="102" operator="equal">
      <formula>"OUI"</formula>
    </cfRule>
    <cfRule type="cellIs" dxfId="469" priority="103" operator="equal">
      <formula>"NON"</formula>
    </cfRule>
  </conditionalFormatting>
  <conditionalFormatting sqref="U105">
    <cfRule type="cellIs" dxfId="468" priority="101" operator="greaterThan">
      <formula>0</formula>
    </cfRule>
  </conditionalFormatting>
  <conditionalFormatting sqref="U105">
    <cfRule type="cellIs" dxfId="467" priority="100" operator="greaterThan">
      <formula>0</formula>
    </cfRule>
  </conditionalFormatting>
  <conditionalFormatting sqref="N107">
    <cfRule type="expression" dxfId="466" priority="372">
      <formula>IF($B106="REFUSE",1)</formula>
    </cfRule>
    <cfRule type="expression" dxfId="465" priority="373">
      <formula>IF($B106="PAYE",1)</formula>
    </cfRule>
    <cfRule type="expression" dxfId="464" priority="374">
      <formula>IF($B106="ACCORD",1)</formula>
    </cfRule>
  </conditionalFormatting>
  <conditionalFormatting sqref="O106:S106">
    <cfRule type="expression" dxfId="463" priority="97">
      <formula>IF($B106="REFUSE",1)</formula>
    </cfRule>
    <cfRule type="expression" dxfId="462" priority="98">
      <formula>IF($B106="PAYE",1)</formula>
    </cfRule>
    <cfRule type="expression" dxfId="461" priority="99">
      <formula>IF($B106="ACCORD",1)</formula>
    </cfRule>
  </conditionalFormatting>
  <conditionalFormatting sqref="T106">
    <cfRule type="expression" dxfId="460" priority="94">
      <formula>IF($B106="REFUSE",1)</formula>
    </cfRule>
    <cfRule type="expression" dxfId="459" priority="95">
      <formula>IF($B106="PAYE",1)</formula>
    </cfRule>
    <cfRule type="expression" dxfId="458" priority="96">
      <formula>IF($B106="ACCORD",1)</formula>
    </cfRule>
  </conditionalFormatting>
  <conditionalFormatting sqref="T106">
    <cfRule type="cellIs" dxfId="457" priority="93" operator="greaterThan">
      <formula>0</formula>
    </cfRule>
  </conditionalFormatting>
  <conditionalFormatting sqref="T209">
    <cfRule type="expression" dxfId="456" priority="58">
      <formula>IF($B209="REFUSE",1)</formula>
    </cfRule>
    <cfRule type="expression" dxfId="455" priority="59">
      <formula>IF($B209="PAYE",1)</formula>
    </cfRule>
    <cfRule type="expression" dxfId="454" priority="60">
      <formula>IF($B209="ACCORD",1)</formula>
    </cfRule>
  </conditionalFormatting>
  <conditionalFormatting sqref="T209">
    <cfRule type="cellIs" dxfId="453" priority="57" operator="greaterThan">
      <formula>0</formula>
    </cfRule>
  </conditionalFormatting>
  <conditionalFormatting sqref="O209:S209">
    <cfRule type="expression" dxfId="452" priority="54">
      <formula>IF($B209="REFUSE",1)</formula>
    </cfRule>
    <cfRule type="expression" dxfId="451" priority="55">
      <formula>IF($B209="PAYE",1)</formula>
    </cfRule>
    <cfRule type="expression" dxfId="450" priority="56">
      <formula>IF($B209="ACCORD",1)</formula>
    </cfRule>
  </conditionalFormatting>
  <conditionalFormatting sqref="T209">
    <cfRule type="cellIs" dxfId="449" priority="53" operator="greaterThan">
      <formula>0</formula>
    </cfRule>
  </conditionalFormatting>
  <conditionalFormatting sqref="O3:V3 U4:V100">
    <cfRule type="expression" dxfId="448" priority="36">
      <formula>IF($B3="REFUSE",1)</formula>
    </cfRule>
    <cfRule type="expression" dxfId="447" priority="37">
      <formula>IF($B3="PAYE",1)</formula>
    </cfRule>
    <cfRule type="expression" dxfId="446" priority="38">
      <formula>IF($B3="ACCORD",1)</formula>
    </cfRule>
  </conditionalFormatting>
  <conditionalFormatting sqref="U3:U100">
    <cfRule type="expression" dxfId="445" priority="33">
      <formula>IF($B3="REFUSE",1)</formula>
    </cfRule>
    <cfRule type="expression" dxfId="444" priority="34">
      <formula>IF($B3="ACCORD",1)</formula>
    </cfRule>
    <cfRule type="expression" dxfId="443" priority="35">
      <formula>IF($B3="PAYE",1)</formula>
    </cfRule>
  </conditionalFormatting>
  <conditionalFormatting sqref="U3:U100">
    <cfRule type="cellIs" dxfId="442" priority="32" operator="greaterThan">
      <formula>0</formula>
    </cfRule>
  </conditionalFormatting>
  <conditionalFormatting sqref="U106:U203">
    <cfRule type="expression" dxfId="441" priority="29">
      <formula>IF($B106="REFUSE",1)</formula>
    </cfRule>
    <cfRule type="expression" dxfId="440" priority="30">
      <formula>IF($B106="PAYE",1)</formula>
    </cfRule>
    <cfRule type="expression" dxfId="439" priority="31">
      <formula>IF($B106="ACCORD",1)</formula>
    </cfRule>
  </conditionalFormatting>
  <conditionalFormatting sqref="U106:U203">
    <cfRule type="expression" dxfId="438" priority="26">
      <formula>IF($B106="REFUSE",1)</formula>
    </cfRule>
    <cfRule type="expression" dxfId="437" priority="27">
      <formula>IF($B106="ACCORD",1)</formula>
    </cfRule>
    <cfRule type="expression" dxfId="436" priority="28">
      <formula>IF($B106="PAYE",1)</formula>
    </cfRule>
  </conditionalFormatting>
  <conditionalFormatting sqref="U106:U203">
    <cfRule type="cellIs" dxfId="435" priority="25" operator="greaterThan">
      <formula>0</formula>
    </cfRule>
  </conditionalFormatting>
  <conditionalFormatting sqref="U209:U306">
    <cfRule type="expression" dxfId="434" priority="22">
      <formula>IF($B209="REFUSE",1)</formula>
    </cfRule>
    <cfRule type="expression" dxfId="433" priority="23">
      <formula>IF($B209="PAYE",1)</formula>
    </cfRule>
    <cfRule type="expression" dxfId="432" priority="24">
      <formula>IF($B209="ACCORD",1)</formula>
    </cfRule>
  </conditionalFormatting>
  <conditionalFormatting sqref="U209:U306">
    <cfRule type="expression" dxfId="431" priority="19">
      <formula>IF($B209="REFUSE",1)</formula>
    </cfRule>
    <cfRule type="expression" dxfId="430" priority="20">
      <formula>IF($B209="ACCORD",1)</formula>
    </cfRule>
    <cfRule type="expression" dxfId="429" priority="21">
      <formula>IF($B209="PAYE",1)</formula>
    </cfRule>
  </conditionalFormatting>
  <conditionalFormatting sqref="U209:U306">
    <cfRule type="cellIs" dxfId="428" priority="18" operator="greaterThan">
      <formula>0</formula>
    </cfRule>
  </conditionalFormatting>
  <conditionalFormatting sqref="M1:M103 M208:M1048576 M105:M206">
    <cfRule type="cellIs" dxfId="427" priority="16" operator="equal">
      <formula>"NON"</formula>
    </cfRule>
    <cfRule type="cellIs" dxfId="426" priority="17" operator="equal">
      <formula>"OUI"</formula>
    </cfRule>
  </conditionalFormatting>
  <conditionalFormatting sqref="V106:V203">
    <cfRule type="expression" dxfId="425" priority="13">
      <formula>IF($B106="REFUSE",1)</formula>
    </cfRule>
    <cfRule type="expression" dxfId="424" priority="14">
      <formula>IF($B106="PAYE",1)</formula>
    </cfRule>
    <cfRule type="expression" dxfId="423" priority="15">
      <formula>IF($B106="ACCORD",1)</formula>
    </cfRule>
  </conditionalFormatting>
  <conditionalFormatting sqref="V209:V306">
    <cfRule type="expression" dxfId="413" priority="1">
      <formula>IF($B209="REFUSE",1)</formula>
    </cfRule>
    <cfRule type="expression" dxfId="412" priority="2">
      <formula>IF($B209="PAYE",1)</formula>
    </cfRule>
    <cfRule type="expression" dxfId="411" priority="3">
      <formula>IF($B209="ACCORD",1)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2060"/>
  </sheetPr>
  <dimension ref="A1:V307"/>
  <sheetViews>
    <sheetView tabSelected="1" zoomScale="98" zoomScaleNormal="98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Q10" sqref="Q10"/>
    </sheetView>
  </sheetViews>
  <sheetFormatPr baseColWidth="10" defaultRowHeight="15" x14ac:dyDescent="0.25"/>
  <cols>
    <col min="1" max="1" width="14.25" customWidth="1"/>
    <col min="2" max="3" width="12.875" customWidth="1"/>
    <col min="4" max="4" width="17.25" style="57" customWidth="1"/>
    <col min="5" max="5" width="24.125" style="33" customWidth="1"/>
    <col min="6" max="6" width="22.75" customWidth="1"/>
    <col min="7" max="7" width="32" customWidth="1"/>
    <col min="8" max="8" width="16.75" style="64" customWidth="1"/>
    <col min="9" max="9" width="22.75" customWidth="1"/>
    <col min="10" max="10" width="22.875" style="33" customWidth="1"/>
    <col min="11" max="11" width="32.375" customWidth="1"/>
    <col min="12" max="12" width="16.75" style="57" customWidth="1"/>
    <col min="13" max="13" width="14.375" customWidth="1"/>
    <col min="14" max="14" width="18.75" customWidth="1"/>
    <col min="15" max="16" width="15.625" customWidth="1"/>
    <col min="17" max="17" width="17.625" style="4" customWidth="1"/>
    <col min="18" max="18" width="27" style="4" customWidth="1"/>
    <col min="19" max="19" width="18.75" style="174" customWidth="1"/>
    <col min="20" max="20" width="19.875" style="3" customWidth="1"/>
    <col min="21" max="21" width="20.625" customWidth="1"/>
  </cols>
  <sheetData>
    <row r="1" spans="1:22" ht="81" customHeight="1" x14ac:dyDescent="0.25">
      <c r="A1" s="214" t="s">
        <v>27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5"/>
    </row>
    <row r="2" spans="1:22" ht="84" customHeight="1" x14ac:dyDescent="0.25">
      <c r="A2" s="5"/>
      <c r="B2" s="277" t="s">
        <v>17</v>
      </c>
      <c r="C2" s="277" t="s">
        <v>0</v>
      </c>
      <c r="D2" s="278" t="s">
        <v>1</v>
      </c>
      <c r="E2" s="277" t="s">
        <v>2</v>
      </c>
      <c r="F2" s="277" t="s">
        <v>3</v>
      </c>
      <c r="G2" s="277" t="s">
        <v>10</v>
      </c>
      <c r="H2" s="279" t="s">
        <v>13</v>
      </c>
      <c r="I2" s="277" t="s">
        <v>12</v>
      </c>
      <c r="J2" s="280" t="s">
        <v>26</v>
      </c>
      <c r="K2" s="285" t="s">
        <v>7</v>
      </c>
      <c r="L2" s="286" t="s">
        <v>53</v>
      </c>
      <c r="M2" s="285" t="s">
        <v>5</v>
      </c>
      <c r="N2" s="282" t="s">
        <v>50</v>
      </c>
      <c r="O2" s="282" t="s">
        <v>51</v>
      </c>
      <c r="P2" s="285" t="s">
        <v>6</v>
      </c>
      <c r="Q2" s="285" t="s">
        <v>14</v>
      </c>
      <c r="R2" s="284" t="s">
        <v>25</v>
      </c>
      <c r="S2" s="281" t="s">
        <v>54</v>
      </c>
      <c r="T2" s="282" t="s">
        <v>8</v>
      </c>
      <c r="U2" s="283" t="s">
        <v>11</v>
      </c>
    </row>
    <row r="3" spans="1:22" ht="24.75" customHeight="1" x14ac:dyDescent="0.25">
      <c r="A3" s="210" t="s">
        <v>42</v>
      </c>
      <c r="B3" s="35"/>
      <c r="C3" s="35"/>
      <c r="D3" s="67"/>
      <c r="E3" s="36"/>
      <c r="F3" s="37"/>
      <c r="G3" s="37"/>
      <c r="H3" s="70"/>
      <c r="I3" s="37"/>
      <c r="J3" s="36"/>
      <c r="K3" s="37"/>
      <c r="L3" s="67"/>
      <c r="M3" s="38"/>
      <c r="N3" s="38"/>
      <c r="O3" s="38">
        <f>Tableau26[[#This Row],[MONTANT TOTAL  HT]]*1.2</f>
        <v>0</v>
      </c>
      <c r="P3" s="37"/>
      <c r="Q3" s="34"/>
      <c r="R3" s="34"/>
      <c r="S3" s="67"/>
      <c r="T3" s="127">
        <f>IF(ISBLANK($S3),O3,0)</f>
        <v>0</v>
      </c>
      <c r="U3" s="125"/>
      <c r="V3" s="124"/>
    </row>
    <row r="4" spans="1:22" s="47" customFormat="1" ht="24.95" customHeight="1" x14ac:dyDescent="0.25">
      <c r="A4" s="213"/>
      <c r="B4" s="35"/>
      <c r="C4" s="35"/>
      <c r="D4" s="67"/>
      <c r="E4" s="36"/>
      <c r="F4" s="37"/>
      <c r="G4" s="37"/>
      <c r="H4" s="70"/>
      <c r="I4" s="37"/>
      <c r="J4" s="36"/>
      <c r="K4" s="37"/>
      <c r="L4" s="67"/>
      <c r="M4" s="38"/>
      <c r="N4" s="38"/>
      <c r="O4" s="38">
        <f>Tableau26[[#This Row],[MONTANT TOTAL  HT]]*1.2</f>
        <v>0</v>
      </c>
      <c r="P4" s="37"/>
      <c r="Q4" s="34"/>
      <c r="R4" s="34"/>
      <c r="S4" s="170"/>
      <c r="T4" s="127">
        <f t="shared" ref="T4:T66" si="0">IF(ISBLANK($S4),O4,0)</f>
        <v>0</v>
      </c>
      <c r="U4" s="125"/>
    </row>
    <row r="5" spans="1:22" s="47" customFormat="1" ht="24.95" customHeight="1" x14ac:dyDescent="0.25">
      <c r="A5" s="213"/>
      <c r="B5" s="35"/>
      <c r="C5" s="35"/>
      <c r="D5" s="67"/>
      <c r="E5" s="36"/>
      <c r="F5" s="37"/>
      <c r="G5" s="37"/>
      <c r="H5" s="70"/>
      <c r="I5" s="37"/>
      <c r="J5" s="36"/>
      <c r="K5" s="37"/>
      <c r="L5" s="67"/>
      <c r="M5" s="38"/>
      <c r="N5" s="38"/>
      <c r="O5" s="38">
        <f>Tableau26[[#This Row],[MONTANT TOTAL  HT]]*1.2</f>
        <v>0</v>
      </c>
      <c r="P5" s="37"/>
      <c r="Q5" s="34"/>
      <c r="R5" s="34"/>
      <c r="S5" s="170"/>
      <c r="T5" s="127">
        <f t="shared" si="0"/>
        <v>0</v>
      </c>
      <c r="U5" s="125"/>
    </row>
    <row r="6" spans="1:22" s="47" customFormat="1" ht="24.95" customHeight="1" x14ac:dyDescent="0.25">
      <c r="A6" s="213"/>
      <c r="B6" s="35"/>
      <c r="C6" s="35"/>
      <c r="D6" s="67"/>
      <c r="E6" s="36"/>
      <c r="F6" s="37"/>
      <c r="G6" s="37"/>
      <c r="H6" s="70"/>
      <c r="I6" s="37"/>
      <c r="J6" s="36"/>
      <c r="K6" s="37"/>
      <c r="L6" s="67"/>
      <c r="M6" s="38"/>
      <c r="N6" s="38"/>
      <c r="O6" s="38">
        <f>Tableau26[[#This Row],[MONTANT TOTAL  HT]]*1.2</f>
        <v>0</v>
      </c>
      <c r="P6" s="37"/>
      <c r="Q6" s="34"/>
      <c r="R6" s="34"/>
      <c r="S6" s="170"/>
      <c r="T6" s="127">
        <f t="shared" si="0"/>
        <v>0</v>
      </c>
      <c r="U6" s="125"/>
    </row>
    <row r="7" spans="1:22" s="47" customFormat="1" ht="24.95" customHeight="1" x14ac:dyDescent="0.25">
      <c r="A7" s="213"/>
      <c r="B7" s="35"/>
      <c r="C7" s="35"/>
      <c r="D7" s="67"/>
      <c r="E7" s="36"/>
      <c r="F7" s="37"/>
      <c r="G7" s="37"/>
      <c r="H7" s="70"/>
      <c r="I7" s="37"/>
      <c r="J7" s="36"/>
      <c r="K7" s="37"/>
      <c r="L7" s="67"/>
      <c r="M7" s="38"/>
      <c r="N7" s="38"/>
      <c r="O7" s="38">
        <f>Tableau26[[#This Row],[MONTANT TOTAL  HT]]*1.2</f>
        <v>0</v>
      </c>
      <c r="P7" s="37"/>
      <c r="Q7" s="34"/>
      <c r="R7" s="34"/>
      <c r="S7" s="170"/>
      <c r="T7" s="127">
        <f t="shared" si="0"/>
        <v>0</v>
      </c>
      <c r="U7" s="125"/>
    </row>
    <row r="8" spans="1:22" s="47" customFormat="1" ht="24.95" customHeight="1" x14ac:dyDescent="0.25">
      <c r="A8" s="213"/>
      <c r="B8" s="35"/>
      <c r="C8" s="35"/>
      <c r="D8" s="67"/>
      <c r="E8" s="36"/>
      <c r="F8" s="37"/>
      <c r="G8" s="37"/>
      <c r="H8" s="70"/>
      <c r="I8" s="37"/>
      <c r="J8" s="36"/>
      <c r="K8" s="37"/>
      <c r="L8" s="67"/>
      <c r="M8" s="38"/>
      <c r="N8" s="38"/>
      <c r="O8" s="38">
        <f>Tableau26[[#This Row],[MONTANT TOTAL  HT]]*1.2</f>
        <v>0</v>
      </c>
      <c r="P8" s="37"/>
      <c r="Q8" s="34"/>
      <c r="R8" s="34"/>
      <c r="S8" s="170"/>
      <c r="T8" s="127">
        <f>IF(ISBLANK($S8),O8,0)</f>
        <v>0</v>
      </c>
      <c r="U8" s="125"/>
    </row>
    <row r="9" spans="1:22" s="47" customFormat="1" ht="24.95" customHeight="1" x14ac:dyDescent="0.25">
      <c r="A9" s="213"/>
      <c r="B9" s="35"/>
      <c r="C9" s="35"/>
      <c r="D9" s="67"/>
      <c r="E9" s="36"/>
      <c r="F9" s="37"/>
      <c r="G9" s="37"/>
      <c r="H9" s="70"/>
      <c r="I9" s="37"/>
      <c r="J9" s="36"/>
      <c r="K9" s="37"/>
      <c r="L9" s="67"/>
      <c r="M9" s="38"/>
      <c r="N9" s="38"/>
      <c r="O9" s="38">
        <f>Tableau26[[#This Row],[MONTANT TOTAL  HT]]*1.2</f>
        <v>0</v>
      </c>
      <c r="P9" s="37"/>
      <c r="Q9" s="34"/>
      <c r="R9" s="34"/>
      <c r="S9" s="170"/>
      <c r="T9" s="127">
        <f t="shared" si="0"/>
        <v>0</v>
      </c>
      <c r="U9" s="125"/>
    </row>
    <row r="10" spans="1:22" s="47" customFormat="1" ht="24.95" customHeight="1" x14ac:dyDescent="0.25">
      <c r="A10" s="213"/>
      <c r="B10" s="35"/>
      <c r="C10" s="35"/>
      <c r="D10" s="67"/>
      <c r="E10" s="36"/>
      <c r="F10" s="37"/>
      <c r="G10" s="37"/>
      <c r="H10" s="70"/>
      <c r="I10" s="37"/>
      <c r="J10" s="36"/>
      <c r="K10" s="37"/>
      <c r="L10" s="67"/>
      <c r="M10" s="38"/>
      <c r="N10" s="38"/>
      <c r="O10" s="38">
        <f>Tableau26[[#This Row],[MONTANT TOTAL  HT]]*1.2</f>
        <v>0</v>
      </c>
      <c r="P10" s="37"/>
      <c r="Q10" s="34"/>
      <c r="R10" s="34"/>
      <c r="S10" s="170"/>
      <c r="T10" s="127">
        <f t="shared" si="0"/>
        <v>0</v>
      </c>
      <c r="U10" s="125"/>
    </row>
    <row r="11" spans="1:22" s="47" customFormat="1" ht="24.95" customHeight="1" x14ac:dyDescent="0.25">
      <c r="A11" s="213"/>
      <c r="B11" s="35"/>
      <c r="C11" s="35"/>
      <c r="D11" s="67"/>
      <c r="E11" s="36"/>
      <c r="F11" s="37"/>
      <c r="G11" s="37"/>
      <c r="H11" s="70"/>
      <c r="I11" s="37"/>
      <c r="J11" s="36"/>
      <c r="K11" s="37"/>
      <c r="L11" s="67"/>
      <c r="M11" s="38"/>
      <c r="N11" s="38"/>
      <c r="O11" s="38">
        <f>Tableau26[[#This Row],[MONTANT TOTAL  HT]]*1.2</f>
        <v>0</v>
      </c>
      <c r="P11" s="37"/>
      <c r="Q11" s="34"/>
      <c r="R11" s="34"/>
      <c r="S11" s="170"/>
      <c r="T11" s="127">
        <f t="shared" si="0"/>
        <v>0</v>
      </c>
      <c r="U11" s="125"/>
    </row>
    <row r="12" spans="1:22" s="47" customFormat="1" ht="24.95" customHeight="1" x14ac:dyDescent="0.25">
      <c r="A12" s="213"/>
      <c r="B12" s="35"/>
      <c r="C12" s="35"/>
      <c r="D12" s="67"/>
      <c r="E12" s="36"/>
      <c r="F12" s="37"/>
      <c r="G12" s="37"/>
      <c r="H12" s="70"/>
      <c r="I12" s="37"/>
      <c r="J12" s="36"/>
      <c r="K12" s="37"/>
      <c r="L12" s="67"/>
      <c r="M12" s="38"/>
      <c r="N12" s="38"/>
      <c r="O12" s="38">
        <f>Tableau26[[#This Row],[MONTANT TOTAL  HT]]*1.2</f>
        <v>0</v>
      </c>
      <c r="P12" s="37"/>
      <c r="Q12" s="34"/>
      <c r="R12" s="34"/>
      <c r="S12" s="170"/>
      <c r="T12" s="127">
        <f t="shared" si="0"/>
        <v>0</v>
      </c>
      <c r="U12" s="125"/>
    </row>
    <row r="13" spans="1:22" s="47" customFormat="1" ht="24.95" customHeight="1" x14ac:dyDescent="0.25">
      <c r="A13" s="213"/>
      <c r="B13" s="35"/>
      <c r="C13" s="35"/>
      <c r="D13" s="67"/>
      <c r="E13" s="36"/>
      <c r="F13" s="37"/>
      <c r="G13" s="37"/>
      <c r="H13" s="70"/>
      <c r="I13" s="37"/>
      <c r="J13" s="36"/>
      <c r="K13" s="37"/>
      <c r="L13" s="67"/>
      <c r="M13" s="38"/>
      <c r="N13" s="38"/>
      <c r="O13" s="38">
        <f>Tableau26[[#This Row],[MONTANT TOTAL  HT]]*1.2</f>
        <v>0</v>
      </c>
      <c r="P13" s="37"/>
      <c r="Q13" s="34"/>
      <c r="R13" s="34"/>
      <c r="S13" s="170"/>
      <c r="T13" s="127">
        <f t="shared" si="0"/>
        <v>0</v>
      </c>
      <c r="U13" s="125"/>
    </row>
    <row r="14" spans="1:22" s="47" customFormat="1" ht="24.95" customHeight="1" x14ac:dyDescent="0.25">
      <c r="A14" s="213"/>
      <c r="B14" s="35"/>
      <c r="C14" s="35"/>
      <c r="D14" s="67"/>
      <c r="E14" s="36"/>
      <c r="F14" s="37"/>
      <c r="G14" s="37"/>
      <c r="H14" s="70"/>
      <c r="I14" s="37"/>
      <c r="J14" s="36"/>
      <c r="K14" s="37"/>
      <c r="L14" s="67"/>
      <c r="M14" s="38"/>
      <c r="N14" s="38"/>
      <c r="O14" s="38">
        <f>Tableau26[[#This Row],[MONTANT TOTAL  HT]]*1.2</f>
        <v>0</v>
      </c>
      <c r="P14" s="37"/>
      <c r="Q14" s="34"/>
      <c r="R14" s="34"/>
      <c r="S14" s="170"/>
      <c r="T14" s="127">
        <f t="shared" si="0"/>
        <v>0</v>
      </c>
      <c r="U14" s="125"/>
    </row>
    <row r="15" spans="1:22" s="47" customFormat="1" ht="24.95" customHeight="1" x14ac:dyDescent="0.25">
      <c r="A15" s="213"/>
      <c r="B15" s="35"/>
      <c r="C15" s="35"/>
      <c r="D15" s="67"/>
      <c r="E15" s="36"/>
      <c r="F15" s="37"/>
      <c r="G15" s="37"/>
      <c r="H15" s="70"/>
      <c r="I15" s="37"/>
      <c r="J15" s="36"/>
      <c r="K15" s="37"/>
      <c r="L15" s="67"/>
      <c r="M15" s="38"/>
      <c r="N15" s="38"/>
      <c r="O15" s="38">
        <f>Tableau26[[#This Row],[MONTANT TOTAL  HT]]*1.2</f>
        <v>0</v>
      </c>
      <c r="P15" s="37"/>
      <c r="Q15" s="34"/>
      <c r="R15" s="34"/>
      <c r="S15" s="170"/>
      <c r="T15" s="127">
        <f t="shared" si="0"/>
        <v>0</v>
      </c>
      <c r="U15" s="125"/>
    </row>
    <row r="16" spans="1:22" s="47" customFormat="1" ht="24.95" customHeight="1" x14ac:dyDescent="0.25">
      <c r="A16" s="213"/>
      <c r="B16" s="35"/>
      <c r="C16" s="35"/>
      <c r="D16" s="67"/>
      <c r="E16" s="36"/>
      <c r="F16" s="37"/>
      <c r="G16" s="37"/>
      <c r="H16" s="70"/>
      <c r="I16" s="37"/>
      <c r="J16" s="36"/>
      <c r="K16" s="37"/>
      <c r="L16" s="67"/>
      <c r="M16" s="38"/>
      <c r="N16" s="38"/>
      <c r="O16" s="38">
        <f>Tableau26[[#This Row],[MONTANT TOTAL  HT]]*1.2</f>
        <v>0</v>
      </c>
      <c r="P16" s="37"/>
      <c r="Q16" s="34"/>
      <c r="R16" s="34"/>
      <c r="S16" s="170"/>
      <c r="T16" s="127">
        <f t="shared" si="0"/>
        <v>0</v>
      </c>
      <c r="U16" s="125"/>
    </row>
    <row r="17" spans="1:21" s="47" customFormat="1" ht="24.95" customHeight="1" x14ac:dyDescent="0.25">
      <c r="A17" s="213"/>
      <c r="B17" s="35"/>
      <c r="C17" s="35"/>
      <c r="D17" s="67"/>
      <c r="E17" s="36"/>
      <c r="F17" s="37"/>
      <c r="G17" s="37"/>
      <c r="H17" s="70"/>
      <c r="I17" s="37"/>
      <c r="J17" s="36"/>
      <c r="K17" s="37"/>
      <c r="L17" s="67"/>
      <c r="M17" s="38"/>
      <c r="N17" s="38"/>
      <c r="O17" s="38">
        <f>Tableau26[[#This Row],[MONTANT TOTAL  HT]]*1.2</f>
        <v>0</v>
      </c>
      <c r="P17" s="37"/>
      <c r="Q17" s="34"/>
      <c r="R17" s="34"/>
      <c r="S17" s="170"/>
      <c r="T17" s="127">
        <f t="shared" si="0"/>
        <v>0</v>
      </c>
      <c r="U17" s="125"/>
    </row>
    <row r="18" spans="1:21" s="47" customFormat="1" ht="24.95" customHeight="1" x14ac:dyDescent="0.25">
      <c r="A18" s="213"/>
      <c r="B18" s="35"/>
      <c r="C18" s="35"/>
      <c r="D18" s="67"/>
      <c r="E18" s="36"/>
      <c r="F18" s="37"/>
      <c r="G18" s="37"/>
      <c r="H18" s="70"/>
      <c r="I18" s="37"/>
      <c r="J18" s="36"/>
      <c r="K18" s="37"/>
      <c r="L18" s="67"/>
      <c r="M18" s="38"/>
      <c r="N18" s="38"/>
      <c r="O18" s="38">
        <f>Tableau26[[#This Row],[MONTANT TOTAL  HT]]*1.2</f>
        <v>0</v>
      </c>
      <c r="P18" s="37"/>
      <c r="Q18" s="34"/>
      <c r="R18" s="34"/>
      <c r="S18" s="170"/>
      <c r="T18" s="127">
        <f t="shared" si="0"/>
        <v>0</v>
      </c>
      <c r="U18" s="125"/>
    </row>
    <row r="19" spans="1:21" s="47" customFormat="1" ht="24.95" customHeight="1" x14ac:dyDescent="0.25">
      <c r="A19" s="213"/>
      <c r="B19" s="35"/>
      <c r="C19" s="35"/>
      <c r="D19" s="67"/>
      <c r="E19" s="36"/>
      <c r="F19" s="37"/>
      <c r="G19" s="37"/>
      <c r="H19" s="70"/>
      <c r="I19" s="37"/>
      <c r="J19" s="36"/>
      <c r="K19" s="37"/>
      <c r="L19" s="67"/>
      <c r="M19" s="38"/>
      <c r="N19" s="38"/>
      <c r="O19" s="38">
        <f>Tableau26[[#This Row],[MONTANT TOTAL  HT]]*1.2</f>
        <v>0</v>
      </c>
      <c r="P19" s="37"/>
      <c r="Q19" s="34"/>
      <c r="R19" s="34"/>
      <c r="S19" s="170"/>
      <c r="T19" s="127">
        <f t="shared" si="0"/>
        <v>0</v>
      </c>
      <c r="U19" s="125"/>
    </row>
    <row r="20" spans="1:21" s="47" customFormat="1" ht="24.95" customHeight="1" x14ac:dyDescent="0.25">
      <c r="A20" s="213"/>
      <c r="B20" s="35"/>
      <c r="C20" s="35"/>
      <c r="D20" s="67"/>
      <c r="E20" s="36"/>
      <c r="F20" s="37"/>
      <c r="G20" s="37"/>
      <c r="H20" s="70"/>
      <c r="I20" s="37"/>
      <c r="J20" s="36"/>
      <c r="K20" s="37"/>
      <c r="L20" s="67"/>
      <c r="M20" s="38"/>
      <c r="N20" s="38"/>
      <c r="O20" s="38">
        <f>Tableau26[[#This Row],[MONTANT TOTAL  HT]]*1.2</f>
        <v>0</v>
      </c>
      <c r="P20" s="37"/>
      <c r="Q20" s="34"/>
      <c r="R20" s="34"/>
      <c r="S20" s="170"/>
      <c r="T20" s="127">
        <f t="shared" si="0"/>
        <v>0</v>
      </c>
      <c r="U20" s="125"/>
    </row>
    <row r="21" spans="1:21" s="47" customFormat="1" ht="24.95" customHeight="1" x14ac:dyDescent="0.25">
      <c r="A21" s="213"/>
      <c r="B21" s="35"/>
      <c r="C21" s="35"/>
      <c r="D21" s="67"/>
      <c r="E21" s="36"/>
      <c r="F21" s="37"/>
      <c r="G21" s="37"/>
      <c r="H21" s="70"/>
      <c r="I21" s="37"/>
      <c r="J21" s="36"/>
      <c r="K21" s="37"/>
      <c r="L21" s="67"/>
      <c r="M21" s="38"/>
      <c r="N21" s="38"/>
      <c r="O21" s="38">
        <f>Tableau26[[#This Row],[MONTANT TOTAL  HT]]*1.2</f>
        <v>0</v>
      </c>
      <c r="P21" s="37"/>
      <c r="Q21" s="34"/>
      <c r="R21" s="34"/>
      <c r="S21" s="170"/>
      <c r="T21" s="127">
        <f t="shared" si="0"/>
        <v>0</v>
      </c>
      <c r="U21" s="125"/>
    </row>
    <row r="22" spans="1:21" s="47" customFormat="1" ht="24.95" customHeight="1" x14ac:dyDescent="0.25">
      <c r="A22" s="213"/>
      <c r="B22" s="35"/>
      <c r="C22" s="35"/>
      <c r="D22" s="67"/>
      <c r="E22" s="36"/>
      <c r="F22" s="37"/>
      <c r="G22" s="37"/>
      <c r="H22" s="70"/>
      <c r="I22" s="37"/>
      <c r="J22" s="36"/>
      <c r="K22" s="37"/>
      <c r="L22" s="67"/>
      <c r="M22" s="38"/>
      <c r="N22" s="38"/>
      <c r="O22" s="38">
        <f>Tableau26[[#This Row],[MONTANT TOTAL  HT]]*1.2</f>
        <v>0</v>
      </c>
      <c r="P22" s="37"/>
      <c r="Q22" s="34"/>
      <c r="R22" s="34"/>
      <c r="S22" s="170"/>
      <c r="T22" s="127">
        <f t="shared" si="0"/>
        <v>0</v>
      </c>
      <c r="U22" s="125"/>
    </row>
    <row r="23" spans="1:21" s="47" customFormat="1" ht="24.95" customHeight="1" x14ac:dyDescent="0.25">
      <c r="A23" s="213"/>
      <c r="B23" s="35"/>
      <c r="C23" s="35"/>
      <c r="D23" s="67"/>
      <c r="E23" s="36"/>
      <c r="F23" s="37"/>
      <c r="G23" s="37"/>
      <c r="H23" s="70"/>
      <c r="I23" s="37"/>
      <c r="J23" s="36"/>
      <c r="K23" s="37"/>
      <c r="L23" s="67"/>
      <c r="M23" s="38"/>
      <c r="N23" s="38"/>
      <c r="O23" s="38">
        <f>Tableau26[[#This Row],[MONTANT TOTAL  HT]]*1.2</f>
        <v>0</v>
      </c>
      <c r="P23" s="37"/>
      <c r="Q23" s="34"/>
      <c r="R23" s="34"/>
      <c r="S23" s="170"/>
      <c r="T23" s="127">
        <f t="shared" si="0"/>
        <v>0</v>
      </c>
      <c r="U23" s="125"/>
    </row>
    <row r="24" spans="1:21" s="47" customFormat="1" ht="24.95" customHeight="1" x14ac:dyDescent="0.25">
      <c r="A24" s="213"/>
      <c r="B24" s="35"/>
      <c r="C24" s="35"/>
      <c r="D24" s="67"/>
      <c r="E24" s="36"/>
      <c r="F24" s="37"/>
      <c r="G24" s="37"/>
      <c r="H24" s="70"/>
      <c r="I24" s="37"/>
      <c r="J24" s="36"/>
      <c r="K24" s="37"/>
      <c r="L24" s="67"/>
      <c r="M24" s="38"/>
      <c r="N24" s="38"/>
      <c r="O24" s="38">
        <f>Tableau26[[#This Row],[MONTANT TOTAL  HT]]*1.2</f>
        <v>0</v>
      </c>
      <c r="P24" s="37"/>
      <c r="Q24" s="34"/>
      <c r="R24" s="34"/>
      <c r="S24" s="170"/>
      <c r="T24" s="127">
        <f t="shared" si="0"/>
        <v>0</v>
      </c>
      <c r="U24" s="125"/>
    </row>
    <row r="25" spans="1:21" s="47" customFormat="1" ht="24.95" customHeight="1" x14ac:dyDescent="0.25">
      <c r="A25" s="213"/>
      <c r="B25" s="35"/>
      <c r="C25" s="35"/>
      <c r="D25" s="67"/>
      <c r="E25" s="36"/>
      <c r="F25" s="37"/>
      <c r="G25" s="37"/>
      <c r="H25" s="70"/>
      <c r="I25" s="37"/>
      <c r="J25" s="36"/>
      <c r="K25" s="37"/>
      <c r="L25" s="67"/>
      <c r="M25" s="38"/>
      <c r="N25" s="38"/>
      <c r="O25" s="38">
        <f>Tableau26[[#This Row],[MONTANT TOTAL  HT]]*1.2</f>
        <v>0</v>
      </c>
      <c r="P25" s="37"/>
      <c r="Q25" s="34"/>
      <c r="R25" s="34"/>
      <c r="S25" s="170"/>
      <c r="T25" s="127">
        <f t="shared" si="0"/>
        <v>0</v>
      </c>
      <c r="U25" s="125"/>
    </row>
    <row r="26" spans="1:21" s="47" customFormat="1" ht="24.95" customHeight="1" x14ac:dyDescent="0.25">
      <c r="A26" s="213"/>
      <c r="B26" s="35"/>
      <c r="C26" s="35"/>
      <c r="D26" s="67"/>
      <c r="E26" s="36"/>
      <c r="F26" s="37"/>
      <c r="G26" s="37"/>
      <c r="H26" s="70"/>
      <c r="I26" s="37"/>
      <c r="J26" s="36"/>
      <c r="K26" s="37"/>
      <c r="L26" s="67"/>
      <c r="M26" s="38"/>
      <c r="N26" s="38"/>
      <c r="O26" s="38">
        <f>Tableau26[[#This Row],[MONTANT TOTAL  HT]]*1.2</f>
        <v>0</v>
      </c>
      <c r="P26" s="37"/>
      <c r="Q26" s="34"/>
      <c r="R26" s="34"/>
      <c r="S26" s="170"/>
      <c r="T26" s="127">
        <f t="shared" si="0"/>
        <v>0</v>
      </c>
      <c r="U26" s="125"/>
    </row>
    <row r="27" spans="1:21" s="47" customFormat="1" ht="24.95" customHeight="1" x14ac:dyDescent="0.25">
      <c r="A27" s="213"/>
      <c r="B27" s="35"/>
      <c r="C27" s="35"/>
      <c r="D27" s="67"/>
      <c r="E27" s="36"/>
      <c r="F27" s="37"/>
      <c r="G27" s="37"/>
      <c r="H27" s="70"/>
      <c r="I27" s="37"/>
      <c r="J27" s="36"/>
      <c r="K27" s="37"/>
      <c r="L27" s="67"/>
      <c r="M27" s="38"/>
      <c r="N27" s="38"/>
      <c r="O27" s="38">
        <f>Tableau26[[#This Row],[MONTANT TOTAL  HT]]*1.2</f>
        <v>0</v>
      </c>
      <c r="P27" s="37"/>
      <c r="Q27" s="34"/>
      <c r="R27" s="34"/>
      <c r="S27" s="170"/>
      <c r="T27" s="127">
        <f t="shared" si="0"/>
        <v>0</v>
      </c>
      <c r="U27" s="125"/>
    </row>
    <row r="28" spans="1:21" s="47" customFormat="1" ht="24.95" customHeight="1" x14ac:dyDescent="0.25">
      <c r="A28" s="213"/>
      <c r="B28" s="35"/>
      <c r="C28" s="35"/>
      <c r="D28" s="67"/>
      <c r="E28" s="36"/>
      <c r="F28" s="37"/>
      <c r="G28" s="37"/>
      <c r="H28" s="70"/>
      <c r="I28" s="37"/>
      <c r="J28" s="36"/>
      <c r="K28" s="37"/>
      <c r="L28" s="67"/>
      <c r="M28" s="38"/>
      <c r="N28" s="38"/>
      <c r="O28" s="38">
        <f>Tableau26[[#This Row],[MONTANT TOTAL  HT]]*1.2</f>
        <v>0</v>
      </c>
      <c r="P28" s="37"/>
      <c r="Q28" s="34"/>
      <c r="R28" s="34"/>
      <c r="S28" s="170"/>
      <c r="T28" s="127">
        <f t="shared" si="0"/>
        <v>0</v>
      </c>
      <c r="U28" s="125"/>
    </row>
    <row r="29" spans="1:21" s="47" customFormat="1" ht="24.95" customHeight="1" x14ac:dyDescent="0.25">
      <c r="A29" s="213"/>
      <c r="B29" s="35"/>
      <c r="C29" s="35"/>
      <c r="D29" s="67"/>
      <c r="E29" s="36"/>
      <c r="F29" s="37"/>
      <c r="G29" s="37"/>
      <c r="H29" s="70"/>
      <c r="I29" s="37"/>
      <c r="J29" s="36"/>
      <c r="K29" s="37"/>
      <c r="L29" s="67"/>
      <c r="M29" s="38"/>
      <c r="N29" s="38"/>
      <c r="O29" s="38">
        <f>Tableau26[[#This Row],[MONTANT TOTAL  HT]]*1.2</f>
        <v>0</v>
      </c>
      <c r="P29" s="37"/>
      <c r="Q29" s="34"/>
      <c r="R29" s="34"/>
      <c r="S29" s="170"/>
      <c r="T29" s="127">
        <f t="shared" si="0"/>
        <v>0</v>
      </c>
      <c r="U29" s="125"/>
    </row>
    <row r="30" spans="1:21" s="47" customFormat="1" ht="24.95" customHeight="1" x14ac:dyDescent="0.25">
      <c r="A30" s="213"/>
      <c r="B30" s="35"/>
      <c r="C30" s="35"/>
      <c r="D30" s="67"/>
      <c r="E30" s="36"/>
      <c r="F30" s="37"/>
      <c r="G30" s="37"/>
      <c r="H30" s="70"/>
      <c r="I30" s="37"/>
      <c r="J30" s="36"/>
      <c r="K30" s="37"/>
      <c r="L30" s="67"/>
      <c r="M30" s="38"/>
      <c r="N30" s="38"/>
      <c r="O30" s="38">
        <f>Tableau26[[#This Row],[MONTANT TOTAL  HT]]*1.2</f>
        <v>0</v>
      </c>
      <c r="P30" s="37"/>
      <c r="Q30" s="34"/>
      <c r="R30" s="34"/>
      <c r="S30" s="170"/>
      <c r="T30" s="127">
        <f t="shared" si="0"/>
        <v>0</v>
      </c>
      <c r="U30" s="125"/>
    </row>
    <row r="31" spans="1:21" s="47" customFormat="1" ht="24.95" customHeight="1" x14ac:dyDescent="0.25">
      <c r="A31" s="213"/>
      <c r="B31" s="35"/>
      <c r="C31" s="35"/>
      <c r="D31" s="67"/>
      <c r="E31" s="36"/>
      <c r="F31" s="37"/>
      <c r="G31" s="37"/>
      <c r="H31" s="70"/>
      <c r="I31" s="37"/>
      <c r="J31" s="36"/>
      <c r="K31" s="37"/>
      <c r="L31" s="67"/>
      <c r="M31" s="38"/>
      <c r="N31" s="38"/>
      <c r="O31" s="38">
        <f>Tableau26[[#This Row],[MONTANT TOTAL  HT]]*1.2</f>
        <v>0</v>
      </c>
      <c r="P31" s="37"/>
      <c r="Q31" s="34"/>
      <c r="R31" s="34"/>
      <c r="S31" s="170"/>
      <c r="T31" s="127">
        <f t="shared" si="0"/>
        <v>0</v>
      </c>
      <c r="U31" s="125"/>
    </row>
    <row r="32" spans="1:21" s="47" customFormat="1" ht="24.95" customHeight="1" x14ac:dyDescent="0.25">
      <c r="A32" s="213"/>
      <c r="B32" s="35"/>
      <c r="C32" s="35"/>
      <c r="D32" s="67"/>
      <c r="E32" s="36"/>
      <c r="F32" s="37"/>
      <c r="G32" s="37"/>
      <c r="H32" s="70"/>
      <c r="I32" s="37"/>
      <c r="J32" s="36"/>
      <c r="K32" s="37"/>
      <c r="L32" s="67"/>
      <c r="M32" s="38"/>
      <c r="N32" s="38"/>
      <c r="O32" s="38">
        <f>Tableau26[[#This Row],[MONTANT TOTAL  HT]]*1.2</f>
        <v>0</v>
      </c>
      <c r="P32" s="37"/>
      <c r="Q32" s="34"/>
      <c r="R32" s="34"/>
      <c r="S32" s="170"/>
      <c r="T32" s="127">
        <f t="shared" si="0"/>
        <v>0</v>
      </c>
      <c r="U32" s="125"/>
    </row>
    <row r="33" spans="1:21" s="47" customFormat="1" ht="24.95" customHeight="1" x14ac:dyDescent="0.25">
      <c r="A33" s="213"/>
      <c r="B33" s="35"/>
      <c r="C33" s="35"/>
      <c r="D33" s="67"/>
      <c r="E33" s="36"/>
      <c r="F33" s="37"/>
      <c r="G33" s="37"/>
      <c r="H33" s="70"/>
      <c r="I33" s="37"/>
      <c r="J33" s="36"/>
      <c r="K33" s="37"/>
      <c r="L33" s="67"/>
      <c r="M33" s="38"/>
      <c r="N33" s="38"/>
      <c r="O33" s="38">
        <f>Tableau26[[#This Row],[MONTANT TOTAL  HT]]*1.2</f>
        <v>0</v>
      </c>
      <c r="P33" s="37"/>
      <c r="Q33" s="34"/>
      <c r="R33" s="34"/>
      <c r="S33" s="170"/>
      <c r="T33" s="127">
        <f t="shared" si="0"/>
        <v>0</v>
      </c>
      <c r="U33" s="125"/>
    </row>
    <row r="34" spans="1:21" s="47" customFormat="1" ht="24.95" customHeight="1" x14ac:dyDescent="0.25">
      <c r="A34" s="213"/>
      <c r="B34" s="35"/>
      <c r="C34" s="35"/>
      <c r="D34" s="67"/>
      <c r="E34" s="36"/>
      <c r="F34" s="37"/>
      <c r="G34" s="37"/>
      <c r="H34" s="70"/>
      <c r="I34" s="37"/>
      <c r="J34" s="36"/>
      <c r="K34" s="37"/>
      <c r="L34" s="67"/>
      <c r="M34" s="38"/>
      <c r="N34" s="38"/>
      <c r="O34" s="38">
        <f>Tableau26[[#This Row],[MONTANT TOTAL  HT]]*1.2</f>
        <v>0</v>
      </c>
      <c r="P34" s="37"/>
      <c r="Q34" s="34"/>
      <c r="R34" s="34"/>
      <c r="S34" s="170"/>
      <c r="T34" s="127">
        <f t="shared" si="0"/>
        <v>0</v>
      </c>
      <c r="U34" s="125"/>
    </row>
    <row r="35" spans="1:21" s="47" customFormat="1" ht="24.95" customHeight="1" x14ac:dyDescent="0.25">
      <c r="A35" s="213"/>
      <c r="B35" s="35"/>
      <c r="C35" s="35"/>
      <c r="D35" s="67"/>
      <c r="E35" s="36"/>
      <c r="F35" s="37"/>
      <c r="G35" s="37"/>
      <c r="H35" s="70"/>
      <c r="I35" s="37"/>
      <c r="J35" s="36"/>
      <c r="K35" s="37"/>
      <c r="L35" s="67"/>
      <c r="M35" s="38"/>
      <c r="N35" s="38"/>
      <c r="O35" s="38">
        <f>Tableau26[[#This Row],[MONTANT TOTAL  HT]]*1.2</f>
        <v>0</v>
      </c>
      <c r="P35" s="37"/>
      <c r="Q35" s="34"/>
      <c r="R35" s="34"/>
      <c r="S35" s="170"/>
      <c r="T35" s="127">
        <f t="shared" si="0"/>
        <v>0</v>
      </c>
      <c r="U35" s="125"/>
    </row>
    <row r="36" spans="1:21" s="47" customFormat="1" ht="24.95" customHeight="1" x14ac:dyDescent="0.25">
      <c r="A36" s="213"/>
      <c r="B36" s="35"/>
      <c r="C36" s="35"/>
      <c r="D36" s="67"/>
      <c r="E36" s="36"/>
      <c r="F36" s="37"/>
      <c r="G36" s="37"/>
      <c r="H36" s="70"/>
      <c r="I36" s="37"/>
      <c r="J36" s="36"/>
      <c r="K36" s="37"/>
      <c r="L36" s="67"/>
      <c r="M36" s="38"/>
      <c r="N36" s="38"/>
      <c r="O36" s="38">
        <f>Tableau26[[#This Row],[MONTANT TOTAL  HT]]*1.2</f>
        <v>0</v>
      </c>
      <c r="P36" s="37"/>
      <c r="Q36" s="34"/>
      <c r="R36" s="34"/>
      <c r="S36" s="170"/>
      <c r="T36" s="127">
        <f t="shared" si="0"/>
        <v>0</v>
      </c>
      <c r="U36" s="125"/>
    </row>
    <row r="37" spans="1:21" s="47" customFormat="1" ht="24.95" customHeight="1" x14ac:dyDescent="0.25">
      <c r="A37" s="213"/>
      <c r="B37" s="35"/>
      <c r="C37" s="35"/>
      <c r="D37" s="67"/>
      <c r="E37" s="36"/>
      <c r="F37" s="37"/>
      <c r="G37" s="37"/>
      <c r="H37" s="70"/>
      <c r="I37" s="37"/>
      <c r="J37" s="36"/>
      <c r="K37" s="37"/>
      <c r="L37" s="67"/>
      <c r="M37" s="38"/>
      <c r="N37" s="38"/>
      <c r="O37" s="38">
        <f>Tableau26[[#This Row],[MONTANT TOTAL  HT]]*1.2</f>
        <v>0</v>
      </c>
      <c r="P37" s="37"/>
      <c r="Q37" s="34"/>
      <c r="R37" s="34"/>
      <c r="S37" s="170"/>
      <c r="T37" s="127">
        <f t="shared" si="0"/>
        <v>0</v>
      </c>
      <c r="U37" s="125"/>
    </row>
    <row r="38" spans="1:21" s="47" customFormat="1" ht="24.95" customHeight="1" x14ac:dyDescent="0.25">
      <c r="A38" s="213"/>
      <c r="B38" s="35"/>
      <c r="C38" s="35"/>
      <c r="D38" s="67"/>
      <c r="E38" s="36"/>
      <c r="F38" s="37"/>
      <c r="G38" s="37"/>
      <c r="H38" s="70"/>
      <c r="I38" s="37"/>
      <c r="J38" s="36"/>
      <c r="K38" s="37"/>
      <c r="L38" s="67"/>
      <c r="M38" s="38"/>
      <c r="N38" s="38"/>
      <c r="O38" s="38">
        <f>Tableau26[[#This Row],[MONTANT TOTAL  HT]]*1.2</f>
        <v>0</v>
      </c>
      <c r="P38" s="37"/>
      <c r="Q38" s="34"/>
      <c r="R38" s="34"/>
      <c r="S38" s="170"/>
      <c r="T38" s="127">
        <f t="shared" si="0"/>
        <v>0</v>
      </c>
      <c r="U38" s="125"/>
    </row>
    <row r="39" spans="1:21" s="47" customFormat="1" ht="24.95" customHeight="1" x14ac:dyDescent="0.25">
      <c r="A39" s="213"/>
      <c r="B39" s="35"/>
      <c r="C39" s="35"/>
      <c r="D39" s="67"/>
      <c r="E39" s="36"/>
      <c r="F39" s="37"/>
      <c r="G39" s="37"/>
      <c r="H39" s="70"/>
      <c r="I39" s="37"/>
      <c r="J39" s="36"/>
      <c r="K39" s="37"/>
      <c r="L39" s="67"/>
      <c r="M39" s="38"/>
      <c r="N39" s="38"/>
      <c r="O39" s="38">
        <f>Tableau26[[#This Row],[MONTANT TOTAL  HT]]*1.2</f>
        <v>0</v>
      </c>
      <c r="P39" s="37"/>
      <c r="Q39" s="34"/>
      <c r="R39" s="34"/>
      <c r="S39" s="170"/>
      <c r="T39" s="127">
        <f t="shared" si="0"/>
        <v>0</v>
      </c>
      <c r="U39" s="125"/>
    </row>
    <row r="40" spans="1:21" s="47" customFormat="1" ht="24.95" customHeight="1" x14ac:dyDescent="0.25">
      <c r="A40" s="213"/>
      <c r="B40" s="35"/>
      <c r="C40" s="35"/>
      <c r="D40" s="67"/>
      <c r="E40" s="36"/>
      <c r="F40" s="37"/>
      <c r="G40" s="37"/>
      <c r="H40" s="70"/>
      <c r="I40" s="37"/>
      <c r="J40" s="36"/>
      <c r="K40" s="37"/>
      <c r="L40" s="67"/>
      <c r="M40" s="38"/>
      <c r="N40" s="38"/>
      <c r="O40" s="38">
        <f>Tableau26[[#This Row],[MONTANT TOTAL  HT]]*1.2</f>
        <v>0</v>
      </c>
      <c r="P40" s="37"/>
      <c r="Q40" s="34"/>
      <c r="R40" s="34"/>
      <c r="S40" s="170"/>
      <c r="T40" s="127">
        <f t="shared" si="0"/>
        <v>0</v>
      </c>
      <c r="U40" s="125"/>
    </row>
    <row r="41" spans="1:21" s="47" customFormat="1" ht="24.95" customHeight="1" x14ac:dyDescent="0.25">
      <c r="A41" s="213"/>
      <c r="B41" s="35"/>
      <c r="C41" s="35"/>
      <c r="D41" s="67"/>
      <c r="E41" s="36"/>
      <c r="F41" s="37"/>
      <c r="G41" s="37"/>
      <c r="H41" s="70"/>
      <c r="I41" s="37"/>
      <c r="J41" s="36"/>
      <c r="K41" s="37"/>
      <c r="L41" s="67"/>
      <c r="M41" s="38"/>
      <c r="N41" s="38"/>
      <c r="O41" s="38">
        <f>Tableau26[[#This Row],[MONTANT TOTAL  HT]]*1.2</f>
        <v>0</v>
      </c>
      <c r="P41" s="37"/>
      <c r="Q41" s="34"/>
      <c r="R41" s="34"/>
      <c r="S41" s="170"/>
      <c r="T41" s="127">
        <f t="shared" si="0"/>
        <v>0</v>
      </c>
      <c r="U41" s="125"/>
    </row>
    <row r="42" spans="1:21" s="47" customFormat="1" ht="24.95" customHeight="1" x14ac:dyDescent="0.25">
      <c r="A42" s="213"/>
      <c r="B42" s="35"/>
      <c r="C42" s="35"/>
      <c r="D42" s="67"/>
      <c r="E42" s="36"/>
      <c r="F42" s="37"/>
      <c r="G42" s="37"/>
      <c r="H42" s="70"/>
      <c r="I42" s="37"/>
      <c r="J42" s="36"/>
      <c r="K42" s="37"/>
      <c r="L42" s="67"/>
      <c r="M42" s="38"/>
      <c r="N42" s="38"/>
      <c r="O42" s="38">
        <f>Tableau26[[#This Row],[MONTANT TOTAL  HT]]*1.2</f>
        <v>0</v>
      </c>
      <c r="P42" s="37"/>
      <c r="Q42" s="34"/>
      <c r="R42" s="34"/>
      <c r="S42" s="170"/>
      <c r="T42" s="127">
        <f t="shared" si="0"/>
        <v>0</v>
      </c>
      <c r="U42" s="125"/>
    </row>
    <row r="43" spans="1:21" s="47" customFormat="1" ht="24.95" customHeight="1" x14ac:dyDescent="0.25">
      <c r="A43" s="213"/>
      <c r="B43" s="35"/>
      <c r="C43" s="35"/>
      <c r="D43" s="67"/>
      <c r="E43" s="36"/>
      <c r="F43" s="37"/>
      <c r="G43" s="37"/>
      <c r="H43" s="70"/>
      <c r="I43" s="37"/>
      <c r="J43" s="36"/>
      <c r="K43" s="37"/>
      <c r="L43" s="67"/>
      <c r="M43" s="38"/>
      <c r="N43" s="38"/>
      <c r="O43" s="38">
        <f>Tableau26[[#This Row],[MONTANT TOTAL  HT]]*1.2</f>
        <v>0</v>
      </c>
      <c r="P43" s="37"/>
      <c r="Q43" s="34"/>
      <c r="R43" s="34"/>
      <c r="S43" s="170"/>
      <c r="T43" s="127">
        <f t="shared" si="0"/>
        <v>0</v>
      </c>
      <c r="U43" s="125"/>
    </row>
    <row r="44" spans="1:21" s="47" customFormat="1" ht="24.95" customHeight="1" x14ac:dyDescent="0.25">
      <c r="A44" s="213"/>
      <c r="B44" s="35"/>
      <c r="C44" s="35"/>
      <c r="D44" s="67"/>
      <c r="E44" s="36"/>
      <c r="F44" s="37"/>
      <c r="G44" s="37"/>
      <c r="H44" s="70"/>
      <c r="I44" s="37"/>
      <c r="J44" s="36"/>
      <c r="K44" s="37"/>
      <c r="L44" s="67"/>
      <c r="M44" s="38"/>
      <c r="N44" s="38"/>
      <c r="O44" s="38">
        <f>Tableau26[[#This Row],[MONTANT TOTAL  HT]]*1.2</f>
        <v>0</v>
      </c>
      <c r="P44" s="37"/>
      <c r="Q44" s="34"/>
      <c r="R44" s="34"/>
      <c r="S44" s="170"/>
      <c r="T44" s="127">
        <f t="shared" si="0"/>
        <v>0</v>
      </c>
      <c r="U44" s="125"/>
    </row>
    <row r="45" spans="1:21" s="47" customFormat="1" ht="24.95" customHeight="1" x14ac:dyDescent="0.25">
      <c r="A45" s="213"/>
      <c r="B45" s="35"/>
      <c r="C45" s="35"/>
      <c r="D45" s="67"/>
      <c r="E45" s="36"/>
      <c r="F45" s="37"/>
      <c r="G45" s="37"/>
      <c r="H45" s="70"/>
      <c r="I45" s="37"/>
      <c r="J45" s="36"/>
      <c r="K45" s="37"/>
      <c r="L45" s="67"/>
      <c r="M45" s="38"/>
      <c r="N45" s="38"/>
      <c r="O45" s="38">
        <f>Tableau26[[#This Row],[MONTANT TOTAL  HT]]*1.2</f>
        <v>0</v>
      </c>
      <c r="P45" s="37"/>
      <c r="Q45" s="34"/>
      <c r="R45" s="34"/>
      <c r="S45" s="170"/>
      <c r="T45" s="127">
        <f t="shared" si="0"/>
        <v>0</v>
      </c>
      <c r="U45" s="125"/>
    </row>
    <row r="46" spans="1:21" s="47" customFormat="1" ht="24.95" customHeight="1" x14ac:dyDescent="0.25">
      <c r="A46" s="213"/>
      <c r="B46" s="35"/>
      <c r="C46" s="35"/>
      <c r="D46" s="67"/>
      <c r="E46" s="36"/>
      <c r="F46" s="37"/>
      <c r="G46" s="37"/>
      <c r="H46" s="70"/>
      <c r="I46" s="37"/>
      <c r="J46" s="36"/>
      <c r="K46" s="37"/>
      <c r="L46" s="67"/>
      <c r="M46" s="38"/>
      <c r="N46" s="38"/>
      <c r="O46" s="38">
        <f>Tableau26[[#This Row],[MONTANT TOTAL  HT]]*1.2</f>
        <v>0</v>
      </c>
      <c r="P46" s="37"/>
      <c r="Q46" s="34"/>
      <c r="R46" s="34"/>
      <c r="S46" s="170"/>
      <c r="T46" s="127">
        <f t="shared" si="0"/>
        <v>0</v>
      </c>
      <c r="U46" s="125"/>
    </row>
    <row r="47" spans="1:21" s="47" customFormat="1" ht="24.95" customHeight="1" x14ac:dyDescent="0.25">
      <c r="A47" s="213"/>
      <c r="B47" s="35"/>
      <c r="C47" s="35"/>
      <c r="D47" s="67"/>
      <c r="E47" s="36"/>
      <c r="F47" s="37"/>
      <c r="G47" s="37"/>
      <c r="H47" s="70"/>
      <c r="I47" s="37"/>
      <c r="J47" s="36"/>
      <c r="K47" s="37"/>
      <c r="L47" s="67"/>
      <c r="M47" s="38"/>
      <c r="N47" s="38"/>
      <c r="O47" s="38">
        <f>Tableau26[[#This Row],[MONTANT TOTAL  HT]]*1.2</f>
        <v>0</v>
      </c>
      <c r="P47" s="37"/>
      <c r="Q47" s="34"/>
      <c r="R47" s="34"/>
      <c r="S47" s="170"/>
      <c r="T47" s="127">
        <f t="shared" si="0"/>
        <v>0</v>
      </c>
      <c r="U47" s="125"/>
    </row>
    <row r="48" spans="1:21" s="47" customFormat="1" ht="24.95" customHeight="1" x14ac:dyDescent="0.25">
      <c r="A48" s="213"/>
      <c r="B48" s="35"/>
      <c r="C48" s="35"/>
      <c r="D48" s="67"/>
      <c r="E48" s="36"/>
      <c r="F48" s="37"/>
      <c r="G48" s="37"/>
      <c r="H48" s="70"/>
      <c r="I48" s="37"/>
      <c r="J48" s="36"/>
      <c r="K48" s="37"/>
      <c r="L48" s="67"/>
      <c r="M48" s="38"/>
      <c r="N48" s="38"/>
      <c r="O48" s="38">
        <f>Tableau26[[#This Row],[MONTANT TOTAL  HT]]*1.2</f>
        <v>0</v>
      </c>
      <c r="P48" s="37"/>
      <c r="Q48" s="34"/>
      <c r="R48" s="34"/>
      <c r="S48" s="170"/>
      <c r="T48" s="127">
        <f t="shared" si="0"/>
        <v>0</v>
      </c>
      <c r="U48" s="125"/>
    </row>
    <row r="49" spans="1:21" s="47" customFormat="1" ht="24.95" customHeight="1" x14ac:dyDescent="0.25">
      <c r="A49" s="213"/>
      <c r="B49" s="35"/>
      <c r="C49" s="35"/>
      <c r="D49" s="67"/>
      <c r="E49" s="36"/>
      <c r="F49" s="37"/>
      <c r="G49" s="37"/>
      <c r="H49" s="70"/>
      <c r="I49" s="37"/>
      <c r="J49" s="36"/>
      <c r="K49" s="37"/>
      <c r="L49" s="67"/>
      <c r="M49" s="38"/>
      <c r="N49" s="38"/>
      <c r="O49" s="38">
        <f>Tableau26[[#This Row],[MONTANT TOTAL  HT]]*1.2</f>
        <v>0</v>
      </c>
      <c r="P49" s="37"/>
      <c r="Q49" s="34"/>
      <c r="R49" s="34"/>
      <c r="S49" s="170"/>
      <c r="T49" s="127">
        <f t="shared" si="0"/>
        <v>0</v>
      </c>
      <c r="U49" s="125"/>
    </row>
    <row r="50" spans="1:21" s="47" customFormat="1" ht="24.95" customHeight="1" x14ac:dyDescent="0.25">
      <c r="A50" s="213"/>
      <c r="B50" s="35"/>
      <c r="C50" s="35"/>
      <c r="D50" s="67"/>
      <c r="E50" s="36"/>
      <c r="F50" s="37"/>
      <c r="G50" s="37"/>
      <c r="H50" s="70"/>
      <c r="I50" s="37"/>
      <c r="J50" s="36"/>
      <c r="K50" s="37"/>
      <c r="L50" s="67"/>
      <c r="M50" s="38"/>
      <c r="N50" s="38"/>
      <c r="O50" s="38">
        <f>Tableau26[[#This Row],[MONTANT TOTAL  HT]]*1.2</f>
        <v>0</v>
      </c>
      <c r="P50" s="37"/>
      <c r="Q50" s="34"/>
      <c r="R50" s="34"/>
      <c r="S50" s="170"/>
      <c r="T50" s="127">
        <f t="shared" si="0"/>
        <v>0</v>
      </c>
      <c r="U50" s="125"/>
    </row>
    <row r="51" spans="1:21" s="47" customFormat="1" ht="24.95" customHeight="1" x14ac:dyDescent="0.25">
      <c r="A51" s="213"/>
      <c r="B51" s="35"/>
      <c r="C51" s="35"/>
      <c r="D51" s="67"/>
      <c r="E51" s="36"/>
      <c r="F51" s="37"/>
      <c r="G51" s="37"/>
      <c r="H51" s="70"/>
      <c r="I51" s="37"/>
      <c r="J51" s="36"/>
      <c r="K51" s="37"/>
      <c r="L51" s="67"/>
      <c r="M51" s="38"/>
      <c r="N51" s="38"/>
      <c r="O51" s="38">
        <f>Tableau26[[#This Row],[MONTANT TOTAL  HT]]*1.2</f>
        <v>0</v>
      </c>
      <c r="P51" s="37"/>
      <c r="Q51" s="34"/>
      <c r="R51" s="34"/>
      <c r="S51" s="170"/>
      <c r="T51" s="127">
        <f t="shared" si="0"/>
        <v>0</v>
      </c>
      <c r="U51" s="125"/>
    </row>
    <row r="52" spans="1:21" s="47" customFormat="1" ht="24.95" customHeight="1" x14ac:dyDescent="0.25">
      <c r="A52" s="213"/>
      <c r="B52" s="35"/>
      <c r="C52" s="35"/>
      <c r="D52" s="67"/>
      <c r="E52" s="36"/>
      <c r="F52" s="37"/>
      <c r="G52" s="37"/>
      <c r="H52" s="70"/>
      <c r="I52" s="37"/>
      <c r="J52" s="36"/>
      <c r="K52" s="37"/>
      <c r="L52" s="67"/>
      <c r="M52" s="38"/>
      <c r="N52" s="38"/>
      <c r="O52" s="38">
        <f>Tableau26[[#This Row],[MONTANT TOTAL  HT]]*1.2</f>
        <v>0</v>
      </c>
      <c r="P52" s="37"/>
      <c r="Q52" s="34"/>
      <c r="R52" s="34"/>
      <c r="S52" s="170"/>
      <c r="T52" s="127">
        <f t="shared" si="0"/>
        <v>0</v>
      </c>
      <c r="U52" s="125"/>
    </row>
    <row r="53" spans="1:21" s="47" customFormat="1" ht="24.95" customHeight="1" x14ac:dyDescent="0.25">
      <c r="A53" s="213"/>
      <c r="B53" s="35"/>
      <c r="C53" s="35"/>
      <c r="D53" s="67"/>
      <c r="E53" s="36"/>
      <c r="F53" s="37"/>
      <c r="G53" s="37"/>
      <c r="H53" s="70"/>
      <c r="I53" s="37"/>
      <c r="J53" s="36"/>
      <c r="K53" s="37"/>
      <c r="L53" s="67"/>
      <c r="M53" s="38"/>
      <c r="N53" s="38"/>
      <c r="O53" s="38">
        <f>Tableau26[[#This Row],[MONTANT TOTAL  HT]]*1.2</f>
        <v>0</v>
      </c>
      <c r="P53" s="37"/>
      <c r="Q53" s="34"/>
      <c r="R53" s="34"/>
      <c r="S53" s="170"/>
      <c r="T53" s="127">
        <f t="shared" si="0"/>
        <v>0</v>
      </c>
      <c r="U53" s="125"/>
    </row>
    <row r="54" spans="1:21" s="47" customFormat="1" ht="24.95" customHeight="1" x14ac:dyDescent="0.25">
      <c r="A54" s="213"/>
      <c r="B54" s="35"/>
      <c r="C54" s="35"/>
      <c r="D54" s="67"/>
      <c r="E54" s="36"/>
      <c r="F54" s="37"/>
      <c r="G54" s="37"/>
      <c r="H54" s="70"/>
      <c r="I54" s="37"/>
      <c r="J54" s="36"/>
      <c r="K54" s="37"/>
      <c r="L54" s="67"/>
      <c r="M54" s="38"/>
      <c r="N54" s="38"/>
      <c r="O54" s="38">
        <f>Tableau26[[#This Row],[MONTANT TOTAL  HT]]*1.2</f>
        <v>0</v>
      </c>
      <c r="P54" s="37"/>
      <c r="Q54" s="34"/>
      <c r="R54" s="34"/>
      <c r="S54" s="170"/>
      <c r="T54" s="127">
        <f t="shared" si="0"/>
        <v>0</v>
      </c>
      <c r="U54" s="125"/>
    </row>
    <row r="55" spans="1:21" s="47" customFormat="1" ht="24.95" customHeight="1" x14ac:dyDescent="0.25">
      <c r="A55" s="213"/>
      <c r="B55" s="35"/>
      <c r="C55" s="35"/>
      <c r="D55" s="67"/>
      <c r="E55" s="36"/>
      <c r="F55" s="37"/>
      <c r="G55" s="37"/>
      <c r="H55" s="70"/>
      <c r="I55" s="37"/>
      <c r="J55" s="36"/>
      <c r="K55" s="37"/>
      <c r="L55" s="67"/>
      <c r="M55" s="38"/>
      <c r="N55" s="38"/>
      <c r="O55" s="38">
        <f>Tableau26[[#This Row],[MONTANT TOTAL  HT]]*1.2</f>
        <v>0</v>
      </c>
      <c r="P55" s="37"/>
      <c r="Q55" s="34"/>
      <c r="R55" s="34"/>
      <c r="S55" s="170"/>
      <c r="T55" s="127">
        <f t="shared" si="0"/>
        <v>0</v>
      </c>
      <c r="U55" s="125"/>
    </row>
    <row r="56" spans="1:21" s="47" customFormat="1" ht="24.95" customHeight="1" x14ac:dyDescent="0.25">
      <c r="A56" s="213"/>
      <c r="B56" s="35"/>
      <c r="C56" s="35"/>
      <c r="D56" s="67"/>
      <c r="E56" s="36"/>
      <c r="F56" s="37"/>
      <c r="G56" s="37"/>
      <c r="H56" s="70"/>
      <c r="I56" s="37"/>
      <c r="J56" s="36"/>
      <c r="K56" s="37"/>
      <c r="L56" s="67"/>
      <c r="M56" s="38"/>
      <c r="N56" s="38"/>
      <c r="O56" s="38">
        <f>Tableau26[[#This Row],[MONTANT TOTAL  HT]]*1.2</f>
        <v>0</v>
      </c>
      <c r="P56" s="37"/>
      <c r="Q56" s="34"/>
      <c r="R56" s="34"/>
      <c r="S56" s="170"/>
      <c r="T56" s="127">
        <f t="shared" si="0"/>
        <v>0</v>
      </c>
      <c r="U56" s="125"/>
    </row>
    <row r="57" spans="1:21" s="47" customFormat="1" ht="24.95" customHeight="1" x14ac:dyDescent="0.25">
      <c r="A57" s="213"/>
      <c r="B57" s="35"/>
      <c r="C57" s="35"/>
      <c r="D57" s="67"/>
      <c r="E57" s="36"/>
      <c r="F57" s="37"/>
      <c r="G57" s="37"/>
      <c r="H57" s="70"/>
      <c r="I57" s="37"/>
      <c r="J57" s="36"/>
      <c r="K57" s="37"/>
      <c r="L57" s="67"/>
      <c r="M57" s="38"/>
      <c r="N57" s="38"/>
      <c r="O57" s="38">
        <f>Tableau26[[#This Row],[MONTANT TOTAL  HT]]*1.2</f>
        <v>0</v>
      </c>
      <c r="P57" s="37"/>
      <c r="Q57" s="34"/>
      <c r="R57" s="34"/>
      <c r="S57" s="170"/>
      <c r="T57" s="127">
        <f t="shared" si="0"/>
        <v>0</v>
      </c>
      <c r="U57" s="125"/>
    </row>
    <row r="58" spans="1:21" s="47" customFormat="1" ht="24.95" customHeight="1" x14ac:dyDescent="0.25">
      <c r="A58" s="213"/>
      <c r="B58" s="35"/>
      <c r="C58" s="35"/>
      <c r="D58" s="67"/>
      <c r="E58" s="36"/>
      <c r="F58" s="37"/>
      <c r="G58" s="37"/>
      <c r="H58" s="70"/>
      <c r="I58" s="37"/>
      <c r="J58" s="36"/>
      <c r="K58" s="37"/>
      <c r="L58" s="67"/>
      <c r="M58" s="38"/>
      <c r="N58" s="38"/>
      <c r="O58" s="38">
        <f>Tableau26[[#This Row],[MONTANT TOTAL  HT]]*1.2</f>
        <v>0</v>
      </c>
      <c r="P58" s="37"/>
      <c r="Q58" s="34"/>
      <c r="R58" s="34"/>
      <c r="S58" s="170"/>
      <c r="T58" s="127">
        <f t="shared" si="0"/>
        <v>0</v>
      </c>
      <c r="U58" s="125"/>
    </row>
    <row r="59" spans="1:21" s="47" customFormat="1" ht="24.95" customHeight="1" x14ac:dyDescent="0.25">
      <c r="A59" s="213"/>
      <c r="B59" s="35"/>
      <c r="C59" s="35"/>
      <c r="D59" s="67"/>
      <c r="E59" s="36"/>
      <c r="F59" s="37"/>
      <c r="G59" s="37"/>
      <c r="H59" s="70"/>
      <c r="I59" s="37"/>
      <c r="J59" s="36"/>
      <c r="K59" s="37"/>
      <c r="L59" s="67"/>
      <c r="M59" s="38"/>
      <c r="N59" s="38"/>
      <c r="O59" s="38">
        <f>Tableau26[[#This Row],[MONTANT TOTAL  HT]]*1.2</f>
        <v>0</v>
      </c>
      <c r="P59" s="37"/>
      <c r="Q59" s="34"/>
      <c r="R59" s="34"/>
      <c r="S59" s="170"/>
      <c r="T59" s="127">
        <f t="shared" si="0"/>
        <v>0</v>
      </c>
      <c r="U59" s="125"/>
    </row>
    <row r="60" spans="1:21" s="47" customFormat="1" ht="24.95" customHeight="1" x14ac:dyDescent="0.25">
      <c r="A60" s="213"/>
      <c r="B60" s="35"/>
      <c r="C60" s="35"/>
      <c r="D60" s="67"/>
      <c r="E60" s="36"/>
      <c r="F60" s="37"/>
      <c r="G60" s="37"/>
      <c r="H60" s="70"/>
      <c r="I60" s="37"/>
      <c r="J60" s="36"/>
      <c r="K60" s="37"/>
      <c r="L60" s="67"/>
      <c r="M60" s="38"/>
      <c r="N60" s="38"/>
      <c r="O60" s="38">
        <f>Tableau26[[#This Row],[MONTANT TOTAL  HT]]*1.2</f>
        <v>0</v>
      </c>
      <c r="P60" s="37"/>
      <c r="Q60" s="34"/>
      <c r="R60" s="34"/>
      <c r="S60" s="170"/>
      <c r="T60" s="127">
        <f t="shared" si="0"/>
        <v>0</v>
      </c>
      <c r="U60" s="125"/>
    </row>
    <row r="61" spans="1:21" s="47" customFormat="1" ht="24.95" customHeight="1" x14ac:dyDescent="0.25">
      <c r="A61" s="213"/>
      <c r="B61" s="35"/>
      <c r="C61" s="35"/>
      <c r="D61" s="67"/>
      <c r="E61" s="36"/>
      <c r="F61" s="37"/>
      <c r="G61" s="37"/>
      <c r="H61" s="70"/>
      <c r="I61" s="37"/>
      <c r="J61" s="36"/>
      <c r="K61" s="37"/>
      <c r="L61" s="67"/>
      <c r="M61" s="38"/>
      <c r="N61" s="38"/>
      <c r="O61" s="38">
        <f>Tableau26[[#This Row],[MONTANT TOTAL  HT]]*1.2</f>
        <v>0</v>
      </c>
      <c r="P61" s="37"/>
      <c r="Q61" s="34"/>
      <c r="R61" s="34"/>
      <c r="S61" s="170"/>
      <c r="T61" s="127">
        <f t="shared" si="0"/>
        <v>0</v>
      </c>
      <c r="U61" s="125"/>
    </row>
    <row r="62" spans="1:21" s="47" customFormat="1" ht="24.95" customHeight="1" x14ac:dyDescent="0.25">
      <c r="A62" s="213"/>
      <c r="B62" s="35"/>
      <c r="C62" s="35"/>
      <c r="D62" s="67"/>
      <c r="E62" s="36"/>
      <c r="F62" s="37"/>
      <c r="G62" s="37"/>
      <c r="H62" s="70"/>
      <c r="I62" s="37"/>
      <c r="J62" s="36"/>
      <c r="K62" s="37"/>
      <c r="L62" s="67"/>
      <c r="M62" s="38"/>
      <c r="N62" s="38"/>
      <c r="O62" s="38">
        <f>Tableau26[[#This Row],[MONTANT TOTAL  HT]]*1.2</f>
        <v>0</v>
      </c>
      <c r="P62" s="37"/>
      <c r="Q62" s="34"/>
      <c r="R62" s="34"/>
      <c r="S62" s="170"/>
      <c r="T62" s="127">
        <f t="shared" si="0"/>
        <v>0</v>
      </c>
      <c r="U62" s="125"/>
    </row>
    <row r="63" spans="1:21" s="47" customFormat="1" ht="24.95" customHeight="1" x14ac:dyDescent="0.25">
      <c r="A63" s="213"/>
      <c r="B63" s="35"/>
      <c r="C63" s="35"/>
      <c r="D63" s="67"/>
      <c r="E63" s="36"/>
      <c r="F63" s="37"/>
      <c r="G63" s="37"/>
      <c r="H63" s="70"/>
      <c r="I63" s="37"/>
      <c r="J63" s="36"/>
      <c r="K63" s="37"/>
      <c r="L63" s="67"/>
      <c r="M63" s="38"/>
      <c r="N63" s="38"/>
      <c r="O63" s="38">
        <f>Tableau26[[#This Row],[MONTANT TOTAL  HT]]*1.2</f>
        <v>0</v>
      </c>
      <c r="P63" s="37"/>
      <c r="Q63" s="34"/>
      <c r="R63" s="34"/>
      <c r="S63" s="170"/>
      <c r="T63" s="127">
        <f t="shared" si="0"/>
        <v>0</v>
      </c>
      <c r="U63" s="125"/>
    </row>
    <row r="64" spans="1:21" s="47" customFormat="1" ht="24.95" customHeight="1" x14ac:dyDescent="0.25">
      <c r="A64" s="213"/>
      <c r="B64" s="35"/>
      <c r="C64" s="35"/>
      <c r="D64" s="67"/>
      <c r="E64" s="36"/>
      <c r="F64" s="37"/>
      <c r="G64" s="37"/>
      <c r="H64" s="70"/>
      <c r="I64" s="37"/>
      <c r="J64" s="36"/>
      <c r="K64" s="37"/>
      <c r="L64" s="67"/>
      <c r="M64" s="38"/>
      <c r="N64" s="38"/>
      <c r="O64" s="38">
        <f>Tableau26[[#This Row],[MONTANT TOTAL  HT]]*1.2</f>
        <v>0</v>
      </c>
      <c r="P64" s="37"/>
      <c r="Q64" s="34"/>
      <c r="R64" s="34"/>
      <c r="S64" s="170"/>
      <c r="T64" s="127">
        <f t="shared" si="0"/>
        <v>0</v>
      </c>
      <c r="U64" s="125"/>
    </row>
    <row r="65" spans="1:21" s="47" customFormat="1" ht="24.95" customHeight="1" x14ac:dyDescent="0.25">
      <c r="A65" s="213"/>
      <c r="B65" s="35"/>
      <c r="C65" s="35"/>
      <c r="D65" s="67"/>
      <c r="E65" s="36"/>
      <c r="F65" s="37"/>
      <c r="G65" s="37"/>
      <c r="H65" s="70"/>
      <c r="I65" s="37"/>
      <c r="J65" s="36"/>
      <c r="K65" s="37"/>
      <c r="L65" s="67"/>
      <c r="M65" s="38"/>
      <c r="N65" s="38"/>
      <c r="O65" s="38">
        <f>Tableau26[[#This Row],[MONTANT TOTAL  HT]]*1.2</f>
        <v>0</v>
      </c>
      <c r="P65" s="37"/>
      <c r="Q65" s="34"/>
      <c r="R65" s="34"/>
      <c r="S65" s="170"/>
      <c r="T65" s="127">
        <f t="shared" si="0"/>
        <v>0</v>
      </c>
      <c r="U65" s="125"/>
    </row>
    <row r="66" spans="1:21" s="47" customFormat="1" ht="24.95" customHeight="1" x14ac:dyDescent="0.25">
      <c r="A66" s="213"/>
      <c r="B66" s="35"/>
      <c r="C66" s="35"/>
      <c r="D66" s="67"/>
      <c r="E66" s="36"/>
      <c r="F66" s="37"/>
      <c r="G66" s="37"/>
      <c r="H66" s="70"/>
      <c r="I66" s="37"/>
      <c r="J66" s="36"/>
      <c r="K66" s="37"/>
      <c r="L66" s="67"/>
      <c r="M66" s="38"/>
      <c r="N66" s="38"/>
      <c r="O66" s="38">
        <f>Tableau26[[#This Row],[MONTANT TOTAL  HT]]*1.2</f>
        <v>0</v>
      </c>
      <c r="P66" s="37"/>
      <c r="Q66" s="34"/>
      <c r="R66" s="34"/>
      <c r="S66" s="170"/>
      <c r="T66" s="127">
        <f t="shared" si="0"/>
        <v>0</v>
      </c>
      <c r="U66" s="125"/>
    </row>
    <row r="67" spans="1:21" s="47" customFormat="1" ht="24.95" customHeight="1" x14ac:dyDescent="0.25">
      <c r="A67" s="213"/>
      <c r="B67" s="35"/>
      <c r="C67" s="35"/>
      <c r="D67" s="67"/>
      <c r="E67" s="36"/>
      <c r="F67" s="37"/>
      <c r="G67" s="37"/>
      <c r="H67" s="70"/>
      <c r="I67" s="37"/>
      <c r="J67" s="36"/>
      <c r="K67" s="37"/>
      <c r="L67" s="67"/>
      <c r="M67" s="38"/>
      <c r="N67" s="38"/>
      <c r="O67" s="38">
        <f>Tableau26[[#This Row],[MONTANT TOTAL  HT]]*1.2</f>
        <v>0</v>
      </c>
      <c r="P67" s="37"/>
      <c r="Q67" s="34"/>
      <c r="R67" s="34"/>
      <c r="S67" s="170"/>
      <c r="T67" s="127">
        <f t="shared" ref="T67:T98" si="1">IF(ISBLANK($S67),O67,0)</f>
        <v>0</v>
      </c>
      <c r="U67" s="125"/>
    </row>
    <row r="68" spans="1:21" s="47" customFormat="1" ht="24.95" customHeight="1" x14ac:dyDescent="0.25">
      <c r="A68" s="213"/>
      <c r="B68" s="35"/>
      <c r="C68" s="35"/>
      <c r="D68" s="67"/>
      <c r="E68" s="36"/>
      <c r="F68" s="37"/>
      <c r="G68" s="37"/>
      <c r="H68" s="70"/>
      <c r="I68" s="37"/>
      <c r="J68" s="36"/>
      <c r="K68" s="37"/>
      <c r="L68" s="67"/>
      <c r="M68" s="38"/>
      <c r="N68" s="38"/>
      <c r="O68" s="38">
        <f>Tableau26[[#This Row],[MONTANT TOTAL  HT]]*1.2</f>
        <v>0</v>
      </c>
      <c r="P68" s="37"/>
      <c r="Q68" s="34"/>
      <c r="R68" s="34"/>
      <c r="S68" s="170"/>
      <c r="T68" s="127">
        <f t="shared" si="1"/>
        <v>0</v>
      </c>
      <c r="U68" s="125"/>
    </row>
    <row r="69" spans="1:21" s="47" customFormat="1" ht="24.95" customHeight="1" x14ac:dyDescent="0.25">
      <c r="A69" s="213"/>
      <c r="B69" s="35"/>
      <c r="C69" s="35"/>
      <c r="D69" s="67"/>
      <c r="E69" s="36"/>
      <c r="F69" s="37"/>
      <c r="G69" s="37"/>
      <c r="H69" s="70"/>
      <c r="I69" s="37"/>
      <c r="J69" s="36"/>
      <c r="K69" s="37"/>
      <c r="L69" s="67"/>
      <c r="M69" s="38"/>
      <c r="N69" s="38"/>
      <c r="O69" s="38">
        <f>Tableau26[[#This Row],[MONTANT TOTAL  HT]]*1.2</f>
        <v>0</v>
      </c>
      <c r="P69" s="37"/>
      <c r="Q69" s="34"/>
      <c r="R69" s="34"/>
      <c r="S69" s="170"/>
      <c r="T69" s="127">
        <f t="shared" si="1"/>
        <v>0</v>
      </c>
      <c r="U69" s="125"/>
    </row>
    <row r="70" spans="1:21" s="47" customFormat="1" ht="24.95" customHeight="1" x14ac:dyDescent="0.25">
      <c r="A70" s="213"/>
      <c r="B70" s="35"/>
      <c r="C70" s="35"/>
      <c r="D70" s="67"/>
      <c r="E70" s="36"/>
      <c r="F70" s="37"/>
      <c r="G70" s="37"/>
      <c r="H70" s="70"/>
      <c r="I70" s="37"/>
      <c r="J70" s="36"/>
      <c r="K70" s="37"/>
      <c r="L70" s="67"/>
      <c r="M70" s="38"/>
      <c r="N70" s="38"/>
      <c r="O70" s="38">
        <f>Tableau26[[#This Row],[MONTANT TOTAL  HT]]*1.2</f>
        <v>0</v>
      </c>
      <c r="P70" s="37"/>
      <c r="Q70" s="34"/>
      <c r="R70" s="34"/>
      <c r="S70" s="170"/>
      <c r="T70" s="127">
        <f t="shared" si="1"/>
        <v>0</v>
      </c>
      <c r="U70" s="125"/>
    </row>
    <row r="71" spans="1:21" s="47" customFormat="1" ht="24.95" customHeight="1" x14ac:dyDescent="0.25">
      <c r="A71" s="213"/>
      <c r="B71" s="35"/>
      <c r="C71" s="35"/>
      <c r="D71" s="67"/>
      <c r="E71" s="36"/>
      <c r="F71" s="37"/>
      <c r="G71" s="37"/>
      <c r="H71" s="70"/>
      <c r="I71" s="37"/>
      <c r="J71" s="36"/>
      <c r="K71" s="37"/>
      <c r="L71" s="67"/>
      <c r="M71" s="38"/>
      <c r="N71" s="38"/>
      <c r="O71" s="38">
        <f>Tableau26[[#This Row],[MONTANT TOTAL  HT]]*1.2</f>
        <v>0</v>
      </c>
      <c r="P71" s="37"/>
      <c r="Q71" s="34"/>
      <c r="R71" s="34"/>
      <c r="S71" s="170"/>
      <c r="T71" s="127">
        <f t="shared" si="1"/>
        <v>0</v>
      </c>
      <c r="U71" s="125"/>
    </row>
    <row r="72" spans="1:21" s="47" customFormat="1" ht="24.95" customHeight="1" x14ac:dyDescent="0.25">
      <c r="A72" s="213"/>
      <c r="B72" s="35"/>
      <c r="C72" s="35"/>
      <c r="D72" s="67"/>
      <c r="E72" s="36"/>
      <c r="F72" s="37"/>
      <c r="G72" s="37"/>
      <c r="H72" s="70"/>
      <c r="I72" s="37"/>
      <c r="J72" s="36"/>
      <c r="K72" s="37"/>
      <c r="L72" s="67"/>
      <c r="M72" s="38"/>
      <c r="N72" s="38"/>
      <c r="O72" s="38">
        <f>Tableau26[[#This Row],[MONTANT TOTAL  HT]]*1.2</f>
        <v>0</v>
      </c>
      <c r="P72" s="37"/>
      <c r="Q72" s="34"/>
      <c r="R72" s="34"/>
      <c r="S72" s="170"/>
      <c r="T72" s="127">
        <f t="shared" si="1"/>
        <v>0</v>
      </c>
      <c r="U72" s="125"/>
    </row>
    <row r="73" spans="1:21" s="47" customFormat="1" ht="24.95" customHeight="1" x14ac:dyDescent="0.25">
      <c r="A73" s="213"/>
      <c r="B73" s="35"/>
      <c r="C73" s="35"/>
      <c r="D73" s="67"/>
      <c r="E73" s="36"/>
      <c r="F73" s="37"/>
      <c r="G73" s="37"/>
      <c r="H73" s="70"/>
      <c r="I73" s="37"/>
      <c r="J73" s="36"/>
      <c r="K73" s="37"/>
      <c r="L73" s="67"/>
      <c r="M73" s="38"/>
      <c r="N73" s="38"/>
      <c r="O73" s="38">
        <f>Tableau26[[#This Row],[MONTANT TOTAL  HT]]*1.2</f>
        <v>0</v>
      </c>
      <c r="P73" s="37"/>
      <c r="Q73" s="34"/>
      <c r="R73" s="34"/>
      <c r="S73" s="170"/>
      <c r="T73" s="127">
        <f t="shared" si="1"/>
        <v>0</v>
      </c>
      <c r="U73" s="125"/>
    </row>
    <row r="74" spans="1:21" s="47" customFormat="1" ht="24.95" customHeight="1" x14ac:dyDescent="0.25">
      <c r="A74" s="213"/>
      <c r="B74" s="35"/>
      <c r="C74" s="35"/>
      <c r="D74" s="67"/>
      <c r="E74" s="36"/>
      <c r="F74" s="37"/>
      <c r="G74" s="37"/>
      <c r="H74" s="70"/>
      <c r="I74" s="37"/>
      <c r="J74" s="36"/>
      <c r="K74" s="37"/>
      <c r="L74" s="67"/>
      <c r="M74" s="38"/>
      <c r="N74" s="38"/>
      <c r="O74" s="38">
        <f>Tableau26[[#This Row],[MONTANT TOTAL  HT]]*1.2</f>
        <v>0</v>
      </c>
      <c r="P74" s="37"/>
      <c r="Q74" s="34"/>
      <c r="R74" s="34"/>
      <c r="S74" s="170"/>
      <c r="T74" s="127">
        <f t="shared" si="1"/>
        <v>0</v>
      </c>
      <c r="U74" s="125"/>
    </row>
    <row r="75" spans="1:21" s="47" customFormat="1" ht="24.95" customHeight="1" x14ac:dyDescent="0.25">
      <c r="A75" s="213"/>
      <c r="B75" s="35"/>
      <c r="C75" s="35"/>
      <c r="D75" s="67"/>
      <c r="E75" s="36"/>
      <c r="F75" s="37"/>
      <c r="G75" s="37"/>
      <c r="H75" s="70"/>
      <c r="I75" s="37"/>
      <c r="J75" s="36"/>
      <c r="K75" s="37"/>
      <c r="L75" s="67"/>
      <c r="M75" s="38"/>
      <c r="N75" s="38"/>
      <c r="O75" s="38">
        <f>Tableau26[[#This Row],[MONTANT TOTAL  HT]]*1.2</f>
        <v>0</v>
      </c>
      <c r="P75" s="37"/>
      <c r="Q75" s="34"/>
      <c r="R75" s="34"/>
      <c r="S75" s="170"/>
      <c r="T75" s="127">
        <f t="shared" si="1"/>
        <v>0</v>
      </c>
      <c r="U75" s="125"/>
    </row>
    <row r="76" spans="1:21" s="47" customFormat="1" ht="24.95" customHeight="1" x14ac:dyDescent="0.25">
      <c r="A76" s="213"/>
      <c r="B76" s="35"/>
      <c r="C76" s="35"/>
      <c r="D76" s="67"/>
      <c r="E76" s="36"/>
      <c r="F76" s="37"/>
      <c r="G76" s="37"/>
      <c r="H76" s="70"/>
      <c r="I76" s="37"/>
      <c r="J76" s="36"/>
      <c r="K76" s="37"/>
      <c r="L76" s="67"/>
      <c r="M76" s="38"/>
      <c r="N76" s="38"/>
      <c r="O76" s="38">
        <f>Tableau26[[#This Row],[MONTANT TOTAL  HT]]*1.2</f>
        <v>0</v>
      </c>
      <c r="P76" s="37"/>
      <c r="Q76" s="34"/>
      <c r="R76" s="34"/>
      <c r="S76" s="170"/>
      <c r="T76" s="127">
        <f t="shared" si="1"/>
        <v>0</v>
      </c>
      <c r="U76" s="125"/>
    </row>
    <row r="77" spans="1:21" s="47" customFormat="1" ht="24.95" customHeight="1" x14ac:dyDescent="0.25">
      <c r="A77" s="213"/>
      <c r="B77" s="35"/>
      <c r="C77" s="35"/>
      <c r="D77" s="67"/>
      <c r="E77" s="36"/>
      <c r="F77" s="37"/>
      <c r="G77" s="37"/>
      <c r="H77" s="70"/>
      <c r="I77" s="37"/>
      <c r="J77" s="36"/>
      <c r="K77" s="37"/>
      <c r="L77" s="67"/>
      <c r="M77" s="38"/>
      <c r="N77" s="38"/>
      <c r="O77" s="38">
        <f>Tableau26[[#This Row],[MONTANT TOTAL  HT]]*1.2</f>
        <v>0</v>
      </c>
      <c r="P77" s="37"/>
      <c r="Q77" s="34"/>
      <c r="R77" s="34"/>
      <c r="S77" s="170"/>
      <c r="T77" s="127">
        <f t="shared" si="1"/>
        <v>0</v>
      </c>
      <c r="U77" s="125"/>
    </row>
    <row r="78" spans="1:21" s="47" customFormat="1" ht="24.95" customHeight="1" x14ac:dyDescent="0.25">
      <c r="A78" s="213"/>
      <c r="B78" s="35"/>
      <c r="C78" s="35"/>
      <c r="D78" s="67"/>
      <c r="E78" s="36"/>
      <c r="F78" s="37"/>
      <c r="G78" s="37"/>
      <c r="H78" s="70"/>
      <c r="I78" s="37"/>
      <c r="J78" s="36"/>
      <c r="K78" s="37"/>
      <c r="L78" s="67"/>
      <c r="M78" s="38"/>
      <c r="N78" s="38"/>
      <c r="O78" s="38">
        <f>Tableau26[[#This Row],[MONTANT TOTAL  HT]]*1.2</f>
        <v>0</v>
      </c>
      <c r="P78" s="37"/>
      <c r="Q78" s="34"/>
      <c r="R78" s="34"/>
      <c r="S78" s="170"/>
      <c r="T78" s="127">
        <f t="shared" si="1"/>
        <v>0</v>
      </c>
      <c r="U78" s="125"/>
    </row>
    <row r="79" spans="1:21" s="47" customFormat="1" ht="24.95" customHeight="1" x14ac:dyDescent="0.25">
      <c r="A79" s="213"/>
      <c r="B79" s="35"/>
      <c r="C79" s="35"/>
      <c r="D79" s="67"/>
      <c r="E79" s="36"/>
      <c r="F79" s="37"/>
      <c r="G79" s="37"/>
      <c r="H79" s="70"/>
      <c r="I79" s="37"/>
      <c r="J79" s="36"/>
      <c r="K79" s="37"/>
      <c r="L79" s="67"/>
      <c r="M79" s="38"/>
      <c r="N79" s="38"/>
      <c r="O79" s="38">
        <f>Tableau26[[#This Row],[MONTANT TOTAL  HT]]*1.2</f>
        <v>0</v>
      </c>
      <c r="P79" s="37"/>
      <c r="Q79" s="34"/>
      <c r="R79" s="34"/>
      <c r="S79" s="170"/>
      <c r="T79" s="127">
        <f t="shared" si="1"/>
        <v>0</v>
      </c>
      <c r="U79" s="125"/>
    </row>
    <row r="80" spans="1:21" s="47" customFormat="1" ht="24.95" customHeight="1" x14ac:dyDescent="0.25">
      <c r="A80" s="213"/>
      <c r="B80" s="35"/>
      <c r="C80" s="35"/>
      <c r="D80" s="67"/>
      <c r="E80" s="36"/>
      <c r="F80" s="37"/>
      <c r="G80" s="37"/>
      <c r="H80" s="70"/>
      <c r="I80" s="37"/>
      <c r="J80" s="36"/>
      <c r="K80" s="37"/>
      <c r="L80" s="67"/>
      <c r="M80" s="38"/>
      <c r="N80" s="38"/>
      <c r="O80" s="38">
        <f>Tableau26[[#This Row],[MONTANT TOTAL  HT]]*1.2</f>
        <v>0</v>
      </c>
      <c r="P80" s="37"/>
      <c r="Q80" s="34"/>
      <c r="R80" s="34"/>
      <c r="S80" s="170"/>
      <c r="T80" s="127">
        <f t="shared" si="1"/>
        <v>0</v>
      </c>
      <c r="U80" s="125"/>
    </row>
    <row r="81" spans="1:21" s="47" customFormat="1" ht="24.95" customHeight="1" x14ac:dyDescent="0.25">
      <c r="A81" s="213"/>
      <c r="B81" s="35"/>
      <c r="C81" s="35"/>
      <c r="D81" s="67"/>
      <c r="E81" s="36"/>
      <c r="F81" s="37"/>
      <c r="G81" s="37"/>
      <c r="H81" s="70"/>
      <c r="I81" s="37"/>
      <c r="J81" s="36"/>
      <c r="K81" s="37"/>
      <c r="L81" s="67"/>
      <c r="M81" s="38"/>
      <c r="N81" s="38"/>
      <c r="O81" s="38">
        <f>Tableau26[[#This Row],[MONTANT TOTAL  HT]]*1.2</f>
        <v>0</v>
      </c>
      <c r="P81" s="37"/>
      <c r="Q81" s="34"/>
      <c r="R81" s="34"/>
      <c r="S81" s="170"/>
      <c r="T81" s="127">
        <f t="shared" si="1"/>
        <v>0</v>
      </c>
      <c r="U81" s="125"/>
    </row>
    <row r="82" spans="1:21" s="47" customFormat="1" ht="24.95" customHeight="1" x14ac:dyDescent="0.25">
      <c r="A82" s="213"/>
      <c r="B82" s="35"/>
      <c r="C82" s="35"/>
      <c r="D82" s="67"/>
      <c r="E82" s="36"/>
      <c r="F82" s="37"/>
      <c r="G82" s="37"/>
      <c r="H82" s="70"/>
      <c r="I82" s="37"/>
      <c r="J82" s="36"/>
      <c r="K82" s="37"/>
      <c r="L82" s="67"/>
      <c r="M82" s="38"/>
      <c r="N82" s="38"/>
      <c r="O82" s="38">
        <f>Tableau26[[#This Row],[MONTANT TOTAL  HT]]*1.2</f>
        <v>0</v>
      </c>
      <c r="P82" s="37"/>
      <c r="Q82" s="34"/>
      <c r="R82" s="34"/>
      <c r="S82" s="170"/>
      <c r="T82" s="127">
        <f t="shared" si="1"/>
        <v>0</v>
      </c>
      <c r="U82" s="125"/>
    </row>
    <row r="83" spans="1:21" s="47" customFormat="1" ht="24.95" customHeight="1" x14ac:dyDescent="0.25">
      <c r="A83" s="213"/>
      <c r="B83" s="35"/>
      <c r="C83" s="35"/>
      <c r="D83" s="67"/>
      <c r="E83" s="36"/>
      <c r="F83" s="37"/>
      <c r="G83" s="37"/>
      <c r="H83" s="70"/>
      <c r="I83" s="37"/>
      <c r="J83" s="36"/>
      <c r="K83" s="37"/>
      <c r="L83" s="67"/>
      <c r="M83" s="38"/>
      <c r="N83" s="38"/>
      <c r="O83" s="38">
        <f>Tableau26[[#This Row],[MONTANT TOTAL  HT]]*1.2</f>
        <v>0</v>
      </c>
      <c r="P83" s="37"/>
      <c r="Q83" s="34"/>
      <c r="R83" s="34"/>
      <c r="S83" s="170"/>
      <c r="T83" s="127">
        <f t="shared" si="1"/>
        <v>0</v>
      </c>
      <c r="U83" s="125"/>
    </row>
    <row r="84" spans="1:21" s="47" customFormat="1" ht="24.95" customHeight="1" x14ac:dyDescent="0.25">
      <c r="A84" s="213"/>
      <c r="B84" s="35"/>
      <c r="C84" s="35"/>
      <c r="D84" s="67"/>
      <c r="E84" s="36"/>
      <c r="F84" s="37"/>
      <c r="G84" s="37"/>
      <c r="H84" s="70"/>
      <c r="I84" s="37"/>
      <c r="J84" s="36"/>
      <c r="K84" s="37"/>
      <c r="L84" s="67"/>
      <c r="M84" s="38"/>
      <c r="N84" s="38"/>
      <c r="O84" s="38">
        <f>Tableau26[[#This Row],[MONTANT TOTAL  HT]]*1.2</f>
        <v>0</v>
      </c>
      <c r="P84" s="37"/>
      <c r="Q84" s="34"/>
      <c r="R84" s="34"/>
      <c r="S84" s="170"/>
      <c r="T84" s="127">
        <f t="shared" si="1"/>
        <v>0</v>
      </c>
      <c r="U84" s="125"/>
    </row>
    <row r="85" spans="1:21" s="47" customFormat="1" ht="24.95" customHeight="1" x14ac:dyDescent="0.25">
      <c r="A85" s="213"/>
      <c r="B85" s="35"/>
      <c r="C85" s="35"/>
      <c r="D85" s="67"/>
      <c r="E85" s="36"/>
      <c r="F85" s="37"/>
      <c r="G85" s="37"/>
      <c r="H85" s="70"/>
      <c r="I85" s="37"/>
      <c r="J85" s="36"/>
      <c r="K85" s="37"/>
      <c r="L85" s="67"/>
      <c r="M85" s="38"/>
      <c r="N85" s="38"/>
      <c r="O85" s="38">
        <f>Tableau26[[#This Row],[MONTANT TOTAL  HT]]*1.2</f>
        <v>0</v>
      </c>
      <c r="P85" s="37"/>
      <c r="Q85" s="34"/>
      <c r="R85" s="34"/>
      <c r="S85" s="170"/>
      <c r="T85" s="127">
        <f t="shared" si="1"/>
        <v>0</v>
      </c>
      <c r="U85" s="125"/>
    </row>
    <row r="86" spans="1:21" s="47" customFormat="1" ht="24.95" customHeight="1" x14ac:dyDescent="0.25">
      <c r="A86" s="213"/>
      <c r="B86" s="35"/>
      <c r="C86" s="35"/>
      <c r="D86" s="67"/>
      <c r="E86" s="36"/>
      <c r="F86" s="37"/>
      <c r="G86" s="37"/>
      <c r="H86" s="70"/>
      <c r="I86" s="37"/>
      <c r="J86" s="36"/>
      <c r="K86" s="37"/>
      <c r="L86" s="67"/>
      <c r="M86" s="38"/>
      <c r="N86" s="38"/>
      <c r="O86" s="38">
        <f>Tableau26[[#This Row],[MONTANT TOTAL  HT]]*1.2</f>
        <v>0</v>
      </c>
      <c r="P86" s="37"/>
      <c r="Q86" s="34"/>
      <c r="R86" s="34"/>
      <c r="S86" s="170"/>
      <c r="T86" s="127">
        <f t="shared" si="1"/>
        <v>0</v>
      </c>
      <c r="U86" s="125"/>
    </row>
    <row r="87" spans="1:21" s="47" customFormat="1" ht="24.95" customHeight="1" x14ac:dyDescent="0.25">
      <c r="A87" s="213"/>
      <c r="B87" s="35"/>
      <c r="C87" s="35"/>
      <c r="D87" s="67"/>
      <c r="E87" s="36"/>
      <c r="F87" s="37"/>
      <c r="G87" s="37"/>
      <c r="H87" s="70"/>
      <c r="I87" s="37"/>
      <c r="J87" s="36"/>
      <c r="K87" s="37"/>
      <c r="L87" s="67"/>
      <c r="M87" s="38"/>
      <c r="N87" s="38"/>
      <c r="O87" s="38">
        <f>Tableau26[[#This Row],[MONTANT TOTAL  HT]]*1.2</f>
        <v>0</v>
      </c>
      <c r="P87" s="37"/>
      <c r="Q87" s="34"/>
      <c r="R87" s="34"/>
      <c r="S87" s="170"/>
      <c r="T87" s="127">
        <f t="shared" si="1"/>
        <v>0</v>
      </c>
      <c r="U87" s="125"/>
    </row>
    <row r="88" spans="1:21" s="47" customFormat="1" ht="24.95" customHeight="1" x14ac:dyDescent="0.25">
      <c r="A88" s="213"/>
      <c r="B88" s="35"/>
      <c r="C88" s="35"/>
      <c r="D88" s="67"/>
      <c r="E88" s="36"/>
      <c r="F88" s="37"/>
      <c r="G88" s="37"/>
      <c r="H88" s="70"/>
      <c r="I88" s="37"/>
      <c r="J88" s="36"/>
      <c r="K88" s="37"/>
      <c r="L88" s="67"/>
      <c r="M88" s="38"/>
      <c r="N88" s="38"/>
      <c r="O88" s="38">
        <f>Tableau26[[#This Row],[MONTANT TOTAL  HT]]*1.2</f>
        <v>0</v>
      </c>
      <c r="P88" s="37"/>
      <c r="Q88" s="34"/>
      <c r="R88" s="34"/>
      <c r="S88" s="170"/>
      <c r="T88" s="127">
        <f t="shared" si="1"/>
        <v>0</v>
      </c>
      <c r="U88" s="125"/>
    </row>
    <row r="89" spans="1:21" s="47" customFormat="1" ht="24.95" customHeight="1" x14ac:dyDescent="0.25">
      <c r="A89" s="213"/>
      <c r="B89" s="35"/>
      <c r="C89" s="35"/>
      <c r="D89" s="67"/>
      <c r="E89" s="36"/>
      <c r="F89" s="37"/>
      <c r="G89" s="37"/>
      <c r="H89" s="70"/>
      <c r="I89" s="37"/>
      <c r="J89" s="36"/>
      <c r="K89" s="37"/>
      <c r="L89" s="67"/>
      <c r="M89" s="38"/>
      <c r="N89" s="38"/>
      <c r="O89" s="38">
        <f>Tableau26[[#This Row],[MONTANT TOTAL  HT]]*1.2</f>
        <v>0</v>
      </c>
      <c r="P89" s="37"/>
      <c r="Q89" s="34"/>
      <c r="R89" s="34"/>
      <c r="S89" s="170"/>
      <c r="T89" s="127">
        <f t="shared" si="1"/>
        <v>0</v>
      </c>
      <c r="U89" s="125"/>
    </row>
    <row r="90" spans="1:21" s="47" customFormat="1" ht="24.95" customHeight="1" x14ac:dyDescent="0.25">
      <c r="A90" s="213"/>
      <c r="B90" s="35"/>
      <c r="C90" s="35"/>
      <c r="D90" s="67"/>
      <c r="E90" s="36"/>
      <c r="F90" s="37"/>
      <c r="G90" s="37"/>
      <c r="H90" s="70"/>
      <c r="I90" s="37"/>
      <c r="J90" s="36"/>
      <c r="K90" s="37"/>
      <c r="L90" s="67"/>
      <c r="M90" s="38"/>
      <c r="N90" s="38"/>
      <c r="O90" s="38">
        <f>Tableau26[[#This Row],[MONTANT TOTAL  HT]]*1.2</f>
        <v>0</v>
      </c>
      <c r="P90" s="37"/>
      <c r="Q90" s="34"/>
      <c r="R90" s="34"/>
      <c r="S90" s="170"/>
      <c r="T90" s="127">
        <f t="shared" si="1"/>
        <v>0</v>
      </c>
      <c r="U90" s="125"/>
    </row>
    <row r="91" spans="1:21" s="47" customFormat="1" ht="24.95" customHeight="1" x14ac:dyDescent="0.25">
      <c r="A91" s="213"/>
      <c r="B91" s="35"/>
      <c r="C91" s="35"/>
      <c r="D91" s="67"/>
      <c r="E91" s="36"/>
      <c r="F91" s="37"/>
      <c r="G91" s="37"/>
      <c r="H91" s="70"/>
      <c r="I91" s="37"/>
      <c r="J91" s="36"/>
      <c r="K91" s="37"/>
      <c r="L91" s="67"/>
      <c r="M91" s="38"/>
      <c r="N91" s="38"/>
      <c r="O91" s="38">
        <f>Tableau26[[#This Row],[MONTANT TOTAL  HT]]*1.2</f>
        <v>0</v>
      </c>
      <c r="P91" s="37"/>
      <c r="Q91" s="34"/>
      <c r="R91" s="34"/>
      <c r="S91" s="170"/>
      <c r="T91" s="127">
        <f t="shared" si="1"/>
        <v>0</v>
      </c>
      <c r="U91" s="125"/>
    </row>
    <row r="92" spans="1:21" s="47" customFormat="1" ht="24.95" customHeight="1" x14ac:dyDescent="0.25">
      <c r="A92" s="213"/>
      <c r="B92" s="35"/>
      <c r="C92" s="35"/>
      <c r="D92" s="67"/>
      <c r="E92" s="36"/>
      <c r="F92" s="37"/>
      <c r="G92" s="37"/>
      <c r="H92" s="70"/>
      <c r="I92" s="37"/>
      <c r="J92" s="36"/>
      <c r="K92" s="37"/>
      <c r="L92" s="67"/>
      <c r="M92" s="38"/>
      <c r="N92" s="38"/>
      <c r="O92" s="38">
        <f>Tableau26[[#This Row],[MONTANT TOTAL  HT]]*1.2</f>
        <v>0</v>
      </c>
      <c r="P92" s="37"/>
      <c r="Q92" s="34"/>
      <c r="R92" s="34"/>
      <c r="S92" s="170"/>
      <c r="T92" s="127">
        <f t="shared" si="1"/>
        <v>0</v>
      </c>
      <c r="U92" s="125"/>
    </row>
    <row r="93" spans="1:21" s="47" customFormat="1" ht="24.95" customHeight="1" x14ac:dyDescent="0.25">
      <c r="A93" s="213"/>
      <c r="B93" s="35"/>
      <c r="C93" s="35"/>
      <c r="D93" s="67"/>
      <c r="E93" s="36"/>
      <c r="F93" s="37"/>
      <c r="G93" s="37"/>
      <c r="H93" s="70"/>
      <c r="I93" s="37"/>
      <c r="J93" s="36"/>
      <c r="K93" s="37"/>
      <c r="L93" s="67"/>
      <c r="M93" s="38"/>
      <c r="N93" s="38"/>
      <c r="O93" s="38">
        <f>Tableau26[[#This Row],[MONTANT TOTAL  HT]]*1.2</f>
        <v>0</v>
      </c>
      <c r="P93" s="37"/>
      <c r="Q93" s="34"/>
      <c r="R93" s="34"/>
      <c r="S93" s="170"/>
      <c r="T93" s="127">
        <f t="shared" si="1"/>
        <v>0</v>
      </c>
      <c r="U93" s="125"/>
    </row>
    <row r="94" spans="1:21" s="47" customFormat="1" ht="24.95" customHeight="1" x14ac:dyDescent="0.25">
      <c r="A94" s="213"/>
      <c r="B94" s="35"/>
      <c r="C94" s="35"/>
      <c r="D94" s="67"/>
      <c r="E94" s="36"/>
      <c r="F94" s="37"/>
      <c r="G94" s="37"/>
      <c r="H94" s="70"/>
      <c r="I94" s="37"/>
      <c r="J94" s="36"/>
      <c r="K94" s="37"/>
      <c r="L94" s="67"/>
      <c r="M94" s="38"/>
      <c r="N94" s="38"/>
      <c r="O94" s="38">
        <f>Tableau26[[#This Row],[MONTANT TOTAL  HT]]*1.2</f>
        <v>0</v>
      </c>
      <c r="P94" s="37"/>
      <c r="Q94" s="34"/>
      <c r="R94" s="34"/>
      <c r="S94" s="170"/>
      <c r="T94" s="127">
        <f t="shared" si="1"/>
        <v>0</v>
      </c>
      <c r="U94" s="125"/>
    </row>
    <row r="95" spans="1:21" s="47" customFormat="1" ht="24.95" customHeight="1" x14ac:dyDescent="0.25">
      <c r="A95" s="213"/>
      <c r="B95" s="35"/>
      <c r="C95" s="35"/>
      <c r="D95" s="67"/>
      <c r="E95" s="36"/>
      <c r="F95" s="37"/>
      <c r="G95" s="37"/>
      <c r="H95" s="70"/>
      <c r="I95" s="37"/>
      <c r="J95" s="36"/>
      <c r="K95" s="37"/>
      <c r="L95" s="67"/>
      <c r="M95" s="38"/>
      <c r="N95" s="38"/>
      <c r="O95" s="38">
        <f>Tableau26[[#This Row],[MONTANT TOTAL  HT]]*1.2</f>
        <v>0</v>
      </c>
      <c r="P95" s="37"/>
      <c r="Q95" s="34"/>
      <c r="R95" s="34"/>
      <c r="S95" s="170"/>
      <c r="T95" s="127">
        <f t="shared" si="1"/>
        <v>0</v>
      </c>
      <c r="U95" s="125"/>
    </row>
    <row r="96" spans="1:21" s="47" customFormat="1" ht="24.95" customHeight="1" x14ac:dyDescent="0.25">
      <c r="A96" s="213"/>
      <c r="B96" s="35"/>
      <c r="C96" s="35"/>
      <c r="D96" s="67"/>
      <c r="E96" s="36"/>
      <c r="F96" s="37"/>
      <c r="G96" s="37"/>
      <c r="H96" s="70"/>
      <c r="I96" s="37"/>
      <c r="J96" s="36"/>
      <c r="K96" s="37"/>
      <c r="L96" s="67"/>
      <c r="M96" s="38"/>
      <c r="N96" s="38"/>
      <c r="O96" s="38">
        <f>Tableau26[[#This Row],[MONTANT TOTAL  HT]]*1.2</f>
        <v>0</v>
      </c>
      <c r="P96" s="37"/>
      <c r="Q96" s="34"/>
      <c r="R96" s="34"/>
      <c r="S96" s="170"/>
      <c r="T96" s="127">
        <f t="shared" si="1"/>
        <v>0</v>
      </c>
      <c r="U96" s="125"/>
    </row>
    <row r="97" spans="1:21" s="47" customFormat="1" ht="24.95" customHeight="1" x14ac:dyDescent="0.25">
      <c r="A97" s="213"/>
      <c r="B97" s="35"/>
      <c r="C97" s="35"/>
      <c r="D97" s="67"/>
      <c r="E97" s="36"/>
      <c r="F97" s="37"/>
      <c r="G97" s="37"/>
      <c r="H97" s="70"/>
      <c r="I97" s="37"/>
      <c r="J97" s="36"/>
      <c r="K97" s="37"/>
      <c r="L97" s="67"/>
      <c r="M97" s="38"/>
      <c r="N97" s="38"/>
      <c r="O97" s="38">
        <f>Tableau26[[#This Row],[MONTANT TOTAL  HT]]*1.2</f>
        <v>0</v>
      </c>
      <c r="P97" s="37"/>
      <c r="Q97" s="34"/>
      <c r="R97" s="34"/>
      <c r="S97" s="170"/>
      <c r="T97" s="127">
        <f t="shared" si="1"/>
        <v>0</v>
      </c>
      <c r="U97" s="125"/>
    </row>
    <row r="98" spans="1:21" s="47" customFormat="1" ht="24.95" customHeight="1" x14ac:dyDescent="0.25">
      <c r="A98" s="213"/>
      <c r="B98" s="35"/>
      <c r="C98" s="35"/>
      <c r="D98" s="67"/>
      <c r="E98" s="36"/>
      <c r="F98" s="37"/>
      <c r="G98" s="37"/>
      <c r="H98" s="70"/>
      <c r="I98" s="37"/>
      <c r="J98" s="36"/>
      <c r="K98" s="37"/>
      <c r="L98" s="67"/>
      <c r="M98" s="38"/>
      <c r="N98" s="38"/>
      <c r="O98" s="38">
        <f>Tableau26[[#This Row],[MONTANT TOTAL  HT]]*1.2</f>
        <v>0</v>
      </c>
      <c r="P98" s="37"/>
      <c r="Q98" s="34"/>
      <c r="R98" s="34"/>
      <c r="S98" s="170"/>
      <c r="T98" s="127">
        <f t="shared" si="1"/>
        <v>0</v>
      </c>
      <c r="U98" s="125"/>
    </row>
    <row r="99" spans="1:21" s="47" customFormat="1" ht="24.95" customHeight="1" x14ac:dyDescent="0.25">
      <c r="A99" s="213"/>
      <c r="B99" s="35"/>
      <c r="C99" s="35"/>
      <c r="D99" s="67"/>
      <c r="E99" s="36"/>
      <c r="F99" s="37"/>
      <c r="G99" s="37"/>
      <c r="H99" s="70"/>
      <c r="I99" s="37"/>
      <c r="J99" s="36"/>
      <c r="K99" s="37"/>
      <c r="L99" s="67"/>
      <c r="M99" s="38"/>
      <c r="N99" s="38"/>
      <c r="O99" s="44">
        <f>Tableau26[[#This Row],[MONTANT TOTAL  HT]]*1.2</f>
        <v>0</v>
      </c>
      <c r="P99" s="37"/>
      <c r="Q99" s="34"/>
      <c r="R99" s="34"/>
      <c r="S99" s="170"/>
      <c r="T99" s="127">
        <f>IF(ISBLANK($S99),O99,0)</f>
        <v>0</v>
      </c>
      <c r="U99" s="125"/>
    </row>
    <row r="100" spans="1:21" s="47" customFormat="1" ht="24.95" customHeight="1" x14ac:dyDescent="0.25">
      <c r="A100" s="213"/>
      <c r="B100" s="40"/>
      <c r="C100" s="40"/>
      <c r="D100" s="68"/>
      <c r="E100" s="42"/>
      <c r="F100" s="43"/>
      <c r="G100" s="43"/>
      <c r="H100" s="71"/>
      <c r="I100" s="43"/>
      <c r="J100" s="42"/>
      <c r="K100" s="43"/>
      <c r="L100" s="68"/>
      <c r="M100" s="44"/>
      <c r="N100" s="38"/>
      <c r="O100" s="44">
        <f>Tableau26[[#This Row],[MONTANT TOTAL  HT]]*1.2</f>
        <v>0</v>
      </c>
      <c r="P100" s="43"/>
      <c r="Q100" s="41"/>
      <c r="R100" s="41"/>
      <c r="S100" s="170"/>
      <c r="T100" s="102">
        <f t="shared" ref="T100" si="2">IF(ISBLANK($S100),O100,0)</f>
        <v>0</v>
      </c>
      <c r="U100" s="125"/>
    </row>
    <row r="101" spans="1:21" s="47" customFormat="1" ht="24.95" customHeight="1" x14ac:dyDescent="0.25">
      <c r="A101" s="169"/>
      <c r="B101" s="181" t="s">
        <v>9</v>
      </c>
      <c r="C101" s="181"/>
      <c r="D101" s="182"/>
      <c r="E101" s="183"/>
      <c r="F101" s="184"/>
      <c r="G101" s="184"/>
      <c r="H101" s="185"/>
      <c r="I101" s="184"/>
      <c r="J101" s="183"/>
      <c r="K101" s="184"/>
      <c r="L101" s="182"/>
      <c r="M101" s="184"/>
      <c r="N101" s="186">
        <f>SUBTOTAL(109,Tableau26[MONTANT TOTAL  HT])</f>
        <v>0</v>
      </c>
      <c r="O101" s="186">
        <f>SUBTOTAL(109,Tableau26[MONTANT TOTAL  HT])</f>
        <v>0</v>
      </c>
      <c r="P101" s="184"/>
      <c r="Q101" s="188"/>
      <c r="R101" s="188"/>
      <c r="S101" s="189"/>
      <c r="T101" s="250">
        <f>SUBTOTAL(109,Tableau26[RESTE A RECEVOIR TTC])</f>
        <v>0</v>
      </c>
      <c r="U101" s="251"/>
    </row>
    <row r="102" spans="1:21" ht="18.75" customHeight="1" x14ac:dyDescent="0.25">
      <c r="A102" s="207"/>
      <c r="B102" s="207"/>
      <c r="C102" s="207"/>
      <c r="D102" s="207"/>
      <c r="E102" s="207"/>
      <c r="F102" s="207"/>
      <c r="G102" s="207"/>
      <c r="H102" s="207"/>
      <c r="I102" s="207"/>
      <c r="J102" s="207"/>
      <c r="K102" s="207"/>
      <c r="L102" s="207"/>
      <c r="M102" s="207"/>
      <c r="N102" s="207"/>
      <c r="O102" s="207"/>
      <c r="P102" s="207"/>
      <c r="Q102" s="207"/>
      <c r="R102" s="207"/>
      <c r="S102" s="207"/>
      <c r="T102" s="207"/>
    </row>
    <row r="103" spans="1:21" ht="18.75" customHeight="1" x14ac:dyDescent="0.25">
      <c r="A103" s="207"/>
      <c r="B103" s="207"/>
      <c r="C103" s="207"/>
      <c r="D103" s="207"/>
      <c r="E103" s="207"/>
      <c r="F103" s="207"/>
      <c r="G103" s="207"/>
      <c r="H103" s="207"/>
      <c r="I103" s="207"/>
      <c r="J103" s="207"/>
      <c r="K103" s="207"/>
      <c r="L103" s="207"/>
      <c r="M103" s="207"/>
      <c r="N103" s="207"/>
      <c r="O103" s="207"/>
      <c r="P103" s="207"/>
      <c r="Q103" s="207"/>
      <c r="R103" s="207"/>
      <c r="S103" s="207"/>
      <c r="T103" s="207"/>
    </row>
    <row r="104" spans="1:21" ht="81" customHeight="1" x14ac:dyDescent="0.25">
      <c r="A104" s="26"/>
      <c r="B104" s="216" t="s">
        <v>28</v>
      </c>
      <c r="C104" s="214"/>
      <c r="D104" s="214"/>
      <c r="E104" s="214"/>
      <c r="F104" s="214"/>
      <c r="G104" s="214"/>
      <c r="H104" s="214"/>
      <c r="I104" s="214"/>
      <c r="J104" s="214"/>
      <c r="K104" s="214"/>
      <c r="L104" s="214"/>
      <c r="M104" s="214"/>
      <c r="N104" s="214"/>
      <c r="O104" s="214"/>
      <c r="P104" s="214"/>
      <c r="Q104" s="214"/>
      <c r="R104" s="214"/>
      <c r="S104" s="214"/>
      <c r="T104" s="214"/>
      <c r="U104" s="214"/>
    </row>
    <row r="105" spans="1:21" ht="83.25" customHeight="1" x14ac:dyDescent="0.25">
      <c r="A105" s="212" t="s">
        <v>29</v>
      </c>
      <c r="B105" s="280" t="s">
        <v>17</v>
      </c>
      <c r="C105" s="280" t="s">
        <v>0</v>
      </c>
      <c r="D105" s="286" t="s">
        <v>1</v>
      </c>
      <c r="E105" s="285" t="s">
        <v>2</v>
      </c>
      <c r="F105" s="285" t="s">
        <v>3</v>
      </c>
      <c r="G105" s="285" t="s">
        <v>10</v>
      </c>
      <c r="H105" s="287" t="s">
        <v>13</v>
      </c>
      <c r="I105" s="285" t="s">
        <v>12</v>
      </c>
      <c r="J105" s="288" t="s">
        <v>26</v>
      </c>
      <c r="K105" s="288" t="s">
        <v>7</v>
      </c>
      <c r="L105" s="289" t="s">
        <v>53</v>
      </c>
      <c r="M105" s="288" t="s">
        <v>5</v>
      </c>
      <c r="N105" s="290" t="s">
        <v>50</v>
      </c>
      <c r="O105" s="290" t="s">
        <v>51</v>
      </c>
      <c r="P105" s="288" t="s">
        <v>6</v>
      </c>
      <c r="Q105" s="288" t="s">
        <v>14</v>
      </c>
      <c r="R105" s="291" t="s">
        <v>25</v>
      </c>
      <c r="S105" s="292" t="s">
        <v>54</v>
      </c>
      <c r="T105" s="290" t="s">
        <v>8</v>
      </c>
      <c r="U105" s="293" t="s">
        <v>11</v>
      </c>
    </row>
    <row r="106" spans="1:21" s="47" customFormat="1" ht="24.95" customHeight="1" x14ac:dyDescent="0.25">
      <c r="A106" s="212"/>
      <c r="B106" s="46"/>
      <c r="C106" s="35"/>
      <c r="D106" s="67"/>
      <c r="E106" s="36"/>
      <c r="F106" s="37"/>
      <c r="G106" s="37"/>
      <c r="H106" s="70"/>
      <c r="I106" s="37"/>
      <c r="J106" s="36"/>
      <c r="K106" s="37"/>
      <c r="L106" s="67"/>
      <c r="M106" s="38"/>
      <c r="N106" s="38"/>
      <c r="O106" s="44">
        <f>N106*1.2</f>
        <v>0</v>
      </c>
      <c r="P106" s="37"/>
      <c r="Q106" s="34"/>
      <c r="R106" s="34"/>
      <c r="S106" s="67"/>
      <c r="T106" s="127">
        <f t="shared" ref="T106:T110" si="3">IF(ISBLANK($S106),O106,0)</f>
        <v>0</v>
      </c>
      <c r="U106" s="133"/>
    </row>
    <row r="107" spans="1:21" s="47" customFormat="1" ht="24.95" customHeight="1" x14ac:dyDescent="0.25">
      <c r="A107" s="212"/>
      <c r="B107" s="46"/>
      <c r="C107" s="35"/>
      <c r="D107" s="67"/>
      <c r="E107" s="36"/>
      <c r="F107" s="37"/>
      <c r="G107" s="37"/>
      <c r="H107" s="70"/>
      <c r="I107" s="37"/>
      <c r="J107" s="36"/>
      <c r="K107" s="37"/>
      <c r="L107" s="67"/>
      <c r="M107" s="38"/>
      <c r="N107" s="38"/>
      <c r="O107" s="44">
        <f t="shared" ref="O107:O170" si="4">N107*1.2</f>
        <v>0</v>
      </c>
      <c r="P107" s="37"/>
      <c r="Q107" s="34"/>
      <c r="R107" s="34"/>
      <c r="S107" s="170"/>
      <c r="T107" s="127">
        <f t="shared" si="3"/>
        <v>0</v>
      </c>
      <c r="U107" s="133"/>
    </row>
    <row r="108" spans="1:21" s="47" customFormat="1" ht="24.95" customHeight="1" x14ac:dyDescent="0.25">
      <c r="A108" s="212"/>
      <c r="B108" s="46"/>
      <c r="C108" s="35"/>
      <c r="D108" s="67"/>
      <c r="E108" s="36"/>
      <c r="F108" s="37"/>
      <c r="G108" s="37"/>
      <c r="H108" s="70"/>
      <c r="I108" s="37"/>
      <c r="J108" s="36"/>
      <c r="K108" s="37"/>
      <c r="L108" s="67"/>
      <c r="M108" s="38"/>
      <c r="N108" s="38"/>
      <c r="O108" s="44">
        <f t="shared" si="4"/>
        <v>0</v>
      </c>
      <c r="P108" s="37"/>
      <c r="Q108" s="34"/>
      <c r="R108" s="34"/>
      <c r="S108" s="170"/>
      <c r="T108" s="127">
        <f t="shared" si="3"/>
        <v>0</v>
      </c>
      <c r="U108" s="133"/>
    </row>
    <row r="109" spans="1:21" s="47" customFormat="1" ht="24.95" customHeight="1" x14ac:dyDescent="0.25">
      <c r="A109" s="212"/>
      <c r="B109" s="46"/>
      <c r="C109" s="35"/>
      <c r="D109" s="67"/>
      <c r="E109" s="36"/>
      <c r="F109" s="37"/>
      <c r="G109" s="37"/>
      <c r="H109" s="70"/>
      <c r="I109" s="37"/>
      <c r="J109" s="36"/>
      <c r="K109" s="37"/>
      <c r="L109" s="67"/>
      <c r="M109" s="38"/>
      <c r="N109" s="38"/>
      <c r="O109" s="44">
        <f t="shared" si="4"/>
        <v>0</v>
      </c>
      <c r="P109" s="37"/>
      <c r="Q109" s="34"/>
      <c r="R109" s="34"/>
      <c r="S109" s="170"/>
      <c r="T109" s="127">
        <f t="shared" si="3"/>
        <v>0</v>
      </c>
      <c r="U109" s="133"/>
    </row>
    <row r="110" spans="1:21" s="47" customFormat="1" ht="24.95" customHeight="1" x14ac:dyDescent="0.25">
      <c r="A110" s="212"/>
      <c r="B110" s="46"/>
      <c r="C110" s="35"/>
      <c r="D110" s="67"/>
      <c r="E110" s="36"/>
      <c r="F110" s="37"/>
      <c r="G110" s="37"/>
      <c r="H110" s="70"/>
      <c r="I110" s="37"/>
      <c r="J110" s="36"/>
      <c r="K110" s="37"/>
      <c r="L110" s="67"/>
      <c r="M110" s="38"/>
      <c r="N110" s="38"/>
      <c r="O110" s="44">
        <f t="shared" si="4"/>
        <v>0</v>
      </c>
      <c r="P110" s="37"/>
      <c r="Q110" s="34"/>
      <c r="R110" s="34"/>
      <c r="S110" s="170"/>
      <c r="T110" s="127">
        <f t="shared" si="3"/>
        <v>0</v>
      </c>
      <c r="U110" s="133"/>
    </row>
    <row r="111" spans="1:21" s="47" customFormat="1" ht="24.95" customHeight="1" x14ac:dyDescent="0.25">
      <c r="A111" s="212"/>
      <c r="B111" s="46"/>
      <c r="C111" s="35"/>
      <c r="D111" s="67"/>
      <c r="E111" s="36"/>
      <c r="F111" s="37"/>
      <c r="G111" s="37"/>
      <c r="H111" s="70"/>
      <c r="I111" s="37"/>
      <c r="J111" s="36"/>
      <c r="K111" s="37"/>
      <c r="L111" s="67"/>
      <c r="M111" s="38"/>
      <c r="N111" s="38"/>
      <c r="O111" s="44">
        <f t="shared" si="4"/>
        <v>0</v>
      </c>
      <c r="P111" s="37"/>
      <c r="Q111" s="34"/>
      <c r="R111" s="34"/>
      <c r="S111" s="170"/>
      <c r="T111" s="127">
        <f>IF(ISBLANK($S111),O111,0)</f>
        <v>0</v>
      </c>
      <c r="U111" s="133"/>
    </row>
    <row r="112" spans="1:21" s="47" customFormat="1" ht="24.95" customHeight="1" x14ac:dyDescent="0.25">
      <c r="A112" s="212"/>
      <c r="B112" s="46"/>
      <c r="C112" s="35"/>
      <c r="D112" s="67"/>
      <c r="E112" s="36"/>
      <c r="F112" s="37"/>
      <c r="G112" s="37"/>
      <c r="H112" s="70"/>
      <c r="I112" s="37"/>
      <c r="J112" s="36"/>
      <c r="K112" s="37"/>
      <c r="L112" s="67"/>
      <c r="M112" s="38"/>
      <c r="N112" s="38"/>
      <c r="O112" s="44">
        <f t="shared" si="4"/>
        <v>0</v>
      </c>
      <c r="P112" s="37"/>
      <c r="Q112" s="34"/>
      <c r="R112" s="34"/>
      <c r="S112" s="170"/>
      <c r="T112" s="127">
        <f t="shared" ref="T112:T175" si="5">IF(ISBLANK($S112),O112,0)</f>
        <v>0</v>
      </c>
      <c r="U112" s="133"/>
    </row>
    <row r="113" spans="1:21" s="47" customFormat="1" ht="24.95" customHeight="1" x14ac:dyDescent="0.25">
      <c r="A113" s="212"/>
      <c r="B113" s="46"/>
      <c r="C113" s="35"/>
      <c r="D113" s="67"/>
      <c r="E113" s="36"/>
      <c r="F113" s="37"/>
      <c r="G113" s="37"/>
      <c r="H113" s="70"/>
      <c r="I113" s="37"/>
      <c r="J113" s="36"/>
      <c r="K113" s="37"/>
      <c r="L113" s="67"/>
      <c r="M113" s="38"/>
      <c r="N113" s="38"/>
      <c r="O113" s="44">
        <f t="shared" si="4"/>
        <v>0</v>
      </c>
      <c r="P113" s="37"/>
      <c r="Q113" s="34"/>
      <c r="R113" s="34"/>
      <c r="S113" s="170"/>
      <c r="T113" s="127">
        <f t="shared" si="5"/>
        <v>0</v>
      </c>
      <c r="U113" s="133"/>
    </row>
    <row r="114" spans="1:21" s="47" customFormat="1" ht="24.95" customHeight="1" x14ac:dyDescent="0.25">
      <c r="A114" s="212"/>
      <c r="B114" s="46"/>
      <c r="C114" s="35"/>
      <c r="D114" s="67"/>
      <c r="E114" s="36"/>
      <c r="F114" s="37"/>
      <c r="G114" s="37"/>
      <c r="H114" s="70"/>
      <c r="I114" s="37"/>
      <c r="J114" s="36"/>
      <c r="K114" s="37"/>
      <c r="L114" s="67"/>
      <c r="M114" s="38"/>
      <c r="N114" s="38"/>
      <c r="O114" s="44">
        <f t="shared" si="4"/>
        <v>0</v>
      </c>
      <c r="P114" s="37"/>
      <c r="Q114" s="34"/>
      <c r="R114" s="34"/>
      <c r="S114" s="170"/>
      <c r="T114" s="127">
        <f t="shared" si="5"/>
        <v>0</v>
      </c>
      <c r="U114" s="133"/>
    </row>
    <row r="115" spans="1:21" s="47" customFormat="1" ht="24.95" customHeight="1" x14ac:dyDescent="0.25">
      <c r="A115" s="212"/>
      <c r="B115" s="46"/>
      <c r="C115" s="35"/>
      <c r="D115" s="67"/>
      <c r="E115" s="36"/>
      <c r="F115" s="37"/>
      <c r="G115" s="37"/>
      <c r="H115" s="70"/>
      <c r="I115" s="37"/>
      <c r="J115" s="36"/>
      <c r="K115" s="37"/>
      <c r="L115" s="67"/>
      <c r="M115" s="38"/>
      <c r="N115" s="38"/>
      <c r="O115" s="44">
        <f t="shared" si="4"/>
        <v>0</v>
      </c>
      <c r="P115" s="37"/>
      <c r="Q115" s="34"/>
      <c r="R115" s="34"/>
      <c r="S115" s="170"/>
      <c r="T115" s="127">
        <f t="shared" si="5"/>
        <v>0</v>
      </c>
      <c r="U115" s="133"/>
    </row>
    <row r="116" spans="1:21" s="47" customFormat="1" ht="24.95" customHeight="1" x14ac:dyDescent="0.25">
      <c r="A116" s="212"/>
      <c r="B116" s="46"/>
      <c r="C116" s="35"/>
      <c r="D116" s="67"/>
      <c r="E116" s="36"/>
      <c r="F116" s="37"/>
      <c r="G116" s="37"/>
      <c r="H116" s="70"/>
      <c r="I116" s="37"/>
      <c r="J116" s="36"/>
      <c r="K116" s="37"/>
      <c r="L116" s="67"/>
      <c r="M116" s="38"/>
      <c r="N116" s="38"/>
      <c r="O116" s="44">
        <f t="shared" si="4"/>
        <v>0</v>
      </c>
      <c r="P116" s="37"/>
      <c r="Q116" s="34"/>
      <c r="R116" s="34"/>
      <c r="S116" s="170"/>
      <c r="T116" s="127">
        <f t="shared" si="5"/>
        <v>0</v>
      </c>
      <c r="U116" s="133"/>
    </row>
    <row r="117" spans="1:21" s="47" customFormat="1" ht="24.95" customHeight="1" x14ac:dyDescent="0.25">
      <c r="A117" s="212"/>
      <c r="B117" s="46"/>
      <c r="C117" s="35"/>
      <c r="D117" s="67"/>
      <c r="E117" s="36"/>
      <c r="F117" s="37"/>
      <c r="G117" s="37"/>
      <c r="H117" s="70"/>
      <c r="I117" s="37"/>
      <c r="J117" s="36"/>
      <c r="K117" s="37"/>
      <c r="L117" s="67"/>
      <c r="M117" s="38"/>
      <c r="N117" s="38"/>
      <c r="O117" s="44">
        <f t="shared" si="4"/>
        <v>0</v>
      </c>
      <c r="P117" s="37"/>
      <c r="Q117" s="34"/>
      <c r="R117" s="34"/>
      <c r="S117" s="170"/>
      <c r="T117" s="127">
        <f t="shared" si="5"/>
        <v>0</v>
      </c>
      <c r="U117" s="133"/>
    </row>
    <row r="118" spans="1:21" s="47" customFormat="1" ht="24.95" customHeight="1" x14ac:dyDescent="0.25">
      <c r="A118" s="212"/>
      <c r="B118" s="46"/>
      <c r="C118" s="35"/>
      <c r="D118" s="67"/>
      <c r="E118" s="36"/>
      <c r="F118" s="37"/>
      <c r="G118" s="37"/>
      <c r="H118" s="70"/>
      <c r="I118" s="37"/>
      <c r="J118" s="36"/>
      <c r="K118" s="37"/>
      <c r="L118" s="67"/>
      <c r="M118" s="38"/>
      <c r="N118" s="38"/>
      <c r="O118" s="44">
        <f t="shared" si="4"/>
        <v>0</v>
      </c>
      <c r="P118" s="37"/>
      <c r="Q118" s="34"/>
      <c r="R118" s="34"/>
      <c r="S118" s="170"/>
      <c r="T118" s="127">
        <f t="shared" si="5"/>
        <v>0</v>
      </c>
      <c r="U118" s="133"/>
    </row>
    <row r="119" spans="1:21" s="47" customFormat="1" ht="24.95" customHeight="1" x14ac:dyDescent="0.25">
      <c r="A119" s="212"/>
      <c r="B119" s="46"/>
      <c r="C119" s="35"/>
      <c r="D119" s="67"/>
      <c r="E119" s="36"/>
      <c r="F119" s="37"/>
      <c r="G119" s="37"/>
      <c r="H119" s="70"/>
      <c r="I119" s="37"/>
      <c r="J119" s="36"/>
      <c r="K119" s="37"/>
      <c r="L119" s="67"/>
      <c r="M119" s="38"/>
      <c r="N119" s="38"/>
      <c r="O119" s="44">
        <f t="shared" si="4"/>
        <v>0</v>
      </c>
      <c r="P119" s="37"/>
      <c r="Q119" s="34"/>
      <c r="R119" s="34"/>
      <c r="S119" s="170"/>
      <c r="T119" s="127">
        <f t="shared" si="5"/>
        <v>0</v>
      </c>
      <c r="U119" s="133"/>
    </row>
    <row r="120" spans="1:21" s="47" customFormat="1" ht="24.95" customHeight="1" x14ac:dyDescent="0.25">
      <c r="A120" s="212"/>
      <c r="B120" s="46"/>
      <c r="C120" s="35"/>
      <c r="D120" s="67"/>
      <c r="E120" s="36"/>
      <c r="F120" s="37"/>
      <c r="G120" s="37"/>
      <c r="H120" s="70"/>
      <c r="I120" s="37"/>
      <c r="J120" s="36"/>
      <c r="K120" s="37"/>
      <c r="L120" s="67"/>
      <c r="M120" s="38"/>
      <c r="N120" s="38"/>
      <c r="O120" s="44">
        <f t="shared" si="4"/>
        <v>0</v>
      </c>
      <c r="P120" s="37"/>
      <c r="Q120" s="34"/>
      <c r="R120" s="34"/>
      <c r="S120" s="170"/>
      <c r="T120" s="127">
        <f t="shared" si="5"/>
        <v>0</v>
      </c>
      <c r="U120" s="133"/>
    </row>
    <row r="121" spans="1:21" s="47" customFormat="1" ht="24.95" customHeight="1" x14ac:dyDescent="0.25">
      <c r="A121" s="212"/>
      <c r="B121" s="46"/>
      <c r="C121" s="35"/>
      <c r="D121" s="67"/>
      <c r="E121" s="36"/>
      <c r="F121" s="37"/>
      <c r="G121" s="37"/>
      <c r="H121" s="70"/>
      <c r="I121" s="37"/>
      <c r="J121" s="36"/>
      <c r="K121" s="37"/>
      <c r="L121" s="67"/>
      <c r="M121" s="38"/>
      <c r="N121" s="38"/>
      <c r="O121" s="44">
        <f t="shared" si="4"/>
        <v>0</v>
      </c>
      <c r="P121" s="37"/>
      <c r="Q121" s="34"/>
      <c r="R121" s="34"/>
      <c r="S121" s="170"/>
      <c r="T121" s="127">
        <f t="shared" si="5"/>
        <v>0</v>
      </c>
      <c r="U121" s="133"/>
    </row>
    <row r="122" spans="1:21" s="47" customFormat="1" ht="24.95" customHeight="1" x14ac:dyDescent="0.25">
      <c r="A122" s="212"/>
      <c r="B122" s="46"/>
      <c r="C122" s="35"/>
      <c r="D122" s="67"/>
      <c r="E122" s="36"/>
      <c r="F122" s="37"/>
      <c r="G122" s="37"/>
      <c r="H122" s="70"/>
      <c r="I122" s="37"/>
      <c r="J122" s="36"/>
      <c r="K122" s="37"/>
      <c r="L122" s="67"/>
      <c r="M122" s="38"/>
      <c r="N122" s="38"/>
      <c r="O122" s="44">
        <f t="shared" si="4"/>
        <v>0</v>
      </c>
      <c r="P122" s="37"/>
      <c r="Q122" s="34"/>
      <c r="R122" s="34"/>
      <c r="S122" s="170"/>
      <c r="T122" s="127">
        <f t="shared" si="5"/>
        <v>0</v>
      </c>
      <c r="U122" s="133"/>
    </row>
    <row r="123" spans="1:21" s="47" customFormat="1" ht="24.95" customHeight="1" x14ac:dyDescent="0.25">
      <c r="A123" s="212"/>
      <c r="B123" s="46"/>
      <c r="C123" s="35"/>
      <c r="D123" s="67"/>
      <c r="E123" s="36"/>
      <c r="F123" s="37"/>
      <c r="G123" s="37"/>
      <c r="H123" s="70"/>
      <c r="I123" s="37"/>
      <c r="J123" s="36"/>
      <c r="K123" s="37"/>
      <c r="L123" s="67"/>
      <c r="M123" s="38"/>
      <c r="N123" s="38"/>
      <c r="O123" s="44">
        <f t="shared" si="4"/>
        <v>0</v>
      </c>
      <c r="P123" s="37"/>
      <c r="Q123" s="34"/>
      <c r="R123" s="34"/>
      <c r="S123" s="170"/>
      <c r="T123" s="127">
        <f t="shared" si="5"/>
        <v>0</v>
      </c>
      <c r="U123" s="133"/>
    </row>
    <row r="124" spans="1:21" s="47" customFormat="1" ht="24.95" customHeight="1" x14ac:dyDescent="0.25">
      <c r="A124" s="212"/>
      <c r="B124" s="46"/>
      <c r="C124" s="35"/>
      <c r="D124" s="67"/>
      <c r="E124" s="36"/>
      <c r="F124" s="37"/>
      <c r="G124" s="37"/>
      <c r="H124" s="70"/>
      <c r="I124" s="37"/>
      <c r="J124" s="36"/>
      <c r="K124" s="37"/>
      <c r="L124" s="67"/>
      <c r="M124" s="38"/>
      <c r="N124" s="38"/>
      <c r="O124" s="44">
        <f t="shared" si="4"/>
        <v>0</v>
      </c>
      <c r="P124" s="37"/>
      <c r="Q124" s="34"/>
      <c r="R124" s="34"/>
      <c r="S124" s="170"/>
      <c r="T124" s="127">
        <f t="shared" si="5"/>
        <v>0</v>
      </c>
      <c r="U124" s="133"/>
    </row>
    <row r="125" spans="1:21" s="47" customFormat="1" ht="24.95" customHeight="1" x14ac:dyDescent="0.25">
      <c r="A125" s="212"/>
      <c r="B125" s="46"/>
      <c r="C125" s="35"/>
      <c r="D125" s="67"/>
      <c r="E125" s="36"/>
      <c r="F125" s="37"/>
      <c r="G125" s="37"/>
      <c r="H125" s="70"/>
      <c r="I125" s="37"/>
      <c r="J125" s="36"/>
      <c r="K125" s="37"/>
      <c r="L125" s="67"/>
      <c r="M125" s="38"/>
      <c r="N125" s="38"/>
      <c r="O125" s="44">
        <f t="shared" si="4"/>
        <v>0</v>
      </c>
      <c r="P125" s="37"/>
      <c r="Q125" s="34"/>
      <c r="R125" s="34"/>
      <c r="S125" s="170"/>
      <c r="T125" s="127">
        <f t="shared" si="5"/>
        <v>0</v>
      </c>
      <c r="U125" s="133"/>
    </row>
    <row r="126" spans="1:21" s="47" customFormat="1" ht="24.95" customHeight="1" x14ac:dyDescent="0.25">
      <c r="A126" s="212"/>
      <c r="B126" s="46"/>
      <c r="C126" s="35"/>
      <c r="D126" s="67"/>
      <c r="E126" s="36"/>
      <c r="F126" s="37"/>
      <c r="G126" s="37"/>
      <c r="H126" s="70"/>
      <c r="I126" s="37"/>
      <c r="J126" s="36"/>
      <c r="K126" s="37"/>
      <c r="L126" s="67"/>
      <c r="M126" s="38"/>
      <c r="N126" s="38"/>
      <c r="O126" s="44">
        <f t="shared" si="4"/>
        <v>0</v>
      </c>
      <c r="P126" s="37"/>
      <c r="Q126" s="34"/>
      <c r="R126" s="34"/>
      <c r="S126" s="170"/>
      <c r="T126" s="127">
        <f t="shared" si="5"/>
        <v>0</v>
      </c>
      <c r="U126" s="133"/>
    </row>
    <row r="127" spans="1:21" s="47" customFormat="1" ht="24.95" customHeight="1" x14ac:dyDescent="0.25">
      <c r="A127" s="212"/>
      <c r="B127" s="46"/>
      <c r="C127" s="35"/>
      <c r="D127" s="67"/>
      <c r="E127" s="36"/>
      <c r="F127" s="37"/>
      <c r="G127" s="37"/>
      <c r="H127" s="70"/>
      <c r="I127" s="37"/>
      <c r="J127" s="36"/>
      <c r="K127" s="37"/>
      <c r="L127" s="67"/>
      <c r="M127" s="38"/>
      <c r="N127" s="38"/>
      <c r="O127" s="44">
        <f t="shared" si="4"/>
        <v>0</v>
      </c>
      <c r="P127" s="37"/>
      <c r="Q127" s="34"/>
      <c r="R127" s="34"/>
      <c r="S127" s="170"/>
      <c r="T127" s="127">
        <f t="shared" si="5"/>
        <v>0</v>
      </c>
      <c r="U127" s="133"/>
    </row>
    <row r="128" spans="1:21" s="47" customFormat="1" ht="24.95" customHeight="1" x14ac:dyDescent="0.25">
      <c r="A128" s="212"/>
      <c r="B128" s="46"/>
      <c r="C128" s="35"/>
      <c r="D128" s="67"/>
      <c r="E128" s="36"/>
      <c r="F128" s="37"/>
      <c r="G128" s="37"/>
      <c r="H128" s="70"/>
      <c r="I128" s="37"/>
      <c r="J128" s="36"/>
      <c r="K128" s="37"/>
      <c r="L128" s="67"/>
      <c r="M128" s="38"/>
      <c r="N128" s="38"/>
      <c r="O128" s="44">
        <f t="shared" si="4"/>
        <v>0</v>
      </c>
      <c r="P128" s="37"/>
      <c r="Q128" s="34"/>
      <c r="R128" s="34"/>
      <c r="S128" s="170"/>
      <c r="T128" s="127">
        <f t="shared" si="5"/>
        <v>0</v>
      </c>
      <c r="U128" s="133"/>
    </row>
    <row r="129" spans="1:21" s="47" customFormat="1" ht="24.95" customHeight="1" x14ac:dyDescent="0.25">
      <c r="A129" s="212"/>
      <c r="B129" s="46"/>
      <c r="C129" s="35"/>
      <c r="D129" s="67"/>
      <c r="E129" s="36"/>
      <c r="F129" s="37"/>
      <c r="G129" s="37"/>
      <c r="H129" s="70"/>
      <c r="I129" s="37"/>
      <c r="J129" s="36"/>
      <c r="K129" s="37"/>
      <c r="L129" s="67"/>
      <c r="M129" s="38"/>
      <c r="N129" s="38"/>
      <c r="O129" s="44">
        <f t="shared" si="4"/>
        <v>0</v>
      </c>
      <c r="P129" s="37"/>
      <c r="Q129" s="34"/>
      <c r="R129" s="34"/>
      <c r="S129" s="170"/>
      <c r="T129" s="127">
        <f t="shared" si="5"/>
        <v>0</v>
      </c>
      <c r="U129" s="133"/>
    </row>
    <row r="130" spans="1:21" s="47" customFormat="1" ht="24.95" customHeight="1" x14ac:dyDescent="0.25">
      <c r="A130" s="212"/>
      <c r="B130" s="46"/>
      <c r="C130" s="35"/>
      <c r="D130" s="67"/>
      <c r="E130" s="36"/>
      <c r="F130" s="37"/>
      <c r="G130" s="37"/>
      <c r="H130" s="70"/>
      <c r="I130" s="37"/>
      <c r="J130" s="36"/>
      <c r="K130" s="37"/>
      <c r="L130" s="67"/>
      <c r="M130" s="38"/>
      <c r="N130" s="38"/>
      <c r="O130" s="44">
        <f t="shared" si="4"/>
        <v>0</v>
      </c>
      <c r="P130" s="37"/>
      <c r="Q130" s="34"/>
      <c r="R130" s="34"/>
      <c r="S130" s="170"/>
      <c r="T130" s="127">
        <f t="shared" si="5"/>
        <v>0</v>
      </c>
      <c r="U130" s="133"/>
    </row>
    <row r="131" spans="1:21" s="47" customFormat="1" ht="24.95" customHeight="1" x14ac:dyDescent="0.25">
      <c r="A131" s="212"/>
      <c r="B131" s="46"/>
      <c r="C131" s="35"/>
      <c r="D131" s="67"/>
      <c r="E131" s="36"/>
      <c r="F131" s="37"/>
      <c r="G131" s="37"/>
      <c r="H131" s="70"/>
      <c r="I131" s="37"/>
      <c r="J131" s="36"/>
      <c r="K131" s="37"/>
      <c r="L131" s="67"/>
      <c r="M131" s="38"/>
      <c r="N131" s="38"/>
      <c r="O131" s="44">
        <f t="shared" si="4"/>
        <v>0</v>
      </c>
      <c r="P131" s="37"/>
      <c r="Q131" s="34"/>
      <c r="R131" s="34"/>
      <c r="S131" s="170"/>
      <c r="T131" s="127">
        <f t="shared" si="5"/>
        <v>0</v>
      </c>
      <c r="U131" s="133"/>
    </row>
    <row r="132" spans="1:21" s="47" customFormat="1" ht="24.95" customHeight="1" x14ac:dyDescent="0.25">
      <c r="A132" s="212"/>
      <c r="B132" s="46"/>
      <c r="C132" s="35"/>
      <c r="D132" s="67"/>
      <c r="E132" s="36"/>
      <c r="F132" s="37"/>
      <c r="G132" s="37"/>
      <c r="H132" s="70"/>
      <c r="I132" s="37"/>
      <c r="J132" s="36"/>
      <c r="K132" s="37"/>
      <c r="L132" s="67"/>
      <c r="M132" s="38"/>
      <c r="N132" s="38"/>
      <c r="O132" s="44">
        <f t="shared" si="4"/>
        <v>0</v>
      </c>
      <c r="P132" s="37"/>
      <c r="Q132" s="34"/>
      <c r="R132" s="34"/>
      <c r="S132" s="170"/>
      <c r="T132" s="127">
        <f t="shared" si="5"/>
        <v>0</v>
      </c>
      <c r="U132" s="133"/>
    </row>
    <row r="133" spans="1:21" s="47" customFormat="1" ht="24.95" customHeight="1" x14ac:dyDescent="0.25">
      <c r="A133" s="212"/>
      <c r="B133" s="46"/>
      <c r="C133" s="35"/>
      <c r="D133" s="67"/>
      <c r="E133" s="36"/>
      <c r="F133" s="37"/>
      <c r="G133" s="37"/>
      <c r="H133" s="70"/>
      <c r="I133" s="37"/>
      <c r="J133" s="36"/>
      <c r="K133" s="37"/>
      <c r="L133" s="67"/>
      <c r="M133" s="38"/>
      <c r="N133" s="38"/>
      <c r="O133" s="44">
        <f t="shared" si="4"/>
        <v>0</v>
      </c>
      <c r="P133" s="37"/>
      <c r="Q133" s="34"/>
      <c r="R133" s="34"/>
      <c r="S133" s="170"/>
      <c r="T133" s="127">
        <f t="shared" si="5"/>
        <v>0</v>
      </c>
      <c r="U133" s="133"/>
    </row>
    <row r="134" spans="1:21" s="47" customFormat="1" ht="24.95" customHeight="1" x14ac:dyDescent="0.25">
      <c r="A134" s="212"/>
      <c r="B134" s="46"/>
      <c r="C134" s="35"/>
      <c r="D134" s="67"/>
      <c r="E134" s="36"/>
      <c r="F134" s="37"/>
      <c r="G134" s="37"/>
      <c r="H134" s="70"/>
      <c r="I134" s="37"/>
      <c r="J134" s="36"/>
      <c r="K134" s="37"/>
      <c r="L134" s="67"/>
      <c r="M134" s="38"/>
      <c r="N134" s="38"/>
      <c r="O134" s="44">
        <f t="shared" si="4"/>
        <v>0</v>
      </c>
      <c r="P134" s="37"/>
      <c r="Q134" s="34"/>
      <c r="R134" s="34"/>
      <c r="S134" s="170"/>
      <c r="T134" s="127">
        <f t="shared" si="5"/>
        <v>0</v>
      </c>
      <c r="U134" s="133"/>
    </row>
    <row r="135" spans="1:21" s="47" customFormat="1" ht="24.95" customHeight="1" x14ac:dyDescent="0.25">
      <c r="A135" s="212"/>
      <c r="B135" s="46"/>
      <c r="C135" s="35"/>
      <c r="D135" s="67"/>
      <c r="E135" s="36"/>
      <c r="F135" s="37"/>
      <c r="G135" s="37"/>
      <c r="H135" s="70"/>
      <c r="I135" s="37"/>
      <c r="J135" s="36"/>
      <c r="K135" s="37"/>
      <c r="L135" s="67"/>
      <c r="M135" s="38"/>
      <c r="N135" s="38"/>
      <c r="O135" s="44">
        <f t="shared" si="4"/>
        <v>0</v>
      </c>
      <c r="P135" s="37"/>
      <c r="Q135" s="34"/>
      <c r="R135" s="34"/>
      <c r="S135" s="170"/>
      <c r="T135" s="127">
        <f t="shared" si="5"/>
        <v>0</v>
      </c>
      <c r="U135" s="133"/>
    </row>
    <row r="136" spans="1:21" s="47" customFormat="1" ht="24.95" customHeight="1" x14ac:dyDescent="0.25">
      <c r="A136" s="212"/>
      <c r="B136" s="46"/>
      <c r="C136" s="35"/>
      <c r="D136" s="67"/>
      <c r="E136" s="36"/>
      <c r="F136" s="37"/>
      <c r="G136" s="37"/>
      <c r="H136" s="70"/>
      <c r="I136" s="37"/>
      <c r="J136" s="36"/>
      <c r="K136" s="37"/>
      <c r="L136" s="67"/>
      <c r="M136" s="38"/>
      <c r="N136" s="38"/>
      <c r="O136" s="44">
        <f t="shared" si="4"/>
        <v>0</v>
      </c>
      <c r="P136" s="37"/>
      <c r="Q136" s="34"/>
      <c r="R136" s="34"/>
      <c r="S136" s="170"/>
      <c r="T136" s="127">
        <f t="shared" si="5"/>
        <v>0</v>
      </c>
      <c r="U136" s="133"/>
    </row>
    <row r="137" spans="1:21" s="47" customFormat="1" ht="24.95" customHeight="1" x14ac:dyDescent="0.25">
      <c r="A137" s="212"/>
      <c r="B137" s="46"/>
      <c r="C137" s="35"/>
      <c r="D137" s="67"/>
      <c r="E137" s="36"/>
      <c r="F137" s="37"/>
      <c r="G137" s="37"/>
      <c r="H137" s="70"/>
      <c r="I137" s="37"/>
      <c r="J137" s="36"/>
      <c r="K137" s="37"/>
      <c r="L137" s="67"/>
      <c r="M137" s="38"/>
      <c r="N137" s="38"/>
      <c r="O137" s="44">
        <f t="shared" si="4"/>
        <v>0</v>
      </c>
      <c r="P137" s="37"/>
      <c r="Q137" s="34"/>
      <c r="R137" s="34"/>
      <c r="S137" s="170"/>
      <c r="T137" s="127">
        <f t="shared" si="5"/>
        <v>0</v>
      </c>
      <c r="U137" s="133"/>
    </row>
    <row r="138" spans="1:21" s="47" customFormat="1" ht="24.95" customHeight="1" x14ac:dyDescent="0.25">
      <c r="A138" s="212"/>
      <c r="B138" s="46"/>
      <c r="C138" s="35"/>
      <c r="D138" s="67"/>
      <c r="E138" s="36"/>
      <c r="F138" s="37"/>
      <c r="G138" s="37"/>
      <c r="H138" s="70"/>
      <c r="I138" s="37"/>
      <c r="J138" s="36"/>
      <c r="K138" s="37"/>
      <c r="L138" s="67"/>
      <c r="M138" s="38"/>
      <c r="N138" s="38"/>
      <c r="O138" s="44">
        <f t="shared" si="4"/>
        <v>0</v>
      </c>
      <c r="P138" s="37"/>
      <c r="Q138" s="34"/>
      <c r="R138" s="34"/>
      <c r="S138" s="170"/>
      <c r="T138" s="127">
        <f t="shared" si="5"/>
        <v>0</v>
      </c>
      <c r="U138" s="133"/>
    </row>
    <row r="139" spans="1:21" s="47" customFormat="1" ht="24.95" customHeight="1" x14ac:dyDescent="0.25">
      <c r="A139" s="212"/>
      <c r="B139" s="46"/>
      <c r="C139" s="35"/>
      <c r="D139" s="67"/>
      <c r="E139" s="36"/>
      <c r="F139" s="37"/>
      <c r="G139" s="37"/>
      <c r="H139" s="70"/>
      <c r="I139" s="37"/>
      <c r="J139" s="36"/>
      <c r="K139" s="37"/>
      <c r="L139" s="67"/>
      <c r="M139" s="38"/>
      <c r="N139" s="38"/>
      <c r="O139" s="44">
        <f t="shared" si="4"/>
        <v>0</v>
      </c>
      <c r="P139" s="37"/>
      <c r="Q139" s="34"/>
      <c r="R139" s="34"/>
      <c r="S139" s="170"/>
      <c r="T139" s="127">
        <f t="shared" si="5"/>
        <v>0</v>
      </c>
      <c r="U139" s="133"/>
    </row>
    <row r="140" spans="1:21" s="47" customFormat="1" ht="24.95" customHeight="1" x14ac:dyDescent="0.25">
      <c r="A140" s="212"/>
      <c r="B140" s="46"/>
      <c r="C140" s="35"/>
      <c r="D140" s="67"/>
      <c r="E140" s="36"/>
      <c r="F140" s="37"/>
      <c r="G140" s="37"/>
      <c r="H140" s="70"/>
      <c r="I140" s="37"/>
      <c r="J140" s="36"/>
      <c r="K140" s="37"/>
      <c r="L140" s="67"/>
      <c r="M140" s="38"/>
      <c r="N140" s="38"/>
      <c r="O140" s="44">
        <f t="shared" si="4"/>
        <v>0</v>
      </c>
      <c r="P140" s="37"/>
      <c r="Q140" s="34"/>
      <c r="R140" s="34"/>
      <c r="S140" s="170"/>
      <c r="T140" s="127">
        <f t="shared" si="5"/>
        <v>0</v>
      </c>
      <c r="U140" s="133"/>
    </row>
    <row r="141" spans="1:21" s="47" customFormat="1" ht="24.95" customHeight="1" x14ac:dyDescent="0.25">
      <c r="A141" s="212"/>
      <c r="B141" s="46"/>
      <c r="C141" s="35"/>
      <c r="D141" s="67"/>
      <c r="E141" s="36"/>
      <c r="F141" s="37"/>
      <c r="G141" s="37"/>
      <c r="H141" s="70"/>
      <c r="I141" s="37"/>
      <c r="J141" s="36"/>
      <c r="K141" s="37"/>
      <c r="L141" s="67"/>
      <c r="M141" s="38"/>
      <c r="N141" s="38"/>
      <c r="O141" s="44">
        <f t="shared" si="4"/>
        <v>0</v>
      </c>
      <c r="P141" s="37"/>
      <c r="Q141" s="34"/>
      <c r="R141" s="34"/>
      <c r="S141" s="170"/>
      <c r="T141" s="127">
        <f t="shared" si="5"/>
        <v>0</v>
      </c>
      <c r="U141" s="133"/>
    </row>
    <row r="142" spans="1:21" s="47" customFormat="1" ht="24.95" customHeight="1" x14ac:dyDescent="0.25">
      <c r="A142" s="212"/>
      <c r="B142" s="46"/>
      <c r="C142" s="35"/>
      <c r="D142" s="67"/>
      <c r="E142" s="36"/>
      <c r="F142" s="37"/>
      <c r="G142" s="37"/>
      <c r="H142" s="70"/>
      <c r="I142" s="37"/>
      <c r="J142" s="36"/>
      <c r="K142" s="37"/>
      <c r="L142" s="67"/>
      <c r="M142" s="38"/>
      <c r="N142" s="38"/>
      <c r="O142" s="44">
        <f t="shared" si="4"/>
        <v>0</v>
      </c>
      <c r="P142" s="37"/>
      <c r="Q142" s="34"/>
      <c r="R142" s="34"/>
      <c r="S142" s="170"/>
      <c r="T142" s="127">
        <f t="shared" si="5"/>
        <v>0</v>
      </c>
      <c r="U142" s="133"/>
    </row>
    <row r="143" spans="1:21" s="47" customFormat="1" ht="24.95" customHeight="1" x14ac:dyDescent="0.25">
      <c r="A143" s="212"/>
      <c r="B143" s="46"/>
      <c r="C143" s="35"/>
      <c r="D143" s="67"/>
      <c r="E143" s="36"/>
      <c r="F143" s="37"/>
      <c r="G143" s="37"/>
      <c r="H143" s="70"/>
      <c r="I143" s="37"/>
      <c r="J143" s="36"/>
      <c r="K143" s="37"/>
      <c r="L143" s="67"/>
      <c r="M143" s="38"/>
      <c r="N143" s="38"/>
      <c r="O143" s="44">
        <f t="shared" si="4"/>
        <v>0</v>
      </c>
      <c r="P143" s="37"/>
      <c r="Q143" s="34"/>
      <c r="R143" s="34"/>
      <c r="S143" s="170"/>
      <c r="T143" s="127">
        <f t="shared" si="5"/>
        <v>0</v>
      </c>
      <c r="U143" s="133"/>
    </row>
    <row r="144" spans="1:21" s="47" customFormat="1" ht="24.95" customHeight="1" x14ac:dyDescent="0.25">
      <c r="A144" s="212"/>
      <c r="B144" s="46"/>
      <c r="C144" s="35"/>
      <c r="D144" s="67"/>
      <c r="E144" s="36"/>
      <c r="F144" s="37"/>
      <c r="G144" s="37"/>
      <c r="H144" s="70"/>
      <c r="I144" s="37"/>
      <c r="J144" s="36"/>
      <c r="K144" s="37"/>
      <c r="L144" s="67"/>
      <c r="M144" s="38"/>
      <c r="N144" s="38"/>
      <c r="O144" s="44">
        <f t="shared" si="4"/>
        <v>0</v>
      </c>
      <c r="P144" s="37"/>
      <c r="Q144" s="34"/>
      <c r="R144" s="34"/>
      <c r="S144" s="170"/>
      <c r="T144" s="127">
        <f>IF(ISBLANK($S144),O144,0)</f>
        <v>0</v>
      </c>
      <c r="U144" s="133"/>
    </row>
    <row r="145" spans="1:21" s="47" customFormat="1" ht="24.95" customHeight="1" x14ac:dyDescent="0.25">
      <c r="A145" s="212"/>
      <c r="B145" s="46"/>
      <c r="C145" s="35"/>
      <c r="D145" s="67"/>
      <c r="E145" s="36"/>
      <c r="F145" s="37"/>
      <c r="G145" s="37"/>
      <c r="H145" s="70"/>
      <c r="I145" s="37"/>
      <c r="J145" s="36"/>
      <c r="K145" s="37"/>
      <c r="L145" s="67"/>
      <c r="M145" s="38"/>
      <c r="N145" s="38"/>
      <c r="O145" s="44">
        <f t="shared" si="4"/>
        <v>0</v>
      </c>
      <c r="P145" s="37"/>
      <c r="Q145" s="34"/>
      <c r="R145" s="34"/>
      <c r="S145" s="170"/>
      <c r="T145" s="127">
        <f t="shared" si="5"/>
        <v>0</v>
      </c>
      <c r="U145" s="133"/>
    </row>
    <row r="146" spans="1:21" s="47" customFormat="1" ht="24.95" customHeight="1" x14ac:dyDescent="0.25">
      <c r="A146" s="212"/>
      <c r="B146" s="46"/>
      <c r="C146" s="35"/>
      <c r="D146" s="67"/>
      <c r="E146" s="36"/>
      <c r="F146" s="37"/>
      <c r="G146" s="37"/>
      <c r="H146" s="70"/>
      <c r="I146" s="37"/>
      <c r="J146" s="36"/>
      <c r="K146" s="37"/>
      <c r="L146" s="67"/>
      <c r="M146" s="38"/>
      <c r="N146" s="38"/>
      <c r="O146" s="44">
        <f t="shared" si="4"/>
        <v>0</v>
      </c>
      <c r="P146" s="37"/>
      <c r="Q146" s="34"/>
      <c r="R146" s="34"/>
      <c r="S146" s="170"/>
      <c r="T146" s="127">
        <f t="shared" si="5"/>
        <v>0</v>
      </c>
      <c r="U146" s="133"/>
    </row>
    <row r="147" spans="1:21" s="47" customFormat="1" ht="24.95" customHeight="1" x14ac:dyDescent="0.25">
      <c r="A147" s="212"/>
      <c r="B147" s="46"/>
      <c r="C147" s="35"/>
      <c r="D147" s="67"/>
      <c r="E147" s="36"/>
      <c r="F147" s="37"/>
      <c r="G147" s="37"/>
      <c r="H147" s="70"/>
      <c r="I147" s="37"/>
      <c r="J147" s="36"/>
      <c r="K147" s="37"/>
      <c r="L147" s="67"/>
      <c r="M147" s="38"/>
      <c r="N147" s="38"/>
      <c r="O147" s="44">
        <f t="shared" si="4"/>
        <v>0</v>
      </c>
      <c r="P147" s="37"/>
      <c r="Q147" s="34"/>
      <c r="R147" s="34"/>
      <c r="S147" s="170"/>
      <c r="T147" s="127">
        <f t="shared" si="5"/>
        <v>0</v>
      </c>
      <c r="U147" s="133"/>
    </row>
    <row r="148" spans="1:21" s="47" customFormat="1" ht="24.95" customHeight="1" x14ac:dyDescent="0.25">
      <c r="A148" s="212"/>
      <c r="B148" s="46"/>
      <c r="C148" s="35"/>
      <c r="D148" s="67"/>
      <c r="E148" s="36"/>
      <c r="F148" s="37"/>
      <c r="G148" s="37"/>
      <c r="H148" s="70"/>
      <c r="I148" s="37"/>
      <c r="J148" s="36"/>
      <c r="K148" s="37"/>
      <c r="L148" s="67"/>
      <c r="M148" s="38"/>
      <c r="N148" s="38"/>
      <c r="O148" s="44">
        <f t="shared" si="4"/>
        <v>0</v>
      </c>
      <c r="P148" s="37"/>
      <c r="Q148" s="34"/>
      <c r="R148" s="34"/>
      <c r="S148" s="170"/>
      <c r="T148" s="127">
        <f t="shared" si="5"/>
        <v>0</v>
      </c>
      <c r="U148" s="133"/>
    </row>
    <row r="149" spans="1:21" s="47" customFormat="1" ht="24.95" customHeight="1" x14ac:dyDescent="0.25">
      <c r="A149" s="212"/>
      <c r="B149" s="46"/>
      <c r="C149" s="35"/>
      <c r="D149" s="67"/>
      <c r="E149" s="36"/>
      <c r="F149" s="37"/>
      <c r="G149" s="37"/>
      <c r="H149" s="70"/>
      <c r="I149" s="37"/>
      <c r="J149" s="36"/>
      <c r="K149" s="37"/>
      <c r="L149" s="67"/>
      <c r="M149" s="38"/>
      <c r="N149" s="38"/>
      <c r="O149" s="44">
        <f t="shared" si="4"/>
        <v>0</v>
      </c>
      <c r="P149" s="37"/>
      <c r="Q149" s="34"/>
      <c r="R149" s="34"/>
      <c r="S149" s="170"/>
      <c r="T149" s="127">
        <f t="shared" si="5"/>
        <v>0</v>
      </c>
      <c r="U149" s="133"/>
    </row>
    <row r="150" spans="1:21" s="47" customFormat="1" ht="24.95" customHeight="1" x14ac:dyDescent="0.25">
      <c r="A150" s="212"/>
      <c r="B150" s="46"/>
      <c r="C150" s="35"/>
      <c r="D150" s="67"/>
      <c r="E150" s="36"/>
      <c r="F150" s="37"/>
      <c r="G150" s="37"/>
      <c r="H150" s="70"/>
      <c r="I150" s="37"/>
      <c r="J150" s="36"/>
      <c r="K150" s="37"/>
      <c r="L150" s="67"/>
      <c r="M150" s="38"/>
      <c r="N150" s="38"/>
      <c r="O150" s="44">
        <f t="shared" si="4"/>
        <v>0</v>
      </c>
      <c r="P150" s="37"/>
      <c r="Q150" s="34"/>
      <c r="R150" s="34"/>
      <c r="S150" s="170"/>
      <c r="T150" s="127">
        <f t="shared" si="5"/>
        <v>0</v>
      </c>
      <c r="U150" s="133"/>
    </row>
    <row r="151" spans="1:21" s="47" customFormat="1" ht="24.95" customHeight="1" x14ac:dyDescent="0.25">
      <c r="A151" s="212"/>
      <c r="B151" s="46"/>
      <c r="C151" s="35"/>
      <c r="D151" s="67"/>
      <c r="E151" s="36"/>
      <c r="F151" s="37"/>
      <c r="G151" s="37"/>
      <c r="H151" s="70"/>
      <c r="I151" s="37"/>
      <c r="J151" s="36"/>
      <c r="K151" s="37"/>
      <c r="L151" s="67"/>
      <c r="M151" s="38"/>
      <c r="N151" s="38"/>
      <c r="O151" s="44">
        <f t="shared" si="4"/>
        <v>0</v>
      </c>
      <c r="P151" s="37"/>
      <c r="Q151" s="34"/>
      <c r="R151" s="34"/>
      <c r="S151" s="170"/>
      <c r="T151" s="127">
        <f t="shared" si="5"/>
        <v>0</v>
      </c>
      <c r="U151" s="133"/>
    </row>
    <row r="152" spans="1:21" s="47" customFormat="1" ht="24.95" customHeight="1" x14ac:dyDescent="0.25">
      <c r="A152" s="212"/>
      <c r="B152" s="46"/>
      <c r="C152" s="35"/>
      <c r="D152" s="67"/>
      <c r="E152" s="36"/>
      <c r="F152" s="37"/>
      <c r="G152" s="37"/>
      <c r="H152" s="70"/>
      <c r="I152" s="37"/>
      <c r="J152" s="36"/>
      <c r="K152" s="37"/>
      <c r="L152" s="67"/>
      <c r="M152" s="38"/>
      <c r="N152" s="38"/>
      <c r="O152" s="44">
        <f t="shared" si="4"/>
        <v>0</v>
      </c>
      <c r="P152" s="37"/>
      <c r="Q152" s="34"/>
      <c r="R152" s="34"/>
      <c r="S152" s="170"/>
      <c r="T152" s="127">
        <f t="shared" si="5"/>
        <v>0</v>
      </c>
      <c r="U152" s="133"/>
    </row>
    <row r="153" spans="1:21" s="47" customFormat="1" ht="24.95" customHeight="1" x14ac:dyDescent="0.25">
      <c r="A153" s="212"/>
      <c r="B153" s="46"/>
      <c r="C153" s="35"/>
      <c r="D153" s="67"/>
      <c r="E153" s="36"/>
      <c r="F153" s="37"/>
      <c r="G153" s="37"/>
      <c r="H153" s="70"/>
      <c r="I153" s="37"/>
      <c r="J153" s="36"/>
      <c r="K153" s="37"/>
      <c r="L153" s="67"/>
      <c r="M153" s="38"/>
      <c r="N153" s="38"/>
      <c r="O153" s="44">
        <f t="shared" si="4"/>
        <v>0</v>
      </c>
      <c r="P153" s="37"/>
      <c r="Q153" s="34"/>
      <c r="R153" s="34"/>
      <c r="S153" s="170"/>
      <c r="T153" s="127">
        <f t="shared" si="5"/>
        <v>0</v>
      </c>
      <c r="U153" s="133"/>
    </row>
    <row r="154" spans="1:21" s="47" customFormat="1" ht="24.95" customHeight="1" x14ac:dyDescent="0.25">
      <c r="A154" s="212"/>
      <c r="B154" s="46"/>
      <c r="C154" s="35"/>
      <c r="D154" s="67"/>
      <c r="E154" s="36"/>
      <c r="F154" s="37"/>
      <c r="G154" s="37"/>
      <c r="H154" s="70"/>
      <c r="I154" s="37"/>
      <c r="J154" s="36"/>
      <c r="K154" s="37"/>
      <c r="L154" s="67"/>
      <c r="M154" s="38"/>
      <c r="N154" s="38"/>
      <c r="O154" s="44">
        <f t="shared" si="4"/>
        <v>0</v>
      </c>
      <c r="P154" s="37"/>
      <c r="Q154" s="34"/>
      <c r="R154" s="34"/>
      <c r="S154" s="170"/>
      <c r="T154" s="127">
        <f t="shared" si="5"/>
        <v>0</v>
      </c>
      <c r="U154" s="133"/>
    </row>
    <row r="155" spans="1:21" s="47" customFormat="1" ht="24.95" customHeight="1" x14ac:dyDescent="0.25">
      <c r="A155" s="212"/>
      <c r="B155" s="46"/>
      <c r="C155" s="35"/>
      <c r="D155" s="67"/>
      <c r="E155" s="36"/>
      <c r="F155" s="37"/>
      <c r="G155" s="37"/>
      <c r="H155" s="70"/>
      <c r="I155" s="37"/>
      <c r="J155" s="36"/>
      <c r="K155" s="37"/>
      <c r="L155" s="67"/>
      <c r="M155" s="38"/>
      <c r="N155" s="38"/>
      <c r="O155" s="44">
        <f t="shared" si="4"/>
        <v>0</v>
      </c>
      <c r="P155" s="37"/>
      <c r="Q155" s="34"/>
      <c r="R155" s="34"/>
      <c r="S155" s="170"/>
      <c r="T155" s="127">
        <f t="shared" si="5"/>
        <v>0</v>
      </c>
      <c r="U155" s="133"/>
    </row>
    <row r="156" spans="1:21" s="47" customFormat="1" ht="24.95" customHeight="1" x14ac:dyDescent="0.25">
      <c r="A156" s="212"/>
      <c r="B156" s="46"/>
      <c r="C156" s="35"/>
      <c r="D156" s="67"/>
      <c r="E156" s="36"/>
      <c r="F156" s="37"/>
      <c r="G156" s="37"/>
      <c r="H156" s="70"/>
      <c r="I156" s="37"/>
      <c r="J156" s="36"/>
      <c r="K156" s="37"/>
      <c r="L156" s="67"/>
      <c r="M156" s="38"/>
      <c r="N156" s="38"/>
      <c r="O156" s="44">
        <f t="shared" si="4"/>
        <v>0</v>
      </c>
      <c r="P156" s="37"/>
      <c r="Q156" s="34"/>
      <c r="R156" s="34"/>
      <c r="S156" s="170"/>
      <c r="T156" s="127">
        <f t="shared" si="5"/>
        <v>0</v>
      </c>
      <c r="U156" s="133"/>
    </row>
    <row r="157" spans="1:21" s="47" customFormat="1" ht="24.95" customHeight="1" x14ac:dyDescent="0.25">
      <c r="A157" s="212"/>
      <c r="B157" s="46"/>
      <c r="C157" s="35"/>
      <c r="D157" s="67"/>
      <c r="E157" s="36"/>
      <c r="F157" s="37"/>
      <c r="G157" s="37"/>
      <c r="H157" s="70"/>
      <c r="I157" s="37"/>
      <c r="J157" s="36"/>
      <c r="K157" s="37"/>
      <c r="L157" s="67"/>
      <c r="M157" s="38"/>
      <c r="N157" s="38"/>
      <c r="O157" s="44">
        <f t="shared" si="4"/>
        <v>0</v>
      </c>
      <c r="P157" s="37"/>
      <c r="Q157" s="34"/>
      <c r="R157" s="34"/>
      <c r="S157" s="170"/>
      <c r="T157" s="127">
        <f t="shared" si="5"/>
        <v>0</v>
      </c>
      <c r="U157" s="133"/>
    </row>
    <row r="158" spans="1:21" s="47" customFormat="1" ht="24.95" customHeight="1" x14ac:dyDescent="0.25">
      <c r="A158" s="212"/>
      <c r="B158" s="46"/>
      <c r="C158" s="35"/>
      <c r="D158" s="67"/>
      <c r="E158" s="36"/>
      <c r="F158" s="37"/>
      <c r="G158" s="37"/>
      <c r="H158" s="70"/>
      <c r="I158" s="37"/>
      <c r="J158" s="36"/>
      <c r="K158" s="37"/>
      <c r="L158" s="67"/>
      <c r="M158" s="38"/>
      <c r="N158" s="38"/>
      <c r="O158" s="44">
        <f t="shared" si="4"/>
        <v>0</v>
      </c>
      <c r="P158" s="37"/>
      <c r="Q158" s="34"/>
      <c r="R158" s="34"/>
      <c r="S158" s="170"/>
      <c r="T158" s="127">
        <f t="shared" si="5"/>
        <v>0</v>
      </c>
      <c r="U158" s="133"/>
    </row>
    <row r="159" spans="1:21" s="47" customFormat="1" ht="24.95" customHeight="1" x14ac:dyDescent="0.25">
      <c r="A159" s="212"/>
      <c r="B159" s="46"/>
      <c r="C159" s="35"/>
      <c r="D159" s="67"/>
      <c r="E159" s="36"/>
      <c r="F159" s="37"/>
      <c r="G159" s="37"/>
      <c r="H159" s="70"/>
      <c r="I159" s="37"/>
      <c r="J159" s="36"/>
      <c r="K159" s="37"/>
      <c r="L159" s="67"/>
      <c r="M159" s="38"/>
      <c r="N159" s="38"/>
      <c r="O159" s="44">
        <f t="shared" si="4"/>
        <v>0</v>
      </c>
      <c r="P159" s="37"/>
      <c r="Q159" s="34"/>
      <c r="R159" s="34"/>
      <c r="S159" s="170"/>
      <c r="T159" s="127">
        <f t="shared" si="5"/>
        <v>0</v>
      </c>
      <c r="U159" s="133"/>
    </row>
    <row r="160" spans="1:21" s="47" customFormat="1" ht="24.95" customHeight="1" x14ac:dyDescent="0.25">
      <c r="A160" s="212"/>
      <c r="B160" s="46"/>
      <c r="C160" s="35"/>
      <c r="D160" s="67"/>
      <c r="E160" s="36"/>
      <c r="F160" s="37"/>
      <c r="G160" s="37"/>
      <c r="H160" s="70"/>
      <c r="I160" s="37"/>
      <c r="J160" s="36"/>
      <c r="K160" s="37"/>
      <c r="L160" s="67"/>
      <c r="M160" s="38"/>
      <c r="N160" s="38"/>
      <c r="O160" s="44">
        <f t="shared" si="4"/>
        <v>0</v>
      </c>
      <c r="P160" s="37"/>
      <c r="Q160" s="34"/>
      <c r="R160" s="34"/>
      <c r="S160" s="170"/>
      <c r="T160" s="127">
        <f t="shared" si="5"/>
        <v>0</v>
      </c>
      <c r="U160" s="133"/>
    </row>
    <row r="161" spans="1:21" s="47" customFormat="1" ht="24.95" customHeight="1" x14ac:dyDescent="0.25">
      <c r="A161" s="212"/>
      <c r="B161" s="46"/>
      <c r="C161" s="35"/>
      <c r="D161" s="67"/>
      <c r="E161" s="36"/>
      <c r="F161" s="37"/>
      <c r="G161" s="37"/>
      <c r="H161" s="70"/>
      <c r="I161" s="37"/>
      <c r="J161" s="36"/>
      <c r="K161" s="37"/>
      <c r="L161" s="67"/>
      <c r="M161" s="38"/>
      <c r="N161" s="38"/>
      <c r="O161" s="44">
        <f t="shared" si="4"/>
        <v>0</v>
      </c>
      <c r="P161" s="37"/>
      <c r="Q161" s="34"/>
      <c r="R161" s="34"/>
      <c r="S161" s="170"/>
      <c r="T161" s="127">
        <f t="shared" si="5"/>
        <v>0</v>
      </c>
      <c r="U161" s="133"/>
    </row>
    <row r="162" spans="1:21" s="47" customFormat="1" ht="24.95" customHeight="1" x14ac:dyDescent="0.25">
      <c r="A162" s="212"/>
      <c r="B162" s="46"/>
      <c r="C162" s="35"/>
      <c r="D162" s="67"/>
      <c r="E162" s="36"/>
      <c r="F162" s="37"/>
      <c r="G162" s="37"/>
      <c r="H162" s="70"/>
      <c r="I162" s="37"/>
      <c r="J162" s="36"/>
      <c r="K162" s="37"/>
      <c r="L162" s="67"/>
      <c r="M162" s="38"/>
      <c r="N162" s="38"/>
      <c r="O162" s="44">
        <f t="shared" si="4"/>
        <v>0</v>
      </c>
      <c r="P162" s="37"/>
      <c r="Q162" s="34"/>
      <c r="R162" s="34"/>
      <c r="S162" s="170"/>
      <c r="T162" s="127">
        <f t="shared" si="5"/>
        <v>0</v>
      </c>
      <c r="U162" s="133"/>
    </row>
    <row r="163" spans="1:21" s="47" customFormat="1" ht="24.95" customHeight="1" x14ac:dyDescent="0.25">
      <c r="A163" s="212"/>
      <c r="B163" s="46"/>
      <c r="C163" s="35"/>
      <c r="D163" s="67"/>
      <c r="E163" s="36"/>
      <c r="F163" s="37"/>
      <c r="G163" s="37"/>
      <c r="H163" s="70"/>
      <c r="I163" s="37"/>
      <c r="J163" s="36"/>
      <c r="K163" s="37"/>
      <c r="L163" s="67"/>
      <c r="M163" s="38"/>
      <c r="N163" s="38"/>
      <c r="O163" s="44">
        <f t="shared" si="4"/>
        <v>0</v>
      </c>
      <c r="P163" s="37"/>
      <c r="Q163" s="34"/>
      <c r="R163" s="34"/>
      <c r="S163" s="170"/>
      <c r="T163" s="127">
        <f t="shared" si="5"/>
        <v>0</v>
      </c>
      <c r="U163" s="133"/>
    </row>
    <row r="164" spans="1:21" s="47" customFormat="1" ht="24.95" customHeight="1" x14ac:dyDescent="0.25">
      <c r="A164" s="212"/>
      <c r="B164" s="46"/>
      <c r="C164" s="35"/>
      <c r="D164" s="67"/>
      <c r="E164" s="36"/>
      <c r="F164" s="37"/>
      <c r="G164" s="37"/>
      <c r="H164" s="70"/>
      <c r="I164" s="37"/>
      <c r="J164" s="36"/>
      <c r="K164" s="37"/>
      <c r="L164" s="67"/>
      <c r="M164" s="38"/>
      <c r="N164" s="38"/>
      <c r="O164" s="44">
        <f t="shared" si="4"/>
        <v>0</v>
      </c>
      <c r="P164" s="37"/>
      <c r="Q164" s="34"/>
      <c r="R164" s="34"/>
      <c r="S164" s="170"/>
      <c r="T164" s="127">
        <f t="shared" si="5"/>
        <v>0</v>
      </c>
      <c r="U164" s="133"/>
    </row>
    <row r="165" spans="1:21" s="47" customFormat="1" ht="24.95" customHeight="1" x14ac:dyDescent="0.25">
      <c r="A165" s="212"/>
      <c r="B165" s="46"/>
      <c r="C165" s="35"/>
      <c r="D165" s="67"/>
      <c r="E165" s="36"/>
      <c r="F165" s="37"/>
      <c r="G165" s="37"/>
      <c r="H165" s="70"/>
      <c r="I165" s="37"/>
      <c r="J165" s="36"/>
      <c r="K165" s="37"/>
      <c r="L165" s="67"/>
      <c r="M165" s="38"/>
      <c r="N165" s="38"/>
      <c r="O165" s="44">
        <f t="shared" si="4"/>
        <v>0</v>
      </c>
      <c r="P165" s="37"/>
      <c r="Q165" s="34"/>
      <c r="R165" s="34"/>
      <c r="S165" s="170"/>
      <c r="T165" s="127">
        <f t="shared" si="5"/>
        <v>0</v>
      </c>
      <c r="U165" s="133"/>
    </row>
    <row r="166" spans="1:21" s="47" customFormat="1" ht="24.95" customHeight="1" x14ac:dyDescent="0.25">
      <c r="A166" s="212"/>
      <c r="B166" s="46"/>
      <c r="C166" s="35"/>
      <c r="D166" s="67"/>
      <c r="E166" s="36"/>
      <c r="F166" s="37"/>
      <c r="G166" s="37"/>
      <c r="H166" s="70"/>
      <c r="I166" s="37"/>
      <c r="J166" s="36"/>
      <c r="K166" s="37"/>
      <c r="L166" s="67"/>
      <c r="M166" s="38"/>
      <c r="N166" s="38"/>
      <c r="O166" s="44">
        <f t="shared" si="4"/>
        <v>0</v>
      </c>
      <c r="P166" s="37"/>
      <c r="Q166" s="34"/>
      <c r="R166" s="34"/>
      <c r="S166" s="170"/>
      <c r="T166" s="127">
        <f t="shared" si="5"/>
        <v>0</v>
      </c>
      <c r="U166" s="133"/>
    </row>
    <row r="167" spans="1:21" s="47" customFormat="1" ht="24.95" customHeight="1" x14ac:dyDescent="0.25">
      <c r="A167" s="212"/>
      <c r="B167" s="46"/>
      <c r="C167" s="35"/>
      <c r="D167" s="67"/>
      <c r="E167" s="36"/>
      <c r="F167" s="37"/>
      <c r="G167" s="37"/>
      <c r="H167" s="70"/>
      <c r="I167" s="37"/>
      <c r="J167" s="36"/>
      <c r="K167" s="37"/>
      <c r="L167" s="67"/>
      <c r="M167" s="38"/>
      <c r="N167" s="38"/>
      <c r="O167" s="44">
        <f t="shared" si="4"/>
        <v>0</v>
      </c>
      <c r="P167" s="37"/>
      <c r="Q167" s="34"/>
      <c r="R167" s="34"/>
      <c r="S167" s="170"/>
      <c r="T167" s="127">
        <f t="shared" si="5"/>
        <v>0</v>
      </c>
      <c r="U167" s="133"/>
    </row>
    <row r="168" spans="1:21" s="47" customFormat="1" ht="24.95" customHeight="1" x14ac:dyDescent="0.25">
      <c r="A168" s="212"/>
      <c r="B168" s="46"/>
      <c r="C168" s="35"/>
      <c r="D168" s="67"/>
      <c r="E168" s="36"/>
      <c r="F168" s="37"/>
      <c r="G168" s="37"/>
      <c r="H168" s="70"/>
      <c r="I168" s="37"/>
      <c r="J168" s="36"/>
      <c r="K168" s="37"/>
      <c r="L168" s="67"/>
      <c r="M168" s="38"/>
      <c r="N168" s="38"/>
      <c r="O168" s="44">
        <f t="shared" si="4"/>
        <v>0</v>
      </c>
      <c r="P168" s="37"/>
      <c r="Q168" s="34"/>
      <c r="R168" s="34"/>
      <c r="S168" s="170"/>
      <c r="T168" s="127">
        <f t="shared" si="5"/>
        <v>0</v>
      </c>
      <c r="U168" s="133"/>
    </row>
    <row r="169" spans="1:21" s="47" customFormat="1" ht="24.95" customHeight="1" x14ac:dyDescent="0.25">
      <c r="A169" s="212"/>
      <c r="B169" s="46"/>
      <c r="C169" s="35"/>
      <c r="D169" s="67"/>
      <c r="E169" s="36"/>
      <c r="F169" s="37"/>
      <c r="G169" s="37"/>
      <c r="H169" s="70"/>
      <c r="I169" s="37"/>
      <c r="J169" s="36"/>
      <c r="K169" s="37"/>
      <c r="L169" s="67"/>
      <c r="M169" s="38"/>
      <c r="N169" s="38"/>
      <c r="O169" s="44">
        <f t="shared" si="4"/>
        <v>0</v>
      </c>
      <c r="P169" s="37"/>
      <c r="Q169" s="34"/>
      <c r="R169" s="34"/>
      <c r="S169" s="170"/>
      <c r="T169" s="127">
        <f t="shared" si="5"/>
        <v>0</v>
      </c>
      <c r="U169" s="133"/>
    </row>
    <row r="170" spans="1:21" s="47" customFormat="1" ht="24.95" customHeight="1" x14ac:dyDescent="0.25">
      <c r="A170" s="212"/>
      <c r="B170" s="46"/>
      <c r="C170" s="35"/>
      <c r="D170" s="67"/>
      <c r="E170" s="36"/>
      <c r="F170" s="37"/>
      <c r="G170" s="37"/>
      <c r="H170" s="70"/>
      <c r="I170" s="37"/>
      <c r="J170" s="36"/>
      <c r="K170" s="37"/>
      <c r="L170" s="67"/>
      <c r="M170" s="38"/>
      <c r="N170" s="38"/>
      <c r="O170" s="44">
        <f t="shared" si="4"/>
        <v>0</v>
      </c>
      <c r="P170" s="37"/>
      <c r="Q170" s="34"/>
      <c r="R170" s="34"/>
      <c r="S170" s="170"/>
      <c r="T170" s="127">
        <f t="shared" si="5"/>
        <v>0</v>
      </c>
      <c r="U170" s="133"/>
    </row>
    <row r="171" spans="1:21" s="47" customFormat="1" ht="24.95" customHeight="1" x14ac:dyDescent="0.25">
      <c r="A171" s="212"/>
      <c r="B171" s="46"/>
      <c r="C171" s="35"/>
      <c r="D171" s="67"/>
      <c r="E171" s="36"/>
      <c r="F171" s="37"/>
      <c r="G171" s="37"/>
      <c r="H171" s="70"/>
      <c r="I171" s="37"/>
      <c r="J171" s="36"/>
      <c r="K171" s="37"/>
      <c r="L171" s="67"/>
      <c r="M171" s="38"/>
      <c r="N171" s="38"/>
      <c r="O171" s="44">
        <f t="shared" ref="O171:O203" si="6">N171*1.2</f>
        <v>0</v>
      </c>
      <c r="P171" s="37"/>
      <c r="Q171" s="34"/>
      <c r="R171" s="34"/>
      <c r="S171" s="170"/>
      <c r="T171" s="127">
        <f t="shared" si="5"/>
        <v>0</v>
      </c>
      <c r="U171" s="133"/>
    </row>
    <row r="172" spans="1:21" s="47" customFormat="1" ht="24.95" customHeight="1" x14ac:dyDescent="0.25">
      <c r="A172" s="212"/>
      <c r="B172" s="46"/>
      <c r="C172" s="35"/>
      <c r="D172" s="67"/>
      <c r="E172" s="36"/>
      <c r="F172" s="37"/>
      <c r="G172" s="37"/>
      <c r="H172" s="70"/>
      <c r="I172" s="37"/>
      <c r="J172" s="36"/>
      <c r="K172" s="37"/>
      <c r="L172" s="67"/>
      <c r="M172" s="38"/>
      <c r="N172" s="38"/>
      <c r="O172" s="44">
        <f t="shared" si="6"/>
        <v>0</v>
      </c>
      <c r="P172" s="37"/>
      <c r="Q172" s="34"/>
      <c r="R172" s="34"/>
      <c r="S172" s="170"/>
      <c r="T172" s="127">
        <f t="shared" si="5"/>
        <v>0</v>
      </c>
      <c r="U172" s="133"/>
    </row>
    <row r="173" spans="1:21" s="47" customFormat="1" ht="24.95" customHeight="1" x14ac:dyDescent="0.25">
      <c r="A173" s="212"/>
      <c r="B173" s="46"/>
      <c r="C173" s="35"/>
      <c r="D173" s="67"/>
      <c r="E173" s="36"/>
      <c r="F173" s="37"/>
      <c r="G173" s="37"/>
      <c r="H173" s="70"/>
      <c r="I173" s="37"/>
      <c r="J173" s="36"/>
      <c r="K173" s="37"/>
      <c r="L173" s="67"/>
      <c r="M173" s="38"/>
      <c r="N173" s="38"/>
      <c r="O173" s="44">
        <f t="shared" si="6"/>
        <v>0</v>
      </c>
      <c r="P173" s="37"/>
      <c r="Q173" s="34"/>
      <c r="R173" s="34"/>
      <c r="S173" s="170"/>
      <c r="T173" s="127">
        <f t="shared" si="5"/>
        <v>0</v>
      </c>
      <c r="U173" s="133"/>
    </row>
    <row r="174" spans="1:21" s="47" customFormat="1" ht="24.95" customHeight="1" x14ac:dyDescent="0.25">
      <c r="A174" s="212"/>
      <c r="B174" s="46"/>
      <c r="C174" s="35"/>
      <c r="D174" s="67"/>
      <c r="E174" s="36"/>
      <c r="F174" s="37"/>
      <c r="G174" s="37"/>
      <c r="H174" s="70"/>
      <c r="I174" s="37"/>
      <c r="J174" s="36"/>
      <c r="K174" s="37"/>
      <c r="L174" s="67"/>
      <c r="M174" s="38"/>
      <c r="N174" s="38"/>
      <c r="O174" s="44">
        <f t="shared" si="6"/>
        <v>0</v>
      </c>
      <c r="P174" s="37"/>
      <c r="Q174" s="34"/>
      <c r="R174" s="34"/>
      <c r="S174" s="170"/>
      <c r="T174" s="127">
        <f t="shared" si="5"/>
        <v>0</v>
      </c>
      <c r="U174" s="133"/>
    </row>
    <row r="175" spans="1:21" s="47" customFormat="1" ht="24.95" customHeight="1" x14ac:dyDescent="0.25">
      <c r="A175" s="212"/>
      <c r="B175" s="46"/>
      <c r="C175" s="35"/>
      <c r="D175" s="67"/>
      <c r="E175" s="36"/>
      <c r="F175" s="37"/>
      <c r="G175" s="37"/>
      <c r="H175" s="70"/>
      <c r="I175" s="37"/>
      <c r="J175" s="36"/>
      <c r="K175" s="37"/>
      <c r="L175" s="67"/>
      <c r="M175" s="38"/>
      <c r="N175" s="38"/>
      <c r="O175" s="44">
        <f t="shared" si="6"/>
        <v>0</v>
      </c>
      <c r="P175" s="37"/>
      <c r="Q175" s="34"/>
      <c r="R175" s="34"/>
      <c r="S175" s="170"/>
      <c r="T175" s="127">
        <f t="shared" si="5"/>
        <v>0</v>
      </c>
      <c r="U175" s="133"/>
    </row>
    <row r="176" spans="1:21" s="47" customFormat="1" ht="24.95" customHeight="1" x14ac:dyDescent="0.25">
      <c r="A176" s="212"/>
      <c r="B176" s="46"/>
      <c r="C176" s="35"/>
      <c r="D176" s="67"/>
      <c r="E176" s="36"/>
      <c r="F176" s="37"/>
      <c r="G176" s="37"/>
      <c r="H176" s="70"/>
      <c r="I176" s="37"/>
      <c r="J176" s="36"/>
      <c r="K176" s="37"/>
      <c r="L176" s="67"/>
      <c r="M176" s="38"/>
      <c r="N176" s="38"/>
      <c r="O176" s="44">
        <f t="shared" si="6"/>
        <v>0</v>
      </c>
      <c r="P176" s="37"/>
      <c r="Q176" s="34"/>
      <c r="R176" s="34"/>
      <c r="S176" s="170"/>
      <c r="T176" s="127">
        <f t="shared" ref="T176:T201" si="7">IF(ISBLANK($S176),O176,0)</f>
        <v>0</v>
      </c>
      <c r="U176" s="133"/>
    </row>
    <row r="177" spans="1:21" s="47" customFormat="1" ht="24.95" customHeight="1" x14ac:dyDescent="0.25">
      <c r="A177" s="212"/>
      <c r="B177" s="46"/>
      <c r="C177" s="35"/>
      <c r="D177" s="67"/>
      <c r="E177" s="36"/>
      <c r="F177" s="37"/>
      <c r="G177" s="37"/>
      <c r="H177" s="70"/>
      <c r="I177" s="37"/>
      <c r="J177" s="36"/>
      <c r="K177" s="37"/>
      <c r="L177" s="67"/>
      <c r="M177" s="38"/>
      <c r="N177" s="38"/>
      <c r="O177" s="44">
        <f t="shared" si="6"/>
        <v>0</v>
      </c>
      <c r="P177" s="37"/>
      <c r="Q177" s="34"/>
      <c r="R177" s="34"/>
      <c r="S177" s="170"/>
      <c r="T177" s="127">
        <f t="shared" si="7"/>
        <v>0</v>
      </c>
      <c r="U177" s="133"/>
    </row>
    <row r="178" spans="1:21" s="47" customFormat="1" ht="24.95" customHeight="1" x14ac:dyDescent="0.25">
      <c r="A178" s="212"/>
      <c r="B178" s="46"/>
      <c r="C178" s="35"/>
      <c r="D178" s="67"/>
      <c r="E178" s="36"/>
      <c r="F178" s="37"/>
      <c r="G178" s="37"/>
      <c r="H178" s="70"/>
      <c r="I178" s="37"/>
      <c r="J178" s="36"/>
      <c r="K178" s="37"/>
      <c r="L178" s="67"/>
      <c r="M178" s="38"/>
      <c r="N178" s="38"/>
      <c r="O178" s="44">
        <f t="shared" si="6"/>
        <v>0</v>
      </c>
      <c r="P178" s="37"/>
      <c r="Q178" s="34"/>
      <c r="R178" s="34"/>
      <c r="S178" s="170"/>
      <c r="T178" s="127">
        <f t="shared" si="7"/>
        <v>0</v>
      </c>
      <c r="U178" s="133"/>
    </row>
    <row r="179" spans="1:21" s="47" customFormat="1" ht="24.95" customHeight="1" x14ac:dyDescent="0.25">
      <c r="A179" s="212"/>
      <c r="B179" s="46"/>
      <c r="C179" s="35"/>
      <c r="D179" s="67"/>
      <c r="E179" s="36"/>
      <c r="F179" s="37"/>
      <c r="G179" s="37"/>
      <c r="H179" s="70"/>
      <c r="I179" s="37"/>
      <c r="J179" s="36"/>
      <c r="K179" s="37"/>
      <c r="L179" s="67"/>
      <c r="M179" s="38"/>
      <c r="N179" s="38"/>
      <c r="O179" s="44">
        <f t="shared" si="6"/>
        <v>0</v>
      </c>
      <c r="P179" s="37"/>
      <c r="Q179" s="34"/>
      <c r="R179" s="34"/>
      <c r="S179" s="170"/>
      <c r="T179" s="127">
        <f t="shared" si="7"/>
        <v>0</v>
      </c>
      <c r="U179" s="133"/>
    </row>
    <row r="180" spans="1:21" s="47" customFormat="1" ht="24.95" customHeight="1" x14ac:dyDescent="0.25">
      <c r="A180" s="212"/>
      <c r="B180" s="46"/>
      <c r="C180" s="35"/>
      <c r="D180" s="67"/>
      <c r="E180" s="36"/>
      <c r="F180" s="37"/>
      <c r="G180" s="37"/>
      <c r="H180" s="70"/>
      <c r="I180" s="37"/>
      <c r="J180" s="36"/>
      <c r="K180" s="37"/>
      <c r="L180" s="67"/>
      <c r="M180" s="38"/>
      <c r="N180" s="38"/>
      <c r="O180" s="44">
        <f t="shared" si="6"/>
        <v>0</v>
      </c>
      <c r="P180" s="37"/>
      <c r="Q180" s="34"/>
      <c r="R180" s="34"/>
      <c r="S180" s="170"/>
      <c r="T180" s="127">
        <f t="shared" si="7"/>
        <v>0</v>
      </c>
      <c r="U180" s="133"/>
    </row>
    <row r="181" spans="1:21" s="47" customFormat="1" ht="24.95" customHeight="1" x14ac:dyDescent="0.25">
      <c r="A181" s="212"/>
      <c r="B181" s="46"/>
      <c r="C181" s="35"/>
      <c r="D181" s="67"/>
      <c r="E181" s="36"/>
      <c r="F181" s="37"/>
      <c r="G181" s="37"/>
      <c r="H181" s="70"/>
      <c r="I181" s="37"/>
      <c r="J181" s="36"/>
      <c r="K181" s="37"/>
      <c r="L181" s="67"/>
      <c r="M181" s="38"/>
      <c r="N181" s="38"/>
      <c r="O181" s="44">
        <f t="shared" si="6"/>
        <v>0</v>
      </c>
      <c r="P181" s="37"/>
      <c r="Q181" s="34"/>
      <c r="R181" s="34"/>
      <c r="S181" s="170"/>
      <c r="T181" s="127">
        <f t="shared" si="7"/>
        <v>0</v>
      </c>
      <c r="U181" s="133"/>
    </row>
    <row r="182" spans="1:21" s="47" customFormat="1" ht="24.95" customHeight="1" x14ac:dyDescent="0.25">
      <c r="A182" s="212"/>
      <c r="B182" s="46"/>
      <c r="C182" s="35"/>
      <c r="D182" s="67"/>
      <c r="E182" s="36"/>
      <c r="F182" s="37"/>
      <c r="G182" s="37"/>
      <c r="H182" s="70"/>
      <c r="I182" s="37"/>
      <c r="J182" s="36"/>
      <c r="K182" s="37"/>
      <c r="L182" s="67"/>
      <c r="M182" s="38"/>
      <c r="N182" s="38"/>
      <c r="O182" s="44">
        <f t="shared" si="6"/>
        <v>0</v>
      </c>
      <c r="P182" s="37"/>
      <c r="Q182" s="34"/>
      <c r="R182" s="34"/>
      <c r="S182" s="170"/>
      <c r="T182" s="127">
        <f t="shared" si="7"/>
        <v>0</v>
      </c>
      <c r="U182" s="133"/>
    </row>
    <row r="183" spans="1:21" s="47" customFormat="1" ht="24.95" customHeight="1" x14ac:dyDescent="0.25">
      <c r="A183" s="212"/>
      <c r="B183" s="46"/>
      <c r="C183" s="35"/>
      <c r="D183" s="67"/>
      <c r="E183" s="36"/>
      <c r="F183" s="37"/>
      <c r="G183" s="37"/>
      <c r="H183" s="70"/>
      <c r="I183" s="37"/>
      <c r="J183" s="36"/>
      <c r="K183" s="37"/>
      <c r="L183" s="67"/>
      <c r="M183" s="38"/>
      <c r="N183" s="38"/>
      <c r="O183" s="44">
        <f t="shared" si="6"/>
        <v>0</v>
      </c>
      <c r="P183" s="37"/>
      <c r="Q183" s="34"/>
      <c r="R183" s="34"/>
      <c r="S183" s="170"/>
      <c r="T183" s="127">
        <f t="shared" si="7"/>
        <v>0</v>
      </c>
      <c r="U183" s="133"/>
    </row>
    <row r="184" spans="1:21" s="47" customFormat="1" ht="24.95" customHeight="1" x14ac:dyDescent="0.25">
      <c r="A184" s="212"/>
      <c r="B184" s="46"/>
      <c r="C184" s="35"/>
      <c r="D184" s="67"/>
      <c r="E184" s="36"/>
      <c r="F184" s="37"/>
      <c r="G184" s="37"/>
      <c r="H184" s="70"/>
      <c r="I184" s="37"/>
      <c r="J184" s="36"/>
      <c r="K184" s="37"/>
      <c r="L184" s="67"/>
      <c r="M184" s="38"/>
      <c r="N184" s="38"/>
      <c r="O184" s="44">
        <f t="shared" si="6"/>
        <v>0</v>
      </c>
      <c r="P184" s="37"/>
      <c r="Q184" s="34"/>
      <c r="R184" s="34"/>
      <c r="S184" s="170"/>
      <c r="T184" s="127">
        <f t="shared" si="7"/>
        <v>0</v>
      </c>
      <c r="U184" s="133"/>
    </row>
    <row r="185" spans="1:21" s="47" customFormat="1" ht="24.95" customHeight="1" x14ac:dyDescent="0.25">
      <c r="A185" s="212"/>
      <c r="B185" s="46"/>
      <c r="C185" s="35"/>
      <c r="D185" s="67"/>
      <c r="E185" s="36"/>
      <c r="F185" s="37"/>
      <c r="G185" s="37"/>
      <c r="H185" s="70"/>
      <c r="I185" s="37"/>
      <c r="J185" s="36"/>
      <c r="K185" s="37"/>
      <c r="L185" s="67"/>
      <c r="M185" s="38"/>
      <c r="N185" s="38"/>
      <c r="O185" s="44">
        <f t="shared" si="6"/>
        <v>0</v>
      </c>
      <c r="P185" s="37"/>
      <c r="Q185" s="34"/>
      <c r="R185" s="34"/>
      <c r="S185" s="170"/>
      <c r="T185" s="127">
        <f t="shared" si="7"/>
        <v>0</v>
      </c>
      <c r="U185" s="133"/>
    </row>
    <row r="186" spans="1:21" s="47" customFormat="1" ht="24.95" customHeight="1" x14ac:dyDescent="0.25">
      <c r="A186" s="212"/>
      <c r="B186" s="46"/>
      <c r="C186" s="35"/>
      <c r="D186" s="67"/>
      <c r="E186" s="36"/>
      <c r="F186" s="37"/>
      <c r="G186" s="37"/>
      <c r="H186" s="70"/>
      <c r="I186" s="37"/>
      <c r="J186" s="36"/>
      <c r="K186" s="37"/>
      <c r="L186" s="67"/>
      <c r="M186" s="38"/>
      <c r="N186" s="38"/>
      <c r="O186" s="44">
        <f t="shared" si="6"/>
        <v>0</v>
      </c>
      <c r="P186" s="37"/>
      <c r="Q186" s="34"/>
      <c r="R186" s="34"/>
      <c r="S186" s="170"/>
      <c r="T186" s="127">
        <f t="shared" si="7"/>
        <v>0</v>
      </c>
      <c r="U186" s="133"/>
    </row>
    <row r="187" spans="1:21" s="47" customFormat="1" ht="24.95" customHeight="1" x14ac:dyDescent="0.25">
      <c r="A187" s="212"/>
      <c r="B187" s="46"/>
      <c r="C187" s="35"/>
      <c r="D187" s="67"/>
      <c r="E187" s="36"/>
      <c r="F187" s="37"/>
      <c r="G187" s="37"/>
      <c r="H187" s="70"/>
      <c r="I187" s="37"/>
      <c r="J187" s="36"/>
      <c r="K187" s="37"/>
      <c r="L187" s="67"/>
      <c r="M187" s="38"/>
      <c r="N187" s="38"/>
      <c r="O187" s="44">
        <f t="shared" si="6"/>
        <v>0</v>
      </c>
      <c r="P187" s="37"/>
      <c r="Q187" s="34"/>
      <c r="R187" s="34"/>
      <c r="S187" s="170"/>
      <c r="T187" s="127">
        <f t="shared" si="7"/>
        <v>0</v>
      </c>
      <c r="U187" s="133"/>
    </row>
    <row r="188" spans="1:21" s="47" customFormat="1" ht="24.95" customHeight="1" x14ac:dyDescent="0.25">
      <c r="A188" s="212"/>
      <c r="B188" s="46"/>
      <c r="C188" s="35"/>
      <c r="D188" s="67"/>
      <c r="E188" s="36"/>
      <c r="F188" s="37"/>
      <c r="G188" s="37"/>
      <c r="H188" s="70"/>
      <c r="I188" s="37"/>
      <c r="J188" s="36"/>
      <c r="K188" s="37"/>
      <c r="L188" s="67"/>
      <c r="M188" s="38"/>
      <c r="N188" s="38"/>
      <c r="O188" s="44">
        <f t="shared" si="6"/>
        <v>0</v>
      </c>
      <c r="P188" s="37"/>
      <c r="Q188" s="34"/>
      <c r="R188" s="34"/>
      <c r="S188" s="170"/>
      <c r="T188" s="127">
        <f t="shared" si="7"/>
        <v>0</v>
      </c>
      <c r="U188" s="133"/>
    </row>
    <row r="189" spans="1:21" s="47" customFormat="1" ht="24.95" customHeight="1" x14ac:dyDescent="0.25">
      <c r="A189" s="212"/>
      <c r="B189" s="46"/>
      <c r="C189" s="35"/>
      <c r="D189" s="67"/>
      <c r="E189" s="36"/>
      <c r="F189" s="37"/>
      <c r="G189" s="37"/>
      <c r="H189" s="70"/>
      <c r="I189" s="37"/>
      <c r="J189" s="36"/>
      <c r="K189" s="37"/>
      <c r="L189" s="67"/>
      <c r="M189" s="38"/>
      <c r="N189" s="38"/>
      <c r="O189" s="44">
        <f t="shared" si="6"/>
        <v>0</v>
      </c>
      <c r="P189" s="37"/>
      <c r="Q189" s="34"/>
      <c r="R189" s="34"/>
      <c r="S189" s="170"/>
      <c r="T189" s="127">
        <f t="shared" si="7"/>
        <v>0</v>
      </c>
      <c r="U189" s="133"/>
    </row>
    <row r="190" spans="1:21" s="47" customFormat="1" ht="24.95" customHeight="1" x14ac:dyDescent="0.25">
      <c r="A190" s="212"/>
      <c r="B190" s="46"/>
      <c r="C190" s="35"/>
      <c r="D190" s="67"/>
      <c r="E190" s="36"/>
      <c r="F190" s="37"/>
      <c r="G190" s="37"/>
      <c r="H190" s="70"/>
      <c r="I190" s="37"/>
      <c r="J190" s="36"/>
      <c r="K190" s="37"/>
      <c r="L190" s="67"/>
      <c r="M190" s="38"/>
      <c r="N190" s="38"/>
      <c r="O190" s="44">
        <f t="shared" si="6"/>
        <v>0</v>
      </c>
      <c r="P190" s="37"/>
      <c r="Q190" s="34"/>
      <c r="R190" s="34"/>
      <c r="S190" s="170"/>
      <c r="T190" s="127">
        <f t="shared" si="7"/>
        <v>0</v>
      </c>
      <c r="U190" s="133"/>
    </row>
    <row r="191" spans="1:21" s="47" customFormat="1" ht="24.95" customHeight="1" x14ac:dyDescent="0.25">
      <c r="A191" s="212"/>
      <c r="B191" s="46"/>
      <c r="C191" s="35"/>
      <c r="D191" s="67"/>
      <c r="E191" s="36"/>
      <c r="F191" s="37"/>
      <c r="G191" s="37"/>
      <c r="H191" s="70"/>
      <c r="I191" s="37"/>
      <c r="J191" s="36"/>
      <c r="K191" s="37"/>
      <c r="L191" s="67"/>
      <c r="M191" s="38"/>
      <c r="N191" s="38"/>
      <c r="O191" s="44">
        <f t="shared" si="6"/>
        <v>0</v>
      </c>
      <c r="P191" s="37"/>
      <c r="Q191" s="34"/>
      <c r="R191" s="34"/>
      <c r="S191" s="170"/>
      <c r="T191" s="127">
        <f t="shared" si="7"/>
        <v>0</v>
      </c>
      <c r="U191" s="133"/>
    </row>
    <row r="192" spans="1:21" s="47" customFormat="1" ht="24.95" customHeight="1" x14ac:dyDescent="0.25">
      <c r="A192" s="212"/>
      <c r="B192" s="46"/>
      <c r="C192" s="35"/>
      <c r="D192" s="67"/>
      <c r="E192" s="36"/>
      <c r="F192" s="37"/>
      <c r="G192" s="37"/>
      <c r="H192" s="70"/>
      <c r="I192" s="37"/>
      <c r="J192" s="36"/>
      <c r="K192" s="37"/>
      <c r="L192" s="67"/>
      <c r="M192" s="38"/>
      <c r="N192" s="38"/>
      <c r="O192" s="44">
        <f t="shared" si="6"/>
        <v>0</v>
      </c>
      <c r="P192" s="37"/>
      <c r="Q192" s="34"/>
      <c r="R192" s="34"/>
      <c r="S192" s="170"/>
      <c r="T192" s="127">
        <f t="shared" si="7"/>
        <v>0</v>
      </c>
      <c r="U192" s="133"/>
    </row>
    <row r="193" spans="1:21" s="47" customFormat="1" ht="24.95" customHeight="1" x14ac:dyDescent="0.25">
      <c r="A193" s="212"/>
      <c r="B193" s="46"/>
      <c r="C193" s="35"/>
      <c r="D193" s="67"/>
      <c r="E193" s="36"/>
      <c r="F193" s="37"/>
      <c r="G193" s="37"/>
      <c r="H193" s="70"/>
      <c r="I193" s="37"/>
      <c r="J193" s="36"/>
      <c r="K193" s="37"/>
      <c r="L193" s="67"/>
      <c r="M193" s="38"/>
      <c r="N193" s="38"/>
      <c r="O193" s="44">
        <f t="shared" si="6"/>
        <v>0</v>
      </c>
      <c r="P193" s="37"/>
      <c r="Q193" s="34"/>
      <c r="R193" s="34"/>
      <c r="S193" s="170"/>
      <c r="T193" s="127">
        <f t="shared" si="7"/>
        <v>0</v>
      </c>
      <c r="U193" s="133"/>
    </row>
    <row r="194" spans="1:21" s="47" customFormat="1" ht="24.95" customHeight="1" x14ac:dyDescent="0.25">
      <c r="A194" s="212"/>
      <c r="B194" s="46"/>
      <c r="C194" s="35"/>
      <c r="D194" s="67"/>
      <c r="E194" s="36"/>
      <c r="F194" s="37"/>
      <c r="G194" s="37"/>
      <c r="H194" s="70"/>
      <c r="I194" s="37"/>
      <c r="J194" s="36"/>
      <c r="K194" s="37"/>
      <c r="L194" s="67"/>
      <c r="M194" s="38"/>
      <c r="N194" s="38"/>
      <c r="O194" s="44">
        <f t="shared" si="6"/>
        <v>0</v>
      </c>
      <c r="P194" s="37"/>
      <c r="Q194" s="34"/>
      <c r="R194" s="34"/>
      <c r="S194" s="170"/>
      <c r="T194" s="127">
        <f t="shared" si="7"/>
        <v>0</v>
      </c>
      <c r="U194" s="133"/>
    </row>
    <row r="195" spans="1:21" s="47" customFormat="1" ht="24.95" customHeight="1" x14ac:dyDescent="0.25">
      <c r="A195" s="212"/>
      <c r="B195" s="46"/>
      <c r="C195" s="35"/>
      <c r="D195" s="67"/>
      <c r="E195" s="36"/>
      <c r="F195" s="37"/>
      <c r="G195" s="37"/>
      <c r="H195" s="70"/>
      <c r="I195" s="37"/>
      <c r="J195" s="36"/>
      <c r="K195" s="37"/>
      <c r="L195" s="67"/>
      <c r="M195" s="38"/>
      <c r="N195" s="38"/>
      <c r="O195" s="44">
        <f t="shared" si="6"/>
        <v>0</v>
      </c>
      <c r="P195" s="37"/>
      <c r="Q195" s="34"/>
      <c r="R195" s="34"/>
      <c r="S195" s="170"/>
      <c r="T195" s="127">
        <f t="shared" si="7"/>
        <v>0</v>
      </c>
      <c r="U195" s="133"/>
    </row>
    <row r="196" spans="1:21" s="47" customFormat="1" ht="24.95" customHeight="1" x14ac:dyDescent="0.25">
      <c r="A196" s="212"/>
      <c r="B196" s="46"/>
      <c r="C196" s="35"/>
      <c r="D196" s="67"/>
      <c r="E196" s="36"/>
      <c r="F196" s="37"/>
      <c r="G196" s="37"/>
      <c r="H196" s="70"/>
      <c r="I196" s="37"/>
      <c r="J196" s="36"/>
      <c r="K196" s="37"/>
      <c r="L196" s="67"/>
      <c r="M196" s="38"/>
      <c r="N196" s="38"/>
      <c r="O196" s="44">
        <f t="shared" si="6"/>
        <v>0</v>
      </c>
      <c r="P196" s="37"/>
      <c r="Q196" s="34"/>
      <c r="R196" s="34"/>
      <c r="S196" s="170"/>
      <c r="T196" s="127">
        <f t="shared" si="7"/>
        <v>0</v>
      </c>
      <c r="U196" s="133"/>
    </row>
    <row r="197" spans="1:21" s="47" customFormat="1" ht="24.95" customHeight="1" x14ac:dyDescent="0.25">
      <c r="A197" s="212"/>
      <c r="B197" s="46"/>
      <c r="C197" s="35"/>
      <c r="D197" s="67"/>
      <c r="E197" s="36"/>
      <c r="F197" s="37"/>
      <c r="G197" s="37"/>
      <c r="H197" s="70"/>
      <c r="I197" s="37"/>
      <c r="J197" s="36"/>
      <c r="K197" s="37"/>
      <c r="L197" s="67"/>
      <c r="M197" s="38"/>
      <c r="N197" s="38"/>
      <c r="O197" s="44">
        <f t="shared" si="6"/>
        <v>0</v>
      </c>
      <c r="P197" s="37"/>
      <c r="Q197" s="34"/>
      <c r="R197" s="34"/>
      <c r="S197" s="170"/>
      <c r="T197" s="127">
        <f t="shared" si="7"/>
        <v>0</v>
      </c>
      <c r="U197" s="133"/>
    </row>
    <row r="198" spans="1:21" s="47" customFormat="1" ht="24.95" customHeight="1" x14ac:dyDescent="0.25">
      <c r="A198" s="212"/>
      <c r="B198" s="46"/>
      <c r="C198" s="35"/>
      <c r="D198" s="67"/>
      <c r="E198" s="36"/>
      <c r="F198" s="37"/>
      <c r="G198" s="37"/>
      <c r="H198" s="70"/>
      <c r="I198" s="37"/>
      <c r="J198" s="36"/>
      <c r="K198" s="37"/>
      <c r="L198" s="67"/>
      <c r="M198" s="38"/>
      <c r="N198" s="38"/>
      <c r="O198" s="44">
        <f t="shared" si="6"/>
        <v>0</v>
      </c>
      <c r="P198" s="37"/>
      <c r="Q198" s="34"/>
      <c r="R198" s="34"/>
      <c r="S198" s="170"/>
      <c r="T198" s="127">
        <f t="shared" si="7"/>
        <v>0</v>
      </c>
      <c r="U198" s="133"/>
    </row>
    <row r="199" spans="1:21" s="47" customFormat="1" ht="24.95" customHeight="1" x14ac:dyDescent="0.25">
      <c r="A199" s="212"/>
      <c r="B199" s="46"/>
      <c r="C199" s="35"/>
      <c r="D199" s="67"/>
      <c r="E199" s="36"/>
      <c r="F199" s="37"/>
      <c r="G199" s="37"/>
      <c r="H199" s="70"/>
      <c r="I199" s="37"/>
      <c r="J199" s="36"/>
      <c r="K199" s="37"/>
      <c r="L199" s="67"/>
      <c r="M199" s="38"/>
      <c r="N199" s="38"/>
      <c r="O199" s="44">
        <f t="shared" si="6"/>
        <v>0</v>
      </c>
      <c r="P199" s="37"/>
      <c r="Q199" s="34"/>
      <c r="R199" s="34"/>
      <c r="S199" s="170"/>
      <c r="T199" s="127">
        <f t="shared" si="7"/>
        <v>0</v>
      </c>
      <c r="U199" s="133"/>
    </row>
    <row r="200" spans="1:21" s="47" customFormat="1" ht="24.95" customHeight="1" x14ac:dyDescent="0.25">
      <c r="A200" s="212"/>
      <c r="B200" s="46"/>
      <c r="C200" s="35"/>
      <c r="D200" s="67"/>
      <c r="E200" s="36"/>
      <c r="F200" s="37"/>
      <c r="G200" s="37"/>
      <c r="H200" s="70"/>
      <c r="I200" s="37"/>
      <c r="J200" s="36"/>
      <c r="K200" s="37"/>
      <c r="L200" s="67"/>
      <c r="M200" s="38"/>
      <c r="N200" s="38"/>
      <c r="O200" s="44">
        <f t="shared" si="6"/>
        <v>0</v>
      </c>
      <c r="P200" s="37"/>
      <c r="Q200" s="34"/>
      <c r="R200" s="34"/>
      <c r="S200" s="170"/>
      <c r="T200" s="127">
        <f t="shared" si="7"/>
        <v>0</v>
      </c>
      <c r="U200" s="133"/>
    </row>
    <row r="201" spans="1:21" s="47" customFormat="1" ht="24.95" customHeight="1" x14ac:dyDescent="0.25">
      <c r="A201" s="212"/>
      <c r="B201" s="46"/>
      <c r="C201" s="35"/>
      <c r="D201" s="67"/>
      <c r="E201" s="36"/>
      <c r="F201" s="37"/>
      <c r="G201" s="37"/>
      <c r="H201" s="70"/>
      <c r="I201" s="37"/>
      <c r="J201" s="36"/>
      <c r="K201" s="37"/>
      <c r="L201" s="67"/>
      <c r="M201" s="38"/>
      <c r="N201" s="38"/>
      <c r="O201" s="44">
        <f t="shared" si="6"/>
        <v>0</v>
      </c>
      <c r="P201" s="37"/>
      <c r="Q201" s="34"/>
      <c r="R201" s="34"/>
      <c r="S201" s="170"/>
      <c r="T201" s="127">
        <f t="shared" si="7"/>
        <v>0</v>
      </c>
      <c r="U201" s="133"/>
    </row>
    <row r="202" spans="1:21" s="47" customFormat="1" ht="24.95" customHeight="1" x14ac:dyDescent="0.25">
      <c r="A202" s="212"/>
      <c r="B202" s="46"/>
      <c r="C202" s="35"/>
      <c r="D202" s="67"/>
      <c r="E202" s="36"/>
      <c r="F202" s="37"/>
      <c r="G202" s="37"/>
      <c r="H202" s="70"/>
      <c r="I202" s="37"/>
      <c r="J202" s="36"/>
      <c r="K202" s="37"/>
      <c r="L202" s="67"/>
      <c r="M202" s="38"/>
      <c r="N202" s="38"/>
      <c r="O202" s="44">
        <f t="shared" si="6"/>
        <v>0</v>
      </c>
      <c r="P202" s="37"/>
      <c r="Q202" s="34"/>
      <c r="R202" s="34"/>
      <c r="S202" s="170"/>
      <c r="T202" s="127">
        <f>IF(ISBLANK($S202),O202,0)</f>
        <v>0</v>
      </c>
      <c r="U202" s="133"/>
    </row>
    <row r="203" spans="1:21" s="47" customFormat="1" ht="24.95" customHeight="1" x14ac:dyDescent="0.25">
      <c r="A203" s="212"/>
      <c r="B203" s="160"/>
      <c r="C203" s="40"/>
      <c r="D203" s="68"/>
      <c r="E203" s="42"/>
      <c r="F203" s="43"/>
      <c r="G203" s="43"/>
      <c r="H203" s="71"/>
      <c r="I203" s="43"/>
      <c r="J203" s="42"/>
      <c r="K203" s="43"/>
      <c r="L203" s="68"/>
      <c r="M203" s="44"/>
      <c r="N203" s="38"/>
      <c r="O203" s="44">
        <f t="shared" si="6"/>
        <v>0</v>
      </c>
      <c r="P203" s="43"/>
      <c r="Q203" s="41"/>
      <c r="R203" s="41"/>
      <c r="S203" s="170"/>
      <c r="T203" s="102">
        <f t="shared" ref="T203" si="8">IF(ISBLANK($S203),O203,0)</f>
        <v>0</v>
      </c>
      <c r="U203" s="133"/>
    </row>
    <row r="204" spans="1:21" ht="18.75" customHeight="1" x14ac:dyDescent="0.25">
      <c r="A204" s="26"/>
      <c r="B204" s="24" t="s">
        <v>9</v>
      </c>
      <c r="C204" s="25"/>
      <c r="D204" s="98"/>
      <c r="E204" s="22"/>
      <c r="F204" s="22"/>
      <c r="G204" s="22"/>
      <c r="H204" s="100"/>
      <c r="I204" s="22"/>
      <c r="J204" s="22"/>
      <c r="K204" s="165"/>
      <c r="L204" s="164"/>
      <c r="M204" s="165"/>
      <c r="N204" s="167">
        <f>SUBTOTAL(109,Tableau26[MONTANT TOTAL  HT])</f>
        <v>0</v>
      </c>
      <c r="O204" s="167">
        <f>SUBTOTAL(109,Tableau26[MONTANT TOTAL  HT])</f>
        <v>0</v>
      </c>
      <c r="P204" s="165"/>
      <c r="Q204" s="168"/>
      <c r="R204" s="168"/>
      <c r="S204" s="164"/>
      <c r="T204" s="176">
        <f>SUBTOTAL(109,Tableau26[RESTE A RECEVOIR TTC])</f>
        <v>0</v>
      </c>
      <c r="U204" s="177"/>
    </row>
    <row r="207" spans="1:21" ht="81" customHeight="1" x14ac:dyDescent="0.25">
      <c r="A207" s="5"/>
      <c r="B207" s="216" t="s">
        <v>30</v>
      </c>
      <c r="C207" s="214"/>
      <c r="D207" s="214"/>
      <c r="E207" s="214"/>
      <c r="F207" s="214"/>
      <c r="G207" s="214"/>
      <c r="H207" s="214"/>
      <c r="I207" s="214"/>
      <c r="J207" s="214"/>
      <c r="K207" s="214"/>
      <c r="L207" s="214"/>
      <c r="M207" s="214"/>
      <c r="N207" s="214"/>
      <c r="O207" s="214"/>
      <c r="P207" s="214"/>
      <c r="Q207" s="214"/>
      <c r="R207" s="214"/>
      <c r="S207" s="214"/>
      <c r="T207" s="214"/>
      <c r="U207" s="214"/>
    </row>
    <row r="208" spans="1:21" ht="84" customHeight="1" x14ac:dyDescent="0.25">
      <c r="A208" s="28"/>
      <c r="B208" s="280" t="s">
        <v>17</v>
      </c>
      <c r="C208" s="280" t="s">
        <v>0</v>
      </c>
      <c r="D208" s="286" t="s">
        <v>1</v>
      </c>
      <c r="E208" s="285" t="s">
        <v>2</v>
      </c>
      <c r="F208" s="285" t="s">
        <v>3</v>
      </c>
      <c r="G208" s="285" t="s">
        <v>10</v>
      </c>
      <c r="H208" s="287" t="s">
        <v>13</v>
      </c>
      <c r="I208" s="285" t="s">
        <v>12</v>
      </c>
      <c r="J208" s="285" t="s">
        <v>26</v>
      </c>
      <c r="K208" s="285" t="s">
        <v>7</v>
      </c>
      <c r="L208" s="286" t="s">
        <v>53</v>
      </c>
      <c r="M208" s="285" t="s">
        <v>5</v>
      </c>
      <c r="N208" s="282" t="s">
        <v>50</v>
      </c>
      <c r="O208" s="282" t="s">
        <v>51</v>
      </c>
      <c r="P208" s="285" t="s">
        <v>6</v>
      </c>
      <c r="Q208" s="285" t="s">
        <v>14</v>
      </c>
      <c r="R208" s="294" t="s">
        <v>25</v>
      </c>
      <c r="S208" s="281" t="s">
        <v>54</v>
      </c>
      <c r="T208" s="282" t="s">
        <v>8</v>
      </c>
      <c r="U208" s="283" t="s">
        <v>11</v>
      </c>
    </row>
    <row r="209" spans="1:21" ht="24.95" customHeight="1" x14ac:dyDescent="0.25">
      <c r="A209" s="208" t="s">
        <v>41</v>
      </c>
      <c r="B209" s="23"/>
      <c r="C209" s="1"/>
      <c r="D209" s="97"/>
      <c r="E209" s="32"/>
      <c r="F209" s="2"/>
      <c r="G209" s="2"/>
      <c r="H209" s="99"/>
      <c r="I209" s="2"/>
      <c r="J209" s="32"/>
      <c r="K209" s="37"/>
      <c r="L209" s="67"/>
      <c r="M209" s="38"/>
      <c r="N209" s="38"/>
      <c r="O209" s="38">
        <f>Tableau264[[#This Row],[MONTANT TOTAL  HT]]*1.2</f>
        <v>0</v>
      </c>
      <c r="P209" s="37"/>
      <c r="Q209" s="34"/>
      <c r="R209" s="34"/>
      <c r="S209" s="67"/>
      <c r="T209" s="127">
        <f t="shared" ref="T209:T213" si="9">IF(ISBLANK($S209),O209,0)</f>
        <v>0</v>
      </c>
      <c r="U209" s="133"/>
    </row>
    <row r="210" spans="1:21" ht="24.95" customHeight="1" x14ac:dyDescent="0.25">
      <c r="A210" s="209"/>
      <c r="B210" s="23"/>
      <c r="C210" s="1"/>
      <c r="D210" s="97"/>
      <c r="E210" s="32"/>
      <c r="F210" s="2"/>
      <c r="G210" s="2"/>
      <c r="H210" s="99"/>
      <c r="I210" s="2"/>
      <c r="J210" s="32"/>
      <c r="K210" s="37"/>
      <c r="L210" s="67"/>
      <c r="M210" s="38"/>
      <c r="N210" s="38"/>
      <c r="O210" s="38">
        <f>Tableau264[[#This Row],[MONTANT TOTAL  HT]]*1.2</f>
        <v>0</v>
      </c>
      <c r="P210" s="37"/>
      <c r="Q210" s="34"/>
      <c r="R210" s="34"/>
      <c r="S210" s="170"/>
      <c r="T210" s="127">
        <f t="shared" si="9"/>
        <v>0</v>
      </c>
      <c r="U210" s="133"/>
    </row>
    <row r="211" spans="1:21" ht="24.95" customHeight="1" x14ac:dyDescent="0.25">
      <c r="A211" s="209"/>
      <c r="B211" s="23"/>
      <c r="C211" s="1"/>
      <c r="D211" s="97"/>
      <c r="E211" s="32"/>
      <c r="F211" s="2"/>
      <c r="G211" s="2"/>
      <c r="H211" s="99"/>
      <c r="I211" s="2"/>
      <c r="J211" s="32"/>
      <c r="K211" s="37"/>
      <c r="L211" s="67"/>
      <c r="M211" s="38"/>
      <c r="N211" s="38"/>
      <c r="O211" s="38">
        <f>Tableau264[[#This Row],[MONTANT TOTAL  HT]]*1.2</f>
        <v>0</v>
      </c>
      <c r="P211" s="37"/>
      <c r="Q211" s="34"/>
      <c r="R211" s="34"/>
      <c r="S211" s="170"/>
      <c r="T211" s="127">
        <f t="shared" si="9"/>
        <v>0</v>
      </c>
      <c r="U211" s="133"/>
    </row>
    <row r="212" spans="1:21" ht="24.95" customHeight="1" x14ac:dyDescent="0.25">
      <c r="A212" s="209"/>
      <c r="B212" s="23"/>
      <c r="C212" s="1"/>
      <c r="D212" s="97"/>
      <c r="E212" s="32"/>
      <c r="F212" s="2"/>
      <c r="G212" s="2"/>
      <c r="H212" s="99"/>
      <c r="I212" s="2"/>
      <c r="J212" s="32"/>
      <c r="K212" s="37"/>
      <c r="L212" s="67"/>
      <c r="M212" s="38"/>
      <c r="N212" s="38"/>
      <c r="O212" s="38">
        <f>Tableau264[[#This Row],[MONTANT TOTAL  HT]]*1.2</f>
        <v>0</v>
      </c>
      <c r="P212" s="37"/>
      <c r="Q212" s="34"/>
      <c r="R212" s="34"/>
      <c r="S212" s="170"/>
      <c r="T212" s="127">
        <f t="shared" si="9"/>
        <v>0</v>
      </c>
      <c r="U212" s="133"/>
    </row>
    <row r="213" spans="1:21" ht="24.95" customHeight="1" x14ac:dyDescent="0.25">
      <c r="A213" s="209"/>
      <c r="B213" s="23"/>
      <c r="C213" s="1"/>
      <c r="D213" s="97"/>
      <c r="E213" s="32"/>
      <c r="F213" s="2"/>
      <c r="G213" s="2"/>
      <c r="H213" s="99"/>
      <c r="I213" s="2"/>
      <c r="J213" s="32"/>
      <c r="K213" s="37"/>
      <c r="L213" s="67"/>
      <c r="M213" s="38"/>
      <c r="N213" s="38"/>
      <c r="O213" s="38">
        <f>Tableau264[[#This Row],[MONTANT TOTAL  HT]]*1.2</f>
        <v>0</v>
      </c>
      <c r="P213" s="37"/>
      <c r="Q213" s="34"/>
      <c r="R213" s="34"/>
      <c r="S213" s="170"/>
      <c r="T213" s="127">
        <f t="shared" si="9"/>
        <v>0</v>
      </c>
      <c r="U213" s="133"/>
    </row>
    <row r="214" spans="1:21" ht="24.95" customHeight="1" x14ac:dyDescent="0.25">
      <c r="A214" s="209"/>
      <c r="B214" s="23"/>
      <c r="C214" s="1"/>
      <c r="D214" s="97"/>
      <c r="E214" s="32"/>
      <c r="F214" s="2"/>
      <c r="G214" s="2"/>
      <c r="H214" s="99"/>
      <c r="I214" s="2"/>
      <c r="J214" s="32"/>
      <c r="K214" s="37"/>
      <c r="L214" s="67"/>
      <c r="M214" s="38"/>
      <c r="N214" s="38"/>
      <c r="O214" s="38">
        <f>Tableau264[[#This Row],[MONTANT TOTAL  HT]]*1.2</f>
        <v>0</v>
      </c>
      <c r="P214" s="37"/>
      <c r="Q214" s="34"/>
      <c r="R214" s="34"/>
      <c r="S214" s="170"/>
      <c r="T214" s="127">
        <f>IF(ISBLANK($S214),O214,0)</f>
        <v>0</v>
      </c>
      <c r="U214" s="133"/>
    </row>
    <row r="215" spans="1:21" ht="24.95" customHeight="1" x14ac:dyDescent="0.25">
      <c r="A215" s="209"/>
      <c r="B215" s="23"/>
      <c r="C215" s="1"/>
      <c r="D215" s="97"/>
      <c r="E215" s="32"/>
      <c r="F215" s="2"/>
      <c r="G215" s="2"/>
      <c r="H215" s="99"/>
      <c r="I215" s="2"/>
      <c r="J215" s="32"/>
      <c r="K215" s="37"/>
      <c r="L215" s="67"/>
      <c r="M215" s="38"/>
      <c r="N215" s="38"/>
      <c r="O215" s="38">
        <f>Tableau264[[#This Row],[MONTANT TOTAL  HT]]*1.2</f>
        <v>0</v>
      </c>
      <c r="P215" s="37"/>
      <c r="Q215" s="34"/>
      <c r="R215" s="34"/>
      <c r="S215" s="170"/>
      <c r="T215" s="127">
        <f t="shared" ref="T215:T278" si="10">IF(ISBLANK($S215),O215,0)</f>
        <v>0</v>
      </c>
      <c r="U215" s="133"/>
    </row>
    <row r="216" spans="1:21" ht="24.95" customHeight="1" x14ac:dyDescent="0.25">
      <c r="A216" s="209"/>
      <c r="B216" s="23"/>
      <c r="C216" s="1"/>
      <c r="D216" s="97"/>
      <c r="E216" s="32"/>
      <c r="F216" s="2"/>
      <c r="G216" s="2"/>
      <c r="H216" s="99"/>
      <c r="I216" s="2"/>
      <c r="J216" s="32"/>
      <c r="K216" s="37"/>
      <c r="L216" s="67"/>
      <c r="M216" s="38"/>
      <c r="N216" s="38"/>
      <c r="O216" s="38">
        <f>Tableau264[[#This Row],[MONTANT TOTAL  HT]]*1.2</f>
        <v>0</v>
      </c>
      <c r="P216" s="37"/>
      <c r="Q216" s="34"/>
      <c r="R216" s="34"/>
      <c r="S216" s="170"/>
      <c r="T216" s="127">
        <f t="shared" si="10"/>
        <v>0</v>
      </c>
      <c r="U216" s="133"/>
    </row>
    <row r="217" spans="1:21" ht="24.95" customHeight="1" x14ac:dyDescent="0.25">
      <c r="A217" s="209"/>
      <c r="B217" s="23"/>
      <c r="C217" s="1"/>
      <c r="D217" s="97"/>
      <c r="E217" s="32"/>
      <c r="F217" s="2"/>
      <c r="G217" s="2"/>
      <c r="H217" s="99"/>
      <c r="I217" s="2"/>
      <c r="J217" s="32"/>
      <c r="K217" s="37"/>
      <c r="L217" s="67"/>
      <c r="M217" s="38"/>
      <c r="N217" s="38"/>
      <c r="O217" s="38">
        <f>Tableau264[[#This Row],[MONTANT TOTAL  HT]]*1.2</f>
        <v>0</v>
      </c>
      <c r="P217" s="37"/>
      <c r="Q217" s="34"/>
      <c r="R217" s="34"/>
      <c r="S217" s="170"/>
      <c r="T217" s="127">
        <f t="shared" si="10"/>
        <v>0</v>
      </c>
      <c r="U217" s="133"/>
    </row>
    <row r="218" spans="1:21" ht="24.95" customHeight="1" x14ac:dyDescent="0.25">
      <c r="A218" s="209"/>
      <c r="B218" s="23"/>
      <c r="C218" s="1"/>
      <c r="D218" s="97"/>
      <c r="E218" s="32"/>
      <c r="F218" s="2"/>
      <c r="G218" s="2"/>
      <c r="H218" s="99"/>
      <c r="I218" s="2"/>
      <c r="J218" s="32"/>
      <c r="K218" s="37"/>
      <c r="L218" s="67"/>
      <c r="M218" s="38"/>
      <c r="N218" s="38"/>
      <c r="O218" s="38">
        <f>Tableau264[[#This Row],[MONTANT TOTAL  HT]]*1.2</f>
        <v>0</v>
      </c>
      <c r="P218" s="37"/>
      <c r="Q218" s="34"/>
      <c r="R218" s="34"/>
      <c r="S218" s="170"/>
      <c r="T218" s="127">
        <f t="shared" si="10"/>
        <v>0</v>
      </c>
      <c r="U218" s="133"/>
    </row>
    <row r="219" spans="1:21" s="47" customFormat="1" ht="24.95" customHeight="1" x14ac:dyDescent="0.25">
      <c r="A219" s="209"/>
      <c r="B219" s="46"/>
      <c r="C219" s="35"/>
      <c r="D219" s="67"/>
      <c r="E219" s="36"/>
      <c r="F219" s="37"/>
      <c r="G219" s="37"/>
      <c r="H219" s="70"/>
      <c r="I219" s="37"/>
      <c r="J219" s="36"/>
      <c r="K219" s="37"/>
      <c r="L219" s="67"/>
      <c r="M219" s="38"/>
      <c r="N219" s="38"/>
      <c r="O219" s="38">
        <f>Tableau264[[#This Row],[MONTANT TOTAL  HT]]*1.2</f>
        <v>0</v>
      </c>
      <c r="P219" s="37"/>
      <c r="Q219" s="34"/>
      <c r="R219" s="34"/>
      <c r="S219" s="170"/>
      <c r="T219" s="127">
        <f t="shared" si="10"/>
        <v>0</v>
      </c>
      <c r="U219" s="133"/>
    </row>
    <row r="220" spans="1:21" s="47" customFormat="1" ht="24.95" customHeight="1" x14ac:dyDescent="0.25">
      <c r="A220" s="209"/>
      <c r="B220" s="46"/>
      <c r="C220" s="35"/>
      <c r="D220" s="67"/>
      <c r="E220" s="36"/>
      <c r="F220" s="37"/>
      <c r="G220" s="37"/>
      <c r="H220" s="70"/>
      <c r="I220" s="37"/>
      <c r="J220" s="36"/>
      <c r="K220" s="37"/>
      <c r="L220" s="67"/>
      <c r="M220" s="38"/>
      <c r="N220" s="38"/>
      <c r="O220" s="38">
        <f>Tableau264[[#This Row],[MONTANT TOTAL  HT]]*1.2</f>
        <v>0</v>
      </c>
      <c r="P220" s="37"/>
      <c r="Q220" s="34"/>
      <c r="R220" s="34"/>
      <c r="S220" s="170"/>
      <c r="T220" s="127">
        <f t="shared" si="10"/>
        <v>0</v>
      </c>
      <c r="U220" s="133"/>
    </row>
    <row r="221" spans="1:21" s="47" customFormat="1" ht="24.95" customHeight="1" x14ac:dyDescent="0.25">
      <c r="A221" s="209"/>
      <c r="B221" s="46"/>
      <c r="C221" s="35"/>
      <c r="D221" s="67"/>
      <c r="E221" s="36"/>
      <c r="F221" s="37"/>
      <c r="G221" s="37"/>
      <c r="H221" s="70"/>
      <c r="I221" s="37"/>
      <c r="J221" s="36"/>
      <c r="K221" s="37"/>
      <c r="L221" s="67"/>
      <c r="M221" s="38"/>
      <c r="N221" s="38"/>
      <c r="O221" s="38">
        <f>Tableau264[[#This Row],[MONTANT TOTAL  HT]]*1.2</f>
        <v>0</v>
      </c>
      <c r="P221" s="37"/>
      <c r="Q221" s="34"/>
      <c r="R221" s="34"/>
      <c r="S221" s="170"/>
      <c r="T221" s="127">
        <f t="shared" si="10"/>
        <v>0</v>
      </c>
      <c r="U221" s="133"/>
    </row>
    <row r="222" spans="1:21" s="47" customFormat="1" ht="24.95" customHeight="1" x14ac:dyDescent="0.25">
      <c r="A222" s="209"/>
      <c r="B222" s="46"/>
      <c r="C222" s="35"/>
      <c r="D222" s="67"/>
      <c r="E222" s="36"/>
      <c r="F222" s="37"/>
      <c r="G222" s="37"/>
      <c r="H222" s="70"/>
      <c r="I222" s="37"/>
      <c r="J222" s="36"/>
      <c r="K222" s="37"/>
      <c r="L222" s="67"/>
      <c r="M222" s="38"/>
      <c r="N222" s="38"/>
      <c r="O222" s="38">
        <f>Tableau264[[#This Row],[MONTANT TOTAL  HT]]*1.2</f>
        <v>0</v>
      </c>
      <c r="P222" s="37"/>
      <c r="Q222" s="34"/>
      <c r="R222" s="34"/>
      <c r="S222" s="170"/>
      <c r="T222" s="127">
        <f t="shared" si="10"/>
        <v>0</v>
      </c>
      <c r="U222" s="133"/>
    </row>
    <row r="223" spans="1:21" s="47" customFormat="1" ht="24.95" customHeight="1" x14ac:dyDescent="0.25">
      <c r="A223" s="209"/>
      <c r="B223" s="46"/>
      <c r="C223" s="35"/>
      <c r="D223" s="67"/>
      <c r="E223" s="36"/>
      <c r="F223" s="37"/>
      <c r="G223" s="37"/>
      <c r="H223" s="70"/>
      <c r="I223" s="37"/>
      <c r="J223" s="36"/>
      <c r="K223" s="37"/>
      <c r="L223" s="67"/>
      <c r="M223" s="38"/>
      <c r="N223" s="38"/>
      <c r="O223" s="38">
        <f>Tableau264[[#This Row],[MONTANT TOTAL  HT]]*1.2</f>
        <v>0</v>
      </c>
      <c r="P223" s="37"/>
      <c r="Q223" s="34"/>
      <c r="R223" s="34"/>
      <c r="S223" s="170"/>
      <c r="T223" s="127">
        <f t="shared" si="10"/>
        <v>0</v>
      </c>
      <c r="U223" s="133"/>
    </row>
    <row r="224" spans="1:21" s="47" customFormat="1" ht="24.95" customHeight="1" x14ac:dyDescent="0.25">
      <c r="A224" s="209"/>
      <c r="B224" s="46"/>
      <c r="C224" s="35"/>
      <c r="D224" s="67"/>
      <c r="E224" s="36"/>
      <c r="F224" s="37"/>
      <c r="G224" s="37"/>
      <c r="H224" s="70"/>
      <c r="I224" s="37"/>
      <c r="J224" s="36"/>
      <c r="K224" s="37"/>
      <c r="L224" s="67"/>
      <c r="M224" s="38"/>
      <c r="N224" s="38"/>
      <c r="O224" s="38">
        <f>Tableau264[[#This Row],[MONTANT TOTAL  HT]]*1.2</f>
        <v>0</v>
      </c>
      <c r="P224" s="37"/>
      <c r="Q224" s="34"/>
      <c r="R224" s="34"/>
      <c r="S224" s="170"/>
      <c r="T224" s="127">
        <f t="shared" si="10"/>
        <v>0</v>
      </c>
      <c r="U224" s="133"/>
    </row>
    <row r="225" spans="1:21" s="47" customFormat="1" ht="24.95" customHeight="1" x14ac:dyDescent="0.25">
      <c r="A225" s="209"/>
      <c r="B225" s="46"/>
      <c r="C225" s="35"/>
      <c r="D225" s="67"/>
      <c r="E225" s="36"/>
      <c r="F225" s="37"/>
      <c r="G225" s="37"/>
      <c r="H225" s="70"/>
      <c r="I225" s="37"/>
      <c r="J225" s="36"/>
      <c r="K225" s="37"/>
      <c r="L225" s="67"/>
      <c r="M225" s="38"/>
      <c r="N225" s="38"/>
      <c r="O225" s="38">
        <f>Tableau264[[#This Row],[MONTANT TOTAL  HT]]*1.2</f>
        <v>0</v>
      </c>
      <c r="P225" s="37"/>
      <c r="Q225" s="34"/>
      <c r="R225" s="34"/>
      <c r="S225" s="170"/>
      <c r="T225" s="127">
        <f t="shared" si="10"/>
        <v>0</v>
      </c>
      <c r="U225" s="133"/>
    </row>
    <row r="226" spans="1:21" s="47" customFormat="1" ht="24.95" customHeight="1" x14ac:dyDescent="0.25">
      <c r="A226" s="209"/>
      <c r="B226" s="46"/>
      <c r="C226" s="35"/>
      <c r="D226" s="67"/>
      <c r="E226" s="36"/>
      <c r="F226" s="37"/>
      <c r="G226" s="37"/>
      <c r="H226" s="70"/>
      <c r="I226" s="37"/>
      <c r="J226" s="36"/>
      <c r="K226" s="37"/>
      <c r="L226" s="67"/>
      <c r="M226" s="38"/>
      <c r="N226" s="38"/>
      <c r="O226" s="38">
        <f>Tableau264[[#This Row],[MONTANT TOTAL  HT]]*1.2</f>
        <v>0</v>
      </c>
      <c r="P226" s="37"/>
      <c r="Q226" s="34"/>
      <c r="R226" s="34"/>
      <c r="S226" s="170"/>
      <c r="T226" s="127">
        <f t="shared" si="10"/>
        <v>0</v>
      </c>
      <c r="U226" s="133"/>
    </row>
    <row r="227" spans="1:21" s="47" customFormat="1" ht="24.95" customHeight="1" x14ac:dyDescent="0.25">
      <c r="A227" s="209"/>
      <c r="B227" s="46"/>
      <c r="C227" s="35"/>
      <c r="D227" s="67"/>
      <c r="E227" s="36"/>
      <c r="F227" s="37"/>
      <c r="G227" s="37"/>
      <c r="H227" s="70"/>
      <c r="I227" s="37"/>
      <c r="J227" s="36"/>
      <c r="K227" s="37"/>
      <c r="L227" s="67"/>
      <c r="M227" s="38"/>
      <c r="N227" s="38"/>
      <c r="O227" s="38">
        <f>Tableau264[[#This Row],[MONTANT TOTAL  HT]]*1.2</f>
        <v>0</v>
      </c>
      <c r="P227" s="37"/>
      <c r="Q227" s="34"/>
      <c r="R227" s="34"/>
      <c r="S227" s="170"/>
      <c r="T227" s="127">
        <f t="shared" si="10"/>
        <v>0</v>
      </c>
      <c r="U227" s="133"/>
    </row>
    <row r="228" spans="1:21" s="47" customFormat="1" ht="24.95" customHeight="1" x14ac:dyDescent="0.25">
      <c r="A228" s="209"/>
      <c r="B228" s="46"/>
      <c r="C228" s="35"/>
      <c r="D228" s="67"/>
      <c r="E228" s="36"/>
      <c r="F228" s="37"/>
      <c r="G228" s="37"/>
      <c r="H228" s="70"/>
      <c r="I228" s="37"/>
      <c r="J228" s="36"/>
      <c r="K228" s="37"/>
      <c r="L228" s="67"/>
      <c r="M228" s="38"/>
      <c r="N228" s="38"/>
      <c r="O228" s="38">
        <f>Tableau264[[#This Row],[MONTANT TOTAL  HT]]*1.2</f>
        <v>0</v>
      </c>
      <c r="P228" s="37"/>
      <c r="Q228" s="34"/>
      <c r="R228" s="34"/>
      <c r="S228" s="170"/>
      <c r="T228" s="127">
        <f t="shared" si="10"/>
        <v>0</v>
      </c>
      <c r="U228" s="133"/>
    </row>
    <row r="229" spans="1:21" s="47" customFormat="1" ht="24.95" customHeight="1" x14ac:dyDescent="0.25">
      <c r="A229" s="209"/>
      <c r="B229" s="46"/>
      <c r="C229" s="35"/>
      <c r="D229" s="67"/>
      <c r="E229" s="36"/>
      <c r="F229" s="37"/>
      <c r="G229" s="37"/>
      <c r="H229" s="70"/>
      <c r="I229" s="37"/>
      <c r="J229" s="36"/>
      <c r="K229" s="37"/>
      <c r="L229" s="67"/>
      <c r="M229" s="38"/>
      <c r="N229" s="38"/>
      <c r="O229" s="38">
        <f>Tableau264[[#This Row],[MONTANT TOTAL  HT]]*1.2</f>
        <v>0</v>
      </c>
      <c r="P229" s="37"/>
      <c r="Q229" s="34"/>
      <c r="R229" s="34"/>
      <c r="S229" s="170"/>
      <c r="T229" s="127">
        <f t="shared" si="10"/>
        <v>0</v>
      </c>
      <c r="U229" s="133"/>
    </row>
    <row r="230" spans="1:21" s="47" customFormat="1" ht="24.95" customHeight="1" x14ac:dyDescent="0.25">
      <c r="A230" s="209"/>
      <c r="B230" s="46"/>
      <c r="C230" s="35"/>
      <c r="D230" s="67"/>
      <c r="E230" s="36"/>
      <c r="F230" s="37"/>
      <c r="G230" s="37"/>
      <c r="H230" s="70"/>
      <c r="I230" s="37"/>
      <c r="J230" s="36"/>
      <c r="K230" s="37"/>
      <c r="L230" s="67"/>
      <c r="M230" s="38"/>
      <c r="N230" s="38"/>
      <c r="O230" s="38">
        <f>Tableau264[[#This Row],[MONTANT TOTAL  HT]]*1.2</f>
        <v>0</v>
      </c>
      <c r="P230" s="37"/>
      <c r="Q230" s="34"/>
      <c r="R230" s="34"/>
      <c r="S230" s="170"/>
      <c r="T230" s="127">
        <f t="shared" si="10"/>
        <v>0</v>
      </c>
      <c r="U230" s="133"/>
    </row>
    <row r="231" spans="1:21" s="47" customFormat="1" ht="24.95" customHeight="1" x14ac:dyDescent="0.25">
      <c r="A231" s="209"/>
      <c r="B231" s="46"/>
      <c r="C231" s="35"/>
      <c r="D231" s="67"/>
      <c r="E231" s="36"/>
      <c r="F231" s="37"/>
      <c r="G231" s="37"/>
      <c r="H231" s="70"/>
      <c r="I231" s="37"/>
      <c r="J231" s="36"/>
      <c r="K231" s="37"/>
      <c r="L231" s="67"/>
      <c r="M231" s="38"/>
      <c r="N231" s="38"/>
      <c r="O231" s="38">
        <f>Tableau264[[#This Row],[MONTANT TOTAL  HT]]*1.2</f>
        <v>0</v>
      </c>
      <c r="P231" s="37"/>
      <c r="Q231" s="34"/>
      <c r="R231" s="34"/>
      <c r="S231" s="170"/>
      <c r="T231" s="127">
        <f t="shared" si="10"/>
        <v>0</v>
      </c>
      <c r="U231" s="133"/>
    </row>
    <row r="232" spans="1:21" s="47" customFormat="1" ht="24.95" customHeight="1" x14ac:dyDescent="0.25">
      <c r="A232" s="209"/>
      <c r="B232" s="46"/>
      <c r="C232" s="35"/>
      <c r="D232" s="67"/>
      <c r="E232" s="36"/>
      <c r="F232" s="37"/>
      <c r="G232" s="37"/>
      <c r="H232" s="70"/>
      <c r="I232" s="37"/>
      <c r="J232" s="36"/>
      <c r="K232" s="37"/>
      <c r="L232" s="67"/>
      <c r="M232" s="38"/>
      <c r="N232" s="38"/>
      <c r="O232" s="38">
        <f>Tableau264[[#This Row],[MONTANT TOTAL  HT]]*1.2</f>
        <v>0</v>
      </c>
      <c r="P232" s="37"/>
      <c r="Q232" s="34"/>
      <c r="R232" s="34"/>
      <c r="S232" s="170"/>
      <c r="T232" s="127">
        <f t="shared" si="10"/>
        <v>0</v>
      </c>
      <c r="U232" s="133"/>
    </row>
    <row r="233" spans="1:21" s="47" customFormat="1" ht="24.95" customHeight="1" x14ac:dyDescent="0.25">
      <c r="A233" s="209"/>
      <c r="B233" s="46"/>
      <c r="C233" s="35"/>
      <c r="D233" s="67"/>
      <c r="E233" s="36"/>
      <c r="F233" s="37"/>
      <c r="G233" s="37"/>
      <c r="H233" s="70"/>
      <c r="I233" s="37"/>
      <c r="J233" s="36"/>
      <c r="K233" s="37"/>
      <c r="L233" s="67"/>
      <c r="M233" s="38"/>
      <c r="N233" s="38"/>
      <c r="O233" s="38">
        <f>Tableau264[[#This Row],[MONTANT TOTAL  HT]]*1.2</f>
        <v>0</v>
      </c>
      <c r="P233" s="37"/>
      <c r="Q233" s="34"/>
      <c r="R233" s="34"/>
      <c r="S233" s="170"/>
      <c r="T233" s="127">
        <f t="shared" si="10"/>
        <v>0</v>
      </c>
      <c r="U233" s="133"/>
    </row>
    <row r="234" spans="1:21" s="47" customFormat="1" ht="24.95" customHeight="1" x14ac:dyDescent="0.25">
      <c r="A234" s="209"/>
      <c r="B234" s="46"/>
      <c r="C234" s="35"/>
      <c r="D234" s="67"/>
      <c r="E234" s="36"/>
      <c r="F234" s="37"/>
      <c r="G234" s="37"/>
      <c r="H234" s="70"/>
      <c r="I234" s="37"/>
      <c r="J234" s="36"/>
      <c r="K234" s="37"/>
      <c r="L234" s="67"/>
      <c r="M234" s="38"/>
      <c r="N234" s="38"/>
      <c r="O234" s="38">
        <f>Tableau264[[#This Row],[MONTANT TOTAL  HT]]*1.2</f>
        <v>0</v>
      </c>
      <c r="P234" s="37"/>
      <c r="Q234" s="34"/>
      <c r="R234" s="34"/>
      <c r="S234" s="170"/>
      <c r="T234" s="127">
        <f t="shared" si="10"/>
        <v>0</v>
      </c>
      <c r="U234" s="133"/>
    </row>
    <row r="235" spans="1:21" s="47" customFormat="1" ht="24.95" customHeight="1" x14ac:dyDescent="0.25">
      <c r="A235" s="209"/>
      <c r="B235" s="46"/>
      <c r="C235" s="35"/>
      <c r="D235" s="67"/>
      <c r="E235" s="36"/>
      <c r="F235" s="37"/>
      <c r="G235" s="37"/>
      <c r="H235" s="70"/>
      <c r="I235" s="37"/>
      <c r="J235" s="36"/>
      <c r="K235" s="37"/>
      <c r="L235" s="67"/>
      <c r="M235" s="38"/>
      <c r="N235" s="38"/>
      <c r="O235" s="38">
        <f>Tableau264[[#This Row],[MONTANT TOTAL  HT]]*1.2</f>
        <v>0</v>
      </c>
      <c r="P235" s="37"/>
      <c r="Q235" s="34"/>
      <c r="R235" s="34"/>
      <c r="S235" s="170"/>
      <c r="T235" s="127">
        <f t="shared" si="10"/>
        <v>0</v>
      </c>
      <c r="U235" s="133"/>
    </row>
    <row r="236" spans="1:21" s="47" customFormat="1" ht="24.95" customHeight="1" x14ac:dyDescent="0.25">
      <c r="A236" s="209"/>
      <c r="B236" s="46"/>
      <c r="C236" s="35"/>
      <c r="D236" s="67"/>
      <c r="E236" s="36"/>
      <c r="F236" s="37"/>
      <c r="G236" s="37"/>
      <c r="H236" s="70"/>
      <c r="I236" s="37"/>
      <c r="J236" s="36"/>
      <c r="K236" s="37"/>
      <c r="L236" s="67"/>
      <c r="M236" s="38"/>
      <c r="N236" s="38"/>
      <c r="O236" s="38">
        <f>Tableau264[[#This Row],[MONTANT TOTAL  HT]]*1.2</f>
        <v>0</v>
      </c>
      <c r="P236" s="37"/>
      <c r="Q236" s="34"/>
      <c r="R236" s="34"/>
      <c r="S236" s="170"/>
      <c r="T236" s="127">
        <f t="shared" si="10"/>
        <v>0</v>
      </c>
      <c r="U236" s="133"/>
    </row>
    <row r="237" spans="1:21" s="47" customFormat="1" ht="24.95" customHeight="1" x14ac:dyDescent="0.25">
      <c r="A237" s="209"/>
      <c r="B237" s="46"/>
      <c r="C237" s="35"/>
      <c r="D237" s="67"/>
      <c r="E237" s="36"/>
      <c r="F237" s="37"/>
      <c r="G237" s="37"/>
      <c r="H237" s="70"/>
      <c r="I237" s="37"/>
      <c r="J237" s="36"/>
      <c r="K237" s="37"/>
      <c r="L237" s="67"/>
      <c r="M237" s="38"/>
      <c r="N237" s="38"/>
      <c r="O237" s="38">
        <f>Tableau264[[#This Row],[MONTANT TOTAL  HT]]*1.2</f>
        <v>0</v>
      </c>
      <c r="P237" s="37"/>
      <c r="Q237" s="34"/>
      <c r="R237" s="34"/>
      <c r="S237" s="170"/>
      <c r="T237" s="127">
        <f t="shared" si="10"/>
        <v>0</v>
      </c>
      <c r="U237" s="133"/>
    </row>
    <row r="238" spans="1:21" s="47" customFormat="1" ht="24.95" customHeight="1" x14ac:dyDescent="0.25">
      <c r="A238" s="209"/>
      <c r="B238" s="46"/>
      <c r="C238" s="35"/>
      <c r="D238" s="67"/>
      <c r="E238" s="36"/>
      <c r="F238" s="37"/>
      <c r="G238" s="37"/>
      <c r="H238" s="70"/>
      <c r="I238" s="37"/>
      <c r="J238" s="36"/>
      <c r="K238" s="37"/>
      <c r="L238" s="67"/>
      <c r="M238" s="38"/>
      <c r="N238" s="38"/>
      <c r="O238" s="38">
        <f>Tableau264[[#This Row],[MONTANT TOTAL  HT]]*1.2</f>
        <v>0</v>
      </c>
      <c r="P238" s="37"/>
      <c r="Q238" s="34"/>
      <c r="R238" s="34"/>
      <c r="S238" s="170"/>
      <c r="T238" s="127">
        <f t="shared" si="10"/>
        <v>0</v>
      </c>
      <c r="U238" s="133"/>
    </row>
    <row r="239" spans="1:21" s="47" customFormat="1" ht="24.95" customHeight="1" x14ac:dyDescent="0.25">
      <c r="A239" s="209"/>
      <c r="B239" s="46"/>
      <c r="C239" s="35"/>
      <c r="D239" s="67"/>
      <c r="E239" s="36"/>
      <c r="F239" s="37"/>
      <c r="G239" s="37"/>
      <c r="H239" s="70"/>
      <c r="I239" s="37"/>
      <c r="J239" s="36"/>
      <c r="K239" s="37"/>
      <c r="L239" s="67"/>
      <c r="M239" s="38"/>
      <c r="N239" s="38"/>
      <c r="O239" s="38">
        <f>Tableau264[[#This Row],[MONTANT TOTAL  HT]]*1.2</f>
        <v>0</v>
      </c>
      <c r="P239" s="37"/>
      <c r="Q239" s="34"/>
      <c r="R239" s="34"/>
      <c r="S239" s="170"/>
      <c r="T239" s="127">
        <f t="shared" si="10"/>
        <v>0</v>
      </c>
      <c r="U239" s="133"/>
    </row>
    <row r="240" spans="1:21" s="47" customFormat="1" ht="24.95" customHeight="1" x14ac:dyDescent="0.25">
      <c r="A240" s="209"/>
      <c r="B240" s="46"/>
      <c r="C240" s="35"/>
      <c r="D240" s="67"/>
      <c r="E240" s="36"/>
      <c r="F240" s="37"/>
      <c r="G240" s="37"/>
      <c r="H240" s="70"/>
      <c r="I240" s="37"/>
      <c r="J240" s="36"/>
      <c r="K240" s="37"/>
      <c r="L240" s="67"/>
      <c r="M240" s="38"/>
      <c r="N240" s="38"/>
      <c r="O240" s="38">
        <f>Tableau264[[#This Row],[MONTANT TOTAL  HT]]*1.2</f>
        <v>0</v>
      </c>
      <c r="P240" s="37"/>
      <c r="Q240" s="34"/>
      <c r="R240" s="34"/>
      <c r="S240" s="170"/>
      <c r="T240" s="127">
        <f t="shared" si="10"/>
        <v>0</v>
      </c>
      <c r="U240" s="133"/>
    </row>
    <row r="241" spans="1:21" s="47" customFormat="1" ht="24.95" customHeight="1" x14ac:dyDescent="0.25">
      <c r="A241" s="209"/>
      <c r="B241" s="46"/>
      <c r="C241" s="35"/>
      <c r="D241" s="67"/>
      <c r="E241" s="36"/>
      <c r="F241" s="37"/>
      <c r="G241" s="37"/>
      <c r="H241" s="70"/>
      <c r="I241" s="37"/>
      <c r="J241" s="36"/>
      <c r="K241" s="37"/>
      <c r="L241" s="67"/>
      <c r="M241" s="38"/>
      <c r="N241" s="38"/>
      <c r="O241" s="38">
        <f>Tableau264[[#This Row],[MONTANT TOTAL  HT]]*1.2</f>
        <v>0</v>
      </c>
      <c r="P241" s="37"/>
      <c r="Q241" s="34"/>
      <c r="R241" s="34"/>
      <c r="S241" s="170"/>
      <c r="T241" s="127">
        <f t="shared" si="10"/>
        <v>0</v>
      </c>
      <c r="U241" s="133"/>
    </row>
    <row r="242" spans="1:21" s="47" customFormat="1" ht="24.95" customHeight="1" x14ac:dyDescent="0.25">
      <c r="A242" s="209"/>
      <c r="B242" s="46"/>
      <c r="C242" s="35"/>
      <c r="D242" s="67"/>
      <c r="E242" s="36"/>
      <c r="F242" s="37"/>
      <c r="G242" s="37"/>
      <c r="H242" s="70"/>
      <c r="I242" s="37"/>
      <c r="J242" s="36"/>
      <c r="K242" s="37"/>
      <c r="L242" s="67"/>
      <c r="M242" s="38"/>
      <c r="N242" s="38"/>
      <c r="O242" s="38">
        <f>Tableau264[[#This Row],[MONTANT TOTAL  HT]]*1.2</f>
        <v>0</v>
      </c>
      <c r="P242" s="37"/>
      <c r="Q242" s="34"/>
      <c r="R242" s="34"/>
      <c r="S242" s="170"/>
      <c r="T242" s="127">
        <f t="shared" si="10"/>
        <v>0</v>
      </c>
      <c r="U242" s="133"/>
    </row>
    <row r="243" spans="1:21" s="47" customFormat="1" ht="24.95" customHeight="1" x14ac:dyDescent="0.25">
      <c r="A243" s="209"/>
      <c r="B243" s="46"/>
      <c r="C243" s="35"/>
      <c r="D243" s="67"/>
      <c r="E243" s="36"/>
      <c r="F243" s="37"/>
      <c r="G243" s="37"/>
      <c r="H243" s="70"/>
      <c r="I243" s="37"/>
      <c r="J243" s="36"/>
      <c r="K243" s="37"/>
      <c r="L243" s="67"/>
      <c r="M243" s="38"/>
      <c r="N243" s="38"/>
      <c r="O243" s="38">
        <f>Tableau264[[#This Row],[MONTANT TOTAL  HT]]*1.2</f>
        <v>0</v>
      </c>
      <c r="P243" s="37"/>
      <c r="Q243" s="34"/>
      <c r="R243" s="34"/>
      <c r="S243" s="170"/>
      <c r="T243" s="127">
        <f t="shared" si="10"/>
        <v>0</v>
      </c>
      <c r="U243" s="133"/>
    </row>
    <row r="244" spans="1:21" s="47" customFormat="1" ht="24.95" customHeight="1" x14ac:dyDescent="0.25">
      <c r="A244" s="209"/>
      <c r="B244" s="46"/>
      <c r="C244" s="35"/>
      <c r="D244" s="67"/>
      <c r="E244" s="36"/>
      <c r="F244" s="37"/>
      <c r="G244" s="37"/>
      <c r="H244" s="70"/>
      <c r="I244" s="37"/>
      <c r="J244" s="36"/>
      <c r="K244" s="37"/>
      <c r="L244" s="67"/>
      <c r="M244" s="38"/>
      <c r="N244" s="38"/>
      <c r="O244" s="38">
        <f>Tableau264[[#This Row],[MONTANT TOTAL  HT]]*1.2</f>
        <v>0</v>
      </c>
      <c r="P244" s="37"/>
      <c r="Q244" s="34"/>
      <c r="R244" s="34"/>
      <c r="S244" s="170"/>
      <c r="T244" s="127">
        <f t="shared" si="10"/>
        <v>0</v>
      </c>
      <c r="U244" s="133"/>
    </row>
    <row r="245" spans="1:21" s="47" customFormat="1" ht="24.95" customHeight="1" x14ac:dyDescent="0.25">
      <c r="A245" s="209"/>
      <c r="B245" s="46"/>
      <c r="C245" s="35"/>
      <c r="D245" s="67"/>
      <c r="E245" s="36"/>
      <c r="F245" s="37"/>
      <c r="G245" s="37"/>
      <c r="H245" s="70"/>
      <c r="I245" s="37"/>
      <c r="J245" s="36"/>
      <c r="K245" s="37"/>
      <c r="L245" s="67"/>
      <c r="M245" s="38"/>
      <c r="N245" s="38"/>
      <c r="O245" s="38">
        <f>Tableau264[[#This Row],[MONTANT TOTAL  HT]]*1.2</f>
        <v>0</v>
      </c>
      <c r="P245" s="37"/>
      <c r="Q245" s="34"/>
      <c r="R245" s="34"/>
      <c r="S245" s="170"/>
      <c r="T245" s="127">
        <f t="shared" si="10"/>
        <v>0</v>
      </c>
      <c r="U245" s="133"/>
    </row>
    <row r="246" spans="1:21" s="47" customFormat="1" ht="24.95" customHeight="1" x14ac:dyDescent="0.25">
      <c r="A246" s="209"/>
      <c r="B246" s="46"/>
      <c r="C246" s="35"/>
      <c r="D246" s="67"/>
      <c r="E246" s="36"/>
      <c r="F246" s="37"/>
      <c r="G246" s="37"/>
      <c r="H246" s="70"/>
      <c r="I246" s="37"/>
      <c r="J246" s="36"/>
      <c r="K246" s="37"/>
      <c r="L246" s="67"/>
      <c r="M246" s="38"/>
      <c r="N246" s="38"/>
      <c r="O246" s="38">
        <f>Tableau264[[#This Row],[MONTANT TOTAL  HT]]*1.2</f>
        <v>0</v>
      </c>
      <c r="P246" s="37"/>
      <c r="Q246" s="34"/>
      <c r="R246" s="34"/>
      <c r="S246" s="170"/>
      <c r="T246" s="127">
        <f t="shared" si="10"/>
        <v>0</v>
      </c>
      <c r="U246" s="133"/>
    </row>
    <row r="247" spans="1:21" s="47" customFormat="1" ht="24.95" customHeight="1" x14ac:dyDescent="0.25">
      <c r="A247" s="209"/>
      <c r="B247" s="46"/>
      <c r="C247" s="35"/>
      <c r="D247" s="67"/>
      <c r="E247" s="36"/>
      <c r="F247" s="37"/>
      <c r="G247" s="37"/>
      <c r="H247" s="70"/>
      <c r="I247" s="37"/>
      <c r="J247" s="36"/>
      <c r="K247" s="37"/>
      <c r="L247" s="67"/>
      <c r="M247" s="38"/>
      <c r="N247" s="38"/>
      <c r="O247" s="38">
        <f>Tableau264[[#This Row],[MONTANT TOTAL  HT]]*1.2</f>
        <v>0</v>
      </c>
      <c r="P247" s="37"/>
      <c r="Q247" s="34"/>
      <c r="R247" s="34"/>
      <c r="S247" s="170"/>
      <c r="T247" s="127">
        <f t="shared" si="10"/>
        <v>0</v>
      </c>
      <c r="U247" s="133"/>
    </row>
    <row r="248" spans="1:21" s="47" customFormat="1" ht="24.95" customHeight="1" x14ac:dyDescent="0.25">
      <c r="A248" s="209"/>
      <c r="B248" s="46"/>
      <c r="C248" s="35"/>
      <c r="D248" s="67"/>
      <c r="E248" s="36"/>
      <c r="F248" s="37"/>
      <c r="G248" s="37"/>
      <c r="H248" s="70"/>
      <c r="I248" s="37"/>
      <c r="J248" s="36"/>
      <c r="K248" s="37"/>
      <c r="L248" s="67"/>
      <c r="M248" s="38"/>
      <c r="N248" s="38"/>
      <c r="O248" s="38">
        <f>Tableau264[[#This Row],[MONTANT TOTAL  HT]]*1.2</f>
        <v>0</v>
      </c>
      <c r="P248" s="37"/>
      <c r="Q248" s="34"/>
      <c r="R248" s="34"/>
      <c r="S248" s="170"/>
      <c r="T248" s="127">
        <f t="shared" si="10"/>
        <v>0</v>
      </c>
      <c r="U248" s="133"/>
    </row>
    <row r="249" spans="1:21" s="47" customFormat="1" ht="24.95" customHeight="1" x14ac:dyDescent="0.25">
      <c r="A249" s="209"/>
      <c r="B249" s="46"/>
      <c r="C249" s="35"/>
      <c r="D249" s="67"/>
      <c r="E249" s="36"/>
      <c r="F249" s="37"/>
      <c r="G249" s="37"/>
      <c r="H249" s="70"/>
      <c r="I249" s="37"/>
      <c r="J249" s="36"/>
      <c r="K249" s="37"/>
      <c r="L249" s="67"/>
      <c r="M249" s="38"/>
      <c r="N249" s="38"/>
      <c r="O249" s="38">
        <f>Tableau264[[#This Row],[MONTANT TOTAL  HT]]*1.2</f>
        <v>0</v>
      </c>
      <c r="P249" s="37"/>
      <c r="Q249" s="34"/>
      <c r="R249" s="34"/>
      <c r="S249" s="170"/>
      <c r="T249" s="127">
        <f t="shared" si="10"/>
        <v>0</v>
      </c>
      <c r="U249" s="133"/>
    </row>
    <row r="250" spans="1:21" s="47" customFormat="1" ht="24.95" customHeight="1" x14ac:dyDescent="0.25">
      <c r="A250" s="209"/>
      <c r="B250" s="46"/>
      <c r="C250" s="35"/>
      <c r="D250" s="67"/>
      <c r="E250" s="36"/>
      <c r="F250" s="37"/>
      <c r="G250" s="37"/>
      <c r="H250" s="70"/>
      <c r="I250" s="37"/>
      <c r="J250" s="36"/>
      <c r="K250" s="37"/>
      <c r="L250" s="67"/>
      <c r="M250" s="38"/>
      <c r="N250" s="38"/>
      <c r="O250" s="38">
        <f>Tableau264[[#This Row],[MONTANT TOTAL  HT]]*1.2</f>
        <v>0</v>
      </c>
      <c r="P250" s="37"/>
      <c r="Q250" s="34"/>
      <c r="R250" s="34"/>
      <c r="S250" s="170"/>
      <c r="T250" s="127">
        <f t="shared" si="10"/>
        <v>0</v>
      </c>
      <c r="U250" s="133"/>
    </row>
    <row r="251" spans="1:21" s="47" customFormat="1" ht="24.95" customHeight="1" x14ac:dyDescent="0.25">
      <c r="A251" s="209"/>
      <c r="B251" s="46"/>
      <c r="C251" s="35"/>
      <c r="D251" s="67"/>
      <c r="E251" s="36"/>
      <c r="F251" s="37"/>
      <c r="G251" s="37"/>
      <c r="H251" s="70"/>
      <c r="I251" s="37"/>
      <c r="J251" s="36"/>
      <c r="K251" s="37"/>
      <c r="L251" s="67"/>
      <c r="M251" s="38"/>
      <c r="N251" s="38"/>
      <c r="O251" s="38">
        <f>Tableau264[[#This Row],[MONTANT TOTAL  HT]]*1.2</f>
        <v>0</v>
      </c>
      <c r="P251" s="37"/>
      <c r="Q251" s="34"/>
      <c r="R251" s="34"/>
      <c r="S251" s="170"/>
      <c r="T251" s="127">
        <f t="shared" si="10"/>
        <v>0</v>
      </c>
      <c r="U251" s="133"/>
    </row>
    <row r="252" spans="1:21" s="47" customFormat="1" ht="24.95" customHeight="1" x14ac:dyDescent="0.25">
      <c r="A252" s="209"/>
      <c r="B252" s="46"/>
      <c r="C252" s="35"/>
      <c r="D252" s="67"/>
      <c r="E252" s="36"/>
      <c r="F252" s="37"/>
      <c r="G252" s="37"/>
      <c r="H252" s="70"/>
      <c r="I252" s="37"/>
      <c r="J252" s="36"/>
      <c r="K252" s="37"/>
      <c r="L252" s="67"/>
      <c r="M252" s="38"/>
      <c r="N252" s="38"/>
      <c r="O252" s="38">
        <f>Tableau264[[#This Row],[MONTANT TOTAL  HT]]*1.2</f>
        <v>0</v>
      </c>
      <c r="P252" s="37"/>
      <c r="Q252" s="34"/>
      <c r="R252" s="34"/>
      <c r="S252" s="170"/>
      <c r="T252" s="127">
        <f t="shared" si="10"/>
        <v>0</v>
      </c>
      <c r="U252" s="133"/>
    </row>
    <row r="253" spans="1:21" s="47" customFormat="1" ht="24.95" customHeight="1" x14ac:dyDescent="0.25">
      <c r="A253" s="209"/>
      <c r="B253" s="46"/>
      <c r="C253" s="35"/>
      <c r="D253" s="67"/>
      <c r="E253" s="36"/>
      <c r="F253" s="37"/>
      <c r="G253" s="37"/>
      <c r="H253" s="70"/>
      <c r="I253" s="37"/>
      <c r="J253" s="36"/>
      <c r="K253" s="37"/>
      <c r="L253" s="67"/>
      <c r="M253" s="38"/>
      <c r="N253" s="38"/>
      <c r="O253" s="38">
        <f>Tableau264[[#This Row],[MONTANT TOTAL  HT]]*1.2</f>
        <v>0</v>
      </c>
      <c r="P253" s="37"/>
      <c r="Q253" s="34"/>
      <c r="R253" s="34"/>
      <c r="S253" s="170"/>
      <c r="T253" s="127">
        <f t="shared" si="10"/>
        <v>0</v>
      </c>
      <c r="U253" s="133"/>
    </row>
    <row r="254" spans="1:21" s="47" customFormat="1" ht="24.95" customHeight="1" x14ac:dyDescent="0.25">
      <c r="A254" s="209"/>
      <c r="B254" s="46"/>
      <c r="C254" s="35"/>
      <c r="D254" s="67"/>
      <c r="E254" s="36"/>
      <c r="F254" s="37"/>
      <c r="G254" s="37"/>
      <c r="H254" s="70"/>
      <c r="I254" s="37"/>
      <c r="J254" s="36"/>
      <c r="K254" s="37"/>
      <c r="L254" s="67"/>
      <c r="M254" s="38"/>
      <c r="N254" s="38"/>
      <c r="O254" s="38">
        <f>Tableau264[[#This Row],[MONTANT TOTAL  HT]]*1.2</f>
        <v>0</v>
      </c>
      <c r="P254" s="37"/>
      <c r="Q254" s="34"/>
      <c r="R254" s="34"/>
      <c r="S254" s="170"/>
      <c r="T254" s="127">
        <f t="shared" si="10"/>
        <v>0</v>
      </c>
      <c r="U254" s="133"/>
    </row>
    <row r="255" spans="1:21" s="47" customFormat="1" ht="24.95" customHeight="1" x14ac:dyDescent="0.25">
      <c r="A255" s="209"/>
      <c r="B255" s="46"/>
      <c r="C255" s="35"/>
      <c r="D255" s="67"/>
      <c r="E255" s="36"/>
      <c r="F255" s="37"/>
      <c r="G255" s="37"/>
      <c r="H255" s="70"/>
      <c r="I255" s="37"/>
      <c r="J255" s="36"/>
      <c r="K255" s="37"/>
      <c r="L255" s="67"/>
      <c r="M255" s="38"/>
      <c r="N255" s="38"/>
      <c r="O255" s="38">
        <f>Tableau264[[#This Row],[MONTANT TOTAL  HT]]*1.2</f>
        <v>0</v>
      </c>
      <c r="P255" s="37"/>
      <c r="Q255" s="34"/>
      <c r="R255" s="34"/>
      <c r="S255" s="170"/>
      <c r="T255" s="127">
        <f t="shared" si="10"/>
        <v>0</v>
      </c>
      <c r="U255" s="133"/>
    </row>
    <row r="256" spans="1:21" s="47" customFormat="1" ht="24.95" customHeight="1" x14ac:dyDescent="0.25">
      <c r="A256" s="209"/>
      <c r="B256" s="46"/>
      <c r="C256" s="35"/>
      <c r="D256" s="67"/>
      <c r="E256" s="36"/>
      <c r="F256" s="37"/>
      <c r="G256" s="37"/>
      <c r="H256" s="70"/>
      <c r="I256" s="37"/>
      <c r="J256" s="36"/>
      <c r="K256" s="37"/>
      <c r="L256" s="67"/>
      <c r="M256" s="38"/>
      <c r="N256" s="38"/>
      <c r="O256" s="38">
        <f>Tableau264[[#This Row],[MONTANT TOTAL  HT]]*1.2</f>
        <v>0</v>
      </c>
      <c r="P256" s="37"/>
      <c r="Q256" s="34"/>
      <c r="R256" s="34"/>
      <c r="S256" s="170"/>
      <c r="T256" s="127">
        <f t="shared" si="10"/>
        <v>0</v>
      </c>
      <c r="U256" s="133"/>
    </row>
    <row r="257" spans="1:21" s="47" customFormat="1" ht="24.95" customHeight="1" x14ac:dyDescent="0.25">
      <c r="A257" s="209"/>
      <c r="B257" s="46"/>
      <c r="C257" s="35"/>
      <c r="D257" s="67"/>
      <c r="E257" s="36"/>
      <c r="F257" s="37"/>
      <c r="G257" s="37"/>
      <c r="H257" s="70"/>
      <c r="I257" s="37"/>
      <c r="J257" s="36"/>
      <c r="K257" s="37"/>
      <c r="L257" s="67"/>
      <c r="M257" s="38"/>
      <c r="N257" s="38"/>
      <c r="O257" s="38">
        <f>Tableau264[[#This Row],[MONTANT TOTAL  HT]]*1.2</f>
        <v>0</v>
      </c>
      <c r="P257" s="37"/>
      <c r="Q257" s="34"/>
      <c r="R257" s="34"/>
      <c r="S257" s="170"/>
      <c r="T257" s="127">
        <f t="shared" si="10"/>
        <v>0</v>
      </c>
      <c r="U257" s="133"/>
    </row>
    <row r="258" spans="1:21" s="47" customFormat="1" ht="24.95" customHeight="1" x14ac:dyDescent="0.25">
      <c r="A258" s="209"/>
      <c r="B258" s="46"/>
      <c r="C258" s="35"/>
      <c r="D258" s="67"/>
      <c r="E258" s="36"/>
      <c r="F258" s="37"/>
      <c r="G258" s="37"/>
      <c r="H258" s="70"/>
      <c r="I258" s="37"/>
      <c r="J258" s="36"/>
      <c r="K258" s="37"/>
      <c r="L258" s="67"/>
      <c r="M258" s="38"/>
      <c r="N258" s="38"/>
      <c r="O258" s="38">
        <f>Tableau264[[#This Row],[MONTANT TOTAL  HT]]*1.2</f>
        <v>0</v>
      </c>
      <c r="P258" s="37"/>
      <c r="Q258" s="34"/>
      <c r="R258" s="34"/>
      <c r="S258" s="170"/>
      <c r="T258" s="127">
        <f t="shared" si="10"/>
        <v>0</v>
      </c>
      <c r="U258" s="133"/>
    </row>
    <row r="259" spans="1:21" s="47" customFormat="1" ht="24.95" customHeight="1" x14ac:dyDescent="0.25">
      <c r="A259" s="209"/>
      <c r="B259" s="46"/>
      <c r="C259" s="35"/>
      <c r="D259" s="67"/>
      <c r="E259" s="36"/>
      <c r="F259" s="37"/>
      <c r="G259" s="37"/>
      <c r="H259" s="70"/>
      <c r="I259" s="37"/>
      <c r="J259" s="36"/>
      <c r="K259" s="37"/>
      <c r="L259" s="67"/>
      <c r="M259" s="38"/>
      <c r="N259" s="38"/>
      <c r="O259" s="38">
        <f>Tableau264[[#This Row],[MONTANT TOTAL  HT]]*1.2</f>
        <v>0</v>
      </c>
      <c r="P259" s="37"/>
      <c r="Q259" s="34"/>
      <c r="R259" s="34"/>
      <c r="S259" s="170"/>
      <c r="T259" s="127">
        <f t="shared" si="10"/>
        <v>0</v>
      </c>
      <c r="U259" s="133"/>
    </row>
    <row r="260" spans="1:21" s="47" customFormat="1" ht="24.95" customHeight="1" x14ac:dyDescent="0.25">
      <c r="A260" s="209"/>
      <c r="B260" s="46"/>
      <c r="C260" s="35"/>
      <c r="D260" s="67"/>
      <c r="E260" s="36"/>
      <c r="F260" s="37"/>
      <c r="G260" s="37"/>
      <c r="H260" s="70"/>
      <c r="I260" s="37"/>
      <c r="J260" s="36"/>
      <c r="K260" s="37"/>
      <c r="L260" s="67"/>
      <c r="M260" s="38"/>
      <c r="N260" s="38"/>
      <c r="O260" s="38">
        <f>Tableau264[[#This Row],[MONTANT TOTAL  HT]]*1.2</f>
        <v>0</v>
      </c>
      <c r="P260" s="37"/>
      <c r="Q260" s="34"/>
      <c r="R260" s="34"/>
      <c r="S260" s="170"/>
      <c r="T260" s="127">
        <f t="shared" si="10"/>
        <v>0</v>
      </c>
      <c r="U260" s="133"/>
    </row>
    <row r="261" spans="1:21" s="47" customFormat="1" ht="24.95" customHeight="1" x14ac:dyDescent="0.25">
      <c r="A261" s="209"/>
      <c r="B261" s="46"/>
      <c r="C261" s="35"/>
      <c r="D261" s="67"/>
      <c r="E261" s="36"/>
      <c r="F261" s="37"/>
      <c r="G261" s="37"/>
      <c r="H261" s="70"/>
      <c r="I261" s="37"/>
      <c r="J261" s="36"/>
      <c r="K261" s="37"/>
      <c r="L261" s="67"/>
      <c r="M261" s="38"/>
      <c r="N261" s="38"/>
      <c r="O261" s="38">
        <f>Tableau264[[#This Row],[MONTANT TOTAL  HT]]*1.2</f>
        <v>0</v>
      </c>
      <c r="P261" s="37"/>
      <c r="Q261" s="34"/>
      <c r="R261" s="34"/>
      <c r="S261" s="170"/>
      <c r="T261" s="127">
        <f t="shared" si="10"/>
        <v>0</v>
      </c>
      <c r="U261" s="133"/>
    </row>
    <row r="262" spans="1:21" s="47" customFormat="1" ht="24.95" customHeight="1" x14ac:dyDescent="0.25">
      <c r="A262" s="209"/>
      <c r="B262" s="46"/>
      <c r="C262" s="35"/>
      <c r="D262" s="67"/>
      <c r="E262" s="36"/>
      <c r="F262" s="37"/>
      <c r="G262" s="37"/>
      <c r="H262" s="70"/>
      <c r="I262" s="37"/>
      <c r="J262" s="36"/>
      <c r="K262" s="37"/>
      <c r="L262" s="67"/>
      <c r="M262" s="38"/>
      <c r="N262" s="38"/>
      <c r="O262" s="38">
        <f>Tableau264[[#This Row],[MONTANT TOTAL  HT]]*1.2</f>
        <v>0</v>
      </c>
      <c r="P262" s="37"/>
      <c r="Q262" s="34"/>
      <c r="R262" s="34"/>
      <c r="S262" s="170"/>
      <c r="T262" s="127">
        <f t="shared" si="10"/>
        <v>0</v>
      </c>
      <c r="U262" s="133"/>
    </row>
    <row r="263" spans="1:21" s="47" customFormat="1" ht="24.95" customHeight="1" x14ac:dyDescent="0.25">
      <c r="A263" s="209"/>
      <c r="B263" s="46"/>
      <c r="C263" s="35"/>
      <c r="D263" s="67"/>
      <c r="E263" s="36"/>
      <c r="F263" s="37"/>
      <c r="G263" s="37"/>
      <c r="H263" s="70"/>
      <c r="I263" s="37"/>
      <c r="J263" s="36"/>
      <c r="K263" s="37"/>
      <c r="L263" s="67"/>
      <c r="M263" s="38"/>
      <c r="N263" s="38"/>
      <c r="O263" s="38">
        <f>Tableau264[[#This Row],[MONTANT TOTAL  HT]]*1.2</f>
        <v>0</v>
      </c>
      <c r="P263" s="37"/>
      <c r="Q263" s="34"/>
      <c r="R263" s="34"/>
      <c r="S263" s="170"/>
      <c r="T263" s="127">
        <f t="shared" si="10"/>
        <v>0</v>
      </c>
      <c r="U263" s="133"/>
    </row>
    <row r="264" spans="1:21" s="47" customFormat="1" ht="24.95" customHeight="1" x14ac:dyDescent="0.25">
      <c r="A264" s="209"/>
      <c r="B264" s="46"/>
      <c r="C264" s="35"/>
      <c r="D264" s="67"/>
      <c r="E264" s="36"/>
      <c r="F264" s="37"/>
      <c r="G264" s="37"/>
      <c r="H264" s="70"/>
      <c r="I264" s="37"/>
      <c r="J264" s="36"/>
      <c r="K264" s="37"/>
      <c r="L264" s="67"/>
      <c r="M264" s="38"/>
      <c r="N264" s="38"/>
      <c r="O264" s="38">
        <f>Tableau264[[#This Row],[MONTANT TOTAL  HT]]*1.2</f>
        <v>0</v>
      </c>
      <c r="P264" s="37"/>
      <c r="Q264" s="34"/>
      <c r="R264" s="34"/>
      <c r="S264" s="170"/>
      <c r="T264" s="127">
        <f t="shared" si="10"/>
        <v>0</v>
      </c>
      <c r="U264" s="133"/>
    </row>
    <row r="265" spans="1:21" s="47" customFormat="1" ht="24.95" customHeight="1" x14ac:dyDescent="0.25">
      <c r="A265" s="209"/>
      <c r="B265" s="46"/>
      <c r="C265" s="35"/>
      <c r="D265" s="67"/>
      <c r="E265" s="36"/>
      <c r="F265" s="37"/>
      <c r="G265" s="37"/>
      <c r="H265" s="70"/>
      <c r="I265" s="37"/>
      <c r="J265" s="36"/>
      <c r="K265" s="37"/>
      <c r="L265" s="67"/>
      <c r="M265" s="38"/>
      <c r="N265" s="38"/>
      <c r="O265" s="38">
        <f>Tableau264[[#This Row],[MONTANT TOTAL  HT]]*1.2</f>
        <v>0</v>
      </c>
      <c r="P265" s="37"/>
      <c r="Q265" s="34"/>
      <c r="R265" s="34"/>
      <c r="S265" s="170"/>
      <c r="T265" s="127">
        <f t="shared" si="10"/>
        <v>0</v>
      </c>
      <c r="U265" s="133"/>
    </row>
    <row r="266" spans="1:21" s="47" customFormat="1" ht="24.95" customHeight="1" x14ac:dyDescent="0.25">
      <c r="A266" s="209"/>
      <c r="B266" s="46"/>
      <c r="C266" s="35"/>
      <c r="D266" s="67"/>
      <c r="E266" s="36"/>
      <c r="F266" s="37"/>
      <c r="G266" s="37"/>
      <c r="H266" s="70"/>
      <c r="I266" s="37"/>
      <c r="J266" s="36"/>
      <c r="K266" s="37"/>
      <c r="L266" s="67"/>
      <c r="M266" s="38"/>
      <c r="N266" s="38"/>
      <c r="O266" s="38">
        <f>Tableau264[[#This Row],[MONTANT TOTAL  HT]]*1.2</f>
        <v>0</v>
      </c>
      <c r="P266" s="37"/>
      <c r="Q266" s="34"/>
      <c r="R266" s="34"/>
      <c r="S266" s="170"/>
      <c r="T266" s="127">
        <f t="shared" si="10"/>
        <v>0</v>
      </c>
      <c r="U266" s="133"/>
    </row>
    <row r="267" spans="1:21" s="47" customFormat="1" ht="24.95" customHeight="1" x14ac:dyDescent="0.25">
      <c r="A267" s="209"/>
      <c r="B267" s="46"/>
      <c r="C267" s="35"/>
      <c r="D267" s="67"/>
      <c r="E267" s="36"/>
      <c r="F267" s="37"/>
      <c r="G267" s="37"/>
      <c r="H267" s="70"/>
      <c r="I267" s="37"/>
      <c r="J267" s="36"/>
      <c r="K267" s="37"/>
      <c r="L267" s="67"/>
      <c r="M267" s="38"/>
      <c r="N267" s="38"/>
      <c r="O267" s="38">
        <f>Tableau264[[#This Row],[MONTANT TOTAL  HT]]*1.2</f>
        <v>0</v>
      </c>
      <c r="P267" s="37"/>
      <c r="Q267" s="34"/>
      <c r="R267" s="34"/>
      <c r="S267" s="170"/>
      <c r="T267" s="127">
        <f t="shared" si="10"/>
        <v>0</v>
      </c>
      <c r="U267" s="133"/>
    </row>
    <row r="268" spans="1:21" s="47" customFormat="1" ht="24.95" customHeight="1" x14ac:dyDescent="0.25">
      <c r="A268" s="209"/>
      <c r="B268" s="46"/>
      <c r="C268" s="35"/>
      <c r="D268" s="67"/>
      <c r="E268" s="36"/>
      <c r="F268" s="37"/>
      <c r="G268" s="37"/>
      <c r="H268" s="70"/>
      <c r="I268" s="37"/>
      <c r="J268" s="36"/>
      <c r="K268" s="37"/>
      <c r="L268" s="67"/>
      <c r="M268" s="38"/>
      <c r="N268" s="38"/>
      <c r="O268" s="38">
        <f>Tableau264[[#This Row],[MONTANT TOTAL  HT]]*1.2</f>
        <v>0</v>
      </c>
      <c r="P268" s="37"/>
      <c r="Q268" s="34"/>
      <c r="R268" s="34"/>
      <c r="S268" s="170"/>
      <c r="T268" s="127">
        <f t="shared" si="10"/>
        <v>0</v>
      </c>
      <c r="U268" s="133"/>
    </row>
    <row r="269" spans="1:21" s="47" customFormat="1" ht="24.95" customHeight="1" x14ac:dyDescent="0.25">
      <c r="A269" s="209"/>
      <c r="B269" s="46"/>
      <c r="C269" s="35"/>
      <c r="D269" s="67"/>
      <c r="E269" s="36"/>
      <c r="F269" s="37"/>
      <c r="G269" s="37"/>
      <c r="H269" s="70"/>
      <c r="I269" s="37"/>
      <c r="J269" s="36"/>
      <c r="K269" s="37"/>
      <c r="L269" s="67"/>
      <c r="M269" s="38"/>
      <c r="N269" s="38"/>
      <c r="O269" s="38">
        <f>Tableau264[[#This Row],[MONTANT TOTAL  HT]]*1.2</f>
        <v>0</v>
      </c>
      <c r="P269" s="37"/>
      <c r="Q269" s="34"/>
      <c r="R269" s="34"/>
      <c r="S269" s="170"/>
      <c r="T269" s="127">
        <f t="shared" si="10"/>
        <v>0</v>
      </c>
      <c r="U269" s="133"/>
    </row>
    <row r="270" spans="1:21" s="47" customFormat="1" ht="24.95" customHeight="1" x14ac:dyDescent="0.25">
      <c r="A270" s="209"/>
      <c r="B270" s="46"/>
      <c r="C270" s="35"/>
      <c r="D270" s="67"/>
      <c r="E270" s="36"/>
      <c r="F270" s="37"/>
      <c r="G270" s="37"/>
      <c r="H270" s="70"/>
      <c r="I270" s="37"/>
      <c r="J270" s="36"/>
      <c r="K270" s="37"/>
      <c r="L270" s="67"/>
      <c r="M270" s="38"/>
      <c r="N270" s="38"/>
      <c r="O270" s="38">
        <f>Tableau264[[#This Row],[MONTANT TOTAL  HT]]*1.2</f>
        <v>0</v>
      </c>
      <c r="P270" s="37"/>
      <c r="Q270" s="34"/>
      <c r="R270" s="34"/>
      <c r="S270" s="170"/>
      <c r="T270" s="127">
        <f t="shared" si="10"/>
        <v>0</v>
      </c>
      <c r="U270" s="133"/>
    </row>
    <row r="271" spans="1:21" s="47" customFormat="1" ht="24.95" customHeight="1" x14ac:dyDescent="0.25">
      <c r="A271" s="209"/>
      <c r="B271" s="46"/>
      <c r="C271" s="35"/>
      <c r="D271" s="67"/>
      <c r="E271" s="36"/>
      <c r="F271" s="37"/>
      <c r="G271" s="37"/>
      <c r="H271" s="70"/>
      <c r="I271" s="37"/>
      <c r="J271" s="36"/>
      <c r="K271" s="37"/>
      <c r="L271" s="67"/>
      <c r="M271" s="38"/>
      <c r="N271" s="38"/>
      <c r="O271" s="38">
        <f>Tableau264[[#This Row],[MONTANT TOTAL  HT]]*1.2</f>
        <v>0</v>
      </c>
      <c r="P271" s="37"/>
      <c r="Q271" s="34"/>
      <c r="R271" s="34"/>
      <c r="S271" s="170"/>
      <c r="T271" s="127">
        <f t="shared" si="10"/>
        <v>0</v>
      </c>
      <c r="U271" s="133"/>
    </row>
    <row r="272" spans="1:21" s="47" customFormat="1" ht="24.95" customHeight="1" x14ac:dyDescent="0.25">
      <c r="A272" s="209"/>
      <c r="B272" s="46"/>
      <c r="C272" s="35"/>
      <c r="D272" s="67"/>
      <c r="E272" s="36"/>
      <c r="F272" s="37"/>
      <c r="G272" s="37"/>
      <c r="H272" s="70"/>
      <c r="I272" s="37"/>
      <c r="J272" s="36"/>
      <c r="K272" s="37"/>
      <c r="L272" s="67"/>
      <c r="M272" s="38"/>
      <c r="N272" s="38"/>
      <c r="O272" s="38">
        <f>Tableau264[[#This Row],[MONTANT TOTAL  HT]]*1.2</f>
        <v>0</v>
      </c>
      <c r="P272" s="37"/>
      <c r="Q272" s="34"/>
      <c r="R272" s="34"/>
      <c r="S272" s="170"/>
      <c r="T272" s="127">
        <f t="shared" si="10"/>
        <v>0</v>
      </c>
      <c r="U272" s="133"/>
    </row>
    <row r="273" spans="1:21" s="47" customFormat="1" ht="24.95" customHeight="1" x14ac:dyDescent="0.25">
      <c r="A273" s="209"/>
      <c r="B273" s="46"/>
      <c r="C273" s="35"/>
      <c r="D273" s="67"/>
      <c r="E273" s="36"/>
      <c r="F273" s="37"/>
      <c r="G273" s="37"/>
      <c r="H273" s="70"/>
      <c r="I273" s="37"/>
      <c r="J273" s="36"/>
      <c r="K273" s="37"/>
      <c r="L273" s="67"/>
      <c r="M273" s="38"/>
      <c r="N273" s="38"/>
      <c r="O273" s="38">
        <f>Tableau264[[#This Row],[MONTANT TOTAL  HT]]*1.2</f>
        <v>0</v>
      </c>
      <c r="P273" s="37"/>
      <c r="Q273" s="34"/>
      <c r="R273" s="34"/>
      <c r="S273" s="170"/>
      <c r="T273" s="127">
        <f t="shared" si="10"/>
        <v>0</v>
      </c>
      <c r="U273" s="133"/>
    </row>
    <row r="274" spans="1:21" s="47" customFormat="1" ht="24.95" customHeight="1" x14ac:dyDescent="0.25">
      <c r="A274" s="209"/>
      <c r="B274" s="46"/>
      <c r="C274" s="35"/>
      <c r="D274" s="67"/>
      <c r="E274" s="36"/>
      <c r="F274" s="37"/>
      <c r="G274" s="37"/>
      <c r="H274" s="70"/>
      <c r="I274" s="37"/>
      <c r="J274" s="36"/>
      <c r="K274" s="37"/>
      <c r="L274" s="67"/>
      <c r="M274" s="38"/>
      <c r="N274" s="38"/>
      <c r="O274" s="38">
        <f>Tableau264[[#This Row],[MONTANT TOTAL  HT]]*1.2</f>
        <v>0</v>
      </c>
      <c r="P274" s="37"/>
      <c r="Q274" s="34"/>
      <c r="R274" s="34"/>
      <c r="S274" s="170"/>
      <c r="T274" s="127">
        <f t="shared" si="10"/>
        <v>0</v>
      </c>
      <c r="U274" s="133"/>
    </row>
    <row r="275" spans="1:21" s="47" customFormat="1" ht="24.95" customHeight="1" x14ac:dyDescent="0.25">
      <c r="A275" s="209"/>
      <c r="B275" s="46"/>
      <c r="C275" s="35"/>
      <c r="D275" s="67"/>
      <c r="E275" s="36"/>
      <c r="F275" s="37"/>
      <c r="G275" s="37"/>
      <c r="H275" s="70"/>
      <c r="I275" s="37"/>
      <c r="J275" s="36"/>
      <c r="K275" s="37"/>
      <c r="L275" s="67"/>
      <c r="M275" s="38"/>
      <c r="N275" s="38"/>
      <c r="O275" s="38">
        <f>Tableau264[[#This Row],[MONTANT TOTAL  HT]]*1.2</f>
        <v>0</v>
      </c>
      <c r="P275" s="37"/>
      <c r="Q275" s="34"/>
      <c r="R275" s="34"/>
      <c r="S275" s="170"/>
      <c r="T275" s="127">
        <f t="shared" si="10"/>
        <v>0</v>
      </c>
      <c r="U275" s="133"/>
    </row>
    <row r="276" spans="1:21" s="47" customFormat="1" ht="24.95" customHeight="1" x14ac:dyDescent="0.25">
      <c r="A276" s="209"/>
      <c r="B276" s="46"/>
      <c r="C276" s="35"/>
      <c r="D276" s="67"/>
      <c r="E276" s="36"/>
      <c r="F276" s="37"/>
      <c r="G276" s="37"/>
      <c r="H276" s="70"/>
      <c r="I276" s="37"/>
      <c r="J276" s="36"/>
      <c r="K276" s="37"/>
      <c r="L276" s="67"/>
      <c r="M276" s="38"/>
      <c r="N276" s="38"/>
      <c r="O276" s="38">
        <f>Tableau264[[#This Row],[MONTANT TOTAL  HT]]*1.2</f>
        <v>0</v>
      </c>
      <c r="P276" s="37"/>
      <c r="Q276" s="34"/>
      <c r="R276" s="34"/>
      <c r="S276" s="170"/>
      <c r="T276" s="127">
        <f t="shared" si="10"/>
        <v>0</v>
      </c>
      <c r="U276" s="133"/>
    </row>
    <row r="277" spans="1:21" s="47" customFormat="1" ht="24.95" customHeight="1" x14ac:dyDescent="0.25">
      <c r="A277" s="209"/>
      <c r="B277" s="46"/>
      <c r="C277" s="35"/>
      <c r="D277" s="67"/>
      <c r="E277" s="36"/>
      <c r="F277" s="37"/>
      <c r="G277" s="37"/>
      <c r="H277" s="70"/>
      <c r="I277" s="37"/>
      <c r="J277" s="36"/>
      <c r="K277" s="37"/>
      <c r="L277" s="67"/>
      <c r="M277" s="38"/>
      <c r="N277" s="38"/>
      <c r="O277" s="38">
        <f>Tableau264[[#This Row],[MONTANT TOTAL  HT]]*1.2</f>
        <v>0</v>
      </c>
      <c r="P277" s="37"/>
      <c r="Q277" s="34"/>
      <c r="R277" s="34"/>
      <c r="S277" s="170"/>
      <c r="T277" s="127">
        <f t="shared" si="10"/>
        <v>0</v>
      </c>
      <c r="U277" s="133"/>
    </row>
    <row r="278" spans="1:21" s="47" customFormat="1" ht="24.95" customHeight="1" x14ac:dyDescent="0.25">
      <c r="A278" s="209"/>
      <c r="B278" s="46"/>
      <c r="C278" s="35"/>
      <c r="D278" s="67"/>
      <c r="E278" s="36"/>
      <c r="F278" s="37"/>
      <c r="G278" s="37"/>
      <c r="H278" s="70"/>
      <c r="I278" s="37"/>
      <c r="J278" s="36"/>
      <c r="K278" s="37"/>
      <c r="L278" s="67"/>
      <c r="M278" s="38"/>
      <c r="N278" s="38"/>
      <c r="O278" s="38">
        <f>Tableau264[[#This Row],[MONTANT TOTAL  HT]]*1.2</f>
        <v>0</v>
      </c>
      <c r="P278" s="37"/>
      <c r="Q278" s="34"/>
      <c r="R278" s="34"/>
      <c r="S278" s="170"/>
      <c r="T278" s="127">
        <f t="shared" si="10"/>
        <v>0</v>
      </c>
      <c r="U278" s="133"/>
    </row>
    <row r="279" spans="1:21" s="47" customFormat="1" ht="24.95" customHeight="1" x14ac:dyDescent="0.25">
      <c r="A279" s="209"/>
      <c r="B279" s="46"/>
      <c r="C279" s="35"/>
      <c r="D279" s="67"/>
      <c r="E279" s="36"/>
      <c r="F279" s="37"/>
      <c r="G279" s="37"/>
      <c r="H279" s="70"/>
      <c r="I279" s="37"/>
      <c r="J279" s="36"/>
      <c r="K279" s="37"/>
      <c r="L279" s="67"/>
      <c r="M279" s="38"/>
      <c r="N279" s="38"/>
      <c r="O279" s="38">
        <f>Tableau264[[#This Row],[MONTANT TOTAL  HT]]*1.2</f>
        <v>0</v>
      </c>
      <c r="P279" s="37"/>
      <c r="Q279" s="34"/>
      <c r="R279" s="34"/>
      <c r="S279" s="170"/>
      <c r="T279" s="127">
        <f t="shared" ref="T279:T304" si="11">IF(ISBLANK($S279),O279,0)</f>
        <v>0</v>
      </c>
      <c r="U279" s="133"/>
    </row>
    <row r="280" spans="1:21" s="47" customFormat="1" ht="24.95" customHeight="1" x14ac:dyDescent="0.25">
      <c r="A280" s="209"/>
      <c r="B280" s="46"/>
      <c r="C280" s="35"/>
      <c r="D280" s="67"/>
      <c r="E280" s="36"/>
      <c r="F280" s="37"/>
      <c r="G280" s="37"/>
      <c r="H280" s="70"/>
      <c r="I280" s="37"/>
      <c r="J280" s="36"/>
      <c r="K280" s="37"/>
      <c r="L280" s="67"/>
      <c r="M280" s="38"/>
      <c r="N280" s="38"/>
      <c r="O280" s="38">
        <f>Tableau264[[#This Row],[MONTANT TOTAL  HT]]*1.2</f>
        <v>0</v>
      </c>
      <c r="P280" s="37"/>
      <c r="Q280" s="34"/>
      <c r="R280" s="34"/>
      <c r="S280" s="170"/>
      <c r="T280" s="127">
        <f t="shared" si="11"/>
        <v>0</v>
      </c>
      <c r="U280" s="133"/>
    </row>
    <row r="281" spans="1:21" s="47" customFormat="1" ht="24.95" customHeight="1" x14ac:dyDescent="0.25">
      <c r="A281" s="209"/>
      <c r="B281" s="46"/>
      <c r="C281" s="35"/>
      <c r="D281" s="67"/>
      <c r="E281" s="36"/>
      <c r="F281" s="37"/>
      <c r="G281" s="37"/>
      <c r="H281" s="70"/>
      <c r="I281" s="37"/>
      <c r="J281" s="36"/>
      <c r="K281" s="37"/>
      <c r="L281" s="67"/>
      <c r="M281" s="38"/>
      <c r="N281" s="38"/>
      <c r="O281" s="38">
        <f>Tableau264[[#This Row],[MONTANT TOTAL  HT]]*1.2</f>
        <v>0</v>
      </c>
      <c r="P281" s="37"/>
      <c r="Q281" s="34"/>
      <c r="R281" s="34"/>
      <c r="S281" s="170"/>
      <c r="T281" s="127">
        <f t="shared" si="11"/>
        <v>0</v>
      </c>
      <c r="U281" s="133"/>
    </row>
    <row r="282" spans="1:21" s="47" customFormat="1" ht="24.95" customHeight="1" x14ac:dyDescent="0.25">
      <c r="A282" s="209"/>
      <c r="B282" s="46"/>
      <c r="C282" s="35"/>
      <c r="D282" s="67"/>
      <c r="E282" s="36"/>
      <c r="F282" s="37"/>
      <c r="G282" s="37"/>
      <c r="H282" s="70"/>
      <c r="I282" s="37"/>
      <c r="J282" s="36"/>
      <c r="K282" s="37"/>
      <c r="L282" s="67"/>
      <c r="M282" s="38"/>
      <c r="N282" s="38"/>
      <c r="O282" s="38">
        <f>Tableau264[[#This Row],[MONTANT TOTAL  HT]]*1.2</f>
        <v>0</v>
      </c>
      <c r="P282" s="37"/>
      <c r="Q282" s="34"/>
      <c r="R282" s="34"/>
      <c r="S282" s="170"/>
      <c r="T282" s="127">
        <f t="shared" si="11"/>
        <v>0</v>
      </c>
      <c r="U282" s="133"/>
    </row>
    <row r="283" spans="1:21" s="47" customFormat="1" ht="24.95" customHeight="1" x14ac:dyDescent="0.25">
      <c r="A283" s="209"/>
      <c r="B283" s="46"/>
      <c r="C283" s="35"/>
      <c r="D283" s="67"/>
      <c r="E283" s="36"/>
      <c r="F283" s="37"/>
      <c r="G283" s="37"/>
      <c r="H283" s="70"/>
      <c r="I283" s="37"/>
      <c r="J283" s="36"/>
      <c r="K283" s="37"/>
      <c r="L283" s="67"/>
      <c r="M283" s="38"/>
      <c r="N283" s="38"/>
      <c r="O283" s="38">
        <f>Tableau264[[#This Row],[MONTANT TOTAL  HT]]*1.2</f>
        <v>0</v>
      </c>
      <c r="P283" s="37"/>
      <c r="Q283" s="34"/>
      <c r="R283" s="34"/>
      <c r="S283" s="170"/>
      <c r="T283" s="127">
        <f t="shared" si="11"/>
        <v>0</v>
      </c>
      <c r="U283" s="133"/>
    </row>
    <row r="284" spans="1:21" s="47" customFormat="1" ht="24.95" customHeight="1" x14ac:dyDescent="0.25">
      <c r="A284" s="209"/>
      <c r="B284" s="46"/>
      <c r="C284" s="35"/>
      <c r="D284" s="67"/>
      <c r="E284" s="36"/>
      <c r="F284" s="37"/>
      <c r="G284" s="37"/>
      <c r="H284" s="70"/>
      <c r="I284" s="37"/>
      <c r="J284" s="36"/>
      <c r="K284" s="37"/>
      <c r="L284" s="67"/>
      <c r="M284" s="38"/>
      <c r="N284" s="38"/>
      <c r="O284" s="38">
        <f>Tableau264[[#This Row],[MONTANT TOTAL  HT]]*1.2</f>
        <v>0</v>
      </c>
      <c r="P284" s="37"/>
      <c r="Q284" s="34"/>
      <c r="R284" s="34"/>
      <c r="S284" s="170"/>
      <c r="T284" s="127">
        <f t="shared" si="11"/>
        <v>0</v>
      </c>
      <c r="U284" s="133"/>
    </row>
    <row r="285" spans="1:21" s="47" customFormat="1" ht="24.95" customHeight="1" x14ac:dyDescent="0.25">
      <c r="A285" s="209"/>
      <c r="B285" s="46"/>
      <c r="C285" s="35"/>
      <c r="D285" s="67"/>
      <c r="E285" s="36"/>
      <c r="F285" s="37"/>
      <c r="G285" s="37"/>
      <c r="H285" s="70"/>
      <c r="I285" s="37"/>
      <c r="J285" s="36"/>
      <c r="K285" s="37"/>
      <c r="L285" s="67"/>
      <c r="M285" s="38"/>
      <c r="N285" s="38"/>
      <c r="O285" s="38">
        <f>Tableau264[[#This Row],[MONTANT TOTAL  HT]]*1.2</f>
        <v>0</v>
      </c>
      <c r="P285" s="37"/>
      <c r="Q285" s="34"/>
      <c r="R285" s="34"/>
      <c r="S285" s="170"/>
      <c r="T285" s="127">
        <f t="shared" si="11"/>
        <v>0</v>
      </c>
      <c r="U285" s="133"/>
    </row>
    <row r="286" spans="1:21" s="47" customFormat="1" ht="24.95" customHeight="1" x14ac:dyDescent="0.25">
      <c r="A286" s="209"/>
      <c r="B286" s="46"/>
      <c r="C286" s="35"/>
      <c r="D286" s="67"/>
      <c r="E286" s="36"/>
      <c r="F286" s="37"/>
      <c r="G286" s="37"/>
      <c r="H286" s="70"/>
      <c r="I286" s="37"/>
      <c r="J286" s="36"/>
      <c r="K286" s="37"/>
      <c r="L286" s="67"/>
      <c r="M286" s="38"/>
      <c r="N286" s="38"/>
      <c r="O286" s="38">
        <f>Tableau264[[#This Row],[MONTANT TOTAL  HT]]*1.2</f>
        <v>0</v>
      </c>
      <c r="P286" s="37"/>
      <c r="Q286" s="34"/>
      <c r="R286" s="34"/>
      <c r="S286" s="170"/>
      <c r="T286" s="127">
        <f t="shared" si="11"/>
        <v>0</v>
      </c>
      <c r="U286" s="133"/>
    </row>
    <row r="287" spans="1:21" s="47" customFormat="1" ht="24.95" customHeight="1" x14ac:dyDescent="0.25">
      <c r="A287" s="209"/>
      <c r="B287" s="46"/>
      <c r="C287" s="35"/>
      <c r="D287" s="67"/>
      <c r="E287" s="36"/>
      <c r="F287" s="37"/>
      <c r="G287" s="37"/>
      <c r="H287" s="70"/>
      <c r="I287" s="37"/>
      <c r="J287" s="36"/>
      <c r="K287" s="37"/>
      <c r="L287" s="67"/>
      <c r="M287" s="38"/>
      <c r="N287" s="38"/>
      <c r="O287" s="38">
        <f>Tableau264[[#This Row],[MONTANT TOTAL  HT]]*1.2</f>
        <v>0</v>
      </c>
      <c r="P287" s="37"/>
      <c r="Q287" s="34"/>
      <c r="R287" s="34"/>
      <c r="S287" s="170"/>
      <c r="T287" s="127">
        <f t="shared" si="11"/>
        <v>0</v>
      </c>
      <c r="U287" s="133"/>
    </row>
    <row r="288" spans="1:21" s="47" customFormat="1" ht="24.95" customHeight="1" x14ac:dyDescent="0.25">
      <c r="A288" s="209"/>
      <c r="B288" s="46"/>
      <c r="C288" s="35"/>
      <c r="D288" s="67"/>
      <c r="E288" s="36"/>
      <c r="F288" s="37"/>
      <c r="G288" s="37"/>
      <c r="H288" s="70"/>
      <c r="I288" s="37"/>
      <c r="J288" s="36"/>
      <c r="K288" s="37"/>
      <c r="L288" s="67"/>
      <c r="M288" s="38"/>
      <c r="N288" s="38"/>
      <c r="O288" s="38">
        <f>Tableau264[[#This Row],[MONTANT TOTAL  HT]]*1.2</f>
        <v>0</v>
      </c>
      <c r="P288" s="37"/>
      <c r="Q288" s="34"/>
      <c r="R288" s="34"/>
      <c r="S288" s="170"/>
      <c r="T288" s="127">
        <f t="shared" si="11"/>
        <v>0</v>
      </c>
      <c r="U288" s="133"/>
    </row>
    <row r="289" spans="1:21" s="47" customFormat="1" ht="24.95" customHeight="1" x14ac:dyDescent="0.25">
      <c r="A289" s="209"/>
      <c r="B289" s="46"/>
      <c r="C289" s="35"/>
      <c r="D289" s="67"/>
      <c r="E289" s="36"/>
      <c r="F289" s="37"/>
      <c r="G289" s="37"/>
      <c r="H289" s="70"/>
      <c r="I289" s="37"/>
      <c r="J289" s="36"/>
      <c r="K289" s="37"/>
      <c r="L289" s="67"/>
      <c r="M289" s="38"/>
      <c r="N289" s="38"/>
      <c r="O289" s="38">
        <f>Tableau264[[#This Row],[MONTANT TOTAL  HT]]*1.2</f>
        <v>0</v>
      </c>
      <c r="P289" s="37"/>
      <c r="Q289" s="34"/>
      <c r="R289" s="34"/>
      <c r="S289" s="170"/>
      <c r="T289" s="127">
        <f t="shared" si="11"/>
        <v>0</v>
      </c>
      <c r="U289" s="133"/>
    </row>
    <row r="290" spans="1:21" s="47" customFormat="1" ht="24.95" customHeight="1" x14ac:dyDescent="0.25">
      <c r="A290" s="209"/>
      <c r="B290" s="46"/>
      <c r="C290" s="35"/>
      <c r="D290" s="67"/>
      <c r="E290" s="36"/>
      <c r="F290" s="37"/>
      <c r="G290" s="37"/>
      <c r="H290" s="70"/>
      <c r="I290" s="37"/>
      <c r="J290" s="36"/>
      <c r="K290" s="37"/>
      <c r="L290" s="67"/>
      <c r="M290" s="38"/>
      <c r="N290" s="38"/>
      <c r="O290" s="38">
        <f>Tableau264[[#This Row],[MONTANT TOTAL  HT]]*1.2</f>
        <v>0</v>
      </c>
      <c r="P290" s="37"/>
      <c r="Q290" s="34"/>
      <c r="R290" s="34"/>
      <c r="S290" s="170"/>
      <c r="T290" s="127">
        <f t="shared" si="11"/>
        <v>0</v>
      </c>
      <c r="U290" s="133"/>
    </row>
    <row r="291" spans="1:21" s="47" customFormat="1" ht="24.95" customHeight="1" x14ac:dyDescent="0.25">
      <c r="A291" s="209"/>
      <c r="B291" s="46"/>
      <c r="C291" s="35"/>
      <c r="D291" s="67"/>
      <c r="E291" s="36"/>
      <c r="F291" s="37"/>
      <c r="G291" s="37"/>
      <c r="H291" s="70"/>
      <c r="I291" s="37"/>
      <c r="J291" s="36"/>
      <c r="K291" s="37"/>
      <c r="L291" s="67"/>
      <c r="M291" s="38"/>
      <c r="N291" s="38"/>
      <c r="O291" s="38">
        <f>Tableau264[[#This Row],[MONTANT TOTAL  HT]]*1.2</f>
        <v>0</v>
      </c>
      <c r="P291" s="37"/>
      <c r="Q291" s="34"/>
      <c r="R291" s="34"/>
      <c r="S291" s="170"/>
      <c r="T291" s="127">
        <f t="shared" si="11"/>
        <v>0</v>
      </c>
      <c r="U291" s="133"/>
    </row>
    <row r="292" spans="1:21" s="47" customFormat="1" ht="24.95" customHeight="1" x14ac:dyDescent="0.25">
      <c r="A292" s="209"/>
      <c r="B292" s="46"/>
      <c r="C292" s="35"/>
      <c r="D292" s="67"/>
      <c r="E292" s="36"/>
      <c r="F292" s="37"/>
      <c r="G292" s="37"/>
      <c r="H292" s="70"/>
      <c r="I292" s="37"/>
      <c r="J292" s="36"/>
      <c r="K292" s="37"/>
      <c r="L292" s="67"/>
      <c r="M292" s="38"/>
      <c r="N292" s="38"/>
      <c r="O292" s="38">
        <f>Tableau264[[#This Row],[MONTANT TOTAL  HT]]*1.2</f>
        <v>0</v>
      </c>
      <c r="P292" s="37"/>
      <c r="Q292" s="34"/>
      <c r="R292" s="34"/>
      <c r="S292" s="170"/>
      <c r="T292" s="127">
        <f t="shared" si="11"/>
        <v>0</v>
      </c>
      <c r="U292" s="133"/>
    </row>
    <row r="293" spans="1:21" s="47" customFormat="1" ht="24.95" customHeight="1" x14ac:dyDescent="0.25">
      <c r="A293" s="209"/>
      <c r="B293" s="46"/>
      <c r="C293" s="35"/>
      <c r="D293" s="67"/>
      <c r="E293" s="36"/>
      <c r="F293" s="37"/>
      <c r="G293" s="37"/>
      <c r="H293" s="70"/>
      <c r="I293" s="37"/>
      <c r="J293" s="36"/>
      <c r="K293" s="37"/>
      <c r="L293" s="67"/>
      <c r="M293" s="38"/>
      <c r="N293" s="38"/>
      <c r="O293" s="38">
        <f>Tableau264[[#This Row],[MONTANT TOTAL  HT]]*1.2</f>
        <v>0</v>
      </c>
      <c r="P293" s="37"/>
      <c r="Q293" s="34"/>
      <c r="R293" s="34"/>
      <c r="S293" s="170"/>
      <c r="T293" s="127">
        <f t="shared" si="11"/>
        <v>0</v>
      </c>
      <c r="U293" s="133"/>
    </row>
    <row r="294" spans="1:21" s="47" customFormat="1" ht="24.95" customHeight="1" x14ac:dyDescent="0.25">
      <c r="A294" s="209"/>
      <c r="B294" s="46"/>
      <c r="C294" s="35"/>
      <c r="D294" s="67"/>
      <c r="E294" s="36"/>
      <c r="F294" s="37"/>
      <c r="G294" s="37"/>
      <c r="H294" s="70"/>
      <c r="I294" s="37"/>
      <c r="J294" s="36"/>
      <c r="K294" s="37"/>
      <c r="L294" s="67"/>
      <c r="M294" s="38"/>
      <c r="N294" s="38"/>
      <c r="O294" s="38">
        <f>Tableau264[[#This Row],[MONTANT TOTAL  HT]]*1.2</f>
        <v>0</v>
      </c>
      <c r="P294" s="37"/>
      <c r="Q294" s="34"/>
      <c r="R294" s="34"/>
      <c r="S294" s="170"/>
      <c r="T294" s="127">
        <f t="shared" si="11"/>
        <v>0</v>
      </c>
      <c r="U294" s="133"/>
    </row>
    <row r="295" spans="1:21" s="47" customFormat="1" ht="24.95" customHeight="1" x14ac:dyDescent="0.25">
      <c r="A295" s="209"/>
      <c r="B295" s="46"/>
      <c r="C295" s="35"/>
      <c r="D295" s="67"/>
      <c r="E295" s="36"/>
      <c r="F295" s="37"/>
      <c r="G295" s="37"/>
      <c r="H295" s="70"/>
      <c r="I295" s="37"/>
      <c r="J295" s="36"/>
      <c r="K295" s="37"/>
      <c r="L295" s="67"/>
      <c r="M295" s="38"/>
      <c r="N295" s="38"/>
      <c r="O295" s="38">
        <f>Tableau264[[#This Row],[MONTANT TOTAL  HT]]*1.2</f>
        <v>0</v>
      </c>
      <c r="P295" s="37"/>
      <c r="Q295" s="34"/>
      <c r="R295" s="34"/>
      <c r="S295" s="170"/>
      <c r="T295" s="127">
        <f t="shared" si="11"/>
        <v>0</v>
      </c>
      <c r="U295" s="133"/>
    </row>
    <row r="296" spans="1:21" s="47" customFormat="1" ht="24.95" customHeight="1" x14ac:dyDescent="0.25">
      <c r="A296" s="209"/>
      <c r="B296" s="46"/>
      <c r="C296" s="35"/>
      <c r="D296" s="67"/>
      <c r="E296" s="36"/>
      <c r="F296" s="37"/>
      <c r="G296" s="37"/>
      <c r="H296" s="70"/>
      <c r="I296" s="37"/>
      <c r="J296" s="36"/>
      <c r="K296" s="37"/>
      <c r="L296" s="67"/>
      <c r="M296" s="38"/>
      <c r="N296" s="38"/>
      <c r="O296" s="38">
        <f>Tableau264[[#This Row],[MONTANT TOTAL  HT]]*1.2</f>
        <v>0</v>
      </c>
      <c r="P296" s="37"/>
      <c r="Q296" s="34"/>
      <c r="R296" s="34"/>
      <c r="S296" s="170"/>
      <c r="T296" s="127">
        <f t="shared" si="11"/>
        <v>0</v>
      </c>
      <c r="U296" s="133"/>
    </row>
    <row r="297" spans="1:21" s="47" customFormat="1" ht="24.95" customHeight="1" x14ac:dyDescent="0.25">
      <c r="A297" s="209"/>
      <c r="B297" s="46"/>
      <c r="C297" s="35"/>
      <c r="D297" s="67"/>
      <c r="E297" s="36"/>
      <c r="F297" s="37"/>
      <c r="G297" s="37"/>
      <c r="H297" s="70"/>
      <c r="I297" s="37"/>
      <c r="J297" s="36"/>
      <c r="K297" s="37"/>
      <c r="L297" s="67"/>
      <c r="M297" s="38"/>
      <c r="N297" s="38"/>
      <c r="O297" s="38">
        <f>Tableau264[[#This Row],[MONTANT TOTAL  HT]]*1.2</f>
        <v>0</v>
      </c>
      <c r="P297" s="37"/>
      <c r="Q297" s="34"/>
      <c r="R297" s="34"/>
      <c r="S297" s="170"/>
      <c r="T297" s="127">
        <f t="shared" si="11"/>
        <v>0</v>
      </c>
      <c r="U297" s="133"/>
    </row>
    <row r="298" spans="1:21" s="47" customFormat="1" ht="24.95" customHeight="1" x14ac:dyDescent="0.25">
      <c r="A298" s="209"/>
      <c r="B298" s="46"/>
      <c r="C298" s="35"/>
      <c r="D298" s="67"/>
      <c r="E298" s="36"/>
      <c r="F298" s="37"/>
      <c r="G298" s="37"/>
      <c r="H298" s="70"/>
      <c r="I298" s="37"/>
      <c r="J298" s="36"/>
      <c r="K298" s="37"/>
      <c r="L298" s="67"/>
      <c r="M298" s="38"/>
      <c r="N298" s="38"/>
      <c r="O298" s="38">
        <f>Tableau264[[#This Row],[MONTANT TOTAL  HT]]*1.2</f>
        <v>0</v>
      </c>
      <c r="P298" s="37"/>
      <c r="Q298" s="34"/>
      <c r="R298" s="34"/>
      <c r="S298" s="170"/>
      <c r="T298" s="127">
        <f t="shared" si="11"/>
        <v>0</v>
      </c>
      <c r="U298" s="133"/>
    </row>
    <row r="299" spans="1:21" s="47" customFormat="1" ht="24.95" customHeight="1" x14ac:dyDescent="0.25">
      <c r="A299" s="209"/>
      <c r="B299" s="46"/>
      <c r="C299" s="35"/>
      <c r="D299" s="67"/>
      <c r="E299" s="36"/>
      <c r="F299" s="37"/>
      <c r="G299" s="37"/>
      <c r="H299" s="70"/>
      <c r="I299" s="37"/>
      <c r="J299" s="36"/>
      <c r="K299" s="37"/>
      <c r="L299" s="67"/>
      <c r="M299" s="38"/>
      <c r="N299" s="38"/>
      <c r="O299" s="38">
        <f>Tableau264[[#This Row],[MONTANT TOTAL  HT]]*1.2</f>
        <v>0</v>
      </c>
      <c r="P299" s="37"/>
      <c r="Q299" s="34"/>
      <c r="R299" s="34"/>
      <c r="S299" s="170"/>
      <c r="T299" s="127">
        <f t="shared" si="11"/>
        <v>0</v>
      </c>
      <c r="U299" s="133"/>
    </row>
    <row r="300" spans="1:21" s="47" customFormat="1" ht="24.95" customHeight="1" x14ac:dyDescent="0.25">
      <c r="A300" s="209"/>
      <c r="B300" s="46"/>
      <c r="C300" s="35"/>
      <c r="D300" s="67"/>
      <c r="E300" s="36"/>
      <c r="F300" s="37"/>
      <c r="G300" s="37"/>
      <c r="H300" s="70"/>
      <c r="I300" s="37"/>
      <c r="J300" s="36"/>
      <c r="K300" s="37"/>
      <c r="L300" s="67"/>
      <c r="M300" s="38"/>
      <c r="N300" s="38"/>
      <c r="O300" s="38">
        <f>Tableau264[[#This Row],[MONTANT TOTAL  HT]]*1.2</f>
        <v>0</v>
      </c>
      <c r="P300" s="37"/>
      <c r="Q300" s="34"/>
      <c r="R300" s="34"/>
      <c r="S300" s="170"/>
      <c r="T300" s="127">
        <f t="shared" si="11"/>
        <v>0</v>
      </c>
      <c r="U300" s="133"/>
    </row>
    <row r="301" spans="1:21" s="47" customFormat="1" ht="24.95" customHeight="1" x14ac:dyDescent="0.25">
      <c r="A301" s="209"/>
      <c r="B301" s="46"/>
      <c r="C301" s="35"/>
      <c r="D301" s="67"/>
      <c r="E301" s="36"/>
      <c r="F301" s="37"/>
      <c r="G301" s="37"/>
      <c r="H301" s="70"/>
      <c r="I301" s="37"/>
      <c r="J301" s="36"/>
      <c r="K301" s="37"/>
      <c r="L301" s="67"/>
      <c r="M301" s="38"/>
      <c r="N301" s="38"/>
      <c r="O301" s="38">
        <f>Tableau264[[#This Row],[MONTANT TOTAL  HT]]*1.2</f>
        <v>0</v>
      </c>
      <c r="P301" s="37"/>
      <c r="Q301" s="34"/>
      <c r="R301" s="34"/>
      <c r="S301" s="170"/>
      <c r="T301" s="127">
        <f t="shared" si="11"/>
        <v>0</v>
      </c>
      <c r="U301" s="133"/>
    </row>
    <row r="302" spans="1:21" s="47" customFormat="1" ht="24.95" customHeight="1" x14ac:dyDescent="0.25">
      <c r="A302" s="209"/>
      <c r="B302" s="46"/>
      <c r="C302" s="35"/>
      <c r="D302" s="67"/>
      <c r="E302" s="36"/>
      <c r="F302" s="37"/>
      <c r="G302" s="37"/>
      <c r="H302" s="70"/>
      <c r="I302" s="37"/>
      <c r="J302" s="36"/>
      <c r="K302" s="37"/>
      <c r="L302" s="67"/>
      <c r="M302" s="38"/>
      <c r="N302" s="38"/>
      <c r="O302" s="38">
        <f>Tableau264[[#This Row],[MONTANT TOTAL  HT]]*1.2</f>
        <v>0</v>
      </c>
      <c r="P302" s="37"/>
      <c r="Q302" s="34"/>
      <c r="R302" s="34"/>
      <c r="S302" s="170"/>
      <c r="T302" s="127">
        <f t="shared" si="11"/>
        <v>0</v>
      </c>
      <c r="U302" s="133"/>
    </row>
    <row r="303" spans="1:21" s="47" customFormat="1" ht="24.95" customHeight="1" x14ac:dyDescent="0.25">
      <c r="A303" s="209"/>
      <c r="B303" s="46"/>
      <c r="C303" s="35"/>
      <c r="D303" s="67"/>
      <c r="E303" s="36"/>
      <c r="F303" s="37"/>
      <c r="G303" s="37"/>
      <c r="H303" s="70"/>
      <c r="I303" s="37"/>
      <c r="J303" s="36"/>
      <c r="K303" s="37"/>
      <c r="L303" s="67"/>
      <c r="M303" s="38"/>
      <c r="N303" s="38"/>
      <c r="O303" s="38">
        <f>Tableau264[[#This Row],[MONTANT TOTAL  HT]]*1.2</f>
        <v>0</v>
      </c>
      <c r="P303" s="37"/>
      <c r="Q303" s="34"/>
      <c r="R303" s="34"/>
      <c r="S303" s="170"/>
      <c r="T303" s="127">
        <f t="shared" si="11"/>
        <v>0</v>
      </c>
      <c r="U303" s="133"/>
    </row>
    <row r="304" spans="1:21" s="47" customFormat="1" ht="24.95" customHeight="1" x14ac:dyDescent="0.25">
      <c r="A304" s="209"/>
      <c r="B304" s="46"/>
      <c r="C304" s="35"/>
      <c r="D304" s="67"/>
      <c r="E304" s="36"/>
      <c r="F304" s="37"/>
      <c r="G304" s="37"/>
      <c r="H304" s="70"/>
      <c r="I304" s="37"/>
      <c r="J304" s="36"/>
      <c r="K304" s="37"/>
      <c r="L304" s="67"/>
      <c r="M304" s="38"/>
      <c r="N304" s="38"/>
      <c r="O304" s="38">
        <f>Tableau264[[#This Row],[MONTANT TOTAL  HT]]*1.2</f>
        <v>0</v>
      </c>
      <c r="P304" s="37"/>
      <c r="Q304" s="34"/>
      <c r="R304" s="34"/>
      <c r="S304" s="170"/>
      <c r="T304" s="127">
        <f t="shared" si="11"/>
        <v>0</v>
      </c>
      <c r="U304" s="133"/>
    </row>
    <row r="305" spans="1:21" s="47" customFormat="1" ht="24.95" customHeight="1" x14ac:dyDescent="0.25">
      <c r="A305" s="209"/>
      <c r="B305" s="46"/>
      <c r="C305" s="35"/>
      <c r="D305" s="67"/>
      <c r="E305" s="36"/>
      <c r="F305" s="37"/>
      <c r="G305" s="37"/>
      <c r="H305" s="70"/>
      <c r="I305" s="37"/>
      <c r="J305" s="36"/>
      <c r="K305" s="37"/>
      <c r="L305" s="67"/>
      <c r="M305" s="38"/>
      <c r="N305" s="38"/>
      <c r="O305" s="38">
        <f>Tableau264[[#This Row],[MONTANT TOTAL  HT]]*1.2</f>
        <v>0</v>
      </c>
      <c r="P305" s="37"/>
      <c r="Q305" s="34"/>
      <c r="R305" s="34"/>
      <c r="S305" s="170"/>
      <c r="T305" s="127">
        <f>IF(ISBLANK($S305),O305,0)</f>
        <v>0</v>
      </c>
      <c r="U305" s="133"/>
    </row>
    <row r="306" spans="1:21" s="47" customFormat="1" ht="24.95" customHeight="1" x14ac:dyDescent="0.25">
      <c r="A306" s="209"/>
      <c r="B306" s="160"/>
      <c r="C306" s="40"/>
      <c r="D306" s="68"/>
      <c r="E306" s="42"/>
      <c r="F306" s="43"/>
      <c r="G306" s="43"/>
      <c r="H306" s="71"/>
      <c r="I306" s="43"/>
      <c r="J306" s="42"/>
      <c r="K306" s="43"/>
      <c r="L306" s="68"/>
      <c r="M306" s="44"/>
      <c r="N306" s="38"/>
      <c r="O306" s="38">
        <f>Tableau264[[#This Row],[MONTANT TOTAL  HT]]*1.2</f>
        <v>0</v>
      </c>
      <c r="P306" s="43"/>
      <c r="Q306" s="41"/>
      <c r="R306" s="41"/>
      <c r="S306" s="170"/>
      <c r="T306" s="102">
        <f t="shared" ref="T306" si="12">IF(ISBLANK($S306),O306,0)</f>
        <v>0</v>
      </c>
      <c r="U306" s="133"/>
    </row>
    <row r="307" spans="1:21" s="47" customFormat="1" ht="24.95" customHeight="1" x14ac:dyDescent="0.25">
      <c r="A307" s="161"/>
      <c r="B307" s="162" t="s">
        <v>9</v>
      </c>
      <c r="C307" s="163"/>
      <c r="D307" s="164"/>
      <c r="E307" s="165"/>
      <c r="F307" s="165"/>
      <c r="G307" s="165"/>
      <c r="H307" s="166"/>
      <c r="I307" s="165"/>
      <c r="J307" s="165"/>
      <c r="K307" s="104"/>
      <c r="L307" s="103"/>
      <c r="M307" s="104"/>
      <c r="N307" s="101">
        <f>SUBTOTAL(109,Tableau26[MONTANT TOTAL  HT])</f>
        <v>0</v>
      </c>
      <c r="O307" s="101">
        <f>SUBTOTAL(109,Tableau26[MONTANT TOTAL  HT])</f>
        <v>0</v>
      </c>
      <c r="P307" s="104"/>
      <c r="Q307" s="105"/>
      <c r="R307" s="105"/>
      <c r="S307" s="171"/>
      <c r="T307" s="175">
        <f>SUBTOTAL(109,Tableau26[RESTE A RECEVOIR TTC])</f>
        <v>0</v>
      </c>
      <c r="U307" s="178"/>
    </row>
  </sheetData>
  <mergeCells count="7">
    <mergeCell ref="A105:A203"/>
    <mergeCell ref="A209:A306"/>
    <mergeCell ref="A3:A100"/>
    <mergeCell ref="A102:T103"/>
    <mergeCell ref="A1:U1"/>
    <mergeCell ref="B104:U104"/>
    <mergeCell ref="B207:U207"/>
  </mergeCells>
  <conditionalFormatting sqref="L101:N101 L5:L100 L2:L3 L205:N206 L308:N1048576">
    <cfRule type="cellIs" dxfId="410" priority="276" operator="equal">
      <formula>"OUI"</formula>
    </cfRule>
    <cfRule type="cellIs" dxfId="409" priority="277" operator="equal">
      <formula>"NON"</formula>
    </cfRule>
  </conditionalFormatting>
  <conditionalFormatting sqref="L4">
    <cfRule type="cellIs" dxfId="408" priority="274" operator="equal">
      <formula>"OUI"</formula>
    </cfRule>
    <cfRule type="cellIs" dxfId="407" priority="275" operator="equal">
      <formula>"NON"</formula>
    </cfRule>
  </conditionalFormatting>
  <conditionalFormatting sqref="B3:T100">
    <cfRule type="expression" dxfId="406" priority="271">
      <formula>IF($B3="REFUSE",1)</formula>
    </cfRule>
    <cfRule type="expression" dxfId="405" priority="272">
      <formula>IF($B3="PAYE",1)</formula>
    </cfRule>
    <cfRule type="expression" dxfId="404" priority="273">
      <formula>IF($B3="ACCORD",1)</formula>
    </cfRule>
  </conditionalFormatting>
  <conditionalFormatting sqref="O105">
    <cfRule type="cellIs" dxfId="403" priority="266" operator="equal">
      <formula>"OUI"</formula>
    </cfRule>
    <cfRule type="cellIs" dxfId="402" priority="267" operator="equal">
      <formula>"NON"</formula>
    </cfRule>
  </conditionalFormatting>
  <conditionalFormatting sqref="L105">
    <cfRule type="cellIs" dxfId="401" priority="259" operator="equal">
      <formula>"OUI"</formula>
    </cfRule>
    <cfRule type="cellIs" dxfId="400" priority="260" operator="equal">
      <formula>"NON"</formula>
    </cfRule>
  </conditionalFormatting>
  <conditionalFormatting sqref="L208">
    <cfRule type="cellIs" dxfId="399" priority="226" operator="equal">
      <formula>"OUI"</formula>
    </cfRule>
    <cfRule type="cellIs" dxfId="398" priority="227" operator="equal">
      <formula>"NON"</formula>
    </cfRule>
  </conditionalFormatting>
  <conditionalFormatting sqref="L204:N204 L193:L203">
    <cfRule type="cellIs" dxfId="397" priority="219" operator="equal">
      <formula>"OUI"</formula>
    </cfRule>
    <cfRule type="cellIs" dxfId="396" priority="220" operator="equal">
      <formula>"NON"</formula>
    </cfRule>
  </conditionalFormatting>
  <conditionalFormatting sqref="B193:S203">
    <cfRule type="expression" dxfId="395" priority="214">
      <formula>IF($B193="REFUSE",1)</formula>
    </cfRule>
    <cfRule type="expression" dxfId="394" priority="215">
      <formula>IF($B193="PAYE",1)</formula>
    </cfRule>
    <cfRule type="expression" dxfId="393" priority="216">
      <formula>IF($B193="ACCORD",1)</formula>
    </cfRule>
  </conditionalFormatting>
  <conditionalFormatting sqref="L307:N307 L211:L306 L209">
    <cfRule type="cellIs" dxfId="392" priority="212" operator="equal">
      <formula>"OUI"</formula>
    </cfRule>
    <cfRule type="cellIs" dxfId="391" priority="213" operator="equal">
      <formula>"NON"</formula>
    </cfRule>
  </conditionalFormatting>
  <conditionalFormatting sqref="L210">
    <cfRule type="cellIs" dxfId="390" priority="210" operator="equal">
      <formula>"OUI"</formula>
    </cfRule>
    <cfRule type="cellIs" dxfId="389" priority="211" operator="equal">
      <formula>"NON"</formula>
    </cfRule>
  </conditionalFormatting>
  <conditionalFormatting sqref="B209:R306">
    <cfRule type="expression" dxfId="388" priority="207">
      <formula>IF($B209="REFUSE",1)</formula>
    </cfRule>
    <cfRule type="expression" dxfId="387" priority="208">
      <formula>IF($B209="PAYE",1)</formula>
    </cfRule>
    <cfRule type="expression" dxfId="386" priority="209">
      <formula>IF($B209="ACCORD",1)</formula>
    </cfRule>
  </conditionalFormatting>
  <conditionalFormatting sqref="S106:T203">
    <cfRule type="expression" dxfId="385" priority="191">
      <formula>IF($B106="REFUSE",1)</formula>
    </cfRule>
    <cfRule type="expression" dxfId="384" priority="192">
      <formula>IF($B106="PAYE",1)</formula>
    </cfRule>
    <cfRule type="expression" dxfId="383" priority="193">
      <formula>IF($B106="ACCORD",1)</formula>
    </cfRule>
  </conditionalFormatting>
  <conditionalFormatting sqref="L108:L192 L106">
    <cfRule type="cellIs" dxfId="382" priority="205" operator="equal">
      <formula>"OUI"</formula>
    </cfRule>
    <cfRule type="cellIs" dxfId="381" priority="206" operator="equal">
      <formula>"NON"</formula>
    </cfRule>
  </conditionalFormatting>
  <conditionalFormatting sqref="L107">
    <cfRule type="cellIs" dxfId="380" priority="203" operator="equal">
      <formula>"OUI"</formula>
    </cfRule>
    <cfRule type="cellIs" dxfId="379" priority="204" operator="equal">
      <formula>"NON"</formula>
    </cfRule>
  </conditionalFormatting>
  <conditionalFormatting sqref="B107:S192 B106:R106 O107:O203">
    <cfRule type="expression" dxfId="378" priority="200">
      <formula>IF($B106="REFUSE",1)</formula>
    </cfRule>
    <cfRule type="expression" dxfId="377" priority="201">
      <formula>IF($B106="PAYE",1)</formula>
    </cfRule>
    <cfRule type="expression" dxfId="376" priority="202">
      <formula>IF($B106="ACCORD",1)</formula>
    </cfRule>
  </conditionalFormatting>
  <conditionalFormatting sqref="S308:S1048576 S3:S103 S106:S206">
    <cfRule type="cellIs" dxfId="375" priority="190" operator="greaterThan">
      <formula>0</formula>
    </cfRule>
  </conditionalFormatting>
  <conditionalFormatting sqref="S209:T306">
    <cfRule type="expression" dxfId="374" priority="187">
      <formula>IF($B209="REFUSE",1)</formula>
    </cfRule>
    <cfRule type="expression" dxfId="373" priority="188">
      <formula>IF($B209="PAYE",1)</formula>
    </cfRule>
    <cfRule type="expression" dxfId="372" priority="189">
      <formula>IF($B209="ACCORD",1)</formula>
    </cfRule>
  </conditionalFormatting>
  <conditionalFormatting sqref="S209:S307">
    <cfRule type="cellIs" dxfId="371" priority="186" operator="greaterThan">
      <formula>0</formula>
    </cfRule>
  </conditionalFormatting>
  <conditionalFormatting sqref="M2">
    <cfRule type="cellIs" dxfId="370" priority="184" operator="equal">
      <formula>"OUI"</formula>
    </cfRule>
    <cfRule type="cellIs" dxfId="369" priority="185" operator="equal">
      <formula>"NON"</formula>
    </cfRule>
  </conditionalFormatting>
  <conditionalFormatting sqref="T2">
    <cfRule type="cellIs" dxfId="368" priority="183" operator="greaterThan">
      <formula>0</formula>
    </cfRule>
  </conditionalFormatting>
  <conditionalFormatting sqref="T3:T100">
    <cfRule type="cellIs" dxfId="367" priority="182" operator="greaterThan">
      <formula>0</formula>
    </cfRule>
  </conditionalFormatting>
  <conditionalFormatting sqref="O101">
    <cfRule type="cellIs" dxfId="366" priority="180" operator="equal">
      <formula>"OUI"</formula>
    </cfRule>
    <cfRule type="cellIs" dxfId="365" priority="181" operator="equal">
      <formula>"NON"</formula>
    </cfRule>
  </conditionalFormatting>
  <conditionalFormatting sqref="M3:T3 N4:N100">
    <cfRule type="expression" dxfId="364" priority="177">
      <formula>IF($B3="REFUSE",1)</formula>
    </cfRule>
    <cfRule type="expression" dxfId="363" priority="178">
      <formula>IF($B3="PAYE",1)</formula>
    </cfRule>
    <cfRule type="expression" dxfId="362" priority="179">
      <formula>IF($B3="ACCORD",1)</formula>
    </cfRule>
  </conditionalFormatting>
  <conditionalFormatting sqref="T3">
    <cfRule type="expression" dxfId="361" priority="174">
      <formula>IF($B3="REFUSE",1)</formula>
    </cfRule>
    <cfRule type="expression" dxfId="360" priority="175">
      <formula>IF($B3="ACCORD",1)</formula>
    </cfRule>
    <cfRule type="expression" dxfId="359" priority="176">
      <formula>IF($B3="PAYE",1)</formula>
    </cfRule>
  </conditionalFormatting>
  <conditionalFormatting sqref="T3">
    <cfRule type="cellIs" dxfId="358" priority="173" operator="greaterThan">
      <formula>0</formula>
    </cfRule>
  </conditionalFormatting>
  <conditionalFormatting sqref="M3:T3 N4:N100">
    <cfRule type="expression" dxfId="357" priority="170">
      <formula>IF($B3="REFUSE",1)</formula>
    </cfRule>
    <cfRule type="expression" dxfId="356" priority="171">
      <formula>IF($B3="PAYE",1)</formula>
    </cfRule>
    <cfRule type="expression" dxfId="355" priority="172">
      <formula>IF($B3="ACCORD",1)</formula>
    </cfRule>
  </conditionalFormatting>
  <conditionalFormatting sqref="T3">
    <cfRule type="expression" dxfId="354" priority="167">
      <formula>IF($B3="REFUSE",1)</formula>
    </cfRule>
    <cfRule type="expression" dxfId="353" priority="168">
      <formula>IF($B3="ACCORD",1)</formula>
    </cfRule>
    <cfRule type="expression" dxfId="352" priority="169">
      <formula>IF($B3="PAYE",1)</formula>
    </cfRule>
  </conditionalFormatting>
  <conditionalFormatting sqref="T3">
    <cfRule type="cellIs" dxfId="351" priority="166" operator="greaterThan">
      <formula>0</formula>
    </cfRule>
  </conditionalFormatting>
  <conditionalFormatting sqref="L3">
    <cfRule type="cellIs" dxfId="350" priority="164" operator="equal">
      <formula>"OUI"</formula>
    </cfRule>
    <cfRule type="cellIs" dxfId="349" priority="165" operator="equal">
      <formula>"NON"</formula>
    </cfRule>
  </conditionalFormatting>
  <conditionalFormatting sqref="B3:U3 N4:N100 U4:U100">
    <cfRule type="expression" dxfId="348" priority="161">
      <formula>IF($B3="REFUSE",1)</formula>
    </cfRule>
    <cfRule type="expression" dxfId="347" priority="162">
      <formula>IF($B3="PAYE",1)</formula>
    </cfRule>
    <cfRule type="expression" dxfId="346" priority="163">
      <formula>IF($B3="ACCORD",1)</formula>
    </cfRule>
  </conditionalFormatting>
  <conditionalFormatting sqref="T3">
    <cfRule type="expression" dxfId="345" priority="158">
      <formula>IF($B3="REFUSE",1)</formula>
    </cfRule>
    <cfRule type="expression" dxfId="344" priority="159">
      <formula>IF($B3="ACCORD",1)</formula>
    </cfRule>
    <cfRule type="expression" dxfId="343" priority="160">
      <formula>IF($B3="PAYE",1)</formula>
    </cfRule>
  </conditionalFormatting>
  <conditionalFormatting sqref="T3">
    <cfRule type="cellIs" dxfId="342" priority="157" operator="greaterThan">
      <formula>0</formula>
    </cfRule>
  </conditionalFormatting>
  <conditionalFormatting sqref="T3:T99">
    <cfRule type="expression" dxfId="341" priority="154">
      <formula>IF($B3="REFUSE",1)</formula>
    </cfRule>
    <cfRule type="expression" dxfId="340" priority="155">
      <formula>IF($B3="PAYE",1)</formula>
    </cfRule>
    <cfRule type="expression" dxfId="339" priority="156">
      <formula>IF($B3="ACCORD",1)</formula>
    </cfRule>
  </conditionalFormatting>
  <conditionalFormatting sqref="T3:T99">
    <cfRule type="expression" dxfId="338" priority="151">
      <formula>IF($B3="REFUSE",1)</formula>
    </cfRule>
    <cfRule type="expression" dxfId="337" priority="152">
      <formula>IF($B3="ACCORD",1)</formula>
    </cfRule>
    <cfRule type="expression" dxfId="336" priority="153">
      <formula>IF($B3="PAYE",1)</formula>
    </cfRule>
  </conditionalFormatting>
  <conditionalFormatting sqref="T3:T99">
    <cfRule type="cellIs" dxfId="335" priority="150" operator="greaterThan">
      <formula>0</formula>
    </cfRule>
  </conditionalFormatting>
  <conditionalFormatting sqref="O3:O99">
    <cfRule type="expression" dxfId="334" priority="147">
      <formula>IF($B3="REFUSE",1)</formula>
    </cfRule>
    <cfRule type="expression" dxfId="333" priority="148">
      <formula>IF($B3="PAYE",1)</formula>
    </cfRule>
    <cfRule type="expression" dxfId="332" priority="149">
      <formula>IF($B3="ACCORD",1)</formula>
    </cfRule>
  </conditionalFormatting>
  <conditionalFormatting sqref="N3:N100">
    <cfRule type="expression" dxfId="331" priority="144">
      <formula>IF($B3="REFUSE",1)</formula>
    </cfRule>
    <cfRule type="expression" dxfId="330" priority="145">
      <formula>IF($B3="PAYE",1)</formula>
    </cfRule>
    <cfRule type="expression" dxfId="329" priority="146">
      <formula>IF($B3="ACCORD",1)</formula>
    </cfRule>
  </conditionalFormatting>
  <conditionalFormatting sqref="L204:N204 L108:L203 L105:L106">
    <cfRule type="cellIs" dxfId="328" priority="142" operator="equal">
      <formula>"OUI"</formula>
    </cfRule>
    <cfRule type="cellIs" dxfId="327" priority="143" operator="equal">
      <formula>"NON"</formula>
    </cfRule>
  </conditionalFormatting>
  <conditionalFormatting sqref="L107">
    <cfRule type="cellIs" dxfId="326" priority="140" operator="equal">
      <formula>"OUI"</formula>
    </cfRule>
    <cfRule type="cellIs" dxfId="325" priority="141" operator="equal">
      <formula>"NON"</formula>
    </cfRule>
  </conditionalFormatting>
  <conditionalFormatting sqref="K106:T203">
    <cfRule type="expression" dxfId="324" priority="137">
      <formula>IF($B106="REFUSE",1)</formula>
    </cfRule>
    <cfRule type="expression" dxfId="323" priority="138">
      <formula>IF($B106="PAYE",1)</formula>
    </cfRule>
    <cfRule type="expression" dxfId="322" priority="139">
      <formula>IF($B106="ACCORD",1)</formula>
    </cfRule>
  </conditionalFormatting>
  <conditionalFormatting sqref="M105">
    <cfRule type="cellIs" dxfId="321" priority="135" operator="equal">
      <formula>"OUI"</formula>
    </cfRule>
    <cfRule type="cellIs" dxfId="320" priority="136" operator="equal">
      <formula>"NON"</formula>
    </cfRule>
  </conditionalFormatting>
  <conditionalFormatting sqref="T105">
    <cfRule type="cellIs" dxfId="319" priority="134" operator="greaterThan">
      <formula>0</formula>
    </cfRule>
  </conditionalFormatting>
  <conditionalFormatting sqref="T106:T203">
    <cfRule type="cellIs" dxfId="318" priority="133" operator="greaterThan">
      <formula>0</formula>
    </cfRule>
  </conditionalFormatting>
  <conditionalFormatting sqref="O204">
    <cfRule type="cellIs" dxfId="317" priority="131" operator="equal">
      <formula>"OUI"</formula>
    </cfRule>
    <cfRule type="cellIs" dxfId="316" priority="132" operator="equal">
      <formula>"NON"</formula>
    </cfRule>
  </conditionalFormatting>
  <conditionalFormatting sqref="M106:T106 N107:O203">
    <cfRule type="expression" dxfId="315" priority="128">
      <formula>IF($B106="REFUSE",1)</formula>
    </cfRule>
    <cfRule type="expression" dxfId="314" priority="129">
      <formula>IF($B106="PAYE",1)</formula>
    </cfRule>
    <cfRule type="expression" dxfId="313" priority="130">
      <formula>IF($B106="ACCORD",1)</formula>
    </cfRule>
  </conditionalFormatting>
  <conditionalFormatting sqref="T106">
    <cfRule type="expression" dxfId="312" priority="125">
      <formula>IF($B106="REFUSE",1)</formula>
    </cfRule>
    <cfRule type="expression" dxfId="311" priority="126">
      <formula>IF($B106="ACCORD",1)</formula>
    </cfRule>
    <cfRule type="expression" dxfId="310" priority="127">
      <formula>IF($B106="PAYE",1)</formula>
    </cfRule>
  </conditionalFormatting>
  <conditionalFormatting sqref="T106">
    <cfRule type="cellIs" dxfId="309" priority="124" operator="greaterThan">
      <formula>0</formula>
    </cfRule>
  </conditionalFormatting>
  <conditionalFormatting sqref="M106:T106 N107:O203">
    <cfRule type="expression" dxfId="308" priority="121">
      <formula>IF($B106="REFUSE",1)</formula>
    </cfRule>
    <cfRule type="expression" dxfId="307" priority="122">
      <formula>IF($B106="PAYE",1)</formula>
    </cfRule>
    <cfRule type="expression" dxfId="306" priority="123">
      <formula>IF($B106="ACCORD",1)</formula>
    </cfRule>
  </conditionalFormatting>
  <conditionalFormatting sqref="T106">
    <cfRule type="expression" dxfId="305" priority="118">
      <formula>IF($B106="REFUSE",1)</formula>
    </cfRule>
    <cfRule type="expression" dxfId="304" priority="119">
      <formula>IF($B106="ACCORD",1)</formula>
    </cfRule>
    <cfRule type="expression" dxfId="303" priority="120">
      <formula>IF($B106="PAYE",1)</formula>
    </cfRule>
  </conditionalFormatting>
  <conditionalFormatting sqref="T106">
    <cfRule type="cellIs" dxfId="302" priority="117" operator="greaterThan">
      <formula>0</formula>
    </cfRule>
  </conditionalFormatting>
  <conditionalFormatting sqref="L106">
    <cfRule type="cellIs" dxfId="301" priority="115" operator="equal">
      <formula>"OUI"</formula>
    </cfRule>
    <cfRule type="cellIs" dxfId="300" priority="116" operator="equal">
      <formula>"NON"</formula>
    </cfRule>
  </conditionalFormatting>
  <conditionalFormatting sqref="K106:T106 N107:O203">
    <cfRule type="expression" dxfId="299" priority="112">
      <formula>IF($B106="REFUSE",1)</formula>
    </cfRule>
    <cfRule type="expression" dxfId="298" priority="113">
      <formula>IF($B106="PAYE",1)</formula>
    </cfRule>
    <cfRule type="expression" dxfId="297" priority="114">
      <formula>IF($B106="ACCORD",1)</formula>
    </cfRule>
  </conditionalFormatting>
  <conditionalFormatting sqref="T106">
    <cfRule type="expression" dxfId="296" priority="109">
      <formula>IF($B106="REFUSE",1)</formula>
    </cfRule>
    <cfRule type="expression" dxfId="295" priority="110">
      <formula>IF($B106="ACCORD",1)</formula>
    </cfRule>
    <cfRule type="expression" dxfId="294" priority="111">
      <formula>IF($B106="PAYE",1)</formula>
    </cfRule>
  </conditionalFormatting>
  <conditionalFormatting sqref="T106">
    <cfRule type="cellIs" dxfId="293" priority="108" operator="greaterThan">
      <formula>0</formula>
    </cfRule>
  </conditionalFormatting>
  <conditionalFormatting sqref="T106:T202">
    <cfRule type="expression" dxfId="292" priority="105">
      <formula>IF($B106="REFUSE",1)</formula>
    </cfRule>
    <cfRule type="expression" dxfId="291" priority="106">
      <formula>IF($B106="PAYE",1)</formula>
    </cfRule>
    <cfRule type="expression" dxfId="290" priority="107">
      <formula>IF($B106="ACCORD",1)</formula>
    </cfRule>
  </conditionalFormatting>
  <conditionalFormatting sqref="T106:T202">
    <cfRule type="expression" dxfId="289" priority="102">
      <formula>IF($B106="REFUSE",1)</formula>
    </cfRule>
    <cfRule type="expression" dxfId="288" priority="103">
      <formula>IF($B106="ACCORD",1)</formula>
    </cfRule>
    <cfRule type="expression" dxfId="287" priority="104">
      <formula>IF($B106="PAYE",1)</formula>
    </cfRule>
  </conditionalFormatting>
  <conditionalFormatting sqref="T106:T202">
    <cfRule type="cellIs" dxfId="286" priority="101" operator="greaterThan">
      <formula>0</formula>
    </cfRule>
  </conditionalFormatting>
  <conditionalFormatting sqref="O106:O203">
    <cfRule type="expression" dxfId="285" priority="98">
      <formula>IF($B106="REFUSE",1)</formula>
    </cfRule>
    <cfRule type="expression" dxfId="284" priority="99">
      <formula>IF($B106="PAYE",1)</formula>
    </cfRule>
    <cfRule type="expression" dxfId="283" priority="100">
      <formula>IF($B106="ACCORD",1)</formula>
    </cfRule>
  </conditionalFormatting>
  <conditionalFormatting sqref="N106:N203">
    <cfRule type="expression" dxfId="282" priority="95">
      <formula>IF($B106="REFUSE",1)</formula>
    </cfRule>
    <cfRule type="expression" dxfId="281" priority="96">
      <formula>IF($B106="PAYE",1)</formula>
    </cfRule>
    <cfRule type="expression" dxfId="280" priority="97">
      <formula>IF($B106="ACCORD",1)</formula>
    </cfRule>
  </conditionalFormatting>
  <conditionalFormatting sqref="L307:N307 L211:L306 L208:L209">
    <cfRule type="cellIs" dxfId="279" priority="93" operator="equal">
      <formula>"OUI"</formula>
    </cfRule>
    <cfRule type="cellIs" dxfId="278" priority="94" operator="equal">
      <formula>"NON"</formula>
    </cfRule>
  </conditionalFormatting>
  <conditionalFormatting sqref="L210">
    <cfRule type="cellIs" dxfId="277" priority="91" operator="equal">
      <formula>"OUI"</formula>
    </cfRule>
    <cfRule type="cellIs" dxfId="276" priority="92" operator="equal">
      <formula>"NON"</formula>
    </cfRule>
  </conditionalFormatting>
  <conditionalFormatting sqref="K209:T306">
    <cfRule type="expression" dxfId="275" priority="88">
      <formula>IF($B209="REFUSE",1)</formula>
    </cfRule>
    <cfRule type="expression" dxfId="274" priority="89">
      <formula>IF($B209="PAYE",1)</formula>
    </cfRule>
    <cfRule type="expression" dxfId="273" priority="90">
      <formula>IF($B209="ACCORD",1)</formula>
    </cfRule>
  </conditionalFormatting>
  <conditionalFormatting sqref="S209:S307">
    <cfRule type="cellIs" dxfId="272" priority="87" operator="greaterThan">
      <formula>0</formula>
    </cfRule>
  </conditionalFormatting>
  <conditionalFormatting sqref="M208">
    <cfRule type="cellIs" dxfId="271" priority="85" operator="equal">
      <formula>"OUI"</formula>
    </cfRule>
    <cfRule type="cellIs" dxfId="270" priority="86" operator="equal">
      <formula>"NON"</formula>
    </cfRule>
  </conditionalFormatting>
  <conditionalFormatting sqref="T208">
    <cfRule type="cellIs" dxfId="269" priority="84" operator="greaterThan">
      <formula>0</formula>
    </cfRule>
  </conditionalFormatting>
  <conditionalFormatting sqref="T209:T306">
    <cfRule type="cellIs" dxfId="268" priority="83" operator="greaterThan">
      <formula>0</formula>
    </cfRule>
  </conditionalFormatting>
  <conditionalFormatting sqref="O307">
    <cfRule type="cellIs" dxfId="267" priority="81" operator="equal">
      <formula>"OUI"</formula>
    </cfRule>
    <cfRule type="cellIs" dxfId="266" priority="82" operator="equal">
      <formula>"NON"</formula>
    </cfRule>
  </conditionalFormatting>
  <conditionalFormatting sqref="M209:T209 N210:O306">
    <cfRule type="expression" dxfId="265" priority="78">
      <formula>IF($B209="REFUSE",1)</formula>
    </cfRule>
    <cfRule type="expression" dxfId="264" priority="79">
      <formula>IF($B209="PAYE",1)</formula>
    </cfRule>
    <cfRule type="expression" dxfId="263" priority="80">
      <formula>IF($B209="ACCORD",1)</formula>
    </cfRule>
  </conditionalFormatting>
  <conditionalFormatting sqref="T209">
    <cfRule type="expression" dxfId="262" priority="75">
      <formula>IF($B209="REFUSE",1)</formula>
    </cfRule>
    <cfRule type="expression" dxfId="261" priority="76">
      <formula>IF($B209="ACCORD",1)</formula>
    </cfRule>
    <cfRule type="expression" dxfId="260" priority="77">
      <formula>IF($B209="PAYE",1)</formula>
    </cfRule>
  </conditionalFormatting>
  <conditionalFormatting sqref="T209">
    <cfRule type="cellIs" dxfId="259" priority="74" operator="greaterThan">
      <formula>0</formula>
    </cfRule>
  </conditionalFormatting>
  <conditionalFormatting sqref="M209:T209 N210:O306">
    <cfRule type="expression" dxfId="258" priority="71">
      <formula>IF($B209="REFUSE",1)</formula>
    </cfRule>
    <cfRule type="expression" dxfId="257" priority="72">
      <formula>IF($B209="PAYE",1)</formula>
    </cfRule>
    <cfRule type="expression" dxfId="256" priority="73">
      <formula>IF($B209="ACCORD",1)</formula>
    </cfRule>
  </conditionalFormatting>
  <conditionalFormatting sqref="T209">
    <cfRule type="expression" dxfId="255" priority="68">
      <formula>IF($B209="REFUSE",1)</formula>
    </cfRule>
    <cfRule type="expression" dxfId="254" priority="69">
      <formula>IF($B209="ACCORD",1)</formula>
    </cfRule>
    <cfRule type="expression" dxfId="253" priority="70">
      <formula>IF($B209="PAYE",1)</formula>
    </cfRule>
  </conditionalFormatting>
  <conditionalFormatting sqref="T209">
    <cfRule type="cellIs" dxfId="252" priority="67" operator="greaterThan">
      <formula>0</formula>
    </cfRule>
  </conditionalFormatting>
  <conditionalFormatting sqref="L209">
    <cfRule type="cellIs" dxfId="251" priority="65" operator="equal">
      <formula>"OUI"</formula>
    </cfRule>
    <cfRule type="cellIs" dxfId="250" priority="66" operator="equal">
      <formula>"NON"</formula>
    </cfRule>
  </conditionalFormatting>
  <conditionalFormatting sqref="K209:T209 N210:O306">
    <cfRule type="expression" dxfId="249" priority="62">
      <formula>IF($B209="REFUSE",1)</formula>
    </cfRule>
    <cfRule type="expression" dxfId="248" priority="63">
      <formula>IF($B209="PAYE",1)</formula>
    </cfRule>
    <cfRule type="expression" dxfId="247" priority="64">
      <formula>IF($B209="ACCORD",1)</formula>
    </cfRule>
  </conditionalFormatting>
  <conditionalFormatting sqref="T209">
    <cfRule type="expression" dxfId="246" priority="59">
      <formula>IF($B209="REFUSE",1)</formula>
    </cfRule>
    <cfRule type="expression" dxfId="245" priority="60">
      <formula>IF($B209="ACCORD",1)</formula>
    </cfRule>
    <cfRule type="expression" dxfId="244" priority="61">
      <formula>IF($B209="PAYE",1)</formula>
    </cfRule>
  </conditionalFormatting>
  <conditionalFormatting sqref="T209">
    <cfRule type="cellIs" dxfId="243" priority="58" operator="greaterThan">
      <formula>0</formula>
    </cfRule>
  </conditionalFormatting>
  <conditionalFormatting sqref="T209:T305">
    <cfRule type="expression" dxfId="242" priority="55">
      <formula>IF($B209="REFUSE",1)</formula>
    </cfRule>
    <cfRule type="expression" dxfId="241" priority="56">
      <formula>IF($B209="PAYE",1)</formula>
    </cfRule>
    <cfRule type="expression" dxfId="240" priority="57">
      <formula>IF($B209="ACCORD",1)</formula>
    </cfRule>
  </conditionalFormatting>
  <conditionalFormatting sqref="T209:T305">
    <cfRule type="expression" dxfId="239" priority="52">
      <formula>IF($B209="REFUSE",1)</formula>
    </cfRule>
    <cfRule type="expression" dxfId="238" priority="53">
      <formula>IF($B209="ACCORD",1)</formula>
    </cfRule>
    <cfRule type="expression" dxfId="237" priority="54">
      <formula>IF($B209="PAYE",1)</formula>
    </cfRule>
  </conditionalFormatting>
  <conditionalFormatting sqref="T209:T305">
    <cfRule type="cellIs" dxfId="236" priority="51" operator="greaterThan">
      <formula>0</formula>
    </cfRule>
  </conditionalFormatting>
  <conditionalFormatting sqref="O209:O306">
    <cfRule type="expression" dxfId="235" priority="48">
      <formula>IF($B209="REFUSE",1)</formula>
    </cfRule>
    <cfRule type="expression" dxfId="234" priority="49">
      <formula>IF($B209="PAYE",1)</formula>
    </cfRule>
    <cfRule type="expression" dxfId="233" priority="50">
      <formula>IF($B209="ACCORD",1)</formula>
    </cfRule>
  </conditionalFormatting>
  <conditionalFormatting sqref="N209:N306">
    <cfRule type="expression" dxfId="232" priority="45">
      <formula>IF($B209="REFUSE",1)</formula>
    </cfRule>
    <cfRule type="expression" dxfId="231" priority="46">
      <formula>IF($B209="PAYE",1)</formula>
    </cfRule>
    <cfRule type="expression" dxfId="230" priority="47">
      <formula>IF($B209="ACCORD",1)</formula>
    </cfRule>
  </conditionalFormatting>
  <conditionalFormatting sqref="N106:O203">
    <cfRule type="expression" dxfId="229" priority="42">
      <formula>IF($B106="REFUSE",1)</formula>
    </cfRule>
    <cfRule type="expression" dxfId="228" priority="43">
      <formula>IF($B106="PAYE",1)</formula>
    </cfRule>
    <cfRule type="expression" dxfId="227" priority="44">
      <formula>IF($B106="ACCORD",1)</formula>
    </cfRule>
  </conditionalFormatting>
  <conditionalFormatting sqref="N106:O203">
    <cfRule type="expression" dxfId="226" priority="39">
      <formula>IF($B106="REFUSE",1)</formula>
    </cfRule>
    <cfRule type="expression" dxfId="225" priority="40">
      <formula>IF($B106="PAYE",1)</formula>
    </cfRule>
    <cfRule type="expression" dxfId="224" priority="41">
      <formula>IF($B106="ACCORD",1)</formula>
    </cfRule>
  </conditionalFormatting>
  <conditionalFormatting sqref="N106:O203">
    <cfRule type="expression" dxfId="223" priority="36">
      <formula>IF($B106="REFUSE",1)</formula>
    </cfRule>
    <cfRule type="expression" dxfId="222" priority="37">
      <formula>IF($B106="PAYE",1)</formula>
    </cfRule>
    <cfRule type="expression" dxfId="221" priority="38">
      <formula>IF($B106="ACCORD",1)</formula>
    </cfRule>
  </conditionalFormatting>
  <conditionalFormatting sqref="N106:O203">
    <cfRule type="expression" dxfId="220" priority="33">
      <formula>IF($B106="REFUSE",1)</formula>
    </cfRule>
    <cfRule type="expression" dxfId="219" priority="34">
      <formula>IF($B106="PAYE",1)</formula>
    </cfRule>
    <cfRule type="expression" dxfId="218" priority="35">
      <formula>IF($B106="ACCORD",1)</formula>
    </cfRule>
  </conditionalFormatting>
  <conditionalFormatting sqref="O106:O203">
    <cfRule type="expression" dxfId="217" priority="30">
      <formula>IF($B106="REFUSE",1)</formula>
    </cfRule>
    <cfRule type="expression" dxfId="216" priority="31">
      <formula>IF($B106="PAYE",1)</formula>
    </cfRule>
    <cfRule type="expression" dxfId="215" priority="32">
      <formula>IF($B106="ACCORD",1)</formula>
    </cfRule>
  </conditionalFormatting>
  <conditionalFormatting sqref="N106:N203">
    <cfRule type="expression" dxfId="214" priority="27">
      <formula>IF($B106="REFUSE",1)</formula>
    </cfRule>
    <cfRule type="expression" dxfId="213" priority="28">
      <formula>IF($B106="PAYE",1)</formula>
    </cfRule>
    <cfRule type="expression" dxfId="212" priority="29">
      <formula>IF($B106="ACCORD",1)</formula>
    </cfRule>
  </conditionalFormatting>
  <conditionalFormatting sqref="N106:O107 O107:O203">
    <cfRule type="expression" dxfId="211" priority="24">
      <formula>IF($B106="REFUSE",1)</formula>
    </cfRule>
    <cfRule type="expression" dxfId="210" priority="25">
      <formula>IF($B106="PAYE",1)</formula>
    </cfRule>
    <cfRule type="expression" dxfId="209" priority="26">
      <formula>IF($B106="ACCORD",1)</formula>
    </cfRule>
  </conditionalFormatting>
  <conditionalFormatting sqref="N106:N107">
    <cfRule type="expression" dxfId="208" priority="21">
      <formula>IF($B106="REFUSE",1)</formula>
    </cfRule>
    <cfRule type="expression" dxfId="207" priority="22">
      <formula>IF($B106="PAYE",1)</formula>
    </cfRule>
    <cfRule type="expression" dxfId="206" priority="23">
      <formula>IF($B106="ACCORD",1)</formula>
    </cfRule>
  </conditionalFormatting>
  <conditionalFormatting sqref="N106:N107">
    <cfRule type="expression" dxfId="205" priority="18">
      <formula>IF($B106="REFUSE",1)</formula>
    </cfRule>
    <cfRule type="expression" dxfId="204" priority="19">
      <formula>IF($B106="PAYE",1)</formula>
    </cfRule>
    <cfRule type="expression" dxfId="203" priority="20">
      <formula>IF($B106="ACCORD",1)</formula>
    </cfRule>
  </conditionalFormatting>
  <conditionalFormatting sqref="N106:N107">
    <cfRule type="expression" dxfId="202" priority="15">
      <formula>IF($B106="REFUSE",1)</formula>
    </cfRule>
    <cfRule type="expression" dxfId="201" priority="16">
      <formula>IF($B106="PAYE",1)</formula>
    </cfRule>
    <cfRule type="expression" dxfId="200" priority="17">
      <formula>IF($B106="ACCORD",1)</formula>
    </cfRule>
  </conditionalFormatting>
  <conditionalFormatting sqref="O106:O203">
    <cfRule type="expression" dxfId="199" priority="12">
      <formula>IF($B106="REFUSE",1)</formula>
    </cfRule>
    <cfRule type="expression" dxfId="198" priority="13">
      <formula>IF($B106="PAYE",1)</formula>
    </cfRule>
    <cfRule type="expression" dxfId="197" priority="14">
      <formula>IF($B106="ACCORD",1)</formula>
    </cfRule>
  </conditionalFormatting>
  <conditionalFormatting sqref="N106:N107">
    <cfRule type="expression" dxfId="196" priority="9">
      <formula>IF($B106="REFUSE",1)</formula>
    </cfRule>
    <cfRule type="expression" dxfId="195" priority="10">
      <formula>IF($B106="PAYE",1)</formula>
    </cfRule>
    <cfRule type="expression" dxfId="194" priority="11">
      <formula>IF($B106="ACCORD",1)</formula>
    </cfRule>
  </conditionalFormatting>
  <conditionalFormatting sqref="M1:M1048576">
    <cfRule type="cellIs" dxfId="193" priority="7" operator="equal">
      <formula>"NON"</formula>
    </cfRule>
    <cfRule type="cellIs" dxfId="192" priority="8" operator="equal">
      <formula>"OUI"</formula>
    </cfRule>
  </conditionalFormatting>
  <conditionalFormatting sqref="U106:U203">
    <cfRule type="expression" dxfId="191" priority="4">
      <formula>IF($B106="REFUSE",1)</formula>
    </cfRule>
    <cfRule type="expression" dxfId="190" priority="5">
      <formula>IF($B106="PAYE",1)</formula>
    </cfRule>
    <cfRule type="expression" dxfId="189" priority="6">
      <formula>IF($B106="ACCORD",1)</formula>
    </cfRule>
  </conditionalFormatting>
  <conditionalFormatting sqref="U209:U306">
    <cfRule type="expression" dxfId="188" priority="1">
      <formula>IF($B209="REFUSE",1)</formula>
    </cfRule>
    <cfRule type="expression" dxfId="187" priority="2">
      <formula>IF($B209="PAYE",1)</formula>
    </cfRule>
    <cfRule type="expression" dxfId="186" priority="3">
      <formula>IF($B209="ACCORD",1)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V305"/>
  <sheetViews>
    <sheetView zoomScale="90" zoomScaleNormal="90" workbookViewId="0">
      <pane xSplit="1" ySplit="2" topLeftCell="B241" activePane="bottomRight" state="frozen"/>
      <selection pane="topRight" activeCell="B1" sqref="B1"/>
      <selection pane="bottomLeft" activeCell="A3" sqref="A3"/>
      <selection pane="bottomRight" activeCell="N249" sqref="N249"/>
    </sheetView>
  </sheetViews>
  <sheetFormatPr baseColWidth="10" defaultRowHeight="15.75" x14ac:dyDescent="0.25"/>
  <cols>
    <col min="1" max="1" width="14.25" customWidth="1"/>
    <col min="2" max="3" width="12.875" style="47" customWidth="1"/>
    <col min="4" max="4" width="15.875" style="69" customWidth="1"/>
    <col min="5" max="5" width="24.125" style="47" customWidth="1"/>
    <col min="6" max="6" width="22.75" style="47" customWidth="1"/>
    <col min="7" max="7" width="32" style="47" customWidth="1"/>
    <col min="8" max="8" width="16.75" style="72" customWidth="1"/>
    <col min="9" max="9" width="22.75" style="47" customWidth="1"/>
    <col min="10" max="10" width="22.875" style="47" customWidth="1"/>
    <col min="11" max="11" width="32.375" style="47" customWidth="1"/>
    <col min="12" max="12" width="20.25" style="69" customWidth="1"/>
    <col min="13" max="13" width="12.875" style="47" customWidth="1"/>
    <col min="14" max="14" width="18.75" style="47" customWidth="1"/>
    <col min="15" max="15" width="15.375" style="47" customWidth="1"/>
    <col min="16" max="16" width="15.125" style="47" customWidth="1"/>
    <col min="17" max="17" width="16.875" style="48" customWidth="1"/>
    <col min="18" max="18" width="23.75" style="48" customWidth="1"/>
    <col min="19" max="19" width="18.75" style="69" customWidth="1"/>
    <col min="20" max="20" width="19.875" style="49" customWidth="1"/>
    <col min="21" max="21" width="18.75" style="47" customWidth="1"/>
    <col min="22" max="22" width="30.875" style="47" customWidth="1"/>
  </cols>
  <sheetData>
    <row r="1" spans="1:22" ht="81" customHeight="1" x14ac:dyDescent="0.25">
      <c r="A1" s="218" t="s">
        <v>47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  <c r="T1" s="219"/>
      <c r="U1" s="219"/>
      <c r="V1" s="220"/>
    </row>
    <row r="2" spans="1:22" ht="71.25" customHeight="1" x14ac:dyDescent="0.25">
      <c r="A2" s="74"/>
      <c r="B2" s="106" t="s">
        <v>17</v>
      </c>
      <c r="C2" s="106" t="s">
        <v>0</v>
      </c>
      <c r="D2" s="110" t="s">
        <v>45</v>
      </c>
      <c r="E2" s="106" t="s">
        <v>2</v>
      </c>
      <c r="F2" s="106" t="s">
        <v>3</v>
      </c>
      <c r="G2" s="106" t="s">
        <v>10</v>
      </c>
      <c r="H2" s="107" t="s">
        <v>13</v>
      </c>
      <c r="I2" s="106" t="s">
        <v>12</v>
      </c>
      <c r="J2" s="106" t="s">
        <v>26</v>
      </c>
      <c r="K2" s="106" t="s">
        <v>7</v>
      </c>
      <c r="L2" s="110" t="s">
        <v>53</v>
      </c>
      <c r="M2" s="106" t="s">
        <v>5</v>
      </c>
      <c r="N2" s="108" t="s">
        <v>50</v>
      </c>
      <c r="O2" s="108" t="s">
        <v>51</v>
      </c>
      <c r="P2" s="106" t="s">
        <v>6</v>
      </c>
      <c r="Q2" s="106" t="s">
        <v>14</v>
      </c>
      <c r="R2" s="109" t="s">
        <v>25</v>
      </c>
      <c r="S2" s="110" t="s">
        <v>4</v>
      </c>
      <c r="T2" s="108" t="s">
        <v>8</v>
      </c>
      <c r="U2" s="128" t="s">
        <v>44</v>
      </c>
      <c r="V2" s="128" t="s">
        <v>11</v>
      </c>
    </row>
    <row r="3" spans="1:22" ht="24.95" customHeight="1" x14ac:dyDescent="0.25">
      <c r="A3" s="217"/>
      <c r="B3" s="35"/>
      <c r="C3" s="35"/>
      <c r="D3" s="67"/>
      <c r="E3" s="36"/>
      <c r="F3" s="37"/>
      <c r="G3" s="37"/>
      <c r="H3" s="70"/>
      <c r="I3" s="37"/>
      <c r="J3" s="36"/>
      <c r="K3" s="37"/>
      <c r="L3" s="67"/>
      <c r="M3" s="38"/>
      <c r="N3" s="38"/>
      <c r="O3" s="38">
        <f>+Tableau269[[#This Row],[MONTANT TOTAL  HT]]*1.2</f>
        <v>0</v>
      </c>
      <c r="P3" s="37"/>
      <c r="Q3" s="34"/>
      <c r="R3" s="34"/>
      <c r="S3" s="67"/>
      <c r="T3" s="127">
        <f>IF(ISBLANK($S3),O3,0)</f>
        <v>0</v>
      </c>
      <c r="U3" s="125"/>
      <c r="V3" s="124"/>
    </row>
    <row r="4" spans="1:22" ht="24.95" customHeight="1" x14ac:dyDescent="0.25">
      <c r="A4" s="217"/>
      <c r="B4" s="35"/>
      <c r="C4" s="35"/>
      <c r="D4" s="67"/>
      <c r="E4" s="36"/>
      <c r="F4" s="37"/>
      <c r="G4" s="37"/>
      <c r="H4" s="70"/>
      <c r="I4" s="37"/>
      <c r="J4" s="36"/>
      <c r="K4" s="37"/>
      <c r="L4" s="67"/>
      <c r="M4" s="38"/>
      <c r="N4" s="38"/>
      <c r="O4" s="38">
        <f>+Tableau269[[#This Row],[MONTANT TOTAL  HT]]*1.2</f>
        <v>0</v>
      </c>
      <c r="P4" s="37"/>
      <c r="Q4" s="34"/>
      <c r="R4" s="34"/>
      <c r="S4" s="67"/>
      <c r="T4" s="127">
        <f t="shared" ref="T4:T65" si="0">IF(ISBLANK($S4),O4,0)</f>
        <v>0</v>
      </c>
      <c r="U4" s="125"/>
      <c r="V4" s="124"/>
    </row>
    <row r="5" spans="1:22" ht="24.95" customHeight="1" x14ac:dyDescent="0.25">
      <c r="A5" s="217"/>
      <c r="B5" s="35"/>
      <c r="C5" s="35"/>
      <c r="D5" s="67"/>
      <c r="E5" s="36"/>
      <c r="F5" s="37"/>
      <c r="G5" s="37"/>
      <c r="H5" s="70"/>
      <c r="I5" s="37"/>
      <c r="J5" s="36"/>
      <c r="K5" s="37"/>
      <c r="L5" s="67"/>
      <c r="M5" s="38"/>
      <c r="N5" s="38"/>
      <c r="O5" s="38">
        <f>+Tableau269[[#This Row],[MONTANT TOTAL  HT]]*1.2</f>
        <v>0</v>
      </c>
      <c r="P5" s="37"/>
      <c r="Q5" s="34"/>
      <c r="R5" s="34"/>
      <c r="S5" s="67"/>
      <c r="T5" s="127">
        <f t="shared" si="0"/>
        <v>0</v>
      </c>
      <c r="U5" s="125"/>
      <c r="V5" s="124"/>
    </row>
    <row r="6" spans="1:22" ht="24.95" customHeight="1" x14ac:dyDescent="0.25">
      <c r="A6" s="217"/>
      <c r="B6" s="35"/>
      <c r="C6" s="35"/>
      <c r="D6" s="67"/>
      <c r="E6" s="36"/>
      <c r="F6" s="37"/>
      <c r="G6" s="37"/>
      <c r="H6" s="70"/>
      <c r="I6" s="37"/>
      <c r="J6" s="36"/>
      <c r="K6" s="37"/>
      <c r="L6" s="67"/>
      <c r="M6" s="38"/>
      <c r="N6" s="38"/>
      <c r="O6" s="38">
        <f>+Tableau269[[#This Row],[MONTANT TOTAL  HT]]*1.2</f>
        <v>0</v>
      </c>
      <c r="P6" s="37"/>
      <c r="Q6" s="34"/>
      <c r="R6" s="34"/>
      <c r="S6" s="67"/>
      <c r="T6" s="127">
        <f t="shared" si="0"/>
        <v>0</v>
      </c>
      <c r="U6" s="125"/>
      <c r="V6" s="124"/>
    </row>
    <row r="7" spans="1:22" ht="24.95" customHeight="1" x14ac:dyDescent="0.25">
      <c r="A7" s="217"/>
      <c r="B7" s="35"/>
      <c r="C7" s="35"/>
      <c r="D7" s="67"/>
      <c r="E7" s="36"/>
      <c r="F7" s="37"/>
      <c r="G7" s="37"/>
      <c r="H7" s="70"/>
      <c r="I7" s="37"/>
      <c r="J7" s="36"/>
      <c r="K7" s="37"/>
      <c r="L7" s="67"/>
      <c r="M7" s="38"/>
      <c r="N7" s="38"/>
      <c r="O7" s="38">
        <f>+Tableau269[[#This Row],[MONTANT TOTAL  HT]]*1.2</f>
        <v>0</v>
      </c>
      <c r="P7" s="37"/>
      <c r="Q7" s="34"/>
      <c r="R7" s="34"/>
      <c r="S7" s="67"/>
      <c r="T7" s="127">
        <f t="shared" si="0"/>
        <v>0</v>
      </c>
      <c r="U7" s="125"/>
      <c r="V7" s="124"/>
    </row>
    <row r="8" spans="1:22" ht="24.95" customHeight="1" x14ac:dyDescent="0.25">
      <c r="A8" s="217"/>
      <c r="B8" s="35"/>
      <c r="C8" s="35"/>
      <c r="D8" s="67"/>
      <c r="E8" s="36"/>
      <c r="F8" s="37"/>
      <c r="G8" s="37"/>
      <c r="H8" s="70"/>
      <c r="I8" s="37"/>
      <c r="J8" s="36"/>
      <c r="K8" s="37"/>
      <c r="L8" s="67"/>
      <c r="M8" s="38"/>
      <c r="N8" s="38"/>
      <c r="O8" s="38">
        <f>+Tableau269[[#This Row],[MONTANT TOTAL  HT]]*1.2</f>
        <v>0</v>
      </c>
      <c r="P8" s="37"/>
      <c r="Q8" s="34"/>
      <c r="R8" s="34"/>
      <c r="S8" s="67"/>
      <c r="T8" s="127">
        <f>IF(ISBLANK($S8),O8,0)</f>
        <v>0</v>
      </c>
      <c r="U8" s="125"/>
      <c r="V8" s="124"/>
    </row>
    <row r="9" spans="1:22" ht="24.95" customHeight="1" x14ac:dyDescent="0.25">
      <c r="A9" s="217"/>
      <c r="B9" s="35"/>
      <c r="C9" s="35"/>
      <c r="D9" s="67"/>
      <c r="E9" s="36"/>
      <c r="F9" s="37"/>
      <c r="G9" s="37"/>
      <c r="H9" s="70"/>
      <c r="I9" s="37"/>
      <c r="J9" s="36"/>
      <c r="K9" s="37"/>
      <c r="L9" s="67"/>
      <c r="M9" s="38"/>
      <c r="N9" s="38"/>
      <c r="O9" s="38">
        <f>+Tableau269[[#This Row],[MONTANT TOTAL  HT]]*1.2</f>
        <v>0</v>
      </c>
      <c r="P9" s="37"/>
      <c r="Q9" s="34"/>
      <c r="R9" s="34"/>
      <c r="S9" s="67"/>
      <c r="T9" s="127">
        <f t="shared" si="0"/>
        <v>0</v>
      </c>
      <c r="U9" s="125"/>
      <c r="V9" s="124"/>
    </row>
    <row r="10" spans="1:22" ht="24.95" customHeight="1" x14ac:dyDescent="0.25">
      <c r="A10" s="217"/>
      <c r="B10" s="35"/>
      <c r="C10" s="35"/>
      <c r="D10" s="67"/>
      <c r="E10" s="36"/>
      <c r="F10" s="37"/>
      <c r="G10" s="37"/>
      <c r="H10" s="70"/>
      <c r="I10" s="37"/>
      <c r="J10" s="36"/>
      <c r="K10" s="37"/>
      <c r="L10" s="67"/>
      <c r="M10" s="38"/>
      <c r="N10" s="38"/>
      <c r="O10" s="38">
        <f>+Tableau269[[#This Row],[MONTANT TOTAL  HT]]*1.2</f>
        <v>0</v>
      </c>
      <c r="P10" s="37"/>
      <c r="Q10" s="34"/>
      <c r="R10" s="34"/>
      <c r="S10" s="67"/>
      <c r="T10" s="127">
        <f t="shared" si="0"/>
        <v>0</v>
      </c>
      <c r="U10" s="125"/>
      <c r="V10" s="124"/>
    </row>
    <row r="11" spans="1:22" ht="24.95" customHeight="1" x14ac:dyDescent="0.25">
      <c r="A11" s="217"/>
      <c r="B11" s="35"/>
      <c r="C11" s="35"/>
      <c r="D11" s="67"/>
      <c r="E11" s="36"/>
      <c r="F11" s="37"/>
      <c r="G11" s="37"/>
      <c r="H11" s="70"/>
      <c r="I11" s="37"/>
      <c r="J11" s="36"/>
      <c r="K11" s="37"/>
      <c r="L11" s="67"/>
      <c r="M11" s="38"/>
      <c r="N11" s="38"/>
      <c r="O11" s="38">
        <f>+Tableau269[[#This Row],[MONTANT TOTAL  HT]]*1.2</f>
        <v>0</v>
      </c>
      <c r="P11" s="37"/>
      <c r="Q11" s="34"/>
      <c r="R11" s="34"/>
      <c r="S11" s="67"/>
      <c r="T11" s="127">
        <f t="shared" si="0"/>
        <v>0</v>
      </c>
      <c r="U11" s="125"/>
      <c r="V11" s="124"/>
    </row>
    <row r="12" spans="1:22" ht="24.95" customHeight="1" x14ac:dyDescent="0.25">
      <c r="A12" s="217"/>
      <c r="B12" s="35"/>
      <c r="C12" s="35"/>
      <c r="D12" s="67"/>
      <c r="E12" s="36"/>
      <c r="F12" s="37"/>
      <c r="G12" s="37"/>
      <c r="H12" s="70"/>
      <c r="I12" s="37"/>
      <c r="J12" s="36"/>
      <c r="K12" s="37"/>
      <c r="L12" s="67"/>
      <c r="M12" s="38"/>
      <c r="N12" s="38"/>
      <c r="O12" s="38">
        <f>+Tableau269[[#This Row],[MONTANT TOTAL  HT]]*1.2</f>
        <v>0</v>
      </c>
      <c r="P12" s="37"/>
      <c r="Q12" s="34"/>
      <c r="R12" s="34"/>
      <c r="S12" s="67"/>
      <c r="T12" s="127">
        <f t="shared" si="0"/>
        <v>0</v>
      </c>
      <c r="U12" s="125"/>
      <c r="V12" s="124"/>
    </row>
    <row r="13" spans="1:22" ht="24.95" customHeight="1" x14ac:dyDescent="0.25">
      <c r="A13" s="217"/>
      <c r="B13" s="35"/>
      <c r="C13" s="35"/>
      <c r="D13" s="67"/>
      <c r="E13" s="36"/>
      <c r="F13" s="37"/>
      <c r="G13" s="37"/>
      <c r="H13" s="70"/>
      <c r="I13" s="37"/>
      <c r="J13" s="36"/>
      <c r="K13" s="37"/>
      <c r="L13" s="67"/>
      <c r="M13" s="38"/>
      <c r="N13" s="38"/>
      <c r="O13" s="38">
        <f>+Tableau269[[#This Row],[MONTANT TOTAL  HT]]*1.2</f>
        <v>0</v>
      </c>
      <c r="P13" s="37"/>
      <c r="Q13" s="34"/>
      <c r="R13" s="34"/>
      <c r="S13" s="67"/>
      <c r="T13" s="127">
        <f t="shared" si="0"/>
        <v>0</v>
      </c>
      <c r="U13" s="125"/>
      <c r="V13" s="124"/>
    </row>
    <row r="14" spans="1:22" ht="24.95" customHeight="1" x14ac:dyDescent="0.25">
      <c r="A14" s="217"/>
      <c r="B14" s="35"/>
      <c r="C14" s="35"/>
      <c r="D14" s="67"/>
      <c r="E14" s="36"/>
      <c r="F14" s="37"/>
      <c r="G14" s="37"/>
      <c r="H14" s="70"/>
      <c r="I14" s="37"/>
      <c r="J14" s="36"/>
      <c r="K14" s="37"/>
      <c r="L14" s="67"/>
      <c r="M14" s="38"/>
      <c r="N14" s="38"/>
      <c r="O14" s="38">
        <f>+Tableau269[[#This Row],[MONTANT TOTAL  HT]]*1.2</f>
        <v>0</v>
      </c>
      <c r="P14" s="37"/>
      <c r="Q14" s="34"/>
      <c r="R14" s="34"/>
      <c r="S14" s="67"/>
      <c r="T14" s="127">
        <f t="shared" si="0"/>
        <v>0</v>
      </c>
      <c r="U14" s="125"/>
      <c r="V14" s="124"/>
    </row>
    <row r="15" spans="1:22" ht="24.95" customHeight="1" x14ac:dyDescent="0.25">
      <c r="A15" s="217"/>
      <c r="B15" s="35"/>
      <c r="C15" s="35"/>
      <c r="D15" s="67"/>
      <c r="E15" s="36"/>
      <c r="F15" s="37"/>
      <c r="G15" s="37"/>
      <c r="H15" s="70"/>
      <c r="I15" s="37"/>
      <c r="J15" s="36"/>
      <c r="K15" s="37"/>
      <c r="L15" s="67"/>
      <c r="M15" s="38"/>
      <c r="N15" s="38"/>
      <c r="O15" s="38">
        <f>+Tableau269[[#This Row],[MONTANT TOTAL  HT]]*1.2</f>
        <v>0</v>
      </c>
      <c r="P15" s="37"/>
      <c r="Q15" s="34"/>
      <c r="R15" s="34"/>
      <c r="S15" s="67"/>
      <c r="T15" s="127">
        <f t="shared" si="0"/>
        <v>0</v>
      </c>
      <c r="U15" s="125"/>
      <c r="V15" s="124"/>
    </row>
    <row r="16" spans="1:22" ht="24.95" customHeight="1" x14ac:dyDescent="0.25">
      <c r="A16" s="217"/>
      <c r="B16" s="35"/>
      <c r="C16" s="35"/>
      <c r="D16" s="67"/>
      <c r="E16" s="36"/>
      <c r="F16" s="37"/>
      <c r="G16" s="37"/>
      <c r="H16" s="70"/>
      <c r="I16" s="37"/>
      <c r="J16" s="36"/>
      <c r="K16" s="37"/>
      <c r="L16" s="67"/>
      <c r="M16" s="38"/>
      <c r="N16" s="38"/>
      <c r="O16" s="38">
        <f>+Tableau269[[#This Row],[MONTANT TOTAL  HT]]*1.2</f>
        <v>0</v>
      </c>
      <c r="P16" s="37"/>
      <c r="Q16" s="34"/>
      <c r="R16" s="34"/>
      <c r="S16" s="67"/>
      <c r="T16" s="127">
        <f t="shared" si="0"/>
        <v>0</v>
      </c>
      <c r="U16" s="125"/>
      <c r="V16" s="124"/>
    </row>
    <row r="17" spans="1:22" ht="24.95" customHeight="1" x14ac:dyDescent="0.25">
      <c r="A17" s="217"/>
      <c r="B17" s="35"/>
      <c r="C17" s="35"/>
      <c r="D17" s="67"/>
      <c r="E17" s="36"/>
      <c r="F17" s="37"/>
      <c r="G17" s="37"/>
      <c r="H17" s="70"/>
      <c r="I17" s="37"/>
      <c r="J17" s="36"/>
      <c r="K17" s="37"/>
      <c r="L17" s="67"/>
      <c r="M17" s="38"/>
      <c r="N17" s="38"/>
      <c r="O17" s="38">
        <f>+Tableau269[[#This Row],[MONTANT TOTAL  HT]]*1.2</f>
        <v>0</v>
      </c>
      <c r="P17" s="37"/>
      <c r="Q17" s="34"/>
      <c r="R17" s="34"/>
      <c r="S17" s="67"/>
      <c r="T17" s="127">
        <f t="shared" si="0"/>
        <v>0</v>
      </c>
      <c r="U17" s="125"/>
      <c r="V17" s="124"/>
    </row>
    <row r="18" spans="1:22" ht="24.95" customHeight="1" x14ac:dyDescent="0.25">
      <c r="A18" s="217"/>
      <c r="B18" s="35"/>
      <c r="C18" s="35"/>
      <c r="D18" s="67"/>
      <c r="E18" s="36"/>
      <c r="F18" s="37"/>
      <c r="G18" s="37"/>
      <c r="H18" s="70"/>
      <c r="I18" s="37"/>
      <c r="J18" s="36"/>
      <c r="K18" s="37"/>
      <c r="L18" s="67"/>
      <c r="M18" s="38"/>
      <c r="N18" s="38"/>
      <c r="O18" s="38">
        <f>+Tableau269[[#This Row],[MONTANT TOTAL  HT]]*1.2</f>
        <v>0</v>
      </c>
      <c r="P18" s="37"/>
      <c r="Q18" s="34"/>
      <c r="R18" s="34"/>
      <c r="S18" s="67"/>
      <c r="T18" s="127">
        <f t="shared" si="0"/>
        <v>0</v>
      </c>
      <c r="U18" s="125"/>
      <c r="V18" s="124"/>
    </row>
    <row r="19" spans="1:22" ht="24.95" customHeight="1" x14ac:dyDescent="0.25">
      <c r="A19" s="217"/>
      <c r="B19" s="35"/>
      <c r="C19" s="35"/>
      <c r="D19" s="67"/>
      <c r="E19" s="36"/>
      <c r="F19" s="37"/>
      <c r="G19" s="37"/>
      <c r="H19" s="70"/>
      <c r="I19" s="37"/>
      <c r="J19" s="36"/>
      <c r="K19" s="37"/>
      <c r="L19" s="67"/>
      <c r="M19" s="38"/>
      <c r="N19" s="38"/>
      <c r="O19" s="38">
        <f>+Tableau269[[#This Row],[MONTANT TOTAL  HT]]*1.2</f>
        <v>0</v>
      </c>
      <c r="P19" s="37"/>
      <c r="Q19" s="34"/>
      <c r="R19" s="34"/>
      <c r="S19" s="67"/>
      <c r="T19" s="127">
        <f t="shared" si="0"/>
        <v>0</v>
      </c>
      <c r="U19" s="125"/>
      <c r="V19" s="124"/>
    </row>
    <row r="20" spans="1:22" ht="24.95" customHeight="1" x14ac:dyDescent="0.25">
      <c r="A20" s="217"/>
      <c r="B20" s="35"/>
      <c r="C20" s="35"/>
      <c r="D20" s="67"/>
      <c r="E20" s="36"/>
      <c r="F20" s="37"/>
      <c r="G20" s="37"/>
      <c r="H20" s="70"/>
      <c r="I20" s="37"/>
      <c r="J20" s="36"/>
      <c r="K20" s="37"/>
      <c r="L20" s="67"/>
      <c r="M20" s="38"/>
      <c r="N20" s="38"/>
      <c r="O20" s="38">
        <f>+Tableau269[[#This Row],[MONTANT TOTAL  HT]]*1.2</f>
        <v>0</v>
      </c>
      <c r="P20" s="37"/>
      <c r="Q20" s="34"/>
      <c r="R20" s="34"/>
      <c r="S20" s="67"/>
      <c r="T20" s="127">
        <f t="shared" si="0"/>
        <v>0</v>
      </c>
      <c r="U20" s="125"/>
      <c r="V20" s="124"/>
    </row>
    <row r="21" spans="1:22" ht="24.95" customHeight="1" x14ac:dyDescent="0.25">
      <c r="A21" s="217"/>
      <c r="B21" s="35"/>
      <c r="C21" s="35"/>
      <c r="D21" s="67"/>
      <c r="E21" s="36"/>
      <c r="F21" s="37"/>
      <c r="G21" s="37"/>
      <c r="H21" s="70"/>
      <c r="I21" s="37"/>
      <c r="J21" s="36"/>
      <c r="K21" s="37"/>
      <c r="L21" s="67"/>
      <c r="M21" s="38"/>
      <c r="N21" s="38"/>
      <c r="O21" s="38">
        <f>+Tableau269[[#This Row],[MONTANT TOTAL  HT]]*1.2</f>
        <v>0</v>
      </c>
      <c r="P21" s="37"/>
      <c r="Q21" s="34"/>
      <c r="R21" s="34"/>
      <c r="S21" s="67"/>
      <c r="T21" s="127">
        <f t="shared" si="0"/>
        <v>0</v>
      </c>
      <c r="U21" s="125"/>
      <c r="V21" s="124"/>
    </row>
    <row r="22" spans="1:22" ht="24.95" customHeight="1" x14ac:dyDescent="0.25">
      <c r="A22" s="217"/>
      <c r="B22" s="35"/>
      <c r="C22" s="35"/>
      <c r="D22" s="67"/>
      <c r="E22" s="36"/>
      <c r="F22" s="37"/>
      <c r="G22" s="37"/>
      <c r="H22" s="70"/>
      <c r="I22" s="37"/>
      <c r="J22" s="36"/>
      <c r="K22" s="37"/>
      <c r="L22" s="67"/>
      <c r="M22" s="38"/>
      <c r="N22" s="38"/>
      <c r="O22" s="38">
        <f>+Tableau269[[#This Row],[MONTANT TOTAL  HT]]*1.2</f>
        <v>0</v>
      </c>
      <c r="P22" s="37"/>
      <c r="Q22" s="34"/>
      <c r="R22" s="34"/>
      <c r="S22" s="67"/>
      <c r="T22" s="127">
        <f t="shared" si="0"/>
        <v>0</v>
      </c>
      <c r="U22" s="125"/>
      <c r="V22" s="124"/>
    </row>
    <row r="23" spans="1:22" ht="24.95" customHeight="1" x14ac:dyDescent="0.25">
      <c r="A23" s="217"/>
      <c r="B23" s="35"/>
      <c r="C23" s="35"/>
      <c r="D23" s="67"/>
      <c r="E23" s="36"/>
      <c r="F23" s="37"/>
      <c r="G23" s="37"/>
      <c r="H23" s="70"/>
      <c r="I23" s="37"/>
      <c r="J23" s="36"/>
      <c r="K23" s="36"/>
      <c r="L23" s="67"/>
      <c r="M23" s="38"/>
      <c r="N23" s="38"/>
      <c r="O23" s="38">
        <f>+Tableau269[[#This Row],[MONTANT TOTAL  HT]]*1.2</f>
        <v>0</v>
      </c>
      <c r="P23" s="37"/>
      <c r="Q23" s="34"/>
      <c r="R23" s="34"/>
      <c r="S23" s="67"/>
      <c r="T23" s="127">
        <f t="shared" si="0"/>
        <v>0</v>
      </c>
      <c r="U23" s="125"/>
      <c r="V23" s="124"/>
    </row>
    <row r="24" spans="1:22" ht="24.95" customHeight="1" x14ac:dyDescent="0.25">
      <c r="A24" s="217"/>
      <c r="B24" s="35"/>
      <c r="C24" s="35"/>
      <c r="D24" s="67"/>
      <c r="E24" s="36"/>
      <c r="F24" s="37"/>
      <c r="G24" s="37"/>
      <c r="H24" s="70"/>
      <c r="I24" s="37"/>
      <c r="J24" s="36"/>
      <c r="K24" s="37"/>
      <c r="L24" s="67"/>
      <c r="M24" s="38"/>
      <c r="N24" s="38"/>
      <c r="O24" s="38">
        <f>+Tableau269[[#This Row],[MONTANT TOTAL  HT]]*1.2</f>
        <v>0</v>
      </c>
      <c r="P24" s="37"/>
      <c r="Q24" s="34"/>
      <c r="R24" s="34"/>
      <c r="S24" s="67"/>
      <c r="T24" s="127">
        <f t="shared" si="0"/>
        <v>0</v>
      </c>
      <c r="U24" s="125"/>
      <c r="V24" s="124"/>
    </row>
    <row r="25" spans="1:22" ht="24.95" customHeight="1" x14ac:dyDescent="0.25">
      <c r="A25" s="217"/>
      <c r="B25" s="35"/>
      <c r="C25" s="35"/>
      <c r="D25" s="67"/>
      <c r="E25" s="36"/>
      <c r="F25" s="37"/>
      <c r="G25" s="37"/>
      <c r="H25" s="70"/>
      <c r="I25" s="37"/>
      <c r="J25" s="36"/>
      <c r="K25" s="37"/>
      <c r="L25" s="67"/>
      <c r="M25" s="38"/>
      <c r="N25" s="38"/>
      <c r="O25" s="38">
        <f>+Tableau269[[#This Row],[MONTANT TOTAL  HT]]*1.2</f>
        <v>0</v>
      </c>
      <c r="P25" s="37"/>
      <c r="Q25" s="34"/>
      <c r="R25" s="34"/>
      <c r="S25" s="67"/>
      <c r="T25" s="127">
        <f t="shared" si="0"/>
        <v>0</v>
      </c>
      <c r="U25" s="125"/>
      <c r="V25" s="124"/>
    </row>
    <row r="26" spans="1:22" ht="24.95" customHeight="1" x14ac:dyDescent="0.25">
      <c r="A26" s="217"/>
      <c r="B26" s="35"/>
      <c r="C26" s="35"/>
      <c r="D26" s="67"/>
      <c r="E26" s="36"/>
      <c r="F26" s="37"/>
      <c r="G26" s="37"/>
      <c r="H26" s="70"/>
      <c r="I26" s="37"/>
      <c r="J26" s="36"/>
      <c r="K26" s="37"/>
      <c r="L26" s="67"/>
      <c r="M26" s="38"/>
      <c r="N26" s="38"/>
      <c r="O26" s="38">
        <f>+Tableau269[[#This Row],[MONTANT TOTAL  HT]]*1.2</f>
        <v>0</v>
      </c>
      <c r="P26" s="37"/>
      <c r="Q26" s="34"/>
      <c r="R26" s="34"/>
      <c r="S26" s="67"/>
      <c r="T26" s="127">
        <f t="shared" si="0"/>
        <v>0</v>
      </c>
      <c r="U26" s="125"/>
      <c r="V26" s="124"/>
    </row>
    <row r="27" spans="1:22" ht="24.95" customHeight="1" x14ac:dyDescent="0.25">
      <c r="A27" s="217"/>
      <c r="B27" s="35"/>
      <c r="C27" s="35"/>
      <c r="D27" s="67"/>
      <c r="E27" s="36"/>
      <c r="F27" s="37"/>
      <c r="G27" s="37"/>
      <c r="H27" s="70"/>
      <c r="I27" s="37"/>
      <c r="J27" s="36"/>
      <c r="K27" s="37"/>
      <c r="L27" s="67"/>
      <c r="M27" s="38"/>
      <c r="N27" s="38"/>
      <c r="O27" s="38">
        <f>+Tableau269[[#This Row],[MONTANT TOTAL  HT]]*1.2</f>
        <v>0</v>
      </c>
      <c r="P27" s="37"/>
      <c r="Q27" s="34"/>
      <c r="R27" s="34"/>
      <c r="S27" s="67"/>
      <c r="T27" s="127">
        <f t="shared" si="0"/>
        <v>0</v>
      </c>
      <c r="U27" s="125"/>
      <c r="V27" s="124"/>
    </row>
    <row r="28" spans="1:22" ht="24.95" customHeight="1" x14ac:dyDescent="0.25">
      <c r="A28" s="217"/>
      <c r="B28" s="35"/>
      <c r="C28" s="35"/>
      <c r="D28" s="67"/>
      <c r="E28" s="36"/>
      <c r="F28" s="37"/>
      <c r="G28" s="37"/>
      <c r="H28" s="70"/>
      <c r="I28" s="37"/>
      <c r="J28" s="36"/>
      <c r="K28" s="37"/>
      <c r="L28" s="67"/>
      <c r="M28" s="38"/>
      <c r="N28" s="38"/>
      <c r="O28" s="38">
        <f>+Tableau269[[#This Row],[MONTANT TOTAL  HT]]*1.2</f>
        <v>0</v>
      </c>
      <c r="P28" s="37"/>
      <c r="Q28" s="34"/>
      <c r="R28" s="34"/>
      <c r="S28" s="67"/>
      <c r="T28" s="127">
        <f t="shared" si="0"/>
        <v>0</v>
      </c>
      <c r="U28" s="125"/>
      <c r="V28" s="124"/>
    </row>
    <row r="29" spans="1:22" ht="24.95" customHeight="1" x14ac:dyDescent="0.25">
      <c r="A29" s="217"/>
      <c r="B29" s="35"/>
      <c r="C29" s="35"/>
      <c r="D29" s="67"/>
      <c r="E29" s="36"/>
      <c r="F29" s="37"/>
      <c r="G29" s="37"/>
      <c r="H29" s="70"/>
      <c r="I29" s="37"/>
      <c r="J29" s="36"/>
      <c r="K29" s="37"/>
      <c r="L29" s="67"/>
      <c r="M29" s="38"/>
      <c r="N29" s="38"/>
      <c r="O29" s="38">
        <f>+Tableau269[[#This Row],[MONTANT TOTAL  HT]]*1.2</f>
        <v>0</v>
      </c>
      <c r="P29" s="37"/>
      <c r="Q29" s="34"/>
      <c r="R29" s="34"/>
      <c r="S29" s="67"/>
      <c r="T29" s="127">
        <f t="shared" si="0"/>
        <v>0</v>
      </c>
      <c r="U29" s="125"/>
      <c r="V29" s="124"/>
    </row>
    <row r="30" spans="1:22" ht="24.95" customHeight="1" x14ac:dyDescent="0.25">
      <c r="A30" s="217"/>
      <c r="B30" s="35"/>
      <c r="C30" s="35"/>
      <c r="D30" s="67"/>
      <c r="E30" s="36"/>
      <c r="F30" s="37"/>
      <c r="G30" s="37"/>
      <c r="H30" s="70"/>
      <c r="I30" s="37"/>
      <c r="J30" s="36"/>
      <c r="K30" s="37"/>
      <c r="L30" s="67"/>
      <c r="M30" s="38"/>
      <c r="N30" s="38"/>
      <c r="O30" s="38">
        <f>+Tableau269[[#This Row],[MONTANT TOTAL  HT]]*1.2</f>
        <v>0</v>
      </c>
      <c r="P30" s="37"/>
      <c r="Q30" s="34"/>
      <c r="R30" s="34"/>
      <c r="S30" s="67"/>
      <c r="T30" s="127">
        <f t="shared" si="0"/>
        <v>0</v>
      </c>
      <c r="U30" s="125"/>
      <c r="V30" s="124"/>
    </row>
    <row r="31" spans="1:22" ht="24.95" customHeight="1" x14ac:dyDescent="0.25">
      <c r="A31" s="217"/>
      <c r="B31" s="35"/>
      <c r="C31" s="35"/>
      <c r="D31" s="67"/>
      <c r="E31" s="36"/>
      <c r="F31" s="37"/>
      <c r="G31" s="37"/>
      <c r="H31" s="70"/>
      <c r="I31" s="37"/>
      <c r="J31" s="36"/>
      <c r="K31" s="37"/>
      <c r="L31" s="67"/>
      <c r="M31" s="38"/>
      <c r="N31" s="38"/>
      <c r="O31" s="38">
        <f>+Tableau269[[#This Row],[MONTANT TOTAL  HT]]*1.2</f>
        <v>0</v>
      </c>
      <c r="P31" s="37"/>
      <c r="Q31" s="34"/>
      <c r="R31" s="34"/>
      <c r="S31" s="67"/>
      <c r="T31" s="127">
        <f t="shared" si="0"/>
        <v>0</v>
      </c>
      <c r="U31" s="125"/>
      <c r="V31" s="124"/>
    </row>
    <row r="32" spans="1:22" ht="24.95" customHeight="1" x14ac:dyDescent="0.25">
      <c r="A32" s="217"/>
      <c r="B32" s="35"/>
      <c r="C32" s="35"/>
      <c r="D32" s="67"/>
      <c r="E32" s="36"/>
      <c r="F32" s="37"/>
      <c r="G32" s="37"/>
      <c r="H32" s="70"/>
      <c r="I32" s="37"/>
      <c r="J32" s="36"/>
      <c r="K32" s="37"/>
      <c r="L32" s="67"/>
      <c r="M32" s="38"/>
      <c r="N32" s="38"/>
      <c r="O32" s="38">
        <f>+Tableau269[[#This Row],[MONTANT TOTAL  HT]]*1.2</f>
        <v>0</v>
      </c>
      <c r="P32" s="37"/>
      <c r="Q32" s="34"/>
      <c r="R32" s="34"/>
      <c r="S32" s="67"/>
      <c r="T32" s="127">
        <f t="shared" si="0"/>
        <v>0</v>
      </c>
      <c r="U32" s="125"/>
      <c r="V32" s="124"/>
    </row>
    <row r="33" spans="1:22" ht="24.95" customHeight="1" x14ac:dyDescent="0.25">
      <c r="A33" s="217"/>
      <c r="B33" s="35"/>
      <c r="C33" s="35"/>
      <c r="D33" s="67"/>
      <c r="E33" s="36"/>
      <c r="F33" s="37"/>
      <c r="G33" s="37"/>
      <c r="H33" s="70"/>
      <c r="I33" s="37"/>
      <c r="J33" s="36"/>
      <c r="K33" s="37"/>
      <c r="L33" s="67"/>
      <c r="M33" s="38"/>
      <c r="N33" s="38"/>
      <c r="O33" s="38">
        <f>+Tableau269[[#This Row],[MONTANT TOTAL  HT]]*1.2</f>
        <v>0</v>
      </c>
      <c r="P33" s="37"/>
      <c r="Q33" s="34"/>
      <c r="R33" s="34"/>
      <c r="S33" s="67"/>
      <c r="T33" s="127">
        <f t="shared" si="0"/>
        <v>0</v>
      </c>
      <c r="U33" s="125"/>
      <c r="V33" s="124"/>
    </row>
    <row r="34" spans="1:22" ht="24.95" customHeight="1" x14ac:dyDescent="0.25">
      <c r="A34" s="217"/>
      <c r="B34" s="35"/>
      <c r="C34" s="35"/>
      <c r="D34" s="67"/>
      <c r="E34" s="36"/>
      <c r="F34" s="37"/>
      <c r="G34" s="37"/>
      <c r="H34" s="70"/>
      <c r="I34" s="37"/>
      <c r="J34" s="36"/>
      <c r="K34" s="37"/>
      <c r="L34" s="67"/>
      <c r="M34" s="38"/>
      <c r="N34" s="38"/>
      <c r="O34" s="38">
        <f>+Tableau269[[#This Row],[MONTANT TOTAL  HT]]*1.2</f>
        <v>0</v>
      </c>
      <c r="P34" s="37"/>
      <c r="Q34" s="34"/>
      <c r="R34" s="34"/>
      <c r="S34" s="67"/>
      <c r="T34" s="127">
        <f t="shared" si="0"/>
        <v>0</v>
      </c>
      <c r="U34" s="125"/>
      <c r="V34" s="124"/>
    </row>
    <row r="35" spans="1:22" ht="24.95" customHeight="1" x14ac:dyDescent="0.25">
      <c r="A35" s="217"/>
      <c r="B35" s="35"/>
      <c r="C35" s="35"/>
      <c r="D35" s="67"/>
      <c r="E35" s="36"/>
      <c r="F35" s="37"/>
      <c r="G35" s="37"/>
      <c r="H35" s="70"/>
      <c r="I35" s="37"/>
      <c r="J35" s="36"/>
      <c r="K35" s="37"/>
      <c r="L35" s="67"/>
      <c r="M35" s="38"/>
      <c r="N35" s="38"/>
      <c r="O35" s="38">
        <f>+Tableau269[[#This Row],[MONTANT TOTAL  HT]]*1.2</f>
        <v>0</v>
      </c>
      <c r="P35" s="37"/>
      <c r="Q35" s="34"/>
      <c r="R35" s="34"/>
      <c r="S35" s="67"/>
      <c r="T35" s="127">
        <f t="shared" si="0"/>
        <v>0</v>
      </c>
      <c r="U35" s="125"/>
      <c r="V35" s="124"/>
    </row>
    <row r="36" spans="1:22" ht="24.95" customHeight="1" x14ac:dyDescent="0.25">
      <c r="A36" s="217"/>
      <c r="B36" s="35"/>
      <c r="C36" s="35"/>
      <c r="D36" s="67"/>
      <c r="E36" s="36"/>
      <c r="F36" s="37"/>
      <c r="G36" s="37"/>
      <c r="H36" s="70"/>
      <c r="I36" s="37"/>
      <c r="J36" s="36"/>
      <c r="K36" s="37"/>
      <c r="L36" s="67"/>
      <c r="M36" s="38"/>
      <c r="N36" s="38"/>
      <c r="O36" s="38">
        <f>+Tableau269[[#This Row],[MONTANT TOTAL  HT]]*1.2</f>
        <v>0</v>
      </c>
      <c r="P36" s="37"/>
      <c r="Q36" s="34"/>
      <c r="R36" s="34"/>
      <c r="S36" s="67"/>
      <c r="T36" s="127">
        <f t="shared" si="0"/>
        <v>0</v>
      </c>
      <c r="U36" s="125"/>
      <c r="V36" s="124"/>
    </row>
    <row r="37" spans="1:22" ht="24.95" customHeight="1" x14ac:dyDescent="0.25">
      <c r="A37" s="217"/>
      <c r="B37" s="35"/>
      <c r="C37" s="35"/>
      <c r="D37" s="67"/>
      <c r="E37" s="36"/>
      <c r="F37" s="37"/>
      <c r="G37" s="37"/>
      <c r="H37" s="70"/>
      <c r="I37" s="37"/>
      <c r="J37" s="36"/>
      <c r="K37" s="37"/>
      <c r="L37" s="67"/>
      <c r="M37" s="38"/>
      <c r="N37" s="38"/>
      <c r="O37" s="38">
        <f>+Tableau269[[#This Row],[MONTANT TOTAL  HT]]*1.2</f>
        <v>0</v>
      </c>
      <c r="P37" s="37"/>
      <c r="Q37" s="34"/>
      <c r="R37" s="34"/>
      <c r="S37" s="67"/>
      <c r="T37" s="127">
        <f t="shared" si="0"/>
        <v>0</v>
      </c>
      <c r="U37" s="125"/>
      <c r="V37" s="124"/>
    </row>
    <row r="38" spans="1:22" ht="24.95" customHeight="1" x14ac:dyDescent="0.25">
      <c r="A38" s="217"/>
      <c r="B38" s="35"/>
      <c r="C38" s="35"/>
      <c r="D38" s="67"/>
      <c r="E38" s="36"/>
      <c r="F38" s="37"/>
      <c r="G38" s="37"/>
      <c r="H38" s="70"/>
      <c r="I38" s="37"/>
      <c r="J38" s="36"/>
      <c r="K38" s="37"/>
      <c r="L38" s="67"/>
      <c r="M38" s="38"/>
      <c r="N38" s="38"/>
      <c r="O38" s="38">
        <f>+Tableau269[[#This Row],[MONTANT TOTAL  HT]]*1.2</f>
        <v>0</v>
      </c>
      <c r="P38" s="37"/>
      <c r="Q38" s="34"/>
      <c r="R38" s="34"/>
      <c r="S38" s="67"/>
      <c r="T38" s="127">
        <f t="shared" si="0"/>
        <v>0</v>
      </c>
      <c r="U38" s="125"/>
      <c r="V38" s="124"/>
    </row>
    <row r="39" spans="1:22" ht="24.95" customHeight="1" x14ac:dyDescent="0.25">
      <c r="A39" s="217"/>
      <c r="B39" s="35"/>
      <c r="C39" s="35"/>
      <c r="D39" s="67"/>
      <c r="E39" s="36"/>
      <c r="F39" s="37"/>
      <c r="G39" s="37"/>
      <c r="H39" s="70"/>
      <c r="I39" s="37"/>
      <c r="J39" s="36"/>
      <c r="K39" s="37"/>
      <c r="L39" s="67"/>
      <c r="M39" s="38"/>
      <c r="N39" s="38"/>
      <c r="O39" s="38">
        <f>+Tableau269[[#This Row],[MONTANT TOTAL  HT]]*1.2</f>
        <v>0</v>
      </c>
      <c r="P39" s="37"/>
      <c r="Q39" s="34"/>
      <c r="R39" s="34"/>
      <c r="S39" s="67"/>
      <c r="T39" s="127">
        <f t="shared" si="0"/>
        <v>0</v>
      </c>
      <c r="U39" s="125"/>
      <c r="V39" s="124"/>
    </row>
    <row r="40" spans="1:22" ht="24.95" customHeight="1" x14ac:dyDescent="0.25">
      <c r="A40" s="217"/>
      <c r="B40" s="35"/>
      <c r="C40" s="35"/>
      <c r="D40" s="67"/>
      <c r="E40" s="36"/>
      <c r="F40" s="37"/>
      <c r="G40" s="37"/>
      <c r="H40" s="70"/>
      <c r="I40" s="37"/>
      <c r="J40" s="36"/>
      <c r="K40" s="37"/>
      <c r="L40" s="67"/>
      <c r="M40" s="38"/>
      <c r="N40" s="38"/>
      <c r="O40" s="38">
        <f>+Tableau269[[#This Row],[MONTANT TOTAL  HT]]*1.2</f>
        <v>0</v>
      </c>
      <c r="P40" s="37"/>
      <c r="Q40" s="34"/>
      <c r="R40" s="34"/>
      <c r="S40" s="67"/>
      <c r="T40" s="127">
        <f t="shared" si="0"/>
        <v>0</v>
      </c>
      <c r="U40" s="125"/>
      <c r="V40" s="124"/>
    </row>
    <row r="41" spans="1:22" ht="24.95" customHeight="1" x14ac:dyDescent="0.25">
      <c r="A41" s="217"/>
      <c r="B41" s="35"/>
      <c r="C41" s="35"/>
      <c r="D41" s="67"/>
      <c r="E41" s="36"/>
      <c r="F41" s="37"/>
      <c r="G41" s="37"/>
      <c r="H41" s="70"/>
      <c r="I41" s="37"/>
      <c r="J41" s="36"/>
      <c r="K41" s="37"/>
      <c r="L41" s="67"/>
      <c r="M41" s="38"/>
      <c r="N41" s="38"/>
      <c r="O41" s="38">
        <f>+Tableau269[[#This Row],[MONTANT TOTAL  HT]]*1.2</f>
        <v>0</v>
      </c>
      <c r="P41" s="37"/>
      <c r="Q41" s="34"/>
      <c r="R41" s="34"/>
      <c r="S41" s="67"/>
      <c r="T41" s="127">
        <f t="shared" si="0"/>
        <v>0</v>
      </c>
      <c r="U41" s="125"/>
      <c r="V41" s="124"/>
    </row>
    <row r="42" spans="1:22" ht="24.95" customHeight="1" x14ac:dyDescent="0.25">
      <c r="A42" s="217"/>
      <c r="B42" s="35"/>
      <c r="C42" s="35"/>
      <c r="D42" s="67"/>
      <c r="E42" s="36"/>
      <c r="F42" s="37"/>
      <c r="G42" s="37"/>
      <c r="H42" s="70"/>
      <c r="I42" s="37"/>
      <c r="J42" s="36"/>
      <c r="K42" s="37"/>
      <c r="L42" s="67"/>
      <c r="M42" s="38"/>
      <c r="N42" s="38"/>
      <c r="O42" s="38">
        <f>+Tableau269[[#This Row],[MONTANT TOTAL  HT]]*1.2</f>
        <v>0</v>
      </c>
      <c r="P42" s="37"/>
      <c r="Q42" s="34"/>
      <c r="R42" s="34"/>
      <c r="S42" s="67"/>
      <c r="T42" s="127">
        <f t="shared" si="0"/>
        <v>0</v>
      </c>
      <c r="U42" s="125"/>
      <c r="V42" s="124"/>
    </row>
    <row r="43" spans="1:22" ht="24.95" customHeight="1" x14ac:dyDescent="0.25">
      <c r="A43" s="217"/>
      <c r="B43" s="35"/>
      <c r="C43" s="35"/>
      <c r="D43" s="67"/>
      <c r="E43" s="36"/>
      <c r="F43" s="37"/>
      <c r="G43" s="37"/>
      <c r="H43" s="70"/>
      <c r="I43" s="37"/>
      <c r="J43" s="36"/>
      <c r="K43" s="37"/>
      <c r="L43" s="67"/>
      <c r="M43" s="38"/>
      <c r="N43" s="38"/>
      <c r="O43" s="38">
        <f>+Tableau269[[#This Row],[MONTANT TOTAL  HT]]*1.2</f>
        <v>0</v>
      </c>
      <c r="P43" s="37"/>
      <c r="Q43" s="34"/>
      <c r="R43" s="34"/>
      <c r="S43" s="67"/>
      <c r="T43" s="127">
        <f t="shared" si="0"/>
        <v>0</v>
      </c>
      <c r="U43" s="125"/>
      <c r="V43" s="124"/>
    </row>
    <row r="44" spans="1:22" ht="24.95" customHeight="1" x14ac:dyDescent="0.25">
      <c r="A44" s="217"/>
      <c r="B44" s="35"/>
      <c r="C44" s="35"/>
      <c r="D44" s="67"/>
      <c r="E44" s="36"/>
      <c r="F44" s="37"/>
      <c r="G44" s="37"/>
      <c r="H44" s="70"/>
      <c r="I44" s="37"/>
      <c r="J44" s="36"/>
      <c r="K44" s="37"/>
      <c r="L44" s="67"/>
      <c r="M44" s="38"/>
      <c r="N44" s="38"/>
      <c r="O44" s="38">
        <f>+Tableau269[[#This Row],[MONTANT TOTAL  HT]]*1.2</f>
        <v>0</v>
      </c>
      <c r="P44" s="37"/>
      <c r="Q44" s="34"/>
      <c r="R44" s="34"/>
      <c r="S44" s="67"/>
      <c r="T44" s="127">
        <f t="shared" si="0"/>
        <v>0</v>
      </c>
      <c r="U44" s="125"/>
      <c r="V44" s="124"/>
    </row>
    <row r="45" spans="1:22" ht="24.95" customHeight="1" x14ac:dyDescent="0.25">
      <c r="A45" s="217"/>
      <c r="B45" s="35"/>
      <c r="C45" s="35"/>
      <c r="D45" s="67"/>
      <c r="E45" s="36"/>
      <c r="F45" s="37"/>
      <c r="G45" s="37"/>
      <c r="H45" s="70"/>
      <c r="I45" s="37"/>
      <c r="J45" s="36"/>
      <c r="K45" s="37"/>
      <c r="L45" s="67"/>
      <c r="M45" s="38"/>
      <c r="N45" s="38"/>
      <c r="O45" s="38">
        <f>+Tableau269[[#This Row],[MONTANT TOTAL  HT]]*1.2</f>
        <v>0</v>
      </c>
      <c r="P45" s="37"/>
      <c r="Q45" s="34"/>
      <c r="R45" s="34"/>
      <c r="S45" s="67"/>
      <c r="T45" s="127">
        <f t="shared" si="0"/>
        <v>0</v>
      </c>
      <c r="U45" s="125"/>
      <c r="V45" s="124"/>
    </row>
    <row r="46" spans="1:22" ht="24.95" customHeight="1" x14ac:dyDescent="0.25">
      <c r="A46" s="217"/>
      <c r="B46" s="35"/>
      <c r="C46" s="35"/>
      <c r="D46" s="67"/>
      <c r="E46" s="36"/>
      <c r="F46" s="37"/>
      <c r="G46" s="37"/>
      <c r="H46" s="70"/>
      <c r="I46" s="37"/>
      <c r="J46" s="36"/>
      <c r="K46" s="37"/>
      <c r="L46" s="67"/>
      <c r="M46" s="38"/>
      <c r="N46" s="38"/>
      <c r="O46" s="38">
        <f>+Tableau269[[#This Row],[MONTANT TOTAL  HT]]*1.2</f>
        <v>0</v>
      </c>
      <c r="P46" s="37"/>
      <c r="Q46" s="34"/>
      <c r="R46" s="34"/>
      <c r="S46" s="67"/>
      <c r="T46" s="127">
        <f t="shared" si="0"/>
        <v>0</v>
      </c>
      <c r="U46" s="125"/>
      <c r="V46" s="124"/>
    </row>
    <row r="47" spans="1:22" ht="24.95" customHeight="1" x14ac:dyDescent="0.25">
      <c r="A47" s="217"/>
      <c r="B47" s="35"/>
      <c r="C47" s="35"/>
      <c r="D47" s="67"/>
      <c r="E47" s="36"/>
      <c r="F47" s="37"/>
      <c r="G47" s="37"/>
      <c r="H47" s="70"/>
      <c r="I47" s="37"/>
      <c r="J47" s="36"/>
      <c r="K47" s="37"/>
      <c r="L47" s="67"/>
      <c r="M47" s="38"/>
      <c r="N47" s="38"/>
      <c r="O47" s="38">
        <f>+Tableau269[[#This Row],[MONTANT TOTAL  HT]]*1.2</f>
        <v>0</v>
      </c>
      <c r="P47" s="37"/>
      <c r="Q47" s="34"/>
      <c r="R47" s="34"/>
      <c r="S47" s="67"/>
      <c r="T47" s="127">
        <f t="shared" si="0"/>
        <v>0</v>
      </c>
      <c r="U47" s="125"/>
      <c r="V47" s="124"/>
    </row>
    <row r="48" spans="1:22" ht="24.95" customHeight="1" x14ac:dyDescent="0.25">
      <c r="A48" s="217"/>
      <c r="B48" s="35"/>
      <c r="C48" s="35"/>
      <c r="D48" s="67"/>
      <c r="E48" s="36"/>
      <c r="F48" s="37"/>
      <c r="G48" s="37"/>
      <c r="H48" s="70"/>
      <c r="I48" s="37"/>
      <c r="J48" s="36"/>
      <c r="K48" s="37"/>
      <c r="L48" s="67"/>
      <c r="M48" s="38"/>
      <c r="N48" s="38"/>
      <c r="O48" s="38">
        <f>+Tableau269[[#This Row],[MONTANT TOTAL  HT]]*1.2</f>
        <v>0</v>
      </c>
      <c r="P48" s="37"/>
      <c r="Q48" s="34"/>
      <c r="R48" s="34"/>
      <c r="S48" s="67"/>
      <c r="T48" s="127">
        <f t="shared" si="0"/>
        <v>0</v>
      </c>
      <c r="U48" s="125"/>
      <c r="V48" s="124"/>
    </row>
    <row r="49" spans="1:22" ht="24.95" customHeight="1" x14ac:dyDescent="0.25">
      <c r="A49" s="217"/>
      <c r="B49" s="35"/>
      <c r="C49" s="35"/>
      <c r="D49" s="67"/>
      <c r="E49" s="36"/>
      <c r="F49" s="37"/>
      <c r="G49" s="37"/>
      <c r="H49" s="70"/>
      <c r="I49" s="37"/>
      <c r="J49" s="36"/>
      <c r="K49" s="37"/>
      <c r="L49" s="67"/>
      <c r="M49" s="38"/>
      <c r="N49" s="38"/>
      <c r="O49" s="38">
        <f>+Tableau269[[#This Row],[MONTANT TOTAL  HT]]*1.2</f>
        <v>0</v>
      </c>
      <c r="P49" s="37"/>
      <c r="Q49" s="34"/>
      <c r="R49" s="34"/>
      <c r="S49" s="67"/>
      <c r="T49" s="127">
        <f t="shared" si="0"/>
        <v>0</v>
      </c>
      <c r="U49" s="125"/>
      <c r="V49" s="124"/>
    </row>
    <row r="50" spans="1:22" ht="24.95" customHeight="1" x14ac:dyDescent="0.25">
      <c r="A50" s="217"/>
      <c r="B50" s="35"/>
      <c r="C50" s="35"/>
      <c r="D50" s="67"/>
      <c r="E50" s="36"/>
      <c r="F50" s="37"/>
      <c r="G50" s="37"/>
      <c r="H50" s="70"/>
      <c r="I50" s="37"/>
      <c r="J50" s="36"/>
      <c r="K50" s="37"/>
      <c r="L50" s="67"/>
      <c r="M50" s="38"/>
      <c r="N50" s="38"/>
      <c r="O50" s="38">
        <f>+Tableau269[[#This Row],[MONTANT TOTAL  HT]]*1.2</f>
        <v>0</v>
      </c>
      <c r="P50" s="37"/>
      <c r="Q50" s="34"/>
      <c r="R50" s="34"/>
      <c r="S50" s="67"/>
      <c r="T50" s="127">
        <f t="shared" si="0"/>
        <v>0</v>
      </c>
      <c r="U50" s="125"/>
      <c r="V50" s="124"/>
    </row>
    <row r="51" spans="1:22" ht="24.95" customHeight="1" x14ac:dyDescent="0.25">
      <c r="A51" s="217"/>
      <c r="B51" s="35"/>
      <c r="C51" s="35"/>
      <c r="D51" s="67"/>
      <c r="E51" s="36"/>
      <c r="F51" s="37"/>
      <c r="G51" s="37"/>
      <c r="H51" s="70"/>
      <c r="I51" s="37"/>
      <c r="J51" s="36"/>
      <c r="K51" s="37"/>
      <c r="L51" s="67"/>
      <c r="M51" s="38"/>
      <c r="N51" s="38"/>
      <c r="O51" s="38">
        <f>+Tableau269[[#This Row],[MONTANT TOTAL  HT]]*1.2</f>
        <v>0</v>
      </c>
      <c r="P51" s="37"/>
      <c r="Q51" s="34"/>
      <c r="R51" s="34"/>
      <c r="S51" s="67"/>
      <c r="T51" s="127">
        <f t="shared" si="0"/>
        <v>0</v>
      </c>
      <c r="U51" s="125"/>
      <c r="V51" s="124"/>
    </row>
    <row r="52" spans="1:22" ht="24.95" customHeight="1" x14ac:dyDescent="0.25">
      <c r="A52" s="217"/>
      <c r="B52" s="35"/>
      <c r="C52" s="35"/>
      <c r="D52" s="67"/>
      <c r="E52" s="36"/>
      <c r="F52" s="37"/>
      <c r="G52" s="37"/>
      <c r="H52" s="70"/>
      <c r="I52" s="37"/>
      <c r="J52" s="36"/>
      <c r="K52" s="37"/>
      <c r="L52" s="67"/>
      <c r="M52" s="38"/>
      <c r="N52" s="38"/>
      <c r="O52" s="38">
        <f>+Tableau269[[#This Row],[MONTANT TOTAL  HT]]*1.2</f>
        <v>0</v>
      </c>
      <c r="P52" s="37"/>
      <c r="Q52" s="34"/>
      <c r="R52" s="34"/>
      <c r="S52" s="67"/>
      <c r="T52" s="127">
        <f t="shared" si="0"/>
        <v>0</v>
      </c>
      <c r="U52" s="125"/>
      <c r="V52" s="124"/>
    </row>
    <row r="53" spans="1:22" ht="24.95" customHeight="1" x14ac:dyDescent="0.25">
      <c r="A53" s="217"/>
      <c r="B53" s="35"/>
      <c r="C53" s="35"/>
      <c r="D53" s="67"/>
      <c r="E53" s="36"/>
      <c r="F53" s="37"/>
      <c r="G53" s="37"/>
      <c r="H53" s="70"/>
      <c r="I53" s="37"/>
      <c r="J53" s="36"/>
      <c r="K53" s="37"/>
      <c r="L53" s="67"/>
      <c r="M53" s="38"/>
      <c r="N53" s="38"/>
      <c r="O53" s="38">
        <f>+Tableau269[[#This Row],[MONTANT TOTAL  HT]]*1.2</f>
        <v>0</v>
      </c>
      <c r="P53" s="37"/>
      <c r="Q53" s="34"/>
      <c r="R53" s="34"/>
      <c r="S53" s="67"/>
      <c r="T53" s="127">
        <f t="shared" si="0"/>
        <v>0</v>
      </c>
      <c r="U53" s="125"/>
      <c r="V53" s="124"/>
    </row>
    <row r="54" spans="1:22" ht="24.95" customHeight="1" x14ac:dyDescent="0.25">
      <c r="A54" s="217"/>
      <c r="B54" s="35"/>
      <c r="C54" s="35"/>
      <c r="D54" s="67"/>
      <c r="E54" s="36"/>
      <c r="F54" s="37"/>
      <c r="G54" s="37"/>
      <c r="H54" s="70"/>
      <c r="I54" s="37"/>
      <c r="J54" s="36"/>
      <c r="K54" s="37"/>
      <c r="L54" s="67"/>
      <c r="M54" s="38"/>
      <c r="N54" s="38"/>
      <c r="O54" s="38">
        <f>+Tableau269[[#This Row],[MONTANT TOTAL  HT]]*1.2</f>
        <v>0</v>
      </c>
      <c r="P54" s="37"/>
      <c r="Q54" s="34"/>
      <c r="R54" s="34"/>
      <c r="S54" s="67"/>
      <c r="T54" s="127">
        <f t="shared" si="0"/>
        <v>0</v>
      </c>
      <c r="U54" s="125"/>
      <c r="V54" s="124"/>
    </row>
    <row r="55" spans="1:22" ht="24.95" customHeight="1" x14ac:dyDescent="0.25">
      <c r="A55" s="217"/>
      <c r="B55" s="35"/>
      <c r="C55" s="35"/>
      <c r="D55" s="67"/>
      <c r="E55" s="36"/>
      <c r="F55" s="37"/>
      <c r="G55" s="37"/>
      <c r="H55" s="70"/>
      <c r="I55" s="37"/>
      <c r="J55" s="36"/>
      <c r="K55" s="37"/>
      <c r="L55" s="67"/>
      <c r="M55" s="38"/>
      <c r="N55" s="38"/>
      <c r="O55" s="38">
        <f>+Tableau269[[#This Row],[MONTANT TOTAL  HT]]*1.2</f>
        <v>0</v>
      </c>
      <c r="P55" s="37"/>
      <c r="Q55" s="34"/>
      <c r="R55" s="34"/>
      <c r="S55" s="67"/>
      <c r="T55" s="127">
        <f t="shared" si="0"/>
        <v>0</v>
      </c>
      <c r="U55" s="125"/>
      <c r="V55" s="124"/>
    </row>
    <row r="56" spans="1:22" ht="24.95" customHeight="1" x14ac:dyDescent="0.25">
      <c r="A56" s="217"/>
      <c r="B56" s="35"/>
      <c r="C56" s="35"/>
      <c r="D56" s="67"/>
      <c r="E56" s="36"/>
      <c r="F56" s="37"/>
      <c r="G56" s="37"/>
      <c r="H56" s="70"/>
      <c r="I56" s="37"/>
      <c r="J56" s="36"/>
      <c r="K56" s="37"/>
      <c r="L56" s="67"/>
      <c r="M56" s="38"/>
      <c r="N56" s="38"/>
      <c r="O56" s="38">
        <f>+Tableau269[[#This Row],[MONTANT TOTAL  HT]]*1.2</f>
        <v>0</v>
      </c>
      <c r="P56" s="37"/>
      <c r="Q56" s="34"/>
      <c r="R56" s="34"/>
      <c r="S56" s="67"/>
      <c r="T56" s="127">
        <f t="shared" si="0"/>
        <v>0</v>
      </c>
      <c r="U56" s="125"/>
      <c r="V56" s="124"/>
    </row>
    <row r="57" spans="1:22" ht="24.95" customHeight="1" x14ac:dyDescent="0.25">
      <c r="A57" s="217"/>
      <c r="B57" s="35"/>
      <c r="C57" s="35"/>
      <c r="D57" s="67"/>
      <c r="E57" s="36"/>
      <c r="F57" s="37"/>
      <c r="G57" s="37"/>
      <c r="H57" s="70"/>
      <c r="I57" s="37"/>
      <c r="J57" s="36"/>
      <c r="K57" s="37"/>
      <c r="L57" s="67"/>
      <c r="M57" s="38"/>
      <c r="N57" s="38"/>
      <c r="O57" s="38">
        <f>+Tableau269[[#This Row],[MONTANT TOTAL  HT]]*1.2</f>
        <v>0</v>
      </c>
      <c r="P57" s="37"/>
      <c r="Q57" s="34"/>
      <c r="R57" s="34"/>
      <c r="S57" s="67"/>
      <c r="T57" s="127">
        <f t="shared" si="0"/>
        <v>0</v>
      </c>
      <c r="U57" s="125"/>
      <c r="V57" s="124"/>
    </row>
    <row r="58" spans="1:22" ht="24.95" customHeight="1" x14ac:dyDescent="0.25">
      <c r="A58" s="217"/>
      <c r="B58" s="35"/>
      <c r="C58" s="35"/>
      <c r="D58" s="67"/>
      <c r="E58" s="36"/>
      <c r="F58" s="37"/>
      <c r="G58" s="37"/>
      <c r="H58" s="70"/>
      <c r="I58" s="37"/>
      <c r="J58" s="36"/>
      <c r="K58" s="37"/>
      <c r="L58" s="67"/>
      <c r="M58" s="38"/>
      <c r="N58" s="38"/>
      <c r="O58" s="38">
        <f>+Tableau269[[#This Row],[MONTANT TOTAL  HT]]*1.2</f>
        <v>0</v>
      </c>
      <c r="P58" s="37"/>
      <c r="Q58" s="34"/>
      <c r="R58" s="34"/>
      <c r="S58" s="67"/>
      <c r="T58" s="127">
        <f t="shared" si="0"/>
        <v>0</v>
      </c>
      <c r="U58" s="125"/>
      <c r="V58" s="124"/>
    </row>
    <row r="59" spans="1:22" ht="24.95" customHeight="1" x14ac:dyDescent="0.25">
      <c r="A59" s="217"/>
      <c r="B59" s="35"/>
      <c r="C59" s="35"/>
      <c r="D59" s="67"/>
      <c r="E59" s="36"/>
      <c r="F59" s="37"/>
      <c r="G59" s="37"/>
      <c r="H59" s="70"/>
      <c r="I59" s="37"/>
      <c r="J59" s="36"/>
      <c r="K59" s="37"/>
      <c r="L59" s="67"/>
      <c r="M59" s="38"/>
      <c r="N59" s="38"/>
      <c r="O59" s="38">
        <f>+Tableau269[[#This Row],[MONTANT TOTAL  HT]]*1.2</f>
        <v>0</v>
      </c>
      <c r="P59" s="37"/>
      <c r="Q59" s="34"/>
      <c r="R59" s="34"/>
      <c r="S59" s="67"/>
      <c r="T59" s="127">
        <f t="shared" si="0"/>
        <v>0</v>
      </c>
      <c r="U59" s="125"/>
      <c r="V59" s="124"/>
    </row>
    <row r="60" spans="1:22" ht="24.95" customHeight="1" x14ac:dyDescent="0.25">
      <c r="A60" s="217"/>
      <c r="B60" s="35"/>
      <c r="C60" s="35"/>
      <c r="D60" s="67"/>
      <c r="E60" s="36"/>
      <c r="F60" s="37"/>
      <c r="G60" s="37"/>
      <c r="H60" s="70"/>
      <c r="I60" s="37"/>
      <c r="J60" s="36"/>
      <c r="K60" s="37"/>
      <c r="L60" s="67"/>
      <c r="M60" s="38"/>
      <c r="N60" s="38"/>
      <c r="O60" s="38">
        <f>+Tableau269[[#This Row],[MONTANT TOTAL  HT]]*1.2</f>
        <v>0</v>
      </c>
      <c r="P60" s="37"/>
      <c r="Q60" s="34"/>
      <c r="R60" s="34"/>
      <c r="S60" s="67"/>
      <c r="T60" s="127">
        <f t="shared" si="0"/>
        <v>0</v>
      </c>
      <c r="U60" s="125"/>
      <c r="V60" s="124"/>
    </row>
    <row r="61" spans="1:22" ht="24.95" customHeight="1" x14ac:dyDescent="0.25">
      <c r="A61" s="217"/>
      <c r="B61" s="35"/>
      <c r="C61" s="35"/>
      <c r="D61" s="67"/>
      <c r="E61" s="36"/>
      <c r="F61" s="37"/>
      <c r="G61" s="37"/>
      <c r="H61" s="70"/>
      <c r="I61" s="37"/>
      <c r="J61" s="36"/>
      <c r="K61" s="37"/>
      <c r="L61" s="67"/>
      <c r="M61" s="38"/>
      <c r="N61" s="38"/>
      <c r="O61" s="38">
        <f>+Tableau269[[#This Row],[MONTANT TOTAL  HT]]*1.2</f>
        <v>0</v>
      </c>
      <c r="P61" s="37"/>
      <c r="Q61" s="34"/>
      <c r="R61" s="34"/>
      <c r="S61" s="67"/>
      <c r="T61" s="127">
        <f t="shared" si="0"/>
        <v>0</v>
      </c>
      <c r="U61" s="125"/>
      <c r="V61" s="124"/>
    </row>
    <row r="62" spans="1:22" ht="24.95" customHeight="1" x14ac:dyDescent="0.25">
      <c r="A62" s="217"/>
      <c r="B62" s="35"/>
      <c r="C62" s="35"/>
      <c r="D62" s="67"/>
      <c r="E62" s="36"/>
      <c r="F62" s="37"/>
      <c r="G62" s="37"/>
      <c r="H62" s="70"/>
      <c r="I62" s="37"/>
      <c r="J62" s="36"/>
      <c r="K62" s="37"/>
      <c r="L62" s="67"/>
      <c r="M62" s="38"/>
      <c r="N62" s="38"/>
      <c r="O62" s="38">
        <f>+Tableau269[[#This Row],[MONTANT TOTAL  HT]]*1.2</f>
        <v>0</v>
      </c>
      <c r="P62" s="37"/>
      <c r="Q62" s="34"/>
      <c r="R62" s="34"/>
      <c r="S62" s="67"/>
      <c r="T62" s="127">
        <f t="shared" si="0"/>
        <v>0</v>
      </c>
      <c r="U62" s="125"/>
      <c r="V62" s="124"/>
    </row>
    <row r="63" spans="1:22" ht="24.95" customHeight="1" x14ac:dyDescent="0.25">
      <c r="A63" s="217"/>
      <c r="B63" s="35"/>
      <c r="C63" s="35"/>
      <c r="D63" s="67"/>
      <c r="E63" s="36"/>
      <c r="F63" s="37"/>
      <c r="G63" s="37"/>
      <c r="H63" s="70"/>
      <c r="I63" s="37"/>
      <c r="J63" s="36"/>
      <c r="K63" s="37"/>
      <c r="L63" s="67"/>
      <c r="M63" s="38"/>
      <c r="N63" s="38"/>
      <c r="O63" s="38">
        <f>+Tableau269[[#This Row],[MONTANT TOTAL  HT]]*1.2</f>
        <v>0</v>
      </c>
      <c r="P63" s="37"/>
      <c r="Q63" s="34"/>
      <c r="R63" s="34"/>
      <c r="S63" s="67"/>
      <c r="T63" s="127">
        <f t="shared" si="0"/>
        <v>0</v>
      </c>
      <c r="U63" s="125"/>
      <c r="V63" s="124"/>
    </row>
    <row r="64" spans="1:22" ht="24.95" customHeight="1" x14ac:dyDescent="0.25">
      <c r="A64" s="217"/>
      <c r="B64" s="35"/>
      <c r="C64" s="35"/>
      <c r="D64" s="67"/>
      <c r="E64" s="36"/>
      <c r="F64" s="37"/>
      <c r="G64" s="37"/>
      <c r="H64" s="70"/>
      <c r="I64" s="37"/>
      <c r="J64" s="36"/>
      <c r="K64" s="37"/>
      <c r="L64" s="67"/>
      <c r="M64" s="38"/>
      <c r="N64" s="38"/>
      <c r="O64" s="38">
        <f>+Tableau269[[#This Row],[MONTANT TOTAL  HT]]*1.2</f>
        <v>0</v>
      </c>
      <c r="P64" s="37"/>
      <c r="Q64" s="34"/>
      <c r="R64" s="34"/>
      <c r="S64" s="67"/>
      <c r="T64" s="127">
        <f t="shared" si="0"/>
        <v>0</v>
      </c>
      <c r="U64" s="125"/>
      <c r="V64" s="124"/>
    </row>
    <row r="65" spans="1:22" ht="24.95" customHeight="1" x14ac:dyDescent="0.25">
      <c r="A65" s="217"/>
      <c r="B65" s="35"/>
      <c r="C65" s="35"/>
      <c r="D65" s="67"/>
      <c r="E65" s="36"/>
      <c r="F65" s="37"/>
      <c r="G65" s="37"/>
      <c r="H65" s="70"/>
      <c r="I65" s="37"/>
      <c r="J65" s="36"/>
      <c r="K65" s="37"/>
      <c r="L65" s="67"/>
      <c r="M65" s="38"/>
      <c r="N65" s="38"/>
      <c r="O65" s="38">
        <f>+Tableau269[[#This Row],[MONTANT TOTAL  HT]]*1.2</f>
        <v>0</v>
      </c>
      <c r="P65" s="37"/>
      <c r="Q65" s="34"/>
      <c r="R65" s="34"/>
      <c r="S65" s="67"/>
      <c r="T65" s="127">
        <f t="shared" si="0"/>
        <v>0</v>
      </c>
      <c r="U65" s="125"/>
      <c r="V65" s="124"/>
    </row>
    <row r="66" spans="1:22" ht="24.95" customHeight="1" x14ac:dyDescent="0.25">
      <c r="A66" s="217"/>
      <c r="B66" s="35"/>
      <c r="C66" s="35"/>
      <c r="D66" s="67"/>
      <c r="E66" s="36"/>
      <c r="F66" s="37"/>
      <c r="G66" s="37"/>
      <c r="H66" s="70"/>
      <c r="I66" s="37"/>
      <c r="J66" s="36"/>
      <c r="K66" s="37"/>
      <c r="L66" s="67"/>
      <c r="M66" s="38"/>
      <c r="N66" s="38"/>
      <c r="O66" s="38">
        <f>+Tableau269[[#This Row],[MONTANT TOTAL  HT]]*1.2</f>
        <v>0</v>
      </c>
      <c r="P66" s="37"/>
      <c r="Q66" s="34"/>
      <c r="R66" s="34"/>
      <c r="S66" s="67"/>
      <c r="T66" s="127">
        <f t="shared" ref="T66:T98" si="1">IF(ISBLANK($S66),O66,0)</f>
        <v>0</v>
      </c>
      <c r="U66" s="125"/>
      <c r="V66" s="124"/>
    </row>
    <row r="67" spans="1:22" ht="24.95" customHeight="1" x14ac:dyDescent="0.25">
      <c r="A67" s="217"/>
      <c r="B67" s="35"/>
      <c r="C67" s="35"/>
      <c r="D67" s="67"/>
      <c r="E67" s="36"/>
      <c r="F67" s="37"/>
      <c r="G67" s="37"/>
      <c r="H67" s="70"/>
      <c r="I67" s="37"/>
      <c r="J67" s="36"/>
      <c r="K67" s="37"/>
      <c r="L67" s="67"/>
      <c r="M67" s="38"/>
      <c r="N67" s="38"/>
      <c r="O67" s="38">
        <f>+Tableau269[[#This Row],[MONTANT TOTAL  HT]]*1.2</f>
        <v>0</v>
      </c>
      <c r="P67" s="37"/>
      <c r="Q67" s="34"/>
      <c r="R67" s="34"/>
      <c r="S67" s="67"/>
      <c r="T67" s="127">
        <f t="shared" si="1"/>
        <v>0</v>
      </c>
      <c r="U67" s="125"/>
      <c r="V67" s="124"/>
    </row>
    <row r="68" spans="1:22" ht="24.95" customHeight="1" x14ac:dyDescent="0.25">
      <c r="A68" s="217"/>
      <c r="B68" s="35"/>
      <c r="C68" s="35"/>
      <c r="D68" s="67"/>
      <c r="E68" s="36"/>
      <c r="F68" s="37"/>
      <c r="G68" s="37"/>
      <c r="H68" s="70"/>
      <c r="I68" s="37"/>
      <c r="J68" s="36"/>
      <c r="K68" s="37"/>
      <c r="L68" s="67"/>
      <c r="M68" s="38"/>
      <c r="N68" s="38"/>
      <c r="O68" s="38">
        <f>+Tableau269[[#This Row],[MONTANT TOTAL  HT]]*1.2</f>
        <v>0</v>
      </c>
      <c r="P68" s="37"/>
      <c r="Q68" s="34"/>
      <c r="R68" s="34"/>
      <c r="S68" s="67"/>
      <c r="T68" s="127">
        <f t="shared" si="1"/>
        <v>0</v>
      </c>
      <c r="U68" s="125"/>
      <c r="V68" s="124"/>
    </row>
    <row r="69" spans="1:22" ht="24.95" customHeight="1" x14ac:dyDescent="0.25">
      <c r="A69" s="217"/>
      <c r="B69" s="35"/>
      <c r="C69" s="35"/>
      <c r="D69" s="67"/>
      <c r="E69" s="36"/>
      <c r="F69" s="37"/>
      <c r="G69" s="37"/>
      <c r="H69" s="70"/>
      <c r="I69" s="37"/>
      <c r="J69" s="36"/>
      <c r="K69" s="37"/>
      <c r="L69" s="67"/>
      <c r="M69" s="38"/>
      <c r="N69" s="38"/>
      <c r="O69" s="38">
        <f>+Tableau269[[#This Row],[MONTANT TOTAL  HT]]*1.2</f>
        <v>0</v>
      </c>
      <c r="P69" s="37"/>
      <c r="Q69" s="34"/>
      <c r="R69" s="34"/>
      <c r="S69" s="67"/>
      <c r="T69" s="127">
        <f t="shared" si="1"/>
        <v>0</v>
      </c>
      <c r="U69" s="125"/>
      <c r="V69" s="124"/>
    </row>
    <row r="70" spans="1:22" ht="24.95" customHeight="1" x14ac:dyDescent="0.25">
      <c r="A70" s="217"/>
      <c r="B70" s="35"/>
      <c r="C70" s="35"/>
      <c r="D70" s="67"/>
      <c r="E70" s="36"/>
      <c r="F70" s="37"/>
      <c r="G70" s="37"/>
      <c r="H70" s="70"/>
      <c r="I70" s="37"/>
      <c r="J70" s="36"/>
      <c r="K70" s="37"/>
      <c r="L70" s="67"/>
      <c r="M70" s="38"/>
      <c r="N70" s="38"/>
      <c r="O70" s="38">
        <f>+Tableau269[[#This Row],[MONTANT TOTAL  HT]]*1.2</f>
        <v>0</v>
      </c>
      <c r="P70" s="37"/>
      <c r="Q70" s="34"/>
      <c r="R70" s="34"/>
      <c r="S70" s="67"/>
      <c r="T70" s="127">
        <f t="shared" si="1"/>
        <v>0</v>
      </c>
      <c r="U70" s="125"/>
      <c r="V70" s="124"/>
    </row>
    <row r="71" spans="1:22" ht="24.95" customHeight="1" x14ac:dyDescent="0.25">
      <c r="A71" s="217"/>
      <c r="B71" s="35"/>
      <c r="C71" s="35"/>
      <c r="D71" s="67"/>
      <c r="E71" s="36"/>
      <c r="F71" s="37"/>
      <c r="G71" s="37"/>
      <c r="H71" s="70"/>
      <c r="I71" s="37"/>
      <c r="J71" s="36"/>
      <c r="K71" s="37"/>
      <c r="L71" s="67"/>
      <c r="M71" s="38"/>
      <c r="N71" s="38"/>
      <c r="O71" s="38">
        <f>+Tableau269[[#This Row],[MONTANT TOTAL  HT]]*1.2</f>
        <v>0</v>
      </c>
      <c r="P71" s="37"/>
      <c r="Q71" s="34"/>
      <c r="R71" s="34"/>
      <c r="S71" s="67"/>
      <c r="T71" s="127">
        <f t="shared" si="1"/>
        <v>0</v>
      </c>
      <c r="U71" s="125"/>
      <c r="V71" s="124"/>
    </row>
    <row r="72" spans="1:22" ht="24.95" customHeight="1" x14ac:dyDescent="0.25">
      <c r="A72" s="217"/>
      <c r="B72" s="35"/>
      <c r="C72" s="35"/>
      <c r="D72" s="67"/>
      <c r="E72" s="36"/>
      <c r="F72" s="37"/>
      <c r="G72" s="37"/>
      <c r="H72" s="70"/>
      <c r="I72" s="37"/>
      <c r="J72" s="36"/>
      <c r="K72" s="37"/>
      <c r="L72" s="67"/>
      <c r="M72" s="38"/>
      <c r="N72" s="38"/>
      <c r="O72" s="38">
        <f>+Tableau269[[#This Row],[MONTANT TOTAL  HT]]*1.2</f>
        <v>0</v>
      </c>
      <c r="P72" s="37"/>
      <c r="Q72" s="34"/>
      <c r="R72" s="34"/>
      <c r="S72" s="67"/>
      <c r="T72" s="127">
        <f t="shared" si="1"/>
        <v>0</v>
      </c>
      <c r="U72" s="125"/>
      <c r="V72" s="124"/>
    </row>
    <row r="73" spans="1:22" ht="24.95" customHeight="1" x14ac:dyDescent="0.25">
      <c r="A73" s="217"/>
      <c r="B73" s="35"/>
      <c r="C73" s="35"/>
      <c r="D73" s="67"/>
      <c r="E73" s="36"/>
      <c r="F73" s="37"/>
      <c r="G73" s="37"/>
      <c r="H73" s="70"/>
      <c r="I73" s="37"/>
      <c r="J73" s="36"/>
      <c r="K73" s="37"/>
      <c r="L73" s="67"/>
      <c r="M73" s="38"/>
      <c r="N73" s="38"/>
      <c r="O73" s="38">
        <f>+Tableau269[[#This Row],[MONTANT TOTAL  HT]]*1.2</f>
        <v>0</v>
      </c>
      <c r="P73" s="37"/>
      <c r="Q73" s="34"/>
      <c r="R73" s="34"/>
      <c r="S73" s="67"/>
      <c r="T73" s="127">
        <f t="shared" si="1"/>
        <v>0</v>
      </c>
      <c r="U73" s="125"/>
      <c r="V73" s="124"/>
    </row>
    <row r="74" spans="1:22" ht="24.95" customHeight="1" x14ac:dyDescent="0.25">
      <c r="A74" s="217"/>
      <c r="B74" s="35"/>
      <c r="C74" s="35"/>
      <c r="D74" s="67"/>
      <c r="E74" s="36"/>
      <c r="F74" s="37"/>
      <c r="G74" s="37"/>
      <c r="H74" s="70"/>
      <c r="I74" s="37"/>
      <c r="J74" s="36"/>
      <c r="K74" s="37"/>
      <c r="L74" s="67"/>
      <c r="M74" s="38"/>
      <c r="N74" s="38"/>
      <c r="O74" s="38">
        <f>+Tableau269[[#This Row],[MONTANT TOTAL  HT]]*1.2</f>
        <v>0</v>
      </c>
      <c r="P74" s="37"/>
      <c r="Q74" s="34"/>
      <c r="R74" s="34"/>
      <c r="S74" s="67"/>
      <c r="T74" s="127">
        <f t="shared" si="1"/>
        <v>0</v>
      </c>
      <c r="U74" s="125"/>
      <c r="V74" s="124"/>
    </row>
    <row r="75" spans="1:22" ht="24.95" customHeight="1" x14ac:dyDescent="0.25">
      <c r="A75" s="217"/>
      <c r="B75" s="35"/>
      <c r="C75" s="35"/>
      <c r="D75" s="67"/>
      <c r="E75" s="36"/>
      <c r="F75" s="37"/>
      <c r="G75" s="37"/>
      <c r="H75" s="70"/>
      <c r="I75" s="37"/>
      <c r="J75" s="36"/>
      <c r="K75" s="37"/>
      <c r="L75" s="67"/>
      <c r="M75" s="38"/>
      <c r="N75" s="38"/>
      <c r="O75" s="38">
        <f>+Tableau269[[#This Row],[MONTANT TOTAL  HT]]*1.2</f>
        <v>0</v>
      </c>
      <c r="P75" s="37"/>
      <c r="Q75" s="34"/>
      <c r="R75" s="34"/>
      <c r="S75" s="67"/>
      <c r="T75" s="127">
        <f t="shared" si="1"/>
        <v>0</v>
      </c>
      <c r="U75" s="125"/>
      <c r="V75" s="124"/>
    </row>
    <row r="76" spans="1:22" ht="24.95" customHeight="1" x14ac:dyDescent="0.25">
      <c r="A76" s="217"/>
      <c r="B76" s="35"/>
      <c r="C76" s="35"/>
      <c r="D76" s="67"/>
      <c r="E76" s="36"/>
      <c r="F76" s="37"/>
      <c r="G76" s="37"/>
      <c r="H76" s="70"/>
      <c r="I76" s="37"/>
      <c r="J76" s="36"/>
      <c r="K76" s="37"/>
      <c r="L76" s="67"/>
      <c r="M76" s="38"/>
      <c r="N76" s="38"/>
      <c r="O76" s="38">
        <f>+Tableau269[[#This Row],[MONTANT TOTAL  HT]]*1.2</f>
        <v>0</v>
      </c>
      <c r="P76" s="37"/>
      <c r="Q76" s="34"/>
      <c r="R76" s="34"/>
      <c r="S76" s="67"/>
      <c r="T76" s="127">
        <f t="shared" si="1"/>
        <v>0</v>
      </c>
      <c r="U76" s="125"/>
      <c r="V76" s="124"/>
    </row>
    <row r="77" spans="1:22" ht="24.95" customHeight="1" x14ac:dyDescent="0.25">
      <c r="A77" s="217"/>
      <c r="B77" s="35"/>
      <c r="C77" s="35"/>
      <c r="D77" s="67"/>
      <c r="E77" s="36"/>
      <c r="F77" s="37"/>
      <c r="G77" s="37"/>
      <c r="H77" s="70"/>
      <c r="I77" s="37"/>
      <c r="J77" s="36"/>
      <c r="K77" s="37"/>
      <c r="L77" s="67"/>
      <c r="M77" s="38"/>
      <c r="N77" s="38"/>
      <c r="O77" s="38">
        <f>+Tableau269[[#This Row],[MONTANT TOTAL  HT]]*1.2</f>
        <v>0</v>
      </c>
      <c r="P77" s="37"/>
      <c r="Q77" s="34"/>
      <c r="R77" s="34"/>
      <c r="S77" s="67"/>
      <c r="T77" s="127">
        <f t="shared" si="1"/>
        <v>0</v>
      </c>
      <c r="U77" s="125"/>
      <c r="V77" s="124"/>
    </row>
    <row r="78" spans="1:22" ht="24.95" customHeight="1" x14ac:dyDescent="0.25">
      <c r="A78" s="217"/>
      <c r="B78" s="35"/>
      <c r="C78" s="35"/>
      <c r="D78" s="67"/>
      <c r="E78" s="36"/>
      <c r="F78" s="37"/>
      <c r="G78" s="37"/>
      <c r="H78" s="70"/>
      <c r="I78" s="37"/>
      <c r="J78" s="36"/>
      <c r="K78" s="37"/>
      <c r="L78" s="67"/>
      <c r="M78" s="38"/>
      <c r="N78" s="38"/>
      <c r="O78" s="38">
        <f>+Tableau269[[#This Row],[MONTANT TOTAL  HT]]*1.2</f>
        <v>0</v>
      </c>
      <c r="P78" s="37"/>
      <c r="Q78" s="34"/>
      <c r="R78" s="34"/>
      <c r="S78" s="67"/>
      <c r="T78" s="127">
        <f t="shared" si="1"/>
        <v>0</v>
      </c>
      <c r="U78" s="125"/>
      <c r="V78" s="124"/>
    </row>
    <row r="79" spans="1:22" ht="24.95" customHeight="1" x14ac:dyDescent="0.25">
      <c r="A79" s="217"/>
      <c r="B79" s="35"/>
      <c r="C79" s="35"/>
      <c r="D79" s="67"/>
      <c r="E79" s="36"/>
      <c r="F79" s="37"/>
      <c r="G79" s="37"/>
      <c r="H79" s="70"/>
      <c r="I79" s="37"/>
      <c r="J79" s="36"/>
      <c r="K79" s="37"/>
      <c r="L79" s="67"/>
      <c r="M79" s="38"/>
      <c r="N79" s="38"/>
      <c r="O79" s="38">
        <f>+Tableau269[[#This Row],[MONTANT TOTAL  HT]]*1.2</f>
        <v>0</v>
      </c>
      <c r="P79" s="37"/>
      <c r="Q79" s="34"/>
      <c r="R79" s="34"/>
      <c r="S79" s="67"/>
      <c r="T79" s="127">
        <f t="shared" si="1"/>
        <v>0</v>
      </c>
      <c r="U79" s="125"/>
      <c r="V79" s="124"/>
    </row>
    <row r="80" spans="1:22" ht="24.95" customHeight="1" x14ac:dyDescent="0.25">
      <c r="A80" s="217"/>
      <c r="B80" s="35"/>
      <c r="C80" s="35"/>
      <c r="D80" s="67"/>
      <c r="E80" s="36"/>
      <c r="F80" s="37"/>
      <c r="G80" s="37"/>
      <c r="H80" s="70"/>
      <c r="I80" s="37"/>
      <c r="J80" s="36"/>
      <c r="K80" s="37"/>
      <c r="L80" s="67"/>
      <c r="M80" s="38"/>
      <c r="N80" s="38"/>
      <c r="O80" s="38">
        <f>+Tableau269[[#This Row],[MONTANT TOTAL  HT]]*1.2</f>
        <v>0</v>
      </c>
      <c r="P80" s="37"/>
      <c r="Q80" s="34"/>
      <c r="R80" s="34"/>
      <c r="S80" s="67"/>
      <c r="T80" s="127">
        <f t="shared" si="1"/>
        <v>0</v>
      </c>
      <c r="U80" s="125"/>
      <c r="V80" s="124"/>
    </row>
    <row r="81" spans="1:22" ht="24.95" customHeight="1" x14ac:dyDescent="0.25">
      <c r="A81" s="217"/>
      <c r="B81" s="35"/>
      <c r="C81" s="35"/>
      <c r="D81" s="67"/>
      <c r="E81" s="36"/>
      <c r="F81" s="37"/>
      <c r="G81" s="37"/>
      <c r="H81" s="70"/>
      <c r="I81" s="37"/>
      <c r="J81" s="36"/>
      <c r="K81" s="37"/>
      <c r="L81" s="67"/>
      <c r="M81" s="38"/>
      <c r="N81" s="38"/>
      <c r="O81" s="38">
        <f>+Tableau269[[#This Row],[MONTANT TOTAL  HT]]*1.2</f>
        <v>0</v>
      </c>
      <c r="P81" s="37"/>
      <c r="Q81" s="34"/>
      <c r="R81" s="34"/>
      <c r="S81" s="67"/>
      <c r="T81" s="127">
        <f t="shared" si="1"/>
        <v>0</v>
      </c>
      <c r="U81" s="125"/>
      <c r="V81" s="124"/>
    </row>
    <row r="82" spans="1:22" ht="24.95" customHeight="1" x14ac:dyDescent="0.25">
      <c r="A82" s="217"/>
      <c r="B82" s="35"/>
      <c r="C82" s="35"/>
      <c r="D82" s="67"/>
      <c r="E82" s="36"/>
      <c r="F82" s="37"/>
      <c r="G82" s="37"/>
      <c r="H82" s="70"/>
      <c r="I82" s="37"/>
      <c r="J82" s="36"/>
      <c r="K82" s="37"/>
      <c r="L82" s="67"/>
      <c r="M82" s="38"/>
      <c r="N82" s="38"/>
      <c r="O82" s="38">
        <f>+Tableau269[[#This Row],[MONTANT TOTAL  HT]]*1.2</f>
        <v>0</v>
      </c>
      <c r="P82" s="37"/>
      <c r="Q82" s="34"/>
      <c r="R82" s="34"/>
      <c r="S82" s="67"/>
      <c r="T82" s="127">
        <f t="shared" si="1"/>
        <v>0</v>
      </c>
      <c r="U82" s="125"/>
      <c r="V82" s="124"/>
    </row>
    <row r="83" spans="1:22" ht="24.95" customHeight="1" x14ac:dyDescent="0.25">
      <c r="A83" s="217"/>
      <c r="B83" s="35"/>
      <c r="C83" s="35"/>
      <c r="D83" s="67"/>
      <c r="E83" s="36"/>
      <c r="F83" s="37"/>
      <c r="G83" s="37"/>
      <c r="H83" s="70"/>
      <c r="I83" s="37"/>
      <c r="J83" s="36"/>
      <c r="K83" s="37"/>
      <c r="L83" s="67"/>
      <c r="M83" s="38"/>
      <c r="N83" s="38"/>
      <c r="O83" s="38">
        <f>+Tableau269[[#This Row],[MONTANT TOTAL  HT]]*1.2</f>
        <v>0</v>
      </c>
      <c r="P83" s="37"/>
      <c r="Q83" s="34"/>
      <c r="R83" s="34"/>
      <c r="S83" s="67"/>
      <c r="T83" s="127">
        <f t="shared" si="1"/>
        <v>0</v>
      </c>
      <c r="U83" s="125"/>
      <c r="V83" s="124"/>
    </row>
    <row r="84" spans="1:22" ht="24.95" customHeight="1" x14ac:dyDescent="0.25">
      <c r="A84" s="217"/>
      <c r="B84" s="35"/>
      <c r="C84" s="35"/>
      <c r="D84" s="67"/>
      <c r="E84" s="36"/>
      <c r="F84" s="37"/>
      <c r="G84" s="37"/>
      <c r="H84" s="70"/>
      <c r="I84" s="37"/>
      <c r="J84" s="36"/>
      <c r="K84" s="37"/>
      <c r="L84" s="67"/>
      <c r="M84" s="38"/>
      <c r="N84" s="38"/>
      <c r="O84" s="38">
        <f>+Tableau269[[#This Row],[MONTANT TOTAL  HT]]*1.2</f>
        <v>0</v>
      </c>
      <c r="P84" s="37"/>
      <c r="Q84" s="34"/>
      <c r="R84" s="34"/>
      <c r="S84" s="67"/>
      <c r="T84" s="127">
        <f t="shared" si="1"/>
        <v>0</v>
      </c>
      <c r="U84" s="125"/>
      <c r="V84" s="124"/>
    </row>
    <row r="85" spans="1:22" ht="24.95" customHeight="1" x14ac:dyDescent="0.25">
      <c r="A85" s="217"/>
      <c r="B85" s="35"/>
      <c r="C85" s="35"/>
      <c r="D85" s="67"/>
      <c r="E85" s="36"/>
      <c r="F85" s="37"/>
      <c r="G85" s="37"/>
      <c r="H85" s="70"/>
      <c r="I85" s="37"/>
      <c r="J85" s="36"/>
      <c r="K85" s="37"/>
      <c r="L85" s="67"/>
      <c r="M85" s="38"/>
      <c r="N85" s="38"/>
      <c r="O85" s="38">
        <f>+Tableau269[[#This Row],[MONTANT TOTAL  HT]]*1.2</f>
        <v>0</v>
      </c>
      <c r="P85" s="37"/>
      <c r="Q85" s="34"/>
      <c r="R85" s="34"/>
      <c r="S85" s="67"/>
      <c r="T85" s="127">
        <f t="shared" si="1"/>
        <v>0</v>
      </c>
      <c r="U85" s="125"/>
      <c r="V85" s="124"/>
    </row>
    <row r="86" spans="1:22" ht="24.95" customHeight="1" x14ac:dyDescent="0.25">
      <c r="A86" s="217"/>
      <c r="B86" s="35"/>
      <c r="C86" s="35"/>
      <c r="D86" s="67"/>
      <c r="E86" s="36"/>
      <c r="F86" s="37"/>
      <c r="G86" s="37"/>
      <c r="H86" s="70"/>
      <c r="I86" s="37"/>
      <c r="J86" s="36"/>
      <c r="K86" s="37"/>
      <c r="L86" s="67"/>
      <c r="M86" s="38"/>
      <c r="N86" s="38"/>
      <c r="O86" s="38">
        <f>+Tableau269[[#This Row],[MONTANT TOTAL  HT]]*1.2</f>
        <v>0</v>
      </c>
      <c r="P86" s="37"/>
      <c r="Q86" s="34"/>
      <c r="R86" s="34"/>
      <c r="S86" s="67"/>
      <c r="T86" s="127">
        <f t="shared" si="1"/>
        <v>0</v>
      </c>
      <c r="U86" s="125"/>
      <c r="V86" s="124"/>
    </row>
    <row r="87" spans="1:22" ht="24.95" customHeight="1" x14ac:dyDescent="0.25">
      <c r="A87" s="217"/>
      <c r="B87" s="35"/>
      <c r="C87" s="35"/>
      <c r="D87" s="67"/>
      <c r="E87" s="36"/>
      <c r="F87" s="37"/>
      <c r="G87" s="37"/>
      <c r="H87" s="70"/>
      <c r="I87" s="37"/>
      <c r="J87" s="36"/>
      <c r="K87" s="37"/>
      <c r="L87" s="67"/>
      <c r="M87" s="38"/>
      <c r="N87" s="38"/>
      <c r="O87" s="38">
        <f>+Tableau269[[#This Row],[MONTANT TOTAL  HT]]*1.2</f>
        <v>0</v>
      </c>
      <c r="P87" s="37"/>
      <c r="Q87" s="34"/>
      <c r="R87" s="34"/>
      <c r="S87" s="67"/>
      <c r="T87" s="127">
        <f t="shared" si="1"/>
        <v>0</v>
      </c>
      <c r="U87" s="125"/>
      <c r="V87" s="124"/>
    </row>
    <row r="88" spans="1:22" ht="24.95" customHeight="1" x14ac:dyDescent="0.25">
      <c r="A88" s="217"/>
      <c r="B88" s="35"/>
      <c r="C88" s="35"/>
      <c r="D88" s="67"/>
      <c r="E88" s="36"/>
      <c r="F88" s="37"/>
      <c r="G88" s="37"/>
      <c r="H88" s="70"/>
      <c r="I88" s="37"/>
      <c r="J88" s="36"/>
      <c r="K88" s="37"/>
      <c r="L88" s="67"/>
      <c r="M88" s="38"/>
      <c r="N88" s="38"/>
      <c r="O88" s="38">
        <f>+Tableau269[[#This Row],[MONTANT TOTAL  HT]]*1.2</f>
        <v>0</v>
      </c>
      <c r="P88" s="37"/>
      <c r="Q88" s="34"/>
      <c r="R88" s="34"/>
      <c r="S88" s="67"/>
      <c r="T88" s="127">
        <f t="shared" si="1"/>
        <v>0</v>
      </c>
      <c r="U88" s="125"/>
      <c r="V88" s="124"/>
    </row>
    <row r="89" spans="1:22" ht="24.95" customHeight="1" x14ac:dyDescent="0.25">
      <c r="A89" s="217"/>
      <c r="B89" s="35"/>
      <c r="C89" s="35"/>
      <c r="D89" s="67"/>
      <c r="E89" s="36"/>
      <c r="F89" s="37"/>
      <c r="G89" s="37"/>
      <c r="H89" s="70"/>
      <c r="I89" s="37"/>
      <c r="J89" s="36"/>
      <c r="K89" s="37"/>
      <c r="L89" s="67"/>
      <c r="M89" s="38"/>
      <c r="N89" s="38"/>
      <c r="O89" s="38">
        <f>+Tableau269[[#This Row],[MONTANT TOTAL  HT]]*1.2</f>
        <v>0</v>
      </c>
      <c r="P89" s="37"/>
      <c r="Q89" s="34"/>
      <c r="R89" s="34"/>
      <c r="S89" s="67"/>
      <c r="T89" s="127">
        <f t="shared" si="1"/>
        <v>0</v>
      </c>
      <c r="U89" s="125"/>
      <c r="V89" s="124"/>
    </row>
    <row r="90" spans="1:22" ht="24.95" customHeight="1" x14ac:dyDescent="0.25">
      <c r="A90" s="217"/>
      <c r="B90" s="35"/>
      <c r="C90" s="35"/>
      <c r="D90" s="67"/>
      <c r="E90" s="36"/>
      <c r="F90" s="37"/>
      <c r="G90" s="37"/>
      <c r="H90" s="70"/>
      <c r="I90" s="37"/>
      <c r="J90" s="36"/>
      <c r="K90" s="37"/>
      <c r="L90" s="67"/>
      <c r="M90" s="38"/>
      <c r="N90" s="38"/>
      <c r="O90" s="38">
        <f>+Tableau269[[#This Row],[MONTANT TOTAL  HT]]*1.2</f>
        <v>0</v>
      </c>
      <c r="P90" s="37"/>
      <c r="Q90" s="34"/>
      <c r="R90" s="34"/>
      <c r="S90" s="67"/>
      <c r="T90" s="127">
        <f t="shared" si="1"/>
        <v>0</v>
      </c>
      <c r="U90" s="125"/>
      <c r="V90" s="124"/>
    </row>
    <row r="91" spans="1:22" ht="24.95" customHeight="1" x14ac:dyDescent="0.25">
      <c r="A91" s="217"/>
      <c r="B91" s="35"/>
      <c r="C91" s="35"/>
      <c r="D91" s="67"/>
      <c r="E91" s="36"/>
      <c r="F91" s="37"/>
      <c r="G91" s="37"/>
      <c r="H91" s="70"/>
      <c r="I91" s="37"/>
      <c r="J91" s="36"/>
      <c r="K91" s="37"/>
      <c r="L91" s="67"/>
      <c r="M91" s="38"/>
      <c r="N91" s="38"/>
      <c r="O91" s="38">
        <f>+Tableau269[[#This Row],[MONTANT TOTAL  HT]]*1.2</f>
        <v>0</v>
      </c>
      <c r="P91" s="37"/>
      <c r="Q91" s="34"/>
      <c r="R91" s="34"/>
      <c r="S91" s="67"/>
      <c r="T91" s="127">
        <f t="shared" si="1"/>
        <v>0</v>
      </c>
      <c r="U91" s="125"/>
      <c r="V91" s="124"/>
    </row>
    <row r="92" spans="1:22" ht="24.95" customHeight="1" x14ac:dyDescent="0.25">
      <c r="A92" s="217"/>
      <c r="B92" s="35"/>
      <c r="C92" s="35"/>
      <c r="D92" s="67"/>
      <c r="E92" s="36"/>
      <c r="F92" s="37"/>
      <c r="G92" s="37"/>
      <c r="H92" s="70"/>
      <c r="I92" s="37"/>
      <c r="J92" s="36"/>
      <c r="K92" s="37"/>
      <c r="L92" s="67"/>
      <c r="M92" s="38"/>
      <c r="N92" s="38"/>
      <c r="O92" s="38">
        <f>+Tableau269[[#This Row],[MONTANT TOTAL  HT]]*1.2</f>
        <v>0</v>
      </c>
      <c r="P92" s="37"/>
      <c r="Q92" s="34"/>
      <c r="R92" s="34"/>
      <c r="S92" s="67"/>
      <c r="T92" s="127">
        <f t="shared" si="1"/>
        <v>0</v>
      </c>
      <c r="U92" s="125"/>
      <c r="V92" s="124"/>
    </row>
    <row r="93" spans="1:22" ht="24.95" customHeight="1" x14ac:dyDescent="0.25">
      <c r="A93" s="217"/>
      <c r="B93" s="35"/>
      <c r="C93" s="35"/>
      <c r="D93" s="67"/>
      <c r="E93" s="36"/>
      <c r="F93" s="37"/>
      <c r="G93" s="37"/>
      <c r="H93" s="70"/>
      <c r="I93" s="37"/>
      <c r="J93" s="36"/>
      <c r="K93" s="37"/>
      <c r="L93" s="67"/>
      <c r="M93" s="38"/>
      <c r="N93" s="38"/>
      <c r="O93" s="38">
        <f>+Tableau269[[#This Row],[MONTANT TOTAL  HT]]*1.2</f>
        <v>0</v>
      </c>
      <c r="P93" s="37"/>
      <c r="Q93" s="34"/>
      <c r="R93" s="34"/>
      <c r="S93" s="67"/>
      <c r="T93" s="127">
        <f t="shared" si="1"/>
        <v>0</v>
      </c>
      <c r="U93" s="125"/>
      <c r="V93" s="124"/>
    </row>
    <row r="94" spans="1:22" ht="24.95" customHeight="1" x14ac:dyDescent="0.25">
      <c r="A94" s="217"/>
      <c r="B94" s="35"/>
      <c r="C94" s="35"/>
      <c r="D94" s="67"/>
      <c r="E94" s="36"/>
      <c r="F94" s="37"/>
      <c r="G94" s="37"/>
      <c r="H94" s="70"/>
      <c r="I94" s="37"/>
      <c r="J94" s="36"/>
      <c r="K94" s="37"/>
      <c r="L94" s="67"/>
      <c r="M94" s="38"/>
      <c r="N94" s="38"/>
      <c r="O94" s="38">
        <f>+Tableau269[[#This Row],[MONTANT TOTAL  HT]]*1.2</f>
        <v>0</v>
      </c>
      <c r="P94" s="37"/>
      <c r="Q94" s="34"/>
      <c r="R94" s="34"/>
      <c r="S94" s="67"/>
      <c r="T94" s="127">
        <f t="shared" si="1"/>
        <v>0</v>
      </c>
      <c r="U94" s="125"/>
      <c r="V94" s="124"/>
    </row>
    <row r="95" spans="1:22" ht="24.95" customHeight="1" x14ac:dyDescent="0.25">
      <c r="A95" s="217"/>
      <c r="B95" s="35"/>
      <c r="C95" s="35"/>
      <c r="D95" s="67"/>
      <c r="E95" s="36"/>
      <c r="F95" s="37"/>
      <c r="G95" s="37"/>
      <c r="H95" s="70"/>
      <c r="I95" s="37"/>
      <c r="J95" s="36"/>
      <c r="K95" s="37"/>
      <c r="L95" s="67"/>
      <c r="M95" s="38"/>
      <c r="N95" s="38"/>
      <c r="O95" s="38">
        <f>+Tableau269[[#This Row],[MONTANT TOTAL  HT]]*1.2</f>
        <v>0</v>
      </c>
      <c r="P95" s="37"/>
      <c r="Q95" s="34"/>
      <c r="R95" s="34"/>
      <c r="S95" s="67"/>
      <c r="T95" s="127">
        <f t="shared" si="1"/>
        <v>0</v>
      </c>
      <c r="U95" s="125"/>
      <c r="V95" s="124"/>
    </row>
    <row r="96" spans="1:22" ht="24.95" customHeight="1" x14ac:dyDescent="0.25">
      <c r="A96" s="217"/>
      <c r="B96" s="35"/>
      <c r="C96" s="35"/>
      <c r="D96" s="67"/>
      <c r="E96" s="36"/>
      <c r="F96" s="37"/>
      <c r="G96" s="37"/>
      <c r="H96" s="70"/>
      <c r="I96" s="37"/>
      <c r="J96" s="36"/>
      <c r="K96" s="37"/>
      <c r="L96" s="67"/>
      <c r="M96" s="38"/>
      <c r="N96" s="38"/>
      <c r="O96" s="38">
        <f>+Tableau269[[#This Row],[MONTANT TOTAL  HT]]*1.2</f>
        <v>0</v>
      </c>
      <c r="P96" s="37"/>
      <c r="Q96" s="34"/>
      <c r="R96" s="34"/>
      <c r="S96" s="67"/>
      <c r="T96" s="127">
        <f t="shared" si="1"/>
        <v>0</v>
      </c>
      <c r="U96" s="125"/>
      <c r="V96" s="124"/>
    </row>
    <row r="97" spans="1:22" ht="24.95" customHeight="1" x14ac:dyDescent="0.25">
      <c r="A97" s="217"/>
      <c r="B97" s="35"/>
      <c r="C97" s="35"/>
      <c r="D97" s="67"/>
      <c r="E97" s="36"/>
      <c r="F97" s="37"/>
      <c r="G97" s="37"/>
      <c r="H97" s="70"/>
      <c r="I97" s="37"/>
      <c r="J97" s="36"/>
      <c r="K97" s="37"/>
      <c r="L97" s="67"/>
      <c r="M97" s="38"/>
      <c r="N97" s="38"/>
      <c r="O97" s="38">
        <f>+Tableau269[[#This Row],[MONTANT TOTAL  HT]]*1.2</f>
        <v>0</v>
      </c>
      <c r="P97" s="37"/>
      <c r="Q97" s="34"/>
      <c r="R97" s="34"/>
      <c r="S97" s="67"/>
      <c r="T97" s="127">
        <f t="shared" si="1"/>
        <v>0</v>
      </c>
      <c r="U97" s="125"/>
      <c r="V97" s="124"/>
    </row>
    <row r="98" spans="1:22" ht="24.95" customHeight="1" x14ac:dyDescent="0.25">
      <c r="A98" s="217"/>
      <c r="B98" s="35"/>
      <c r="C98" s="35"/>
      <c r="D98" s="67"/>
      <c r="E98" s="36"/>
      <c r="F98" s="37"/>
      <c r="G98" s="37"/>
      <c r="H98" s="70"/>
      <c r="I98" s="37"/>
      <c r="J98" s="36"/>
      <c r="K98" s="37"/>
      <c r="L98" s="67"/>
      <c r="M98" s="38"/>
      <c r="N98" s="38"/>
      <c r="O98" s="38">
        <f>+Tableau269[[#This Row],[MONTANT TOTAL  HT]]*1.2</f>
        <v>0</v>
      </c>
      <c r="P98" s="37"/>
      <c r="Q98" s="34"/>
      <c r="R98" s="34"/>
      <c r="S98" s="67"/>
      <c r="T98" s="127">
        <f t="shared" si="1"/>
        <v>0</v>
      </c>
      <c r="U98" s="125"/>
      <c r="V98" s="124"/>
    </row>
    <row r="99" spans="1:22" ht="24.95" customHeight="1" x14ac:dyDescent="0.25">
      <c r="A99" s="217"/>
      <c r="B99" s="35"/>
      <c r="C99" s="40"/>
      <c r="D99" s="68"/>
      <c r="E99" s="42"/>
      <c r="F99" s="43"/>
      <c r="G99" s="43"/>
      <c r="H99" s="71"/>
      <c r="I99" s="43"/>
      <c r="J99" s="42"/>
      <c r="K99" s="43"/>
      <c r="L99" s="68"/>
      <c r="M99" s="44"/>
      <c r="N99" s="44"/>
      <c r="O99" s="44">
        <f>+Tableau269[[#This Row],[MONTANT TOTAL  HT]]*1.2</f>
        <v>0</v>
      </c>
      <c r="P99" s="43"/>
      <c r="Q99" s="41"/>
      <c r="R99" s="41"/>
      <c r="S99" s="68"/>
      <c r="T99" s="127">
        <f>IF(ISBLANK($S99),O99,0)</f>
        <v>0</v>
      </c>
      <c r="U99" s="126"/>
      <c r="V99" s="124"/>
    </row>
    <row r="100" spans="1:22" ht="24.95" customHeight="1" thickBot="1" x14ac:dyDescent="0.3">
      <c r="A100" s="75"/>
      <c r="B100" s="252" t="s">
        <v>9</v>
      </c>
      <c r="C100" s="252"/>
      <c r="D100" s="253"/>
      <c r="E100" s="254"/>
      <c r="F100" s="254"/>
      <c r="G100" s="254"/>
      <c r="H100" s="255"/>
      <c r="I100" s="254"/>
      <c r="J100" s="254"/>
      <c r="K100" s="254"/>
      <c r="L100" s="253"/>
      <c r="M100" s="254"/>
      <c r="N100" s="256"/>
      <c r="O100" s="256"/>
      <c r="P100" s="254"/>
      <c r="Q100" s="257"/>
      <c r="R100" s="257"/>
      <c r="S100" s="253"/>
      <c r="T100" s="258">
        <f>SUBTOTAL(109,Tableau269[RESTE A RECEVOIR TTC])</f>
        <v>0</v>
      </c>
      <c r="U100" s="259"/>
      <c r="V100" s="259"/>
    </row>
    <row r="101" spans="1:22" ht="18.75" customHeight="1" x14ac:dyDescent="0.25">
      <c r="A101" s="207"/>
      <c r="B101" s="207"/>
      <c r="C101" s="207"/>
      <c r="D101" s="207"/>
      <c r="E101" s="207"/>
      <c r="F101" s="207"/>
      <c r="G101" s="207"/>
      <c r="H101" s="207"/>
      <c r="I101" s="207"/>
      <c r="J101" s="207"/>
      <c r="K101" s="207"/>
      <c r="L101" s="207"/>
      <c r="M101" s="207"/>
      <c r="N101" s="207"/>
      <c r="O101" s="207"/>
      <c r="P101" s="207"/>
      <c r="Q101" s="207"/>
      <c r="R101" s="207"/>
      <c r="S101" s="207"/>
      <c r="T101" s="207"/>
      <c r="U101" s="207"/>
      <c r="V101" s="76"/>
    </row>
    <row r="102" spans="1:22" ht="18.75" customHeight="1" thickBot="1" x14ac:dyDescent="0.3">
      <c r="A102" s="207"/>
      <c r="B102" s="207"/>
      <c r="C102" s="207"/>
      <c r="D102" s="207"/>
      <c r="E102" s="207"/>
      <c r="F102" s="207"/>
      <c r="G102" s="207"/>
      <c r="H102" s="207"/>
      <c r="I102" s="207"/>
      <c r="J102" s="207"/>
      <c r="K102" s="207"/>
      <c r="L102" s="207"/>
      <c r="M102" s="207"/>
      <c r="N102" s="207"/>
      <c r="O102" s="207"/>
      <c r="P102" s="207"/>
      <c r="Q102" s="207"/>
      <c r="R102" s="207"/>
      <c r="S102" s="207"/>
      <c r="T102" s="207"/>
      <c r="U102" s="207"/>
      <c r="V102" s="76"/>
    </row>
    <row r="103" spans="1:22" ht="81" customHeight="1" thickBot="1" x14ac:dyDescent="0.3">
      <c r="A103" s="222" t="s">
        <v>48</v>
      </c>
      <c r="B103" s="219"/>
      <c r="C103" s="219"/>
      <c r="D103" s="219"/>
      <c r="E103" s="219"/>
      <c r="F103" s="219"/>
      <c r="G103" s="219"/>
      <c r="H103" s="219"/>
      <c r="I103" s="219"/>
      <c r="J103" s="219"/>
      <c r="K103" s="219"/>
      <c r="L103" s="219"/>
      <c r="M103" s="219"/>
      <c r="N103" s="219"/>
      <c r="O103" s="219"/>
      <c r="P103" s="219"/>
      <c r="Q103" s="219"/>
      <c r="R103" s="219"/>
      <c r="S103" s="219"/>
      <c r="T103" s="219"/>
      <c r="U103" s="219"/>
      <c r="V103" s="220"/>
    </row>
    <row r="104" spans="1:22" ht="72" customHeight="1" x14ac:dyDescent="0.25">
      <c r="A104" s="94"/>
      <c r="B104" s="106" t="s">
        <v>17</v>
      </c>
      <c r="C104" s="106" t="s">
        <v>0</v>
      </c>
      <c r="D104" s="110" t="s">
        <v>45</v>
      </c>
      <c r="E104" s="106" t="s">
        <v>2</v>
      </c>
      <c r="F104" s="106" t="s">
        <v>3</v>
      </c>
      <c r="G104" s="106" t="s">
        <v>10</v>
      </c>
      <c r="H104" s="107" t="s">
        <v>13</v>
      </c>
      <c r="I104" s="106" t="s">
        <v>12</v>
      </c>
      <c r="J104" s="106" t="s">
        <v>26</v>
      </c>
      <c r="K104" s="106" t="s">
        <v>7</v>
      </c>
      <c r="L104" s="129" t="s">
        <v>53</v>
      </c>
      <c r="M104" s="130" t="s">
        <v>5</v>
      </c>
      <c r="N104" s="131" t="s">
        <v>50</v>
      </c>
      <c r="O104" s="131" t="s">
        <v>51</v>
      </c>
      <c r="P104" s="130" t="s">
        <v>6</v>
      </c>
      <c r="Q104" s="130" t="s">
        <v>14</v>
      </c>
      <c r="R104" s="132" t="s">
        <v>25</v>
      </c>
      <c r="S104" s="129" t="s">
        <v>4</v>
      </c>
      <c r="T104" s="108" t="s">
        <v>8</v>
      </c>
      <c r="U104" s="106" t="s">
        <v>44</v>
      </c>
      <c r="V104" s="106" t="s">
        <v>11</v>
      </c>
    </row>
    <row r="105" spans="1:22" ht="24.95" customHeight="1" x14ac:dyDescent="0.25">
      <c r="A105" s="221" t="s">
        <v>32</v>
      </c>
      <c r="B105" s="46"/>
      <c r="C105" s="35"/>
      <c r="D105" s="67"/>
      <c r="E105" s="36"/>
      <c r="F105" s="37"/>
      <c r="G105" s="37"/>
      <c r="H105" s="70"/>
      <c r="I105" s="37"/>
      <c r="J105" s="36"/>
      <c r="K105" s="37"/>
      <c r="L105" s="67"/>
      <c r="M105" s="135"/>
      <c r="N105" s="38"/>
      <c r="O105" s="38">
        <f>+N105*1.2</f>
        <v>0</v>
      </c>
      <c r="P105" s="37"/>
      <c r="Q105" s="34"/>
      <c r="R105" s="34"/>
      <c r="S105" s="67"/>
      <c r="T105" s="127">
        <f t="shared" ref="T105:T168" si="2">IF(ISBLANK($S105),O105,0)</f>
        <v>0</v>
      </c>
      <c r="U105" s="125"/>
      <c r="V105" s="133"/>
    </row>
    <row r="106" spans="1:22" ht="24.95" customHeight="1" x14ac:dyDescent="0.25">
      <c r="A106" s="221"/>
      <c r="B106" s="46"/>
      <c r="C106" s="35"/>
      <c r="D106" s="67"/>
      <c r="E106" s="36"/>
      <c r="F106" s="37"/>
      <c r="G106" s="37"/>
      <c r="H106" s="70"/>
      <c r="I106" s="37"/>
      <c r="J106" s="36"/>
      <c r="K106" s="37"/>
      <c r="L106" s="67"/>
      <c r="M106" s="135"/>
      <c r="N106" s="38"/>
      <c r="O106" s="38">
        <f t="shared" ref="O106:O169" si="3">+N106*1.2</f>
        <v>0</v>
      </c>
      <c r="P106" s="37"/>
      <c r="Q106" s="34"/>
      <c r="R106" s="34"/>
      <c r="S106" s="67"/>
      <c r="T106" s="127">
        <f t="shared" si="2"/>
        <v>0</v>
      </c>
      <c r="U106" s="39"/>
      <c r="V106" s="133"/>
    </row>
    <row r="107" spans="1:22" ht="24.95" customHeight="1" x14ac:dyDescent="0.25">
      <c r="A107" s="221"/>
      <c r="B107" s="46"/>
      <c r="C107" s="35"/>
      <c r="D107" s="67"/>
      <c r="E107" s="36"/>
      <c r="F107" s="37"/>
      <c r="G107" s="37"/>
      <c r="H107" s="70"/>
      <c r="I107" s="37"/>
      <c r="J107" s="36"/>
      <c r="K107" s="37"/>
      <c r="L107" s="67"/>
      <c r="M107" s="135"/>
      <c r="N107" s="38"/>
      <c r="O107" s="38">
        <f t="shared" si="3"/>
        <v>0</v>
      </c>
      <c r="P107" s="37"/>
      <c r="Q107" s="34"/>
      <c r="R107" s="34"/>
      <c r="S107" s="67"/>
      <c r="T107" s="127">
        <f t="shared" si="2"/>
        <v>0</v>
      </c>
      <c r="U107" s="39"/>
      <c r="V107" s="133"/>
    </row>
    <row r="108" spans="1:22" ht="24.95" customHeight="1" x14ac:dyDescent="0.25">
      <c r="A108" s="221"/>
      <c r="B108" s="46"/>
      <c r="C108" s="35"/>
      <c r="D108" s="67"/>
      <c r="E108" s="36"/>
      <c r="F108" s="37"/>
      <c r="G108" s="37"/>
      <c r="H108" s="70"/>
      <c r="I108" s="37"/>
      <c r="J108" s="36"/>
      <c r="K108" s="37"/>
      <c r="L108" s="67"/>
      <c r="M108" s="135"/>
      <c r="N108" s="38"/>
      <c r="O108" s="38">
        <f t="shared" si="3"/>
        <v>0</v>
      </c>
      <c r="P108" s="37"/>
      <c r="Q108" s="34"/>
      <c r="R108" s="34"/>
      <c r="S108" s="67"/>
      <c r="T108" s="127">
        <f t="shared" si="2"/>
        <v>0</v>
      </c>
      <c r="U108" s="39"/>
      <c r="V108" s="133"/>
    </row>
    <row r="109" spans="1:22" ht="24.95" customHeight="1" x14ac:dyDescent="0.25">
      <c r="A109" s="221"/>
      <c r="B109" s="46"/>
      <c r="C109" s="35"/>
      <c r="D109" s="67"/>
      <c r="E109" s="36"/>
      <c r="F109" s="37"/>
      <c r="G109" s="37"/>
      <c r="H109" s="70"/>
      <c r="I109" s="37"/>
      <c r="J109" s="36"/>
      <c r="K109" s="37"/>
      <c r="L109" s="67"/>
      <c r="M109" s="135"/>
      <c r="N109" s="38"/>
      <c r="O109" s="38">
        <f t="shared" si="3"/>
        <v>0</v>
      </c>
      <c r="P109" s="37"/>
      <c r="Q109" s="34"/>
      <c r="R109" s="34"/>
      <c r="S109" s="67"/>
      <c r="T109" s="127">
        <f t="shared" si="2"/>
        <v>0</v>
      </c>
      <c r="U109" s="39"/>
      <c r="V109" s="133"/>
    </row>
    <row r="110" spans="1:22" ht="24.95" customHeight="1" x14ac:dyDescent="0.25">
      <c r="A110" s="221"/>
      <c r="B110" s="46"/>
      <c r="C110" s="35"/>
      <c r="D110" s="67"/>
      <c r="E110" s="36"/>
      <c r="F110" s="37"/>
      <c r="G110" s="37"/>
      <c r="H110" s="70"/>
      <c r="I110" s="37"/>
      <c r="J110" s="36"/>
      <c r="K110" s="37"/>
      <c r="L110" s="67"/>
      <c r="M110" s="135"/>
      <c r="N110" s="38"/>
      <c r="O110" s="38">
        <f t="shared" si="3"/>
        <v>0</v>
      </c>
      <c r="P110" s="37"/>
      <c r="Q110" s="34"/>
      <c r="R110" s="34"/>
      <c r="S110" s="67"/>
      <c r="T110" s="127">
        <f t="shared" si="2"/>
        <v>0</v>
      </c>
      <c r="U110" s="39"/>
      <c r="V110" s="133"/>
    </row>
    <row r="111" spans="1:22" ht="24.95" customHeight="1" x14ac:dyDescent="0.25">
      <c r="A111" s="221"/>
      <c r="B111" s="46"/>
      <c r="C111" s="35"/>
      <c r="D111" s="67"/>
      <c r="E111" s="36"/>
      <c r="F111" s="37"/>
      <c r="G111" s="37"/>
      <c r="H111" s="70"/>
      <c r="I111" s="37"/>
      <c r="J111" s="36"/>
      <c r="K111" s="37"/>
      <c r="L111" s="67"/>
      <c r="M111" s="135"/>
      <c r="N111" s="38"/>
      <c r="O111" s="38">
        <f t="shared" si="3"/>
        <v>0</v>
      </c>
      <c r="P111" s="37"/>
      <c r="Q111" s="34"/>
      <c r="R111" s="34"/>
      <c r="S111" s="67"/>
      <c r="T111" s="127">
        <f t="shared" si="2"/>
        <v>0</v>
      </c>
      <c r="U111" s="39"/>
      <c r="V111" s="133"/>
    </row>
    <row r="112" spans="1:22" ht="24.95" customHeight="1" x14ac:dyDescent="0.25">
      <c r="A112" s="221"/>
      <c r="B112" s="46"/>
      <c r="C112" s="35"/>
      <c r="D112" s="67"/>
      <c r="E112" s="36"/>
      <c r="F112" s="37"/>
      <c r="G112" s="37"/>
      <c r="H112" s="70"/>
      <c r="I112" s="37"/>
      <c r="J112" s="36"/>
      <c r="K112" s="37"/>
      <c r="L112" s="67"/>
      <c r="M112" s="135"/>
      <c r="N112" s="38"/>
      <c r="O112" s="38">
        <f t="shared" si="3"/>
        <v>0</v>
      </c>
      <c r="P112" s="37"/>
      <c r="Q112" s="34"/>
      <c r="R112" s="34"/>
      <c r="S112" s="67"/>
      <c r="T112" s="127">
        <f t="shared" si="2"/>
        <v>0</v>
      </c>
      <c r="U112" s="39"/>
      <c r="V112" s="133"/>
    </row>
    <row r="113" spans="1:22" ht="24.95" customHeight="1" x14ac:dyDescent="0.25">
      <c r="A113" s="221"/>
      <c r="B113" s="46"/>
      <c r="C113" s="35"/>
      <c r="D113" s="67"/>
      <c r="E113" s="36"/>
      <c r="F113" s="37"/>
      <c r="G113" s="37"/>
      <c r="H113" s="70"/>
      <c r="I113" s="37"/>
      <c r="J113" s="36"/>
      <c r="K113" s="37"/>
      <c r="L113" s="67"/>
      <c r="M113" s="135"/>
      <c r="N113" s="38"/>
      <c r="O113" s="38">
        <f t="shared" si="3"/>
        <v>0</v>
      </c>
      <c r="P113" s="37"/>
      <c r="Q113" s="34"/>
      <c r="R113" s="34"/>
      <c r="S113" s="67"/>
      <c r="T113" s="127">
        <f t="shared" si="2"/>
        <v>0</v>
      </c>
      <c r="U113" s="39"/>
      <c r="V113" s="133"/>
    </row>
    <row r="114" spans="1:22" ht="24.95" customHeight="1" x14ac:dyDescent="0.25">
      <c r="A114" s="221"/>
      <c r="B114" s="46"/>
      <c r="C114" s="35"/>
      <c r="D114" s="67"/>
      <c r="E114" s="36"/>
      <c r="F114" s="37"/>
      <c r="G114" s="37"/>
      <c r="H114" s="70"/>
      <c r="I114" s="37"/>
      <c r="J114" s="36"/>
      <c r="K114" s="37"/>
      <c r="L114" s="67"/>
      <c r="M114" s="135"/>
      <c r="N114" s="38"/>
      <c r="O114" s="38">
        <f t="shared" si="3"/>
        <v>0</v>
      </c>
      <c r="P114" s="37"/>
      <c r="Q114" s="34"/>
      <c r="R114" s="34"/>
      <c r="S114" s="67"/>
      <c r="T114" s="127">
        <f t="shared" si="2"/>
        <v>0</v>
      </c>
      <c r="U114" s="39"/>
      <c r="V114" s="133"/>
    </row>
    <row r="115" spans="1:22" ht="24.95" customHeight="1" x14ac:dyDescent="0.25">
      <c r="A115" s="221"/>
      <c r="B115" s="46"/>
      <c r="C115" s="35"/>
      <c r="D115" s="67"/>
      <c r="E115" s="36"/>
      <c r="F115" s="37"/>
      <c r="G115" s="37"/>
      <c r="H115" s="70"/>
      <c r="I115" s="37"/>
      <c r="J115" s="36"/>
      <c r="K115" s="37"/>
      <c r="L115" s="67"/>
      <c r="M115" s="135"/>
      <c r="N115" s="38"/>
      <c r="O115" s="38">
        <f t="shared" si="3"/>
        <v>0</v>
      </c>
      <c r="P115" s="37"/>
      <c r="Q115" s="34"/>
      <c r="R115" s="34"/>
      <c r="S115" s="67"/>
      <c r="T115" s="127">
        <f t="shared" si="2"/>
        <v>0</v>
      </c>
      <c r="U115" s="39"/>
      <c r="V115" s="133"/>
    </row>
    <row r="116" spans="1:22" ht="24.95" customHeight="1" x14ac:dyDescent="0.25">
      <c r="A116" s="221"/>
      <c r="B116" s="46"/>
      <c r="C116" s="35"/>
      <c r="D116" s="67"/>
      <c r="E116" s="36"/>
      <c r="F116" s="37"/>
      <c r="G116" s="37"/>
      <c r="H116" s="70"/>
      <c r="I116" s="37"/>
      <c r="J116" s="36"/>
      <c r="K116" s="37"/>
      <c r="L116" s="67"/>
      <c r="M116" s="135"/>
      <c r="N116" s="38"/>
      <c r="O116" s="38">
        <f t="shared" si="3"/>
        <v>0</v>
      </c>
      <c r="P116" s="37"/>
      <c r="Q116" s="34"/>
      <c r="R116" s="34"/>
      <c r="S116" s="67"/>
      <c r="T116" s="127">
        <f t="shared" si="2"/>
        <v>0</v>
      </c>
      <c r="U116" s="39"/>
      <c r="V116" s="133"/>
    </row>
    <row r="117" spans="1:22" ht="24.95" customHeight="1" x14ac:dyDescent="0.25">
      <c r="A117" s="221"/>
      <c r="B117" s="46"/>
      <c r="C117" s="35"/>
      <c r="D117" s="67"/>
      <c r="E117" s="36"/>
      <c r="F117" s="37"/>
      <c r="G117" s="37"/>
      <c r="H117" s="70"/>
      <c r="I117" s="37"/>
      <c r="J117" s="36"/>
      <c r="K117" s="37"/>
      <c r="L117" s="67"/>
      <c r="M117" s="135"/>
      <c r="N117" s="38"/>
      <c r="O117" s="38">
        <f t="shared" si="3"/>
        <v>0</v>
      </c>
      <c r="P117" s="37"/>
      <c r="Q117" s="34"/>
      <c r="R117" s="34"/>
      <c r="S117" s="67"/>
      <c r="T117" s="127">
        <f t="shared" si="2"/>
        <v>0</v>
      </c>
      <c r="U117" s="39"/>
      <c r="V117" s="133"/>
    </row>
    <row r="118" spans="1:22" ht="24.95" customHeight="1" x14ac:dyDescent="0.25">
      <c r="A118" s="221"/>
      <c r="B118" s="46"/>
      <c r="C118" s="35"/>
      <c r="D118" s="67"/>
      <c r="E118" s="36"/>
      <c r="F118" s="37"/>
      <c r="G118" s="37"/>
      <c r="H118" s="70"/>
      <c r="I118" s="37"/>
      <c r="J118" s="36"/>
      <c r="K118" s="37"/>
      <c r="L118" s="67"/>
      <c r="M118" s="135"/>
      <c r="N118" s="38"/>
      <c r="O118" s="38">
        <f t="shared" si="3"/>
        <v>0</v>
      </c>
      <c r="P118" s="37"/>
      <c r="Q118" s="34"/>
      <c r="R118" s="34"/>
      <c r="S118" s="67"/>
      <c r="T118" s="127">
        <f t="shared" si="2"/>
        <v>0</v>
      </c>
      <c r="U118" s="39"/>
      <c r="V118" s="133"/>
    </row>
    <row r="119" spans="1:22" ht="24.95" customHeight="1" x14ac:dyDescent="0.25">
      <c r="A119" s="221"/>
      <c r="B119" s="46"/>
      <c r="C119" s="35"/>
      <c r="D119" s="67"/>
      <c r="E119" s="36"/>
      <c r="F119" s="37"/>
      <c r="G119" s="37"/>
      <c r="H119" s="70"/>
      <c r="I119" s="37"/>
      <c r="J119" s="36"/>
      <c r="K119" s="37"/>
      <c r="L119" s="67"/>
      <c r="M119" s="135"/>
      <c r="N119" s="38"/>
      <c r="O119" s="38">
        <f t="shared" si="3"/>
        <v>0</v>
      </c>
      <c r="P119" s="37"/>
      <c r="Q119" s="34"/>
      <c r="R119" s="34"/>
      <c r="S119" s="67"/>
      <c r="T119" s="127">
        <f t="shared" si="2"/>
        <v>0</v>
      </c>
      <c r="U119" s="39"/>
      <c r="V119" s="133"/>
    </row>
    <row r="120" spans="1:22" ht="24.95" customHeight="1" x14ac:dyDescent="0.25">
      <c r="A120" s="221"/>
      <c r="B120" s="46"/>
      <c r="C120" s="35"/>
      <c r="D120" s="67"/>
      <c r="E120" s="36"/>
      <c r="F120" s="37"/>
      <c r="G120" s="37"/>
      <c r="H120" s="70"/>
      <c r="I120" s="37"/>
      <c r="J120" s="36"/>
      <c r="K120" s="37"/>
      <c r="L120" s="67"/>
      <c r="M120" s="135"/>
      <c r="N120" s="38"/>
      <c r="O120" s="38">
        <f t="shared" si="3"/>
        <v>0</v>
      </c>
      <c r="P120" s="37"/>
      <c r="Q120" s="34"/>
      <c r="R120" s="34"/>
      <c r="S120" s="67"/>
      <c r="T120" s="127">
        <f t="shared" si="2"/>
        <v>0</v>
      </c>
      <c r="U120" s="39"/>
      <c r="V120" s="133"/>
    </row>
    <row r="121" spans="1:22" ht="24.95" customHeight="1" x14ac:dyDescent="0.25">
      <c r="A121" s="221"/>
      <c r="B121" s="46"/>
      <c r="C121" s="35"/>
      <c r="D121" s="67"/>
      <c r="E121" s="36"/>
      <c r="F121" s="37"/>
      <c r="G121" s="37"/>
      <c r="H121" s="70"/>
      <c r="I121" s="37"/>
      <c r="J121" s="36"/>
      <c r="K121" s="37"/>
      <c r="L121" s="67"/>
      <c r="M121" s="135"/>
      <c r="N121" s="38"/>
      <c r="O121" s="38">
        <f t="shared" si="3"/>
        <v>0</v>
      </c>
      <c r="P121" s="37"/>
      <c r="Q121" s="34"/>
      <c r="R121" s="34"/>
      <c r="S121" s="67"/>
      <c r="T121" s="127">
        <f t="shared" si="2"/>
        <v>0</v>
      </c>
      <c r="U121" s="39"/>
      <c r="V121" s="133"/>
    </row>
    <row r="122" spans="1:22" ht="24.95" customHeight="1" x14ac:dyDescent="0.25">
      <c r="A122" s="221"/>
      <c r="B122" s="46"/>
      <c r="C122" s="35"/>
      <c r="D122" s="67"/>
      <c r="E122" s="36"/>
      <c r="F122" s="37"/>
      <c r="G122" s="37"/>
      <c r="H122" s="70"/>
      <c r="I122" s="37"/>
      <c r="J122" s="36"/>
      <c r="K122" s="37"/>
      <c r="L122" s="67"/>
      <c r="M122" s="135"/>
      <c r="N122" s="38"/>
      <c r="O122" s="38">
        <f t="shared" si="3"/>
        <v>0</v>
      </c>
      <c r="P122" s="37"/>
      <c r="Q122" s="34"/>
      <c r="R122" s="34"/>
      <c r="S122" s="67"/>
      <c r="T122" s="127">
        <f t="shared" si="2"/>
        <v>0</v>
      </c>
      <c r="U122" s="39"/>
      <c r="V122" s="133"/>
    </row>
    <row r="123" spans="1:22" ht="24.95" customHeight="1" x14ac:dyDescent="0.25">
      <c r="A123" s="221"/>
      <c r="B123" s="46"/>
      <c r="C123" s="35"/>
      <c r="D123" s="67"/>
      <c r="E123" s="36"/>
      <c r="F123" s="37"/>
      <c r="G123" s="37"/>
      <c r="H123" s="70"/>
      <c r="I123" s="37"/>
      <c r="J123" s="36"/>
      <c r="K123" s="37"/>
      <c r="L123" s="67"/>
      <c r="M123" s="135"/>
      <c r="N123" s="38"/>
      <c r="O123" s="38">
        <f t="shared" si="3"/>
        <v>0</v>
      </c>
      <c r="P123" s="37"/>
      <c r="Q123" s="34"/>
      <c r="R123" s="34"/>
      <c r="S123" s="67"/>
      <c r="T123" s="127">
        <f t="shared" si="2"/>
        <v>0</v>
      </c>
      <c r="U123" s="39"/>
      <c r="V123" s="133"/>
    </row>
    <row r="124" spans="1:22" ht="24.95" customHeight="1" x14ac:dyDescent="0.25">
      <c r="A124" s="221"/>
      <c r="B124" s="46"/>
      <c r="C124" s="35"/>
      <c r="D124" s="67"/>
      <c r="E124" s="36"/>
      <c r="F124" s="37"/>
      <c r="G124" s="37"/>
      <c r="H124" s="70"/>
      <c r="I124" s="37"/>
      <c r="J124" s="36"/>
      <c r="K124" s="37"/>
      <c r="L124" s="67"/>
      <c r="M124" s="135"/>
      <c r="N124" s="38"/>
      <c r="O124" s="38">
        <f t="shared" si="3"/>
        <v>0</v>
      </c>
      <c r="P124" s="37"/>
      <c r="Q124" s="34"/>
      <c r="R124" s="34"/>
      <c r="S124" s="67"/>
      <c r="T124" s="127">
        <f t="shared" si="2"/>
        <v>0</v>
      </c>
      <c r="U124" s="39"/>
      <c r="V124" s="133"/>
    </row>
    <row r="125" spans="1:22" ht="24.95" customHeight="1" x14ac:dyDescent="0.25">
      <c r="A125" s="221"/>
      <c r="B125" s="46"/>
      <c r="C125" s="35"/>
      <c r="D125" s="67"/>
      <c r="E125" s="36"/>
      <c r="F125" s="37"/>
      <c r="G125" s="37"/>
      <c r="H125" s="70"/>
      <c r="I125" s="37"/>
      <c r="J125" s="36"/>
      <c r="K125" s="37"/>
      <c r="L125" s="67"/>
      <c r="M125" s="135"/>
      <c r="N125" s="38"/>
      <c r="O125" s="38">
        <f t="shared" si="3"/>
        <v>0</v>
      </c>
      <c r="P125" s="37"/>
      <c r="Q125" s="34"/>
      <c r="R125" s="34"/>
      <c r="S125" s="67"/>
      <c r="T125" s="127">
        <f t="shared" si="2"/>
        <v>0</v>
      </c>
      <c r="U125" s="39"/>
      <c r="V125" s="133"/>
    </row>
    <row r="126" spans="1:22" ht="24.95" customHeight="1" x14ac:dyDescent="0.25">
      <c r="A126" s="221"/>
      <c r="B126" s="46"/>
      <c r="C126" s="35"/>
      <c r="D126" s="67"/>
      <c r="E126" s="36"/>
      <c r="F126" s="37"/>
      <c r="G126" s="37"/>
      <c r="H126" s="70"/>
      <c r="I126" s="37"/>
      <c r="J126" s="36"/>
      <c r="K126" s="37"/>
      <c r="L126" s="67"/>
      <c r="M126" s="135"/>
      <c r="N126" s="38"/>
      <c r="O126" s="38">
        <f t="shared" si="3"/>
        <v>0</v>
      </c>
      <c r="P126" s="37"/>
      <c r="Q126" s="34"/>
      <c r="R126" s="34"/>
      <c r="S126" s="67"/>
      <c r="T126" s="127">
        <f t="shared" si="2"/>
        <v>0</v>
      </c>
      <c r="U126" s="39"/>
      <c r="V126" s="133"/>
    </row>
    <row r="127" spans="1:22" ht="24.95" customHeight="1" x14ac:dyDescent="0.25">
      <c r="A127" s="221"/>
      <c r="B127" s="46"/>
      <c r="C127" s="35"/>
      <c r="D127" s="67"/>
      <c r="E127" s="36"/>
      <c r="F127" s="37"/>
      <c r="G127" s="37"/>
      <c r="H127" s="70"/>
      <c r="I127" s="37"/>
      <c r="J127" s="36"/>
      <c r="K127" s="37"/>
      <c r="L127" s="67"/>
      <c r="M127" s="135"/>
      <c r="N127" s="38"/>
      <c r="O127" s="38">
        <f t="shared" si="3"/>
        <v>0</v>
      </c>
      <c r="P127" s="37"/>
      <c r="Q127" s="34"/>
      <c r="R127" s="34"/>
      <c r="S127" s="67"/>
      <c r="T127" s="127">
        <f t="shared" si="2"/>
        <v>0</v>
      </c>
      <c r="U127" s="39"/>
      <c r="V127" s="133"/>
    </row>
    <row r="128" spans="1:22" ht="24.95" customHeight="1" x14ac:dyDescent="0.25">
      <c r="A128" s="221"/>
      <c r="B128" s="46"/>
      <c r="C128" s="35"/>
      <c r="D128" s="67"/>
      <c r="E128" s="36"/>
      <c r="F128" s="37"/>
      <c r="G128" s="37"/>
      <c r="H128" s="70"/>
      <c r="I128" s="37"/>
      <c r="J128" s="36"/>
      <c r="K128" s="37"/>
      <c r="L128" s="67"/>
      <c r="M128" s="135"/>
      <c r="N128" s="38"/>
      <c r="O128" s="38">
        <f t="shared" si="3"/>
        <v>0</v>
      </c>
      <c r="P128" s="37"/>
      <c r="Q128" s="34"/>
      <c r="R128" s="34"/>
      <c r="S128" s="67"/>
      <c r="T128" s="127">
        <f t="shared" si="2"/>
        <v>0</v>
      </c>
      <c r="U128" s="39"/>
      <c r="V128" s="133"/>
    </row>
    <row r="129" spans="1:22" ht="24.95" customHeight="1" x14ac:dyDescent="0.25">
      <c r="A129" s="221"/>
      <c r="B129" s="46"/>
      <c r="C129" s="35"/>
      <c r="D129" s="67"/>
      <c r="E129" s="36"/>
      <c r="F129" s="37"/>
      <c r="G129" s="37"/>
      <c r="H129" s="70"/>
      <c r="I129" s="37"/>
      <c r="J129" s="36"/>
      <c r="K129" s="37"/>
      <c r="L129" s="67"/>
      <c r="M129" s="135"/>
      <c r="N129" s="38"/>
      <c r="O129" s="38">
        <f t="shared" si="3"/>
        <v>0</v>
      </c>
      <c r="P129" s="37"/>
      <c r="Q129" s="34"/>
      <c r="R129" s="34"/>
      <c r="S129" s="67"/>
      <c r="T129" s="127">
        <f t="shared" si="2"/>
        <v>0</v>
      </c>
      <c r="U129" s="39"/>
      <c r="V129" s="133"/>
    </row>
    <row r="130" spans="1:22" ht="24.95" customHeight="1" x14ac:dyDescent="0.25">
      <c r="A130" s="221"/>
      <c r="B130" s="46"/>
      <c r="C130" s="35"/>
      <c r="D130" s="67"/>
      <c r="E130" s="36"/>
      <c r="F130" s="37"/>
      <c r="G130" s="37"/>
      <c r="H130" s="70"/>
      <c r="I130" s="37"/>
      <c r="J130" s="36"/>
      <c r="K130" s="37"/>
      <c r="L130" s="67"/>
      <c r="M130" s="135"/>
      <c r="N130" s="38"/>
      <c r="O130" s="38">
        <f t="shared" si="3"/>
        <v>0</v>
      </c>
      <c r="P130" s="37"/>
      <c r="Q130" s="34"/>
      <c r="R130" s="34"/>
      <c r="S130" s="67"/>
      <c r="T130" s="127">
        <f t="shared" si="2"/>
        <v>0</v>
      </c>
      <c r="U130" s="39"/>
      <c r="V130" s="133"/>
    </row>
    <row r="131" spans="1:22" ht="24.95" customHeight="1" x14ac:dyDescent="0.25">
      <c r="A131" s="221"/>
      <c r="B131" s="46"/>
      <c r="C131" s="35"/>
      <c r="D131" s="67"/>
      <c r="E131" s="36"/>
      <c r="F131" s="37"/>
      <c r="G131" s="37"/>
      <c r="H131" s="70"/>
      <c r="I131" s="37"/>
      <c r="J131" s="36"/>
      <c r="K131" s="37"/>
      <c r="L131" s="67"/>
      <c r="M131" s="135"/>
      <c r="N131" s="38"/>
      <c r="O131" s="38">
        <f t="shared" si="3"/>
        <v>0</v>
      </c>
      <c r="P131" s="37"/>
      <c r="Q131" s="34"/>
      <c r="R131" s="34"/>
      <c r="S131" s="67"/>
      <c r="T131" s="127">
        <f t="shared" si="2"/>
        <v>0</v>
      </c>
      <c r="U131" s="39"/>
      <c r="V131" s="133"/>
    </row>
    <row r="132" spans="1:22" ht="24.95" customHeight="1" x14ac:dyDescent="0.25">
      <c r="A132" s="221"/>
      <c r="B132" s="46"/>
      <c r="C132" s="35"/>
      <c r="D132" s="67"/>
      <c r="E132" s="36"/>
      <c r="F132" s="37"/>
      <c r="G132" s="37"/>
      <c r="H132" s="70"/>
      <c r="I132" s="37"/>
      <c r="J132" s="36"/>
      <c r="K132" s="37"/>
      <c r="L132" s="67"/>
      <c r="M132" s="135"/>
      <c r="N132" s="38"/>
      <c r="O132" s="38">
        <f t="shared" si="3"/>
        <v>0</v>
      </c>
      <c r="P132" s="37"/>
      <c r="Q132" s="34"/>
      <c r="R132" s="34"/>
      <c r="S132" s="67"/>
      <c r="T132" s="127">
        <f t="shared" si="2"/>
        <v>0</v>
      </c>
      <c r="U132" s="39"/>
      <c r="V132" s="133"/>
    </row>
    <row r="133" spans="1:22" ht="24.95" customHeight="1" x14ac:dyDescent="0.25">
      <c r="A133" s="221"/>
      <c r="B133" s="46"/>
      <c r="C133" s="35"/>
      <c r="D133" s="67"/>
      <c r="E133" s="36"/>
      <c r="F133" s="37"/>
      <c r="G133" s="37"/>
      <c r="H133" s="70"/>
      <c r="I133" s="37"/>
      <c r="J133" s="36"/>
      <c r="K133" s="37"/>
      <c r="L133" s="67"/>
      <c r="M133" s="135"/>
      <c r="N133" s="38"/>
      <c r="O133" s="38">
        <f t="shared" si="3"/>
        <v>0</v>
      </c>
      <c r="P133" s="37"/>
      <c r="Q133" s="34"/>
      <c r="R133" s="34"/>
      <c r="S133" s="67"/>
      <c r="T133" s="127">
        <f t="shared" si="2"/>
        <v>0</v>
      </c>
      <c r="U133" s="39"/>
      <c r="V133" s="133"/>
    </row>
    <row r="134" spans="1:22" ht="24.95" customHeight="1" x14ac:dyDescent="0.25">
      <c r="A134" s="221"/>
      <c r="B134" s="46"/>
      <c r="C134" s="35"/>
      <c r="D134" s="67"/>
      <c r="E134" s="36"/>
      <c r="F134" s="37"/>
      <c r="G134" s="37"/>
      <c r="H134" s="70"/>
      <c r="I134" s="37"/>
      <c r="J134" s="36"/>
      <c r="K134" s="37"/>
      <c r="L134" s="67"/>
      <c r="M134" s="135"/>
      <c r="N134" s="38"/>
      <c r="O134" s="38">
        <f t="shared" si="3"/>
        <v>0</v>
      </c>
      <c r="P134" s="37"/>
      <c r="Q134" s="34"/>
      <c r="R134" s="34"/>
      <c r="S134" s="67"/>
      <c r="T134" s="127">
        <f t="shared" si="2"/>
        <v>0</v>
      </c>
      <c r="U134" s="39"/>
      <c r="V134" s="133"/>
    </row>
    <row r="135" spans="1:22" ht="24.95" customHeight="1" x14ac:dyDescent="0.25">
      <c r="A135" s="221"/>
      <c r="B135" s="46"/>
      <c r="C135" s="35"/>
      <c r="D135" s="67"/>
      <c r="E135" s="36"/>
      <c r="F135" s="37"/>
      <c r="G135" s="37"/>
      <c r="H135" s="70"/>
      <c r="I135" s="37"/>
      <c r="J135" s="36"/>
      <c r="K135" s="37"/>
      <c r="L135" s="67"/>
      <c r="M135" s="135"/>
      <c r="N135" s="38"/>
      <c r="O135" s="38">
        <f t="shared" si="3"/>
        <v>0</v>
      </c>
      <c r="P135" s="37"/>
      <c r="Q135" s="34"/>
      <c r="R135" s="34"/>
      <c r="S135" s="67"/>
      <c r="T135" s="127">
        <f t="shared" si="2"/>
        <v>0</v>
      </c>
      <c r="U135" s="39"/>
      <c r="V135" s="133"/>
    </row>
    <row r="136" spans="1:22" ht="24.95" customHeight="1" x14ac:dyDescent="0.25">
      <c r="A136" s="221"/>
      <c r="B136" s="46"/>
      <c r="C136" s="35"/>
      <c r="D136" s="67"/>
      <c r="E136" s="36"/>
      <c r="F136" s="37"/>
      <c r="G136" s="37"/>
      <c r="H136" s="70"/>
      <c r="I136" s="37"/>
      <c r="J136" s="36"/>
      <c r="K136" s="37"/>
      <c r="L136" s="67"/>
      <c r="M136" s="135"/>
      <c r="N136" s="38"/>
      <c r="O136" s="38">
        <f t="shared" si="3"/>
        <v>0</v>
      </c>
      <c r="P136" s="37"/>
      <c r="Q136" s="34"/>
      <c r="R136" s="34"/>
      <c r="S136" s="67"/>
      <c r="T136" s="127">
        <f t="shared" si="2"/>
        <v>0</v>
      </c>
      <c r="U136" s="39"/>
      <c r="V136" s="133"/>
    </row>
    <row r="137" spans="1:22" ht="24.95" customHeight="1" x14ac:dyDescent="0.25">
      <c r="A137" s="221"/>
      <c r="B137" s="46"/>
      <c r="C137" s="35"/>
      <c r="D137" s="67"/>
      <c r="E137" s="36"/>
      <c r="F137" s="37"/>
      <c r="G137" s="37"/>
      <c r="H137" s="70"/>
      <c r="I137" s="37"/>
      <c r="J137" s="36"/>
      <c r="K137" s="37"/>
      <c r="L137" s="67"/>
      <c r="M137" s="135"/>
      <c r="N137" s="38"/>
      <c r="O137" s="38">
        <f t="shared" si="3"/>
        <v>0</v>
      </c>
      <c r="P137" s="37"/>
      <c r="Q137" s="34"/>
      <c r="R137" s="34"/>
      <c r="S137" s="67"/>
      <c r="T137" s="127">
        <f t="shared" si="2"/>
        <v>0</v>
      </c>
      <c r="U137" s="39"/>
      <c r="V137" s="133"/>
    </row>
    <row r="138" spans="1:22" ht="24.95" customHeight="1" x14ac:dyDescent="0.25">
      <c r="A138" s="221"/>
      <c r="B138" s="46"/>
      <c r="C138" s="35"/>
      <c r="D138" s="67"/>
      <c r="E138" s="36"/>
      <c r="F138" s="37"/>
      <c r="G138" s="37"/>
      <c r="H138" s="70"/>
      <c r="I138" s="37"/>
      <c r="J138" s="36"/>
      <c r="K138" s="37"/>
      <c r="L138" s="67"/>
      <c r="M138" s="135"/>
      <c r="N138" s="38"/>
      <c r="O138" s="38">
        <f t="shared" si="3"/>
        <v>0</v>
      </c>
      <c r="P138" s="37"/>
      <c r="Q138" s="34"/>
      <c r="R138" s="34"/>
      <c r="S138" s="67"/>
      <c r="T138" s="127">
        <f t="shared" si="2"/>
        <v>0</v>
      </c>
      <c r="U138" s="39"/>
      <c r="V138" s="133"/>
    </row>
    <row r="139" spans="1:22" ht="24.95" customHeight="1" x14ac:dyDescent="0.25">
      <c r="A139" s="221"/>
      <c r="B139" s="46"/>
      <c r="C139" s="35"/>
      <c r="D139" s="67"/>
      <c r="E139" s="36"/>
      <c r="F139" s="37"/>
      <c r="G139" s="37"/>
      <c r="H139" s="70"/>
      <c r="I139" s="37"/>
      <c r="J139" s="36"/>
      <c r="K139" s="37"/>
      <c r="L139" s="67"/>
      <c r="M139" s="135"/>
      <c r="N139" s="38"/>
      <c r="O139" s="38">
        <f t="shared" si="3"/>
        <v>0</v>
      </c>
      <c r="P139" s="37"/>
      <c r="Q139" s="34"/>
      <c r="R139" s="34"/>
      <c r="S139" s="67"/>
      <c r="T139" s="127">
        <f t="shared" si="2"/>
        <v>0</v>
      </c>
      <c r="U139" s="39"/>
      <c r="V139" s="133"/>
    </row>
    <row r="140" spans="1:22" ht="24.95" customHeight="1" x14ac:dyDescent="0.25">
      <c r="A140" s="221"/>
      <c r="B140" s="46"/>
      <c r="C140" s="35"/>
      <c r="D140" s="67"/>
      <c r="E140" s="36"/>
      <c r="F140" s="37"/>
      <c r="G140" s="37"/>
      <c r="H140" s="70"/>
      <c r="I140" s="37"/>
      <c r="J140" s="36"/>
      <c r="K140" s="37"/>
      <c r="L140" s="67"/>
      <c r="M140" s="135"/>
      <c r="N140" s="38"/>
      <c r="O140" s="38">
        <f t="shared" si="3"/>
        <v>0</v>
      </c>
      <c r="P140" s="37"/>
      <c r="Q140" s="34"/>
      <c r="R140" s="34"/>
      <c r="S140" s="67"/>
      <c r="T140" s="127">
        <f t="shared" si="2"/>
        <v>0</v>
      </c>
      <c r="U140" s="39"/>
      <c r="V140" s="133"/>
    </row>
    <row r="141" spans="1:22" ht="24.95" customHeight="1" x14ac:dyDescent="0.25">
      <c r="A141" s="221"/>
      <c r="B141" s="46"/>
      <c r="C141" s="35"/>
      <c r="D141" s="67"/>
      <c r="E141" s="36"/>
      <c r="F141" s="37"/>
      <c r="G141" s="37"/>
      <c r="H141" s="70"/>
      <c r="I141" s="37"/>
      <c r="J141" s="36"/>
      <c r="K141" s="37"/>
      <c r="L141" s="67"/>
      <c r="M141" s="135"/>
      <c r="N141" s="38"/>
      <c r="O141" s="38">
        <f t="shared" si="3"/>
        <v>0</v>
      </c>
      <c r="P141" s="37"/>
      <c r="Q141" s="34"/>
      <c r="R141" s="34"/>
      <c r="S141" s="67"/>
      <c r="T141" s="127">
        <f t="shared" si="2"/>
        <v>0</v>
      </c>
      <c r="U141" s="39"/>
      <c r="V141" s="133"/>
    </row>
    <row r="142" spans="1:22" ht="24.95" customHeight="1" x14ac:dyDescent="0.25">
      <c r="A142" s="221"/>
      <c r="B142" s="46"/>
      <c r="C142" s="35"/>
      <c r="D142" s="67"/>
      <c r="E142" s="36"/>
      <c r="F142" s="37"/>
      <c r="G142" s="37"/>
      <c r="H142" s="70"/>
      <c r="I142" s="37"/>
      <c r="J142" s="36"/>
      <c r="K142" s="37"/>
      <c r="L142" s="67"/>
      <c r="M142" s="135"/>
      <c r="N142" s="38"/>
      <c r="O142" s="38">
        <f t="shared" si="3"/>
        <v>0</v>
      </c>
      <c r="P142" s="37"/>
      <c r="Q142" s="34"/>
      <c r="R142" s="34"/>
      <c r="S142" s="67"/>
      <c r="T142" s="127">
        <f t="shared" si="2"/>
        <v>0</v>
      </c>
      <c r="U142" s="39"/>
      <c r="V142" s="133"/>
    </row>
    <row r="143" spans="1:22" ht="24.95" customHeight="1" x14ac:dyDescent="0.25">
      <c r="A143" s="221"/>
      <c r="B143" s="46"/>
      <c r="C143" s="35"/>
      <c r="D143" s="67"/>
      <c r="E143" s="36"/>
      <c r="F143" s="37"/>
      <c r="G143" s="37"/>
      <c r="H143" s="70"/>
      <c r="I143" s="37"/>
      <c r="J143" s="36"/>
      <c r="K143" s="37"/>
      <c r="L143" s="67"/>
      <c r="M143" s="135"/>
      <c r="N143" s="38"/>
      <c r="O143" s="38">
        <f t="shared" si="3"/>
        <v>0</v>
      </c>
      <c r="P143" s="37"/>
      <c r="Q143" s="34"/>
      <c r="R143" s="34"/>
      <c r="S143" s="67"/>
      <c r="T143" s="127">
        <f t="shared" si="2"/>
        <v>0</v>
      </c>
      <c r="U143" s="39"/>
      <c r="V143" s="133"/>
    </row>
    <row r="144" spans="1:22" ht="24.95" customHeight="1" x14ac:dyDescent="0.25">
      <c r="A144" s="221"/>
      <c r="B144" s="46"/>
      <c r="C144" s="35"/>
      <c r="D144" s="67"/>
      <c r="E144" s="36"/>
      <c r="F144" s="37"/>
      <c r="G144" s="37"/>
      <c r="H144" s="70"/>
      <c r="I144" s="37"/>
      <c r="J144" s="36"/>
      <c r="K144" s="37"/>
      <c r="L144" s="67"/>
      <c r="M144" s="135"/>
      <c r="N144" s="38"/>
      <c r="O144" s="38">
        <f t="shared" si="3"/>
        <v>0</v>
      </c>
      <c r="P144" s="37"/>
      <c r="Q144" s="34"/>
      <c r="R144" s="34"/>
      <c r="S144" s="67"/>
      <c r="T144" s="127">
        <f t="shared" si="2"/>
        <v>0</v>
      </c>
      <c r="U144" s="39"/>
      <c r="V144" s="133"/>
    </row>
    <row r="145" spans="1:22" ht="24.95" customHeight="1" x14ac:dyDescent="0.25">
      <c r="A145" s="221"/>
      <c r="B145" s="46"/>
      <c r="C145" s="35"/>
      <c r="D145" s="67"/>
      <c r="E145" s="36"/>
      <c r="F145" s="37"/>
      <c r="G145" s="37"/>
      <c r="H145" s="70"/>
      <c r="I145" s="37"/>
      <c r="J145" s="36"/>
      <c r="K145" s="37"/>
      <c r="L145" s="67"/>
      <c r="M145" s="135"/>
      <c r="N145" s="38"/>
      <c r="O145" s="38">
        <f t="shared" si="3"/>
        <v>0</v>
      </c>
      <c r="P145" s="37"/>
      <c r="Q145" s="34"/>
      <c r="R145" s="34"/>
      <c r="S145" s="67"/>
      <c r="T145" s="127">
        <f t="shared" si="2"/>
        <v>0</v>
      </c>
      <c r="U145" s="39"/>
      <c r="V145" s="133"/>
    </row>
    <row r="146" spans="1:22" ht="24.95" customHeight="1" x14ac:dyDescent="0.25">
      <c r="A146" s="221"/>
      <c r="B146" s="46"/>
      <c r="C146" s="35"/>
      <c r="D146" s="67"/>
      <c r="E146" s="36"/>
      <c r="F146" s="37"/>
      <c r="G146" s="37"/>
      <c r="H146" s="70"/>
      <c r="I146" s="37"/>
      <c r="J146" s="36"/>
      <c r="K146" s="37"/>
      <c r="L146" s="67"/>
      <c r="M146" s="135"/>
      <c r="N146" s="38"/>
      <c r="O146" s="38">
        <f t="shared" si="3"/>
        <v>0</v>
      </c>
      <c r="P146" s="37"/>
      <c r="Q146" s="34"/>
      <c r="R146" s="34"/>
      <c r="S146" s="67"/>
      <c r="T146" s="127">
        <f t="shared" si="2"/>
        <v>0</v>
      </c>
      <c r="U146" s="39"/>
      <c r="V146" s="133"/>
    </row>
    <row r="147" spans="1:22" ht="24.95" customHeight="1" x14ac:dyDescent="0.25">
      <c r="A147" s="221"/>
      <c r="B147" s="46"/>
      <c r="C147" s="35"/>
      <c r="D147" s="67"/>
      <c r="E147" s="36"/>
      <c r="F147" s="37"/>
      <c r="G147" s="37"/>
      <c r="H147" s="70"/>
      <c r="I147" s="37"/>
      <c r="J147" s="36"/>
      <c r="K147" s="37"/>
      <c r="L147" s="67"/>
      <c r="M147" s="135"/>
      <c r="N147" s="38"/>
      <c r="O147" s="38">
        <f t="shared" si="3"/>
        <v>0</v>
      </c>
      <c r="P147" s="37"/>
      <c r="Q147" s="34"/>
      <c r="R147" s="34"/>
      <c r="S147" s="67"/>
      <c r="T147" s="127">
        <f t="shared" si="2"/>
        <v>0</v>
      </c>
      <c r="U147" s="39"/>
      <c r="V147" s="133"/>
    </row>
    <row r="148" spans="1:22" ht="24.95" customHeight="1" x14ac:dyDescent="0.25">
      <c r="A148" s="221"/>
      <c r="B148" s="46"/>
      <c r="C148" s="35"/>
      <c r="D148" s="67"/>
      <c r="E148" s="36"/>
      <c r="F148" s="37"/>
      <c r="G148" s="37"/>
      <c r="H148" s="70"/>
      <c r="I148" s="37"/>
      <c r="J148" s="36"/>
      <c r="K148" s="37"/>
      <c r="L148" s="67"/>
      <c r="M148" s="135"/>
      <c r="N148" s="38"/>
      <c r="O148" s="38">
        <f t="shared" si="3"/>
        <v>0</v>
      </c>
      <c r="P148" s="37"/>
      <c r="Q148" s="34"/>
      <c r="R148" s="34"/>
      <c r="S148" s="67"/>
      <c r="T148" s="127">
        <f t="shared" si="2"/>
        <v>0</v>
      </c>
      <c r="U148" s="39"/>
      <c r="V148" s="133"/>
    </row>
    <row r="149" spans="1:22" ht="24.95" customHeight="1" x14ac:dyDescent="0.25">
      <c r="A149" s="221"/>
      <c r="B149" s="46"/>
      <c r="C149" s="35"/>
      <c r="D149" s="67"/>
      <c r="E149" s="36"/>
      <c r="F149" s="37"/>
      <c r="G149" s="37"/>
      <c r="H149" s="70"/>
      <c r="I149" s="37"/>
      <c r="J149" s="36"/>
      <c r="K149" s="37"/>
      <c r="L149" s="67"/>
      <c r="M149" s="135"/>
      <c r="N149" s="38"/>
      <c r="O149" s="38">
        <f t="shared" si="3"/>
        <v>0</v>
      </c>
      <c r="P149" s="37"/>
      <c r="Q149" s="34"/>
      <c r="R149" s="34"/>
      <c r="S149" s="67"/>
      <c r="T149" s="127">
        <f t="shared" si="2"/>
        <v>0</v>
      </c>
      <c r="U149" s="39"/>
      <c r="V149" s="133"/>
    </row>
    <row r="150" spans="1:22" ht="24.95" customHeight="1" x14ac:dyDescent="0.25">
      <c r="A150" s="221"/>
      <c r="B150" s="46"/>
      <c r="C150" s="35"/>
      <c r="D150" s="67"/>
      <c r="E150" s="36"/>
      <c r="F150" s="37"/>
      <c r="G150" s="37"/>
      <c r="H150" s="70"/>
      <c r="I150" s="37"/>
      <c r="J150" s="36"/>
      <c r="K150" s="37"/>
      <c r="L150" s="67"/>
      <c r="M150" s="135"/>
      <c r="N150" s="38"/>
      <c r="O150" s="38">
        <f t="shared" si="3"/>
        <v>0</v>
      </c>
      <c r="P150" s="37"/>
      <c r="Q150" s="34"/>
      <c r="R150" s="34"/>
      <c r="S150" s="67"/>
      <c r="T150" s="127">
        <f t="shared" si="2"/>
        <v>0</v>
      </c>
      <c r="U150" s="39"/>
      <c r="V150" s="133"/>
    </row>
    <row r="151" spans="1:22" ht="24.95" customHeight="1" x14ac:dyDescent="0.25">
      <c r="A151" s="221"/>
      <c r="B151" s="46"/>
      <c r="C151" s="35"/>
      <c r="D151" s="67"/>
      <c r="E151" s="36"/>
      <c r="F151" s="37"/>
      <c r="G151" s="37"/>
      <c r="H151" s="70"/>
      <c r="I151" s="37"/>
      <c r="J151" s="36"/>
      <c r="K151" s="37"/>
      <c r="L151" s="67"/>
      <c r="M151" s="135"/>
      <c r="N151" s="38"/>
      <c r="O151" s="38">
        <f t="shared" si="3"/>
        <v>0</v>
      </c>
      <c r="P151" s="37"/>
      <c r="Q151" s="34"/>
      <c r="R151" s="34"/>
      <c r="S151" s="67"/>
      <c r="T151" s="127">
        <f t="shared" si="2"/>
        <v>0</v>
      </c>
      <c r="U151" s="39"/>
      <c r="V151" s="133"/>
    </row>
    <row r="152" spans="1:22" ht="24.95" customHeight="1" x14ac:dyDescent="0.25">
      <c r="A152" s="221"/>
      <c r="B152" s="46"/>
      <c r="C152" s="35"/>
      <c r="D152" s="67"/>
      <c r="E152" s="36"/>
      <c r="F152" s="37"/>
      <c r="G152" s="37"/>
      <c r="H152" s="70"/>
      <c r="I152" s="37"/>
      <c r="J152" s="36"/>
      <c r="K152" s="37"/>
      <c r="L152" s="67"/>
      <c r="M152" s="135"/>
      <c r="N152" s="38"/>
      <c r="O152" s="38">
        <f t="shared" si="3"/>
        <v>0</v>
      </c>
      <c r="P152" s="37"/>
      <c r="Q152" s="34"/>
      <c r="R152" s="34"/>
      <c r="S152" s="67"/>
      <c r="T152" s="127">
        <f t="shared" si="2"/>
        <v>0</v>
      </c>
      <c r="U152" s="39"/>
      <c r="V152" s="133"/>
    </row>
    <row r="153" spans="1:22" ht="24.95" customHeight="1" x14ac:dyDescent="0.25">
      <c r="A153" s="221"/>
      <c r="B153" s="46"/>
      <c r="C153" s="35"/>
      <c r="D153" s="67"/>
      <c r="E153" s="36"/>
      <c r="F153" s="37"/>
      <c r="G153" s="37"/>
      <c r="H153" s="70"/>
      <c r="I153" s="37"/>
      <c r="J153" s="36"/>
      <c r="K153" s="37"/>
      <c r="L153" s="67"/>
      <c r="M153" s="135"/>
      <c r="N153" s="38"/>
      <c r="O153" s="38">
        <f t="shared" si="3"/>
        <v>0</v>
      </c>
      <c r="P153" s="37"/>
      <c r="Q153" s="34"/>
      <c r="R153" s="34"/>
      <c r="S153" s="67"/>
      <c r="T153" s="127">
        <f t="shared" si="2"/>
        <v>0</v>
      </c>
      <c r="U153" s="39"/>
      <c r="V153" s="133"/>
    </row>
    <row r="154" spans="1:22" ht="24.95" customHeight="1" x14ac:dyDescent="0.25">
      <c r="A154" s="221"/>
      <c r="B154" s="46"/>
      <c r="C154" s="35"/>
      <c r="D154" s="67"/>
      <c r="E154" s="36"/>
      <c r="F154" s="37"/>
      <c r="G154" s="37"/>
      <c r="H154" s="70"/>
      <c r="I154" s="37"/>
      <c r="J154" s="36"/>
      <c r="K154" s="37"/>
      <c r="L154" s="67"/>
      <c r="M154" s="135"/>
      <c r="N154" s="38"/>
      <c r="O154" s="38">
        <f t="shared" si="3"/>
        <v>0</v>
      </c>
      <c r="P154" s="37"/>
      <c r="Q154" s="34"/>
      <c r="R154" s="34"/>
      <c r="S154" s="67"/>
      <c r="T154" s="127">
        <f t="shared" si="2"/>
        <v>0</v>
      </c>
      <c r="U154" s="39"/>
      <c r="V154" s="133"/>
    </row>
    <row r="155" spans="1:22" ht="24.95" customHeight="1" x14ac:dyDescent="0.25">
      <c r="A155" s="221"/>
      <c r="B155" s="46"/>
      <c r="C155" s="35"/>
      <c r="D155" s="67"/>
      <c r="E155" s="36"/>
      <c r="F155" s="37"/>
      <c r="G155" s="37"/>
      <c r="H155" s="70"/>
      <c r="I155" s="37"/>
      <c r="J155" s="36"/>
      <c r="K155" s="37"/>
      <c r="L155" s="67"/>
      <c r="M155" s="135"/>
      <c r="N155" s="38"/>
      <c r="O155" s="38">
        <f t="shared" si="3"/>
        <v>0</v>
      </c>
      <c r="P155" s="37"/>
      <c r="Q155" s="34"/>
      <c r="R155" s="34"/>
      <c r="S155" s="67"/>
      <c r="T155" s="127">
        <f t="shared" si="2"/>
        <v>0</v>
      </c>
      <c r="U155" s="39"/>
      <c r="V155" s="133"/>
    </row>
    <row r="156" spans="1:22" ht="24.95" customHeight="1" x14ac:dyDescent="0.25">
      <c r="A156" s="221"/>
      <c r="B156" s="46"/>
      <c r="C156" s="35"/>
      <c r="D156" s="67"/>
      <c r="E156" s="36"/>
      <c r="F156" s="37"/>
      <c r="G156" s="37"/>
      <c r="H156" s="70"/>
      <c r="I156" s="37"/>
      <c r="J156" s="36"/>
      <c r="K156" s="37"/>
      <c r="L156" s="67"/>
      <c r="M156" s="135"/>
      <c r="N156" s="38"/>
      <c r="O156" s="38">
        <f t="shared" si="3"/>
        <v>0</v>
      </c>
      <c r="P156" s="37"/>
      <c r="Q156" s="34"/>
      <c r="R156" s="34"/>
      <c r="S156" s="67"/>
      <c r="T156" s="127">
        <f t="shared" si="2"/>
        <v>0</v>
      </c>
      <c r="U156" s="39"/>
      <c r="V156" s="133"/>
    </row>
    <row r="157" spans="1:22" ht="24.95" customHeight="1" x14ac:dyDescent="0.25">
      <c r="A157" s="221"/>
      <c r="B157" s="46"/>
      <c r="C157" s="35"/>
      <c r="D157" s="67"/>
      <c r="E157" s="36"/>
      <c r="F157" s="37"/>
      <c r="G157" s="37"/>
      <c r="H157" s="70"/>
      <c r="I157" s="37"/>
      <c r="J157" s="36"/>
      <c r="K157" s="37"/>
      <c r="L157" s="67"/>
      <c r="M157" s="135"/>
      <c r="N157" s="38"/>
      <c r="O157" s="38">
        <f t="shared" si="3"/>
        <v>0</v>
      </c>
      <c r="P157" s="37"/>
      <c r="Q157" s="34"/>
      <c r="R157" s="34"/>
      <c r="S157" s="67"/>
      <c r="T157" s="127">
        <f t="shared" si="2"/>
        <v>0</v>
      </c>
      <c r="U157" s="39"/>
      <c r="V157" s="133"/>
    </row>
    <row r="158" spans="1:22" ht="24.95" customHeight="1" x14ac:dyDescent="0.25">
      <c r="A158" s="221"/>
      <c r="B158" s="46"/>
      <c r="C158" s="35"/>
      <c r="D158" s="67"/>
      <c r="E158" s="36"/>
      <c r="F158" s="37"/>
      <c r="G158" s="37"/>
      <c r="H158" s="70"/>
      <c r="I158" s="37"/>
      <c r="J158" s="36"/>
      <c r="K158" s="37"/>
      <c r="L158" s="67"/>
      <c r="M158" s="135"/>
      <c r="N158" s="38"/>
      <c r="O158" s="38">
        <f t="shared" si="3"/>
        <v>0</v>
      </c>
      <c r="P158" s="37"/>
      <c r="Q158" s="34"/>
      <c r="R158" s="34"/>
      <c r="S158" s="67"/>
      <c r="T158" s="127">
        <f t="shared" si="2"/>
        <v>0</v>
      </c>
      <c r="U158" s="39"/>
      <c r="V158" s="133"/>
    </row>
    <row r="159" spans="1:22" ht="24.95" customHeight="1" x14ac:dyDescent="0.25">
      <c r="A159" s="221"/>
      <c r="B159" s="46"/>
      <c r="C159" s="35"/>
      <c r="D159" s="67"/>
      <c r="E159" s="36"/>
      <c r="F159" s="37"/>
      <c r="G159" s="37"/>
      <c r="H159" s="70"/>
      <c r="I159" s="37"/>
      <c r="J159" s="36"/>
      <c r="K159" s="37"/>
      <c r="L159" s="67"/>
      <c r="M159" s="135"/>
      <c r="N159" s="38"/>
      <c r="O159" s="38">
        <f t="shared" si="3"/>
        <v>0</v>
      </c>
      <c r="P159" s="37"/>
      <c r="Q159" s="34"/>
      <c r="R159" s="34"/>
      <c r="S159" s="67"/>
      <c r="T159" s="127">
        <f t="shared" si="2"/>
        <v>0</v>
      </c>
      <c r="U159" s="39"/>
      <c r="V159" s="133"/>
    </row>
    <row r="160" spans="1:22" ht="24.95" customHeight="1" x14ac:dyDescent="0.25">
      <c r="A160" s="221"/>
      <c r="B160" s="46"/>
      <c r="C160" s="35"/>
      <c r="D160" s="67"/>
      <c r="E160" s="36"/>
      <c r="F160" s="37"/>
      <c r="G160" s="37"/>
      <c r="H160" s="70"/>
      <c r="I160" s="37"/>
      <c r="J160" s="36"/>
      <c r="K160" s="37"/>
      <c r="L160" s="67"/>
      <c r="M160" s="135"/>
      <c r="N160" s="38"/>
      <c r="O160" s="38">
        <f t="shared" si="3"/>
        <v>0</v>
      </c>
      <c r="P160" s="37"/>
      <c r="Q160" s="34"/>
      <c r="R160" s="34"/>
      <c r="S160" s="67"/>
      <c r="T160" s="127">
        <f t="shared" si="2"/>
        <v>0</v>
      </c>
      <c r="U160" s="39"/>
      <c r="V160" s="133"/>
    </row>
    <row r="161" spans="1:22" ht="24.95" customHeight="1" x14ac:dyDescent="0.25">
      <c r="A161" s="221"/>
      <c r="B161" s="46"/>
      <c r="C161" s="35"/>
      <c r="D161" s="67"/>
      <c r="E161" s="36"/>
      <c r="F161" s="37"/>
      <c r="G161" s="37"/>
      <c r="H161" s="70"/>
      <c r="I161" s="37"/>
      <c r="J161" s="36"/>
      <c r="K161" s="37"/>
      <c r="L161" s="67"/>
      <c r="M161" s="135"/>
      <c r="N161" s="38"/>
      <c r="O161" s="38">
        <f t="shared" si="3"/>
        <v>0</v>
      </c>
      <c r="P161" s="37"/>
      <c r="Q161" s="34"/>
      <c r="R161" s="34"/>
      <c r="S161" s="67"/>
      <c r="T161" s="127">
        <f t="shared" si="2"/>
        <v>0</v>
      </c>
      <c r="U161" s="39"/>
      <c r="V161" s="133"/>
    </row>
    <row r="162" spans="1:22" ht="24.95" customHeight="1" x14ac:dyDescent="0.25">
      <c r="A162" s="221"/>
      <c r="B162" s="46"/>
      <c r="C162" s="35"/>
      <c r="D162" s="67"/>
      <c r="E162" s="36"/>
      <c r="F162" s="37"/>
      <c r="G162" s="37"/>
      <c r="H162" s="70"/>
      <c r="I162" s="37"/>
      <c r="J162" s="36"/>
      <c r="K162" s="37"/>
      <c r="L162" s="67"/>
      <c r="M162" s="135"/>
      <c r="N162" s="38"/>
      <c r="O162" s="38">
        <f t="shared" si="3"/>
        <v>0</v>
      </c>
      <c r="P162" s="37"/>
      <c r="Q162" s="34"/>
      <c r="R162" s="34"/>
      <c r="S162" s="67"/>
      <c r="T162" s="127">
        <f t="shared" si="2"/>
        <v>0</v>
      </c>
      <c r="U162" s="39"/>
      <c r="V162" s="133"/>
    </row>
    <row r="163" spans="1:22" ht="24.95" customHeight="1" x14ac:dyDescent="0.25">
      <c r="A163" s="221"/>
      <c r="B163" s="46"/>
      <c r="C163" s="35"/>
      <c r="D163" s="67"/>
      <c r="E163" s="36"/>
      <c r="F163" s="37"/>
      <c r="G163" s="37"/>
      <c r="H163" s="70"/>
      <c r="I163" s="37"/>
      <c r="J163" s="36"/>
      <c r="K163" s="37"/>
      <c r="L163" s="67"/>
      <c r="M163" s="135"/>
      <c r="N163" s="38"/>
      <c r="O163" s="38">
        <f t="shared" si="3"/>
        <v>0</v>
      </c>
      <c r="P163" s="37"/>
      <c r="Q163" s="34"/>
      <c r="R163" s="34"/>
      <c r="S163" s="67"/>
      <c r="T163" s="127">
        <f t="shared" si="2"/>
        <v>0</v>
      </c>
      <c r="U163" s="39"/>
      <c r="V163" s="133"/>
    </row>
    <row r="164" spans="1:22" ht="24.95" customHeight="1" x14ac:dyDescent="0.25">
      <c r="A164" s="221"/>
      <c r="B164" s="46"/>
      <c r="C164" s="35"/>
      <c r="D164" s="67"/>
      <c r="E164" s="36"/>
      <c r="F164" s="37"/>
      <c r="G164" s="37"/>
      <c r="H164" s="70"/>
      <c r="I164" s="37"/>
      <c r="J164" s="36"/>
      <c r="K164" s="37"/>
      <c r="L164" s="67"/>
      <c r="M164" s="135"/>
      <c r="N164" s="38"/>
      <c r="O164" s="38">
        <f t="shared" si="3"/>
        <v>0</v>
      </c>
      <c r="P164" s="37"/>
      <c r="Q164" s="34"/>
      <c r="R164" s="34"/>
      <c r="S164" s="67"/>
      <c r="T164" s="127">
        <f t="shared" si="2"/>
        <v>0</v>
      </c>
      <c r="U164" s="39"/>
      <c r="V164" s="133"/>
    </row>
    <row r="165" spans="1:22" ht="24.95" customHeight="1" x14ac:dyDescent="0.25">
      <c r="A165" s="221"/>
      <c r="B165" s="46"/>
      <c r="C165" s="35"/>
      <c r="D165" s="67"/>
      <c r="E165" s="36"/>
      <c r="F165" s="37"/>
      <c r="G165" s="37"/>
      <c r="H165" s="70"/>
      <c r="I165" s="37"/>
      <c r="J165" s="36"/>
      <c r="K165" s="37"/>
      <c r="L165" s="67"/>
      <c r="M165" s="135"/>
      <c r="N165" s="38"/>
      <c r="O165" s="38">
        <f t="shared" si="3"/>
        <v>0</v>
      </c>
      <c r="P165" s="37"/>
      <c r="Q165" s="34"/>
      <c r="R165" s="34"/>
      <c r="S165" s="67"/>
      <c r="T165" s="127">
        <f t="shared" si="2"/>
        <v>0</v>
      </c>
      <c r="U165" s="39"/>
      <c r="V165" s="133"/>
    </row>
    <row r="166" spans="1:22" ht="24.95" customHeight="1" x14ac:dyDescent="0.25">
      <c r="A166" s="221"/>
      <c r="B166" s="46"/>
      <c r="C166" s="35"/>
      <c r="D166" s="67"/>
      <c r="E166" s="36"/>
      <c r="F166" s="37"/>
      <c r="G166" s="37"/>
      <c r="H166" s="70"/>
      <c r="I166" s="37"/>
      <c r="J166" s="36"/>
      <c r="K166" s="37"/>
      <c r="L166" s="67"/>
      <c r="M166" s="135"/>
      <c r="N166" s="38"/>
      <c r="O166" s="38">
        <f t="shared" si="3"/>
        <v>0</v>
      </c>
      <c r="P166" s="37"/>
      <c r="Q166" s="34"/>
      <c r="R166" s="34"/>
      <c r="S166" s="67"/>
      <c r="T166" s="127">
        <f t="shared" si="2"/>
        <v>0</v>
      </c>
      <c r="U166" s="39"/>
      <c r="V166" s="133"/>
    </row>
    <row r="167" spans="1:22" ht="24.95" customHeight="1" x14ac:dyDescent="0.25">
      <c r="A167" s="221"/>
      <c r="B167" s="46"/>
      <c r="C167" s="35"/>
      <c r="D167" s="67"/>
      <c r="E167" s="36"/>
      <c r="F167" s="37"/>
      <c r="G167" s="37"/>
      <c r="H167" s="70"/>
      <c r="I167" s="37"/>
      <c r="J167" s="36"/>
      <c r="K167" s="37"/>
      <c r="L167" s="67"/>
      <c r="M167" s="135"/>
      <c r="N167" s="38"/>
      <c r="O167" s="38">
        <f t="shared" si="3"/>
        <v>0</v>
      </c>
      <c r="P167" s="37"/>
      <c r="Q167" s="34"/>
      <c r="R167" s="34"/>
      <c r="S167" s="67"/>
      <c r="T167" s="127">
        <f t="shared" si="2"/>
        <v>0</v>
      </c>
      <c r="U167" s="39"/>
      <c r="V167" s="133"/>
    </row>
    <row r="168" spans="1:22" ht="24.95" customHeight="1" x14ac:dyDescent="0.25">
      <c r="A168" s="221"/>
      <c r="B168" s="46"/>
      <c r="C168" s="35"/>
      <c r="D168" s="67"/>
      <c r="E168" s="36"/>
      <c r="F168" s="37"/>
      <c r="G168" s="37"/>
      <c r="H168" s="70"/>
      <c r="I168" s="37"/>
      <c r="J168" s="36"/>
      <c r="K168" s="37"/>
      <c r="L168" s="67"/>
      <c r="M168" s="135"/>
      <c r="N168" s="38"/>
      <c r="O168" s="38">
        <f t="shared" si="3"/>
        <v>0</v>
      </c>
      <c r="P168" s="37"/>
      <c r="Q168" s="34"/>
      <c r="R168" s="34"/>
      <c r="S168" s="67"/>
      <c r="T168" s="127">
        <f t="shared" si="2"/>
        <v>0</v>
      </c>
      <c r="U168" s="39"/>
      <c r="V168" s="133"/>
    </row>
    <row r="169" spans="1:22" ht="24.95" customHeight="1" x14ac:dyDescent="0.25">
      <c r="A169" s="221"/>
      <c r="B169" s="46"/>
      <c r="C169" s="35"/>
      <c r="D169" s="67"/>
      <c r="E169" s="36"/>
      <c r="F169" s="37"/>
      <c r="G169" s="37"/>
      <c r="H169" s="70"/>
      <c r="I169" s="37"/>
      <c r="J169" s="36"/>
      <c r="K169" s="37"/>
      <c r="L169" s="67"/>
      <c r="M169" s="135"/>
      <c r="N169" s="38"/>
      <c r="O169" s="38">
        <f t="shared" si="3"/>
        <v>0</v>
      </c>
      <c r="P169" s="37"/>
      <c r="Q169" s="34"/>
      <c r="R169" s="34"/>
      <c r="S169" s="67"/>
      <c r="T169" s="127">
        <f t="shared" ref="T169:T200" si="4">IF(ISBLANK($S169),O169,0)</f>
        <v>0</v>
      </c>
      <c r="U169" s="39"/>
      <c r="V169" s="133"/>
    </row>
    <row r="170" spans="1:22" ht="24.95" customHeight="1" x14ac:dyDescent="0.25">
      <c r="A170" s="221"/>
      <c r="B170" s="46"/>
      <c r="C170" s="35"/>
      <c r="D170" s="67"/>
      <c r="E170" s="36"/>
      <c r="F170" s="37"/>
      <c r="G170" s="37"/>
      <c r="H170" s="70"/>
      <c r="I170" s="37"/>
      <c r="J170" s="36"/>
      <c r="K170" s="37"/>
      <c r="L170" s="67"/>
      <c r="M170" s="135"/>
      <c r="N170" s="38"/>
      <c r="O170" s="38">
        <f t="shared" ref="O170:O201" si="5">+N170*1.2</f>
        <v>0</v>
      </c>
      <c r="P170" s="37"/>
      <c r="Q170" s="34"/>
      <c r="R170" s="34"/>
      <c r="S170" s="67"/>
      <c r="T170" s="127">
        <f t="shared" si="4"/>
        <v>0</v>
      </c>
      <c r="U170" s="39"/>
      <c r="V170" s="133"/>
    </row>
    <row r="171" spans="1:22" ht="24.95" customHeight="1" x14ac:dyDescent="0.25">
      <c r="A171" s="221"/>
      <c r="B171" s="46"/>
      <c r="C171" s="35"/>
      <c r="D171" s="67"/>
      <c r="E171" s="36"/>
      <c r="F171" s="37"/>
      <c r="G171" s="37"/>
      <c r="H171" s="70"/>
      <c r="I171" s="37"/>
      <c r="J171" s="36"/>
      <c r="K171" s="37"/>
      <c r="L171" s="67"/>
      <c r="M171" s="135"/>
      <c r="N171" s="38"/>
      <c r="O171" s="38">
        <f t="shared" si="5"/>
        <v>0</v>
      </c>
      <c r="P171" s="37"/>
      <c r="Q171" s="34"/>
      <c r="R171" s="34"/>
      <c r="S171" s="67"/>
      <c r="T171" s="127">
        <f t="shared" si="4"/>
        <v>0</v>
      </c>
      <c r="U171" s="39"/>
      <c r="V171" s="133"/>
    </row>
    <row r="172" spans="1:22" ht="24.95" customHeight="1" x14ac:dyDescent="0.25">
      <c r="A172" s="221"/>
      <c r="B172" s="46"/>
      <c r="C172" s="35"/>
      <c r="D172" s="67"/>
      <c r="E172" s="36"/>
      <c r="F172" s="37"/>
      <c r="G172" s="37"/>
      <c r="H172" s="70"/>
      <c r="I172" s="37"/>
      <c r="J172" s="36"/>
      <c r="K172" s="37"/>
      <c r="L172" s="67"/>
      <c r="M172" s="135"/>
      <c r="N172" s="38"/>
      <c r="O172" s="38">
        <f t="shared" si="5"/>
        <v>0</v>
      </c>
      <c r="P172" s="37"/>
      <c r="Q172" s="34"/>
      <c r="R172" s="34"/>
      <c r="S172" s="67"/>
      <c r="T172" s="127">
        <f t="shared" si="4"/>
        <v>0</v>
      </c>
      <c r="U172" s="39"/>
      <c r="V172" s="133"/>
    </row>
    <row r="173" spans="1:22" ht="24.95" customHeight="1" x14ac:dyDescent="0.25">
      <c r="A173" s="221"/>
      <c r="B173" s="46"/>
      <c r="C173" s="35"/>
      <c r="D173" s="67"/>
      <c r="E173" s="36"/>
      <c r="F173" s="37"/>
      <c r="G173" s="37"/>
      <c r="H173" s="70"/>
      <c r="I173" s="37"/>
      <c r="J173" s="36"/>
      <c r="K173" s="37"/>
      <c r="L173" s="67"/>
      <c r="M173" s="135"/>
      <c r="N173" s="38"/>
      <c r="O173" s="38">
        <f t="shared" si="5"/>
        <v>0</v>
      </c>
      <c r="P173" s="37"/>
      <c r="Q173" s="34"/>
      <c r="R173" s="34"/>
      <c r="S173" s="67"/>
      <c r="T173" s="127">
        <f t="shared" si="4"/>
        <v>0</v>
      </c>
      <c r="U173" s="39"/>
      <c r="V173" s="133"/>
    </row>
    <row r="174" spans="1:22" ht="24.95" customHeight="1" x14ac:dyDescent="0.25">
      <c r="A174" s="221"/>
      <c r="B174" s="46"/>
      <c r="C174" s="35"/>
      <c r="D174" s="67"/>
      <c r="E174" s="36"/>
      <c r="F174" s="37"/>
      <c r="G174" s="37"/>
      <c r="H174" s="70"/>
      <c r="I174" s="37"/>
      <c r="J174" s="36"/>
      <c r="K174" s="37"/>
      <c r="L174" s="67"/>
      <c r="M174" s="135"/>
      <c r="N174" s="38"/>
      <c r="O174" s="38">
        <f t="shared" si="5"/>
        <v>0</v>
      </c>
      <c r="P174" s="37"/>
      <c r="Q174" s="34"/>
      <c r="R174" s="34"/>
      <c r="S174" s="67"/>
      <c r="T174" s="127">
        <f t="shared" si="4"/>
        <v>0</v>
      </c>
      <c r="U174" s="39"/>
      <c r="V174" s="133"/>
    </row>
    <row r="175" spans="1:22" ht="24.95" customHeight="1" x14ac:dyDescent="0.25">
      <c r="A175" s="221"/>
      <c r="B175" s="46"/>
      <c r="C175" s="35"/>
      <c r="D175" s="67"/>
      <c r="E175" s="36"/>
      <c r="F175" s="37"/>
      <c r="G175" s="37"/>
      <c r="H175" s="70"/>
      <c r="I175" s="37"/>
      <c r="J175" s="36"/>
      <c r="K175" s="37"/>
      <c r="L175" s="67"/>
      <c r="M175" s="135"/>
      <c r="N175" s="38"/>
      <c r="O175" s="38">
        <f t="shared" si="5"/>
        <v>0</v>
      </c>
      <c r="P175" s="37"/>
      <c r="Q175" s="34"/>
      <c r="R175" s="34"/>
      <c r="S175" s="67"/>
      <c r="T175" s="127">
        <f t="shared" si="4"/>
        <v>0</v>
      </c>
      <c r="U175" s="39"/>
      <c r="V175" s="133"/>
    </row>
    <row r="176" spans="1:22" ht="24.95" customHeight="1" x14ac:dyDescent="0.25">
      <c r="A176" s="221"/>
      <c r="B176" s="46"/>
      <c r="C176" s="35"/>
      <c r="D176" s="67"/>
      <c r="E176" s="36"/>
      <c r="F176" s="37"/>
      <c r="G176" s="37"/>
      <c r="H176" s="70"/>
      <c r="I176" s="37"/>
      <c r="J176" s="36"/>
      <c r="K176" s="37"/>
      <c r="L176" s="67"/>
      <c r="M176" s="135"/>
      <c r="N176" s="38"/>
      <c r="O176" s="38">
        <f t="shared" si="5"/>
        <v>0</v>
      </c>
      <c r="P176" s="37"/>
      <c r="Q176" s="34"/>
      <c r="R176" s="34"/>
      <c r="S176" s="67"/>
      <c r="T176" s="127">
        <f t="shared" si="4"/>
        <v>0</v>
      </c>
      <c r="U176" s="39"/>
      <c r="V176" s="133"/>
    </row>
    <row r="177" spans="1:22" ht="24.95" customHeight="1" x14ac:dyDescent="0.25">
      <c r="A177" s="221"/>
      <c r="B177" s="46"/>
      <c r="C177" s="35"/>
      <c r="D177" s="67"/>
      <c r="E177" s="36"/>
      <c r="F177" s="37"/>
      <c r="G177" s="37"/>
      <c r="H177" s="70"/>
      <c r="I177" s="37"/>
      <c r="J177" s="36"/>
      <c r="K177" s="37"/>
      <c r="L177" s="67"/>
      <c r="M177" s="135"/>
      <c r="N177" s="38"/>
      <c r="O177" s="38">
        <f t="shared" si="5"/>
        <v>0</v>
      </c>
      <c r="P177" s="37"/>
      <c r="Q177" s="34"/>
      <c r="R177" s="34"/>
      <c r="S177" s="67"/>
      <c r="T177" s="127">
        <f t="shared" si="4"/>
        <v>0</v>
      </c>
      <c r="U177" s="39"/>
      <c r="V177" s="133"/>
    </row>
    <row r="178" spans="1:22" ht="24.95" customHeight="1" x14ac:dyDescent="0.25">
      <c r="A178" s="221"/>
      <c r="B178" s="46"/>
      <c r="C178" s="35"/>
      <c r="D178" s="67"/>
      <c r="E178" s="36"/>
      <c r="F178" s="37"/>
      <c r="G178" s="37"/>
      <c r="H178" s="70"/>
      <c r="I178" s="37"/>
      <c r="J178" s="36"/>
      <c r="K178" s="37"/>
      <c r="L178" s="67"/>
      <c r="M178" s="135"/>
      <c r="N178" s="38"/>
      <c r="O178" s="38">
        <f t="shared" si="5"/>
        <v>0</v>
      </c>
      <c r="P178" s="37"/>
      <c r="Q178" s="34"/>
      <c r="R178" s="34"/>
      <c r="S178" s="67"/>
      <c r="T178" s="127">
        <f t="shared" si="4"/>
        <v>0</v>
      </c>
      <c r="U178" s="39"/>
      <c r="V178" s="133"/>
    </row>
    <row r="179" spans="1:22" ht="24.95" customHeight="1" x14ac:dyDescent="0.25">
      <c r="A179" s="221"/>
      <c r="B179" s="46"/>
      <c r="C179" s="35"/>
      <c r="D179" s="67"/>
      <c r="E179" s="36"/>
      <c r="F179" s="37"/>
      <c r="G179" s="37"/>
      <c r="H179" s="70"/>
      <c r="I179" s="37"/>
      <c r="J179" s="36"/>
      <c r="K179" s="37"/>
      <c r="L179" s="67"/>
      <c r="M179" s="135"/>
      <c r="N179" s="38"/>
      <c r="O179" s="38">
        <f t="shared" si="5"/>
        <v>0</v>
      </c>
      <c r="P179" s="37"/>
      <c r="Q179" s="34"/>
      <c r="R179" s="34"/>
      <c r="S179" s="67"/>
      <c r="T179" s="127">
        <f t="shared" si="4"/>
        <v>0</v>
      </c>
      <c r="U179" s="39"/>
      <c r="V179" s="133"/>
    </row>
    <row r="180" spans="1:22" ht="24.95" customHeight="1" x14ac:dyDescent="0.25">
      <c r="A180" s="221"/>
      <c r="B180" s="46"/>
      <c r="C180" s="35"/>
      <c r="D180" s="67"/>
      <c r="E180" s="36"/>
      <c r="F180" s="37"/>
      <c r="G180" s="37"/>
      <c r="H180" s="70"/>
      <c r="I180" s="37"/>
      <c r="J180" s="36"/>
      <c r="K180" s="37"/>
      <c r="L180" s="67"/>
      <c r="M180" s="135"/>
      <c r="N180" s="38"/>
      <c r="O180" s="38">
        <f t="shared" si="5"/>
        <v>0</v>
      </c>
      <c r="P180" s="37"/>
      <c r="Q180" s="34"/>
      <c r="R180" s="34"/>
      <c r="S180" s="67"/>
      <c r="T180" s="127">
        <f t="shared" si="4"/>
        <v>0</v>
      </c>
      <c r="U180" s="39"/>
      <c r="V180" s="133"/>
    </row>
    <row r="181" spans="1:22" ht="24.95" customHeight="1" x14ac:dyDescent="0.25">
      <c r="A181" s="221"/>
      <c r="B181" s="46"/>
      <c r="C181" s="35"/>
      <c r="D181" s="67"/>
      <c r="E181" s="36"/>
      <c r="F181" s="37"/>
      <c r="G181" s="37"/>
      <c r="H181" s="70"/>
      <c r="I181" s="37"/>
      <c r="J181" s="36"/>
      <c r="K181" s="37"/>
      <c r="L181" s="67"/>
      <c r="M181" s="135"/>
      <c r="N181" s="38"/>
      <c r="O181" s="38">
        <f t="shared" si="5"/>
        <v>0</v>
      </c>
      <c r="P181" s="37"/>
      <c r="Q181" s="34"/>
      <c r="R181" s="34"/>
      <c r="S181" s="67"/>
      <c r="T181" s="127">
        <f t="shared" si="4"/>
        <v>0</v>
      </c>
      <c r="U181" s="39"/>
      <c r="V181" s="133"/>
    </row>
    <row r="182" spans="1:22" ht="24.95" customHeight="1" x14ac:dyDescent="0.25">
      <c r="A182" s="221"/>
      <c r="B182" s="46"/>
      <c r="C182" s="35"/>
      <c r="D182" s="67"/>
      <c r="E182" s="36"/>
      <c r="F182" s="37"/>
      <c r="G182" s="37"/>
      <c r="H182" s="70"/>
      <c r="I182" s="37"/>
      <c r="J182" s="36"/>
      <c r="K182" s="37"/>
      <c r="L182" s="67"/>
      <c r="M182" s="135"/>
      <c r="N182" s="38"/>
      <c r="O182" s="38">
        <f t="shared" si="5"/>
        <v>0</v>
      </c>
      <c r="P182" s="37"/>
      <c r="Q182" s="34"/>
      <c r="R182" s="34"/>
      <c r="S182" s="67"/>
      <c r="T182" s="127">
        <f t="shared" si="4"/>
        <v>0</v>
      </c>
      <c r="U182" s="39"/>
      <c r="V182" s="133"/>
    </row>
    <row r="183" spans="1:22" ht="24.95" customHeight="1" x14ac:dyDescent="0.25">
      <c r="A183" s="221"/>
      <c r="B183" s="46"/>
      <c r="C183" s="35"/>
      <c r="D183" s="67"/>
      <c r="E183" s="36"/>
      <c r="F183" s="37"/>
      <c r="G183" s="37"/>
      <c r="H183" s="70"/>
      <c r="I183" s="37"/>
      <c r="J183" s="36"/>
      <c r="K183" s="37"/>
      <c r="L183" s="67"/>
      <c r="M183" s="135"/>
      <c r="N183" s="38"/>
      <c r="O183" s="38">
        <f t="shared" si="5"/>
        <v>0</v>
      </c>
      <c r="P183" s="37"/>
      <c r="Q183" s="34"/>
      <c r="R183" s="34"/>
      <c r="S183" s="67"/>
      <c r="T183" s="127">
        <f t="shared" si="4"/>
        <v>0</v>
      </c>
      <c r="U183" s="39"/>
      <c r="V183" s="133"/>
    </row>
    <row r="184" spans="1:22" ht="24.95" customHeight="1" x14ac:dyDescent="0.25">
      <c r="A184" s="221"/>
      <c r="B184" s="46"/>
      <c r="C184" s="35"/>
      <c r="D184" s="67"/>
      <c r="E184" s="36"/>
      <c r="F184" s="37"/>
      <c r="G184" s="37"/>
      <c r="H184" s="70"/>
      <c r="I184" s="37"/>
      <c r="J184" s="36"/>
      <c r="K184" s="37"/>
      <c r="L184" s="67"/>
      <c r="M184" s="135"/>
      <c r="N184" s="38"/>
      <c r="O184" s="38">
        <f t="shared" si="5"/>
        <v>0</v>
      </c>
      <c r="P184" s="37"/>
      <c r="Q184" s="34"/>
      <c r="R184" s="34"/>
      <c r="S184" s="67"/>
      <c r="T184" s="127">
        <f t="shared" si="4"/>
        <v>0</v>
      </c>
      <c r="U184" s="39"/>
      <c r="V184" s="133"/>
    </row>
    <row r="185" spans="1:22" ht="24.95" customHeight="1" x14ac:dyDescent="0.25">
      <c r="A185" s="221"/>
      <c r="B185" s="46"/>
      <c r="C185" s="35"/>
      <c r="D185" s="67"/>
      <c r="E185" s="36"/>
      <c r="F185" s="37"/>
      <c r="G185" s="37"/>
      <c r="H185" s="70"/>
      <c r="I185" s="37"/>
      <c r="J185" s="36"/>
      <c r="K185" s="37"/>
      <c r="L185" s="67"/>
      <c r="M185" s="135"/>
      <c r="N185" s="38"/>
      <c r="O185" s="38">
        <f t="shared" si="5"/>
        <v>0</v>
      </c>
      <c r="P185" s="37"/>
      <c r="Q185" s="34"/>
      <c r="R185" s="34"/>
      <c r="S185" s="67"/>
      <c r="T185" s="127">
        <f t="shared" si="4"/>
        <v>0</v>
      </c>
      <c r="U185" s="39"/>
      <c r="V185" s="133"/>
    </row>
    <row r="186" spans="1:22" ht="24.95" customHeight="1" x14ac:dyDescent="0.25">
      <c r="A186" s="221"/>
      <c r="B186" s="46"/>
      <c r="C186" s="35"/>
      <c r="D186" s="67"/>
      <c r="E186" s="36"/>
      <c r="F186" s="37"/>
      <c r="G186" s="37"/>
      <c r="H186" s="70"/>
      <c r="I186" s="37"/>
      <c r="J186" s="36"/>
      <c r="K186" s="37"/>
      <c r="L186" s="67"/>
      <c r="M186" s="135"/>
      <c r="N186" s="38"/>
      <c r="O186" s="38">
        <f t="shared" si="5"/>
        <v>0</v>
      </c>
      <c r="P186" s="37"/>
      <c r="Q186" s="34"/>
      <c r="R186" s="34"/>
      <c r="S186" s="67"/>
      <c r="T186" s="127">
        <f t="shared" si="4"/>
        <v>0</v>
      </c>
      <c r="U186" s="39"/>
      <c r="V186" s="133"/>
    </row>
    <row r="187" spans="1:22" ht="24.95" customHeight="1" x14ac:dyDescent="0.25">
      <c r="A187" s="221"/>
      <c r="B187" s="46"/>
      <c r="C187" s="35"/>
      <c r="D187" s="67"/>
      <c r="E187" s="36"/>
      <c r="F187" s="37"/>
      <c r="G187" s="37"/>
      <c r="H187" s="70"/>
      <c r="I187" s="37"/>
      <c r="J187" s="36"/>
      <c r="K187" s="37"/>
      <c r="L187" s="67"/>
      <c r="M187" s="135"/>
      <c r="N187" s="38"/>
      <c r="O187" s="38">
        <f t="shared" si="5"/>
        <v>0</v>
      </c>
      <c r="P187" s="37"/>
      <c r="Q187" s="34"/>
      <c r="R187" s="34"/>
      <c r="S187" s="67"/>
      <c r="T187" s="127">
        <f t="shared" si="4"/>
        <v>0</v>
      </c>
      <c r="U187" s="39"/>
      <c r="V187" s="133"/>
    </row>
    <row r="188" spans="1:22" ht="24.95" customHeight="1" x14ac:dyDescent="0.25">
      <c r="A188" s="221"/>
      <c r="B188" s="46"/>
      <c r="C188" s="35"/>
      <c r="D188" s="67"/>
      <c r="E188" s="36"/>
      <c r="F188" s="37"/>
      <c r="G188" s="37"/>
      <c r="H188" s="70"/>
      <c r="I188" s="37"/>
      <c r="J188" s="36"/>
      <c r="K188" s="37"/>
      <c r="L188" s="67"/>
      <c r="M188" s="135"/>
      <c r="N188" s="38"/>
      <c r="O188" s="38">
        <f t="shared" si="5"/>
        <v>0</v>
      </c>
      <c r="P188" s="37"/>
      <c r="Q188" s="34"/>
      <c r="R188" s="34"/>
      <c r="S188" s="67"/>
      <c r="T188" s="127">
        <f t="shared" si="4"/>
        <v>0</v>
      </c>
      <c r="U188" s="39"/>
      <c r="V188" s="133"/>
    </row>
    <row r="189" spans="1:22" ht="24.95" customHeight="1" x14ac:dyDescent="0.25">
      <c r="A189" s="221"/>
      <c r="B189" s="46"/>
      <c r="C189" s="35"/>
      <c r="D189" s="67"/>
      <c r="E189" s="36"/>
      <c r="F189" s="37"/>
      <c r="G189" s="37"/>
      <c r="H189" s="70"/>
      <c r="I189" s="37"/>
      <c r="J189" s="36"/>
      <c r="K189" s="37"/>
      <c r="L189" s="67"/>
      <c r="M189" s="135"/>
      <c r="N189" s="38"/>
      <c r="O189" s="38">
        <f t="shared" si="5"/>
        <v>0</v>
      </c>
      <c r="P189" s="37"/>
      <c r="Q189" s="34"/>
      <c r="R189" s="34"/>
      <c r="S189" s="67"/>
      <c r="T189" s="127">
        <f t="shared" si="4"/>
        <v>0</v>
      </c>
      <c r="U189" s="39"/>
      <c r="V189" s="133"/>
    </row>
    <row r="190" spans="1:22" ht="24.95" customHeight="1" x14ac:dyDescent="0.25">
      <c r="A190" s="221"/>
      <c r="B190" s="46"/>
      <c r="C190" s="35"/>
      <c r="D190" s="67"/>
      <c r="E190" s="36"/>
      <c r="F190" s="37"/>
      <c r="G190" s="37"/>
      <c r="H190" s="70"/>
      <c r="I190" s="37"/>
      <c r="J190" s="36"/>
      <c r="K190" s="37"/>
      <c r="L190" s="67"/>
      <c r="M190" s="135"/>
      <c r="N190" s="38"/>
      <c r="O190" s="38">
        <f t="shared" si="5"/>
        <v>0</v>
      </c>
      <c r="P190" s="37"/>
      <c r="Q190" s="34"/>
      <c r="R190" s="34"/>
      <c r="S190" s="67"/>
      <c r="T190" s="127">
        <f t="shared" si="4"/>
        <v>0</v>
      </c>
      <c r="U190" s="39"/>
      <c r="V190" s="133"/>
    </row>
    <row r="191" spans="1:22" ht="24.95" customHeight="1" x14ac:dyDescent="0.25">
      <c r="A191" s="221"/>
      <c r="B191" s="46"/>
      <c r="C191" s="35"/>
      <c r="D191" s="67"/>
      <c r="E191" s="36"/>
      <c r="F191" s="37"/>
      <c r="G191" s="37"/>
      <c r="H191" s="70"/>
      <c r="I191" s="37"/>
      <c r="J191" s="36"/>
      <c r="K191" s="37"/>
      <c r="L191" s="67"/>
      <c r="M191" s="135"/>
      <c r="N191" s="38"/>
      <c r="O191" s="38">
        <f t="shared" si="5"/>
        <v>0</v>
      </c>
      <c r="P191" s="37"/>
      <c r="Q191" s="34"/>
      <c r="R191" s="34"/>
      <c r="S191" s="67"/>
      <c r="T191" s="127">
        <f t="shared" si="4"/>
        <v>0</v>
      </c>
      <c r="U191" s="39"/>
      <c r="V191" s="133"/>
    </row>
    <row r="192" spans="1:22" ht="24.95" customHeight="1" x14ac:dyDescent="0.25">
      <c r="A192" s="221"/>
      <c r="B192" s="46"/>
      <c r="C192" s="35"/>
      <c r="D192" s="67"/>
      <c r="E192" s="36"/>
      <c r="F192" s="37"/>
      <c r="G192" s="37"/>
      <c r="H192" s="70"/>
      <c r="I192" s="37"/>
      <c r="J192" s="36"/>
      <c r="K192" s="37"/>
      <c r="L192" s="67"/>
      <c r="M192" s="135"/>
      <c r="N192" s="38"/>
      <c r="O192" s="38">
        <f t="shared" si="5"/>
        <v>0</v>
      </c>
      <c r="P192" s="37"/>
      <c r="Q192" s="34"/>
      <c r="R192" s="34"/>
      <c r="S192" s="67"/>
      <c r="T192" s="127">
        <f t="shared" si="4"/>
        <v>0</v>
      </c>
      <c r="U192" s="39"/>
      <c r="V192" s="133"/>
    </row>
    <row r="193" spans="1:22" ht="24.95" customHeight="1" x14ac:dyDescent="0.25">
      <c r="A193" s="221"/>
      <c r="B193" s="46"/>
      <c r="C193" s="35"/>
      <c r="D193" s="67"/>
      <c r="E193" s="36"/>
      <c r="F193" s="37"/>
      <c r="G193" s="37"/>
      <c r="H193" s="70"/>
      <c r="I193" s="37"/>
      <c r="J193" s="36"/>
      <c r="K193" s="37"/>
      <c r="L193" s="67"/>
      <c r="M193" s="135"/>
      <c r="N193" s="38"/>
      <c r="O193" s="38">
        <f t="shared" si="5"/>
        <v>0</v>
      </c>
      <c r="P193" s="37"/>
      <c r="Q193" s="34"/>
      <c r="R193" s="34"/>
      <c r="S193" s="67"/>
      <c r="T193" s="127">
        <f t="shared" si="4"/>
        <v>0</v>
      </c>
      <c r="U193" s="39"/>
      <c r="V193" s="133"/>
    </row>
    <row r="194" spans="1:22" ht="24.95" customHeight="1" x14ac:dyDescent="0.25">
      <c r="A194" s="221"/>
      <c r="B194" s="46"/>
      <c r="C194" s="35"/>
      <c r="D194" s="67"/>
      <c r="E194" s="36"/>
      <c r="F194" s="37"/>
      <c r="G194" s="37"/>
      <c r="H194" s="70"/>
      <c r="I194" s="37"/>
      <c r="J194" s="36"/>
      <c r="K194" s="37"/>
      <c r="L194" s="67"/>
      <c r="M194" s="135"/>
      <c r="N194" s="38"/>
      <c r="O194" s="38">
        <f t="shared" si="5"/>
        <v>0</v>
      </c>
      <c r="P194" s="37"/>
      <c r="Q194" s="34"/>
      <c r="R194" s="34"/>
      <c r="S194" s="67"/>
      <c r="T194" s="127">
        <f t="shared" si="4"/>
        <v>0</v>
      </c>
      <c r="U194" s="39"/>
      <c r="V194" s="133"/>
    </row>
    <row r="195" spans="1:22" ht="24.95" customHeight="1" x14ac:dyDescent="0.25">
      <c r="A195" s="221"/>
      <c r="B195" s="46"/>
      <c r="C195" s="35"/>
      <c r="D195" s="67"/>
      <c r="E195" s="36"/>
      <c r="F195" s="37"/>
      <c r="G195" s="37"/>
      <c r="H195" s="70"/>
      <c r="I195" s="37"/>
      <c r="J195" s="36"/>
      <c r="K195" s="37"/>
      <c r="L195" s="67"/>
      <c r="M195" s="135"/>
      <c r="N195" s="38"/>
      <c r="O195" s="38">
        <f t="shared" si="5"/>
        <v>0</v>
      </c>
      <c r="P195" s="37"/>
      <c r="Q195" s="34"/>
      <c r="R195" s="34"/>
      <c r="S195" s="67"/>
      <c r="T195" s="127">
        <f t="shared" si="4"/>
        <v>0</v>
      </c>
      <c r="U195" s="39"/>
      <c r="V195" s="133"/>
    </row>
    <row r="196" spans="1:22" ht="24.95" customHeight="1" x14ac:dyDescent="0.25">
      <c r="A196" s="221"/>
      <c r="B196" s="46"/>
      <c r="C196" s="35"/>
      <c r="D196" s="67"/>
      <c r="E196" s="36"/>
      <c r="F196" s="37"/>
      <c r="G196" s="37"/>
      <c r="H196" s="70"/>
      <c r="I196" s="37"/>
      <c r="J196" s="36"/>
      <c r="K196" s="37"/>
      <c r="L196" s="67"/>
      <c r="M196" s="135"/>
      <c r="N196" s="38"/>
      <c r="O196" s="38">
        <f t="shared" si="5"/>
        <v>0</v>
      </c>
      <c r="P196" s="37"/>
      <c r="Q196" s="34"/>
      <c r="R196" s="34"/>
      <c r="S196" s="67"/>
      <c r="T196" s="127">
        <f t="shared" si="4"/>
        <v>0</v>
      </c>
      <c r="U196" s="39"/>
      <c r="V196" s="133"/>
    </row>
    <row r="197" spans="1:22" ht="24.95" customHeight="1" x14ac:dyDescent="0.25">
      <c r="A197" s="221"/>
      <c r="B197" s="46"/>
      <c r="C197" s="35"/>
      <c r="D197" s="67"/>
      <c r="E197" s="36"/>
      <c r="F197" s="37"/>
      <c r="G197" s="37"/>
      <c r="H197" s="70"/>
      <c r="I197" s="37"/>
      <c r="J197" s="36"/>
      <c r="K197" s="37"/>
      <c r="L197" s="67"/>
      <c r="M197" s="135"/>
      <c r="N197" s="38"/>
      <c r="O197" s="38">
        <f t="shared" si="5"/>
        <v>0</v>
      </c>
      <c r="P197" s="37"/>
      <c r="Q197" s="34"/>
      <c r="R197" s="34"/>
      <c r="S197" s="67"/>
      <c r="T197" s="127">
        <f t="shared" si="4"/>
        <v>0</v>
      </c>
      <c r="U197" s="39"/>
      <c r="V197" s="133"/>
    </row>
    <row r="198" spans="1:22" ht="24.95" customHeight="1" x14ac:dyDescent="0.25">
      <c r="A198" s="221"/>
      <c r="B198" s="46"/>
      <c r="C198" s="35"/>
      <c r="D198" s="67"/>
      <c r="E198" s="36"/>
      <c r="F198" s="37"/>
      <c r="G198" s="37"/>
      <c r="H198" s="70"/>
      <c r="I198" s="37"/>
      <c r="J198" s="36"/>
      <c r="K198" s="37"/>
      <c r="L198" s="67"/>
      <c r="M198" s="135"/>
      <c r="N198" s="38"/>
      <c r="O198" s="38">
        <f t="shared" si="5"/>
        <v>0</v>
      </c>
      <c r="P198" s="37"/>
      <c r="Q198" s="34"/>
      <c r="R198" s="34"/>
      <c r="S198" s="67"/>
      <c r="T198" s="127">
        <f t="shared" si="4"/>
        <v>0</v>
      </c>
      <c r="U198" s="39"/>
      <c r="V198" s="133"/>
    </row>
    <row r="199" spans="1:22" ht="24.95" customHeight="1" x14ac:dyDescent="0.25">
      <c r="A199" s="221"/>
      <c r="B199" s="46"/>
      <c r="C199" s="35"/>
      <c r="D199" s="67"/>
      <c r="E199" s="36"/>
      <c r="F199" s="37"/>
      <c r="G199" s="37"/>
      <c r="H199" s="70"/>
      <c r="I199" s="37"/>
      <c r="J199" s="36"/>
      <c r="K199" s="37"/>
      <c r="L199" s="67"/>
      <c r="M199" s="135"/>
      <c r="N199" s="38"/>
      <c r="O199" s="38">
        <f t="shared" si="5"/>
        <v>0</v>
      </c>
      <c r="P199" s="37"/>
      <c r="Q199" s="34"/>
      <c r="R199" s="34"/>
      <c r="S199" s="67"/>
      <c r="T199" s="127">
        <f t="shared" si="4"/>
        <v>0</v>
      </c>
      <c r="U199" s="39"/>
      <c r="V199" s="133"/>
    </row>
    <row r="200" spans="1:22" ht="24.95" customHeight="1" x14ac:dyDescent="0.25">
      <c r="A200" s="221"/>
      <c r="B200" s="46"/>
      <c r="C200" s="35"/>
      <c r="D200" s="67"/>
      <c r="E200" s="36"/>
      <c r="F200" s="37"/>
      <c r="G200" s="37"/>
      <c r="H200" s="70"/>
      <c r="I200" s="37"/>
      <c r="J200" s="36"/>
      <c r="K200" s="37"/>
      <c r="L200" s="67"/>
      <c r="M200" s="135"/>
      <c r="N200" s="38"/>
      <c r="O200" s="38">
        <f t="shared" si="5"/>
        <v>0</v>
      </c>
      <c r="P200" s="37"/>
      <c r="Q200" s="34"/>
      <c r="R200" s="34"/>
      <c r="S200" s="67"/>
      <c r="T200" s="127">
        <f t="shared" si="4"/>
        <v>0</v>
      </c>
      <c r="U200" s="39"/>
      <c r="V200" s="133"/>
    </row>
    <row r="201" spans="1:22" ht="24.95" customHeight="1" x14ac:dyDescent="0.25">
      <c r="A201" s="221"/>
      <c r="B201" s="46"/>
      <c r="C201" s="35"/>
      <c r="D201" s="67"/>
      <c r="E201" s="36"/>
      <c r="F201" s="37"/>
      <c r="G201" s="37"/>
      <c r="H201" s="70"/>
      <c r="I201" s="37"/>
      <c r="J201" s="36"/>
      <c r="K201" s="37"/>
      <c r="L201" s="67"/>
      <c r="M201" s="135"/>
      <c r="N201" s="38"/>
      <c r="O201" s="38">
        <f t="shared" si="5"/>
        <v>0</v>
      </c>
      <c r="P201" s="37"/>
      <c r="Q201" s="34"/>
      <c r="R201" s="34"/>
      <c r="S201" s="67"/>
      <c r="T201" s="127">
        <f>IF(ISBLANK($S201),O201,0)</f>
        <v>0</v>
      </c>
      <c r="U201" s="39"/>
      <c r="V201" s="133"/>
    </row>
    <row r="202" spans="1:22" ht="24.95" customHeight="1" x14ac:dyDescent="0.25">
      <c r="A202" s="30"/>
      <c r="B202" s="86" t="s">
        <v>9</v>
      </c>
      <c r="C202" s="87"/>
      <c r="D202" s="88"/>
      <c r="E202" s="89"/>
      <c r="F202" s="89"/>
      <c r="G202" s="89"/>
      <c r="H202" s="90"/>
      <c r="I202" s="89"/>
      <c r="J202" s="89"/>
      <c r="K202" s="89"/>
      <c r="L202" s="88"/>
      <c r="M202" s="89"/>
      <c r="N202" s="91">
        <f>SUM(N105:N201)</f>
        <v>0</v>
      </c>
      <c r="O202" s="91">
        <f>SUM(O105:O201)</f>
        <v>0</v>
      </c>
      <c r="P202" s="89"/>
      <c r="Q202" s="92"/>
      <c r="R202" s="92"/>
      <c r="S202" s="88"/>
      <c r="T202" s="91">
        <f>SUM(T105:T201)</f>
        <v>0</v>
      </c>
      <c r="U202" s="93"/>
      <c r="V202" s="93"/>
    </row>
    <row r="204" spans="1:22" ht="16.5" thickBot="1" x14ac:dyDescent="0.3"/>
    <row r="205" spans="1:22" ht="81" customHeight="1" thickBot="1" x14ac:dyDescent="0.3">
      <c r="A205" s="222" t="s">
        <v>49</v>
      </c>
      <c r="B205" s="219"/>
      <c r="C205" s="219"/>
      <c r="D205" s="219"/>
      <c r="E205" s="219"/>
      <c r="F205" s="219"/>
      <c r="G205" s="219"/>
      <c r="H205" s="219"/>
      <c r="I205" s="219"/>
      <c r="J205" s="219"/>
      <c r="K205" s="219"/>
      <c r="L205" s="219"/>
      <c r="M205" s="219"/>
      <c r="N205" s="219"/>
      <c r="O205" s="219"/>
      <c r="P205" s="219"/>
      <c r="Q205" s="219"/>
      <c r="R205" s="219"/>
      <c r="S205" s="219"/>
      <c r="T205" s="219"/>
      <c r="U205" s="219"/>
      <c r="V205" s="220"/>
    </row>
    <row r="206" spans="1:22" ht="72.75" customHeight="1" x14ac:dyDescent="0.25">
      <c r="A206" s="73"/>
      <c r="B206" s="106" t="s">
        <v>17</v>
      </c>
      <c r="C206" s="106" t="s">
        <v>0</v>
      </c>
      <c r="D206" s="110" t="s">
        <v>45</v>
      </c>
      <c r="E206" s="106" t="s">
        <v>2</v>
      </c>
      <c r="F206" s="106" t="s">
        <v>3</v>
      </c>
      <c r="G206" s="106" t="s">
        <v>10</v>
      </c>
      <c r="H206" s="107" t="s">
        <v>13</v>
      </c>
      <c r="I206" s="106" t="s">
        <v>12</v>
      </c>
      <c r="J206" s="106" t="s">
        <v>26</v>
      </c>
      <c r="K206" s="106" t="s">
        <v>7</v>
      </c>
      <c r="L206" s="110" t="s">
        <v>53</v>
      </c>
      <c r="M206" s="106" t="s">
        <v>5</v>
      </c>
      <c r="N206" s="108" t="s">
        <v>50</v>
      </c>
      <c r="O206" s="108" t="s">
        <v>51</v>
      </c>
      <c r="P206" s="106" t="s">
        <v>6</v>
      </c>
      <c r="Q206" s="106" t="s">
        <v>14</v>
      </c>
      <c r="R206" s="109" t="s">
        <v>25</v>
      </c>
      <c r="S206" s="110" t="s">
        <v>4</v>
      </c>
      <c r="T206" s="108" t="s">
        <v>8</v>
      </c>
      <c r="U206" s="128" t="s">
        <v>44</v>
      </c>
      <c r="V206" s="128" t="s">
        <v>11</v>
      </c>
    </row>
    <row r="207" spans="1:22" ht="24.95" customHeight="1" x14ac:dyDescent="0.25">
      <c r="A207" s="208" t="s">
        <v>43</v>
      </c>
      <c r="B207" s="111"/>
      <c r="C207" s="85"/>
      <c r="D207" s="84"/>
      <c r="E207" s="82"/>
      <c r="F207" s="81"/>
      <c r="G207" s="81"/>
      <c r="H207" s="83"/>
      <c r="I207" s="81"/>
      <c r="J207" s="82"/>
      <c r="K207" s="81"/>
      <c r="L207" s="84"/>
      <c r="M207" s="134"/>
      <c r="N207" s="79"/>
      <c r="O207" s="79">
        <f>+Tableau26410[[#This Row],[MONTANT TOTAL  HT]]*1.2</f>
        <v>0</v>
      </c>
      <c r="P207" s="81"/>
      <c r="Q207" s="80"/>
      <c r="R207" s="80"/>
      <c r="S207" s="84"/>
      <c r="T207" s="78">
        <f t="shared" ref="T207:T270" si="6">IF(ISBLANK($S207),O207,0)</f>
        <v>0</v>
      </c>
      <c r="U207" s="77"/>
      <c r="V207" s="133"/>
    </row>
    <row r="208" spans="1:22" ht="24.95" customHeight="1" x14ac:dyDescent="0.25">
      <c r="A208" s="208"/>
      <c r="B208" s="95"/>
      <c r="C208" s="35"/>
      <c r="D208" s="67"/>
      <c r="E208" s="36"/>
      <c r="F208" s="37"/>
      <c r="G208" s="37"/>
      <c r="H208" s="70"/>
      <c r="I208" s="37"/>
      <c r="J208" s="36"/>
      <c r="K208" s="37"/>
      <c r="L208" s="67"/>
      <c r="M208" s="135"/>
      <c r="N208" s="38"/>
      <c r="O208" s="38">
        <f>+Tableau26410[[#This Row],[MONTANT TOTAL  HT]]*1.2</f>
        <v>0</v>
      </c>
      <c r="P208" s="37"/>
      <c r="Q208" s="34"/>
      <c r="R208" s="34"/>
      <c r="S208" s="67"/>
      <c r="T208" s="78">
        <f t="shared" si="6"/>
        <v>0</v>
      </c>
      <c r="U208" s="39"/>
      <c r="V208" s="133"/>
    </row>
    <row r="209" spans="1:22" ht="24.95" customHeight="1" x14ac:dyDescent="0.25">
      <c r="A209" s="208"/>
      <c r="B209" s="95"/>
      <c r="C209" s="35"/>
      <c r="D209" s="67"/>
      <c r="E209" s="36"/>
      <c r="F209" s="37"/>
      <c r="G209" s="37"/>
      <c r="H209" s="70"/>
      <c r="I209" s="37"/>
      <c r="J209" s="36"/>
      <c r="K209" s="37"/>
      <c r="L209" s="67"/>
      <c r="M209" s="135"/>
      <c r="N209" s="38"/>
      <c r="O209" s="38">
        <f>+Tableau26410[[#This Row],[MONTANT TOTAL  HT]]*1.2</f>
        <v>0</v>
      </c>
      <c r="P209" s="37"/>
      <c r="Q209" s="34"/>
      <c r="R209" s="34"/>
      <c r="S209" s="67"/>
      <c r="T209" s="78">
        <f t="shared" si="6"/>
        <v>0</v>
      </c>
      <c r="U209" s="39"/>
      <c r="V209" s="133"/>
    </row>
    <row r="210" spans="1:22" ht="24.95" customHeight="1" x14ac:dyDescent="0.25">
      <c r="A210" s="208"/>
      <c r="B210" s="95"/>
      <c r="C210" s="35"/>
      <c r="D210" s="67"/>
      <c r="E210" s="36"/>
      <c r="F210" s="37"/>
      <c r="G210" s="37"/>
      <c r="H210" s="70"/>
      <c r="I210" s="37"/>
      <c r="J210" s="36"/>
      <c r="K210" s="37"/>
      <c r="L210" s="67"/>
      <c r="M210" s="135"/>
      <c r="N210" s="38"/>
      <c r="O210" s="38">
        <f>+Tableau26410[[#This Row],[MONTANT TOTAL  HT]]*1.2</f>
        <v>0</v>
      </c>
      <c r="P210" s="37"/>
      <c r="Q210" s="34"/>
      <c r="R210" s="34"/>
      <c r="S210" s="67"/>
      <c r="T210" s="78">
        <f t="shared" si="6"/>
        <v>0</v>
      </c>
      <c r="U210" s="39"/>
      <c r="V210" s="133"/>
    </row>
    <row r="211" spans="1:22" ht="24.95" customHeight="1" x14ac:dyDescent="0.25">
      <c r="A211" s="208"/>
      <c r="B211" s="95"/>
      <c r="C211" s="35"/>
      <c r="D211" s="67"/>
      <c r="E211" s="36"/>
      <c r="F211" s="37"/>
      <c r="G211" s="37"/>
      <c r="H211" s="70"/>
      <c r="I211" s="37"/>
      <c r="J211" s="36"/>
      <c r="K211" s="37"/>
      <c r="L211" s="67"/>
      <c r="M211" s="135"/>
      <c r="N211" s="38"/>
      <c r="O211" s="38">
        <f>+Tableau26410[[#This Row],[MONTANT TOTAL  HT]]*1.2</f>
        <v>0</v>
      </c>
      <c r="P211" s="37"/>
      <c r="Q211" s="34"/>
      <c r="R211" s="34"/>
      <c r="S211" s="67"/>
      <c r="T211" s="78">
        <f t="shared" si="6"/>
        <v>0</v>
      </c>
      <c r="U211" s="39"/>
      <c r="V211" s="133"/>
    </row>
    <row r="212" spans="1:22" ht="24.95" customHeight="1" x14ac:dyDescent="0.25">
      <c r="A212" s="208"/>
      <c r="B212" s="95"/>
      <c r="C212" s="35"/>
      <c r="D212" s="67"/>
      <c r="E212" s="36"/>
      <c r="F212" s="37"/>
      <c r="G212" s="37"/>
      <c r="H212" s="70"/>
      <c r="I212" s="37"/>
      <c r="J212" s="36"/>
      <c r="K212" s="37"/>
      <c r="L212" s="67"/>
      <c r="M212" s="135"/>
      <c r="N212" s="38"/>
      <c r="O212" s="38">
        <f>+Tableau26410[[#This Row],[MONTANT TOTAL  HT]]*1.2</f>
        <v>0</v>
      </c>
      <c r="P212" s="37"/>
      <c r="Q212" s="34"/>
      <c r="R212" s="34"/>
      <c r="S212" s="67"/>
      <c r="T212" s="78">
        <f t="shared" si="6"/>
        <v>0</v>
      </c>
      <c r="U212" s="39"/>
      <c r="V212" s="133"/>
    </row>
    <row r="213" spans="1:22" ht="24.95" customHeight="1" x14ac:dyDescent="0.25">
      <c r="A213" s="208"/>
      <c r="B213" s="95"/>
      <c r="C213" s="35"/>
      <c r="D213" s="67"/>
      <c r="E213" s="36"/>
      <c r="F213" s="37"/>
      <c r="G213" s="37"/>
      <c r="H213" s="70"/>
      <c r="I213" s="37"/>
      <c r="J213" s="36"/>
      <c r="K213" s="37"/>
      <c r="L213" s="67"/>
      <c r="M213" s="135"/>
      <c r="N213" s="38"/>
      <c r="O213" s="38">
        <f>+Tableau26410[[#This Row],[MONTANT TOTAL  HT]]*1.2</f>
        <v>0</v>
      </c>
      <c r="P213" s="37"/>
      <c r="Q213" s="34"/>
      <c r="R213" s="34"/>
      <c r="S213" s="67"/>
      <c r="T213" s="78">
        <f t="shared" si="6"/>
        <v>0</v>
      </c>
      <c r="U213" s="39"/>
      <c r="V213" s="133"/>
    </row>
    <row r="214" spans="1:22" ht="24.95" customHeight="1" x14ac:dyDescent="0.25">
      <c r="A214" s="208"/>
      <c r="B214" s="95"/>
      <c r="C214" s="35"/>
      <c r="D214" s="67"/>
      <c r="E214" s="36"/>
      <c r="F214" s="37"/>
      <c r="G214" s="37"/>
      <c r="H214" s="70"/>
      <c r="I214" s="37"/>
      <c r="J214" s="36"/>
      <c r="K214" s="37"/>
      <c r="L214" s="67"/>
      <c r="M214" s="135"/>
      <c r="N214" s="38"/>
      <c r="O214" s="38">
        <f>+Tableau26410[[#This Row],[MONTANT TOTAL  HT]]*1.2</f>
        <v>0</v>
      </c>
      <c r="P214" s="37"/>
      <c r="Q214" s="34"/>
      <c r="R214" s="34"/>
      <c r="S214" s="67"/>
      <c r="T214" s="78">
        <f t="shared" si="6"/>
        <v>0</v>
      </c>
      <c r="U214" s="39"/>
      <c r="V214" s="133"/>
    </row>
    <row r="215" spans="1:22" ht="24.95" customHeight="1" x14ac:dyDescent="0.25">
      <c r="A215" s="208"/>
      <c r="B215" s="95"/>
      <c r="C215" s="35"/>
      <c r="D215" s="67"/>
      <c r="E215" s="36"/>
      <c r="F215" s="37"/>
      <c r="G215" s="37"/>
      <c r="H215" s="70"/>
      <c r="I215" s="37"/>
      <c r="J215" s="36"/>
      <c r="K215" s="37"/>
      <c r="L215" s="67"/>
      <c r="M215" s="135"/>
      <c r="N215" s="38"/>
      <c r="O215" s="38">
        <f>+Tableau26410[[#This Row],[MONTANT TOTAL  HT]]*1.2</f>
        <v>0</v>
      </c>
      <c r="P215" s="37"/>
      <c r="Q215" s="34"/>
      <c r="R215" s="34"/>
      <c r="S215" s="67"/>
      <c r="T215" s="78">
        <f t="shared" si="6"/>
        <v>0</v>
      </c>
      <c r="U215" s="39"/>
      <c r="V215" s="133"/>
    </row>
    <row r="216" spans="1:22" ht="24.95" customHeight="1" x14ac:dyDescent="0.25">
      <c r="A216" s="208"/>
      <c r="B216" s="95"/>
      <c r="C216" s="35"/>
      <c r="D216" s="67"/>
      <c r="E216" s="36"/>
      <c r="F216" s="37"/>
      <c r="G216" s="37"/>
      <c r="H216" s="70"/>
      <c r="I216" s="37"/>
      <c r="J216" s="36"/>
      <c r="K216" s="37"/>
      <c r="L216" s="67"/>
      <c r="M216" s="135"/>
      <c r="N216" s="38"/>
      <c r="O216" s="38">
        <f>+Tableau26410[[#This Row],[MONTANT TOTAL  HT]]*1.2</f>
        <v>0</v>
      </c>
      <c r="P216" s="37"/>
      <c r="Q216" s="34"/>
      <c r="R216" s="34"/>
      <c r="S216" s="67"/>
      <c r="T216" s="78">
        <f t="shared" si="6"/>
        <v>0</v>
      </c>
      <c r="U216" s="39"/>
      <c r="V216" s="133"/>
    </row>
    <row r="217" spans="1:22" ht="24.95" customHeight="1" x14ac:dyDescent="0.25">
      <c r="A217" s="208"/>
      <c r="B217" s="95"/>
      <c r="C217" s="35"/>
      <c r="D217" s="67"/>
      <c r="E217" s="36"/>
      <c r="F217" s="37"/>
      <c r="G217" s="37"/>
      <c r="H217" s="70"/>
      <c r="I217" s="37"/>
      <c r="J217" s="36"/>
      <c r="K217" s="37"/>
      <c r="L217" s="67"/>
      <c r="M217" s="135"/>
      <c r="N217" s="38"/>
      <c r="O217" s="38">
        <f>+Tableau26410[[#This Row],[MONTANT TOTAL  HT]]*1.2</f>
        <v>0</v>
      </c>
      <c r="P217" s="37"/>
      <c r="Q217" s="34"/>
      <c r="R217" s="34"/>
      <c r="S217" s="67"/>
      <c r="T217" s="78">
        <f t="shared" si="6"/>
        <v>0</v>
      </c>
      <c r="U217" s="39"/>
      <c r="V217" s="133"/>
    </row>
    <row r="218" spans="1:22" ht="24.95" customHeight="1" x14ac:dyDescent="0.25">
      <c r="A218" s="208"/>
      <c r="B218" s="95"/>
      <c r="C218" s="35"/>
      <c r="D218" s="67"/>
      <c r="E218" s="36"/>
      <c r="F218" s="37"/>
      <c r="G218" s="37"/>
      <c r="H218" s="70"/>
      <c r="I218" s="37"/>
      <c r="J218" s="36"/>
      <c r="K218" s="37"/>
      <c r="L218" s="67"/>
      <c r="M218" s="135"/>
      <c r="N218" s="38"/>
      <c r="O218" s="38">
        <f>+Tableau26410[[#This Row],[MONTANT TOTAL  HT]]*1.2</f>
        <v>0</v>
      </c>
      <c r="P218" s="37"/>
      <c r="Q218" s="34"/>
      <c r="R218" s="34"/>
      <c r="S218" s="67"/>
      <c r="T218" s="78">
        <f t="shared" si="6"/>
        <v>0</v>
      </c>
      <c r="U218" s="39"/>
      <c r="V218" s="133"/>
    </row>
    <row r="219" spans="1:22" ht="24.95" customHeight="1" x14ac:dyDescent="0.25">
      <c r="A219" s="208"/>
      <c r="B219" s="95"/>
      <c r="C219" s="35"/>
      <c r="D219" s="67"/>
      <c r="E219" s="36"/>
      <c r="F219" s="37"/>
      <c r="G219" s="37"/>
      <c r="H219" s="70"/>
      <c r="I219" s="37"/>
      <c r="J219" s="36"/>
      <c r="K219" s="37"/>
      <c r="L219" s="67"/>
      <c r="M219" s="135"/>
      <c r="N219" s="38"/>
      <c r="O219" s="38">
        <f>+Tableau26410[[#This Row],[MONTANT TOTAL  HT]]*1.2</f>
        <v>0</v>
      </c>
      <c r="P219" s="37"/>
      <c r="Q219" s="34"/>
      <c r="R219" s="34"/>
      <c r="S219" s="67"/>
      <c r="T219" s="78">
        <f t="shared" si="6"/>
        <v>0</v>
      </c>
      <c r="U219" s="39"/>
      <c r="V219" s="133"/>
    </row>
    <row r="220" spans="1:22" ht="24.95" customHeight="1" x14ac:dyDescent="0.25">
      <c r="A220" s="208"/>
      <c r="B220" s="95"/>
      <c r="C220" s="35"/>
      <c r="D220" s="67"/>
      <c r="E220" s="36"/>
      <c r="F220" s="37"/>
      <c r="G220" s="37"/>
      <c r="H220" s="70"/>
      <c r="I220" s="37"/>
      <c r="J220" s="36"/>
      <c r="K220" s="37"/>
      <c r="L220" s="67"/>
      <c r="M220" s="135"/>
      <c r="N220" s="38"/>
      <c r="O220" s="38">
        <f>+Tableau26410[[#This Row],[MONTANT TOTAL  HT]]*1.2</f>
        <v>0</v>
      </c>
      <c r="P220" s="37"/>
      <c r="Q220" s="34"/>
      <c r="R220" s="34"/>
      <c r="S220" s="67"/>
      <c r="T220" s="78">
        <f t="shared" si="6"/>
        <v>0</v>
      </c>
      <c r="U220" s="39"/>
      <c r="V220" s="133"/>
    </row>
    <row r="221" spans="1:22" ht="24.95" customHeight="1" x14ac:dyDescent="0.25">
      <c r="A221" s="208"/>
      <c r="B221" s="95"/>
      <c r="C221" s="35"/>
      <c r="D221" s="67"/>
      <c r="E221" s="36"/>
      <c r="F221" s="37"/>
      <c r="G221" s="37"/>
      <c r="H221" s="70"/>
      <c r="I221" s="37"/>
      <c r="J221" s="36"/>
      <c r="K221" s="37"/>
      <c r="L221" s="67"/>
      <c r="M221" s="135"/>
      <c r="N221" s="38"/>
      <c r="O221" s="38">
        <f>+Tableau26410[[#This Row],[MONTANT TOTAL  HT]]*1.2</f>
        <v>0</v>
      </c>
      <c r="P221" s="37"/>
      <c r="Q221" s="34"/>
      <c r="R221" s="34"/>
      <c r="S221" s="67"/>
      <c r="T221" s="78">
        <f t="shared" si="6"/>
        <v>0</v>
      </c>
      <c r="U221" s="39"/>
      <c r="V221" s="133"/>
    </row>
    <row r="222" spans="1:22" ht="24.95" customHeight="1" x14ac:dyDescent="0.25">
      <c r="A222" s="208"/>
      <c r="B222" s="95"/>
      <c r="C222" s="35"/>
      <c r="D222" s="67"/>
      <c r="E222" s="36"/>
      <c r="F222" s="37"/>
      <c r="G222" s="37"/>
      <c r="H222" s="70"/>
      <c r="I222" s="37"/>
      <c r="J222" s="36"/>
      <c r="K222" s="37"/>
      <c r="L222" s="67"/>
      <c r="M222" s="135"/>
      <c r="N222" s="38"/>
      <c r="O222" s="38">
        <f>+Tableau26410[[#This Row],[MONTANT TOTAL  HT]]*1.2</f>
        <v>0</v>
      </c>
      <c r="P222" s="37"/>
      <c r="Q222" s="34"/>
      <c r="R222" s="34"/>
      <c r="S222" s="67"/>
      <c r="T222" s="78">
        <f t="shared" si="6"/>
        <v>0</v>
      </c>
      <c r="U222" s="39"/>
      <c r="V222" s="133"/>
    </row>
    <row r="223" spans="1:22" ht="24.95" customHeight="1" x14ac:dyDescent="0.25">
      <c r="A223" s="208"/>
      <c r="B223" s="95"/>
      <c r="C223" s="35"/>
      <c r="D223" s="67"/>
      <c r="E223" s="36"/>
      <c r="F223" s="37"/>
      <c r="G223" s="37"/>
      <c r="H223" s="70"/>
      <c r="I223" s="37"/>
      <c r="J223" s="36"/>
      <c r="K223" s="37"/>
      <c r="L223" s="67"/>
      <c r="M223" s="135"/>
      <c r="N223" s="38"/>
      <c r="O223" s="38">
        <f>+Tableau26410[[#This Row],[MONTANT TOTAL  HT]]*1.2</f>
        <v>0</v>
      </c>
      <c r="P223" s="37"/>
      <c r="Q223" s="34"/>
      <c r="R223" s="34"/>
      <c r="S223" s="67"/>
      <c r="T223" s="78">
        <f t="shared" si="6"/>
        <v>0</v>
      </c>
      <c r="U223" s="39"/>
      <c r="V223" s="133"/>
    </row>
    <row r="224" spans="1:22" ht="24.95" customHeight="1" x14ac:dyDescent="0.25">
      <c r="A224" s="208"/>
      <c r="B224" s="95"/>
      <c r="C224" s="35"/>
      <c r="D224" s="67"/>
      <c r="E224" s="36"/>
      <c r="F224" s="37"/>
      <c r="G224" s="37"/>
      <c r="H224" s="70"/>
      <c r="I224" s="37"/>
      <c r="J224" s="36"/>
      <c r="K224" s="37"/>
      <c r="L224" s="67"/>
      <c r="M224" s="135"/>
      <c r="N224" s="38"/>
      <c r="O224" s="38">
        <f>+Tableau26410[[#This Row],[MONTANT TOTAL  HT]]*1.2</f>
        <v>0</v>
      </c>
      <c r="P224" s="37"/>
      <c r="Q224" s="34"/>
      <c r="R224" s="34"/>
      <c r="S224" s="67"/>
      <c r="T224" s="78">
        <f t="shared" si="6"/>
        <v>0</v>
      </c>
      <c r="U224" s="39"/>
      <c r="V224" s="133"/>
    </row>
    <row r="225" spans="1:22" ht="24.95" customHeight="1" x14ac:dyDescent="0.25">
      <c r="A225" s="208"/>
      <c r="B225" s="95"/>
      <c r="C225" s="35"/>
      <c r="D225" s="67"/>
      <c r="E225" s="36"/>
      <c r="F225" s="37"/>
      <c r="G225" s="37"/>
      <c r="H225" s="70"/>
      <c r="I225" s="37"/>
      <c r="J225" s="36"/>
      <c r="K225" s="37"/>
      <c r="L225" s="67"/>
      <c r="M225" s="135"/>
      <c r="N225" s="38"/>
      <c r="O225" s="38">
        <f>+Tableau26410[[#This Row],[MONTANT TOTAL  HT]]*1.2</f>
        <v>0</v>
      </c>
      <c r="P225" s="37"/>
      <c r="Q225" s="34"/>
      <c r="R225" s="34"/>
      <c r="S225" s="67"/>
      <c r="T225" s="78">
        <f t="shared" si="6"/>
        <v>0</v>
      </c>
      <c r="U225" s="39"/>
      <c r="V225" s="133"/>
    </row>
    <row r="226" spans="1:22" ht="24.95" customHeight="1" x14ac:dyDescent="0.25">
      <c r="A226" s="208"/>
      <c r="B226" s="95"/>
      <c r="C226" s="35"/>
      <c r="D226" s="67"/>
      <c r="E226" s="36"/>
      <c r="F226" s="37"/>
      <c r="G226" s="37"/>
      <c r="H226" s="70"/>
      <c r="I226" s="37"/>
      <c r="J226" s="36"/>
      <c r="K226" s="37"/>
      <c r="L226" s="67"/>
      <c r="M226" s="135"/>
      <c r="N226" s="38"/>
      <c r="O226" s="38">
        <f>+Tableau26410[[#This Row],[MONTANT TOTAL  HT]]*1.2</f>
        <v>0</v>
      </c>
      <c r="P226" s="37"/>
      <c r="Q226" s="34"/>
      <c r="R226" s="34"/>
      <c r="S226" s="67"/>
      <c r="T226" s="78">
        <f t="shared" si="6"/>
        <v>0</v>
      </c>
      <c r="U226" s="39"/>
      <c r="V226" s="133"/>
    </row>
    <row r="227" spans="1:22" ht="24.95" customHeight="1" x14ac:dyDescent="0.25">
      <c r="A227" s="208"/>
      <c r="B227" s="95"/>
      <c r="C227" s="35"/>
      <c r="D227" s="67"/>
      <c r="E227" s="36"/>
      <c r="F227" s="37"/>
      <c r="G227" s="37"/>
      <c r="H227" s="70"/>
      <c r="I227" s="37"/>
      <c r="J227" s="36"/>
      <c r="K227" s="37"/>
      <c r="L227" s="67"/>
      <c r="M227" s="135"/>
      <c r="N227" s="38"/>
      <c r="O227" s="38">
        <f>+Tableau26410[[#This Row],[MONTANT TOTAL  HT]]*1.2</f>
        <v>0</v>
      </c>
      <c r="P227" s="37"/>
      <c r="Q227" s="34"/>
      <c r="R227" s="34"/>
      <c r="S227" s="67"/>
      <c r="T227" s="78">
        <f t="shared" si="6"/>
        <v>0</v>
      </c>
      <c r="U227" s="39"/>
      <c r="V227" s="133"/>
    </row>
    <row r="228" spans="1:22" ht="24.95" customHeight="1" x14ac:dyDescent="0.25">
      <c r="A228" s="208"/>
      <c r="B228" s="95"/>
      <c r="C228" s="35"/>
      <c r="D228" s="67"/>
      <c r="E228" s="36"/>
      <c r="F228" s="37"/>
      <c r="G228" s="37"/>
      <c r="H228" s="70"/>
      <c r="I228" s="37"/>
      <c r="J228" s="36"/>
      <c r="K228" s="37"/>
      <c r="L228" s="67"/>
      <c r="M228" s="135"/>
      <c r="N228" s="38"/>
      <c r="O228" s="38">
        <f>+Tableau26410[[#This Row],[MONTANT TOTAL  HT]]*1.2</f>
        <v>0</v>
      </c>
      <c r="P228" s="37"/>
      <c r="Q228" s="34"/>
      <c r="R228" s="34"/>
      <c r="S228" s="67"/>
      <c r="T228" s="78">
        <f t="shared" si="6"/>
        <v>0</v>
      </c>
      <c r="U228" s="39"/>
      <c r="V228" s="133"/>
    </row>
    <row r="229" spans="1:22" ht="24.95" customHeight="1" x14ac:dyDescent="0.25">
      <c r="A229" s="208"/>
      <c r="B229" s="95"/>
      <c r="C229" s="35"/>
      <c r="D229" s="67"/>
      <c r="E229" s="36"/>
      <c r="F229" s="37"/>
      <c r="G229" s="37"/>
      <c r="H229" s="70"/>
      <c r="I229" s="37"/>
      <c r="J229" s="36"/>
      <c r="K229" s="37"/>
      <c r="L229" s="67"/>
      <c r="M229" s="135"/>
      <c r="N229" s="38"/>
      <c r="O229" s="38">
        <f>+Tableau26410[[#This Row],[MONTANT TOTAL  HT]]*1.2</f>
        <v>0</v>
      </c>
      <c r="P229" s="37"/>
      <c r="Q229" s="34"/>
      <c r="R229" s="34"/>
      <c r="S229" s="67"/>
      <c r="T229" s="78">
        <f t="shared" si="6"/>
        <v>0</v>
      </c>
      <c r="U229" s="39"/>
      <c r="V229" s="133"/>
    </row>
    <row r="230" spans="1:22" ht="24.95" customHeight="1" x14ac:dyDescent="0.25">
      <c r="A230" s="208"/>
      <c r="B230" s="95"/>
      <c r="C230" s="35"/>
      <c r="D230" s="67"/>
      <c r="E230" s="36"/>
      <c r="F230" s="37"/>
      <c r="G230" s="37"/>
      <c r="H230" s="70"/>
      <c r="I230" s="37"/>
      <c r="J230" s="36"/>
      <c r="K230" s="37"/>
      <c r="L230" s="67"/>
      <c r="M230" s="135"/>
      <c r="N230" s="38"/>
      <c r="O230" s="38">
        <f>+Tableau26410[[#This Row],[MONTANT TOTAL  HT]]*1.2</f>
        <v>0</v>
      </c>
      <c r="P230" s="37"/>
      <c r="Q230" s="34"/>
      <c r="R230" s="34"/>
      <c r="S230" s="67"/>
      <c r="T230" s="78">
        <f t="shared" si="6"/>
        <v>0</v>
      </c>
      <c r="U230" s="39"/>
      <c r="V230" s="133"/>
    </row>
    <row r="231" spans="1:22" ht="24.95" customHeight="1" x14ac:dyDescent="0.25">
      <c r="A231" s="208"/>
      <c r="B231" s="95"/>
      <c r="C231" s="35"/>
      <c r="D231" s="67"/>
      <c r="E231" s="36"/>
      <c r="F231" s="37"/>
      <c r="G231" s="37"/>
      <c r="H231" s="70"/>
      <c r="I231" s="37"/>
      <c r="J231" s="36"/>
      <c r="K231" s="37"/>
      <c r="L231" s="67"/>
      <c r="M231" s="135"/>
      <c r="N231" s="38"/>
      <c r="O231" s="38">
        <f>+Tableau26410[[#This Row],[MONTANT TOTAL  HT]]*1.2</f>
        <v>0</v>
      </c>
      <c r="P231" s="37"/>
      <c r="Q231" s="34"/>
      <c r="R231" s="34"/>
      <c r="S231" s="67"/>
      <c r="T231" s="78">
        <f t="shared" si="6"/>
        <v>0</v>
      </c>
      <c r="U231" s="39"/>
      <c r="V231" s="133"/>
    </row>
    <row r="232" spans="1:22" ht="24.95" customHeight="1" x14ac:dyDescent="0.25">
      <c r="A232" s="208"/>
      <c r="B232" s="95"/>
      <c r="C232" s="35"/>
      <c r="D232" s="67"/>
      <c r="E232" s="36"/>
      <c r="F232" s="37"/>
      <c r="G232" s="37"/>
      <c r="H232" s="70"/>
      <c r="I232" s="37"/>
      <c r="J232" s="36"/>
      <c r="K232" s="37"/>
      <c r="L232" s="67"/>
      <c r="M232" s="135"/>
      <c r="N232" s="38"/>
      <c r="O232" s="38">
        <f>+Tableau26410[[#This Row],[MONTANT TOTAL  HT]]*1.2</f>
        <v>0</v>
      </c>
      <c r="P232" s="37"/>
      <c r="Q232" s="34"/>
      <c r="R232" s="34"/>
      <c r="S232" s="67"/>
      <c r="T232" s="78">
        <f t="shared" si="6"/>
        <v>0</v>
      </c>
      <c r="U232" s="39"/>
      <c r="V232" s="133"/>
    </row>
    <row r="233" spans="1:22" ht="24.95" customHeight="1" x14ac:dyDescent="0.25">
      <c r="A233" s="208"/>
      <c r="B233" s="95"/>
      <c r="C233" s="35"/>
      <c r="D233" s="67"/>
      <c r="E233" s="36"/>
      <c r="F233" s="37"/>
      <c r="G233" s="37"/>
      <c r="H233" s="70"/>
      <c r="I233" s="37"/>
      <c r="J233" s="36"/>
      <c r="K233" s="37"/>
      <c r="L233" s="67"/>
      <c r="M233" s="135"/>
      <c r="N233" s="38"/>
      <c r="O233" s="38">
        <f>+Tableau26410[[#This Row],[MONTANT TOTAL  HT]]*1.2</f>
        <v>0</v>
      </c>
      <c r="P233" s="37"/>
      <c r="Q233" s="34"/>
      <c r="R233" s="34"/>
      <c r="S233" s="67"/>
      <c r="T233" s="78">
        <f t="shared" si="6"/>
        <v>0</v>
      </c>
      <c r="U233" s="39"/>
      <c r="V233" s="133"/>
    </row>
    <row r="234" spans="1:22" ht="24.95" customHeight="1" x14ac:dyDescent="0.25">
      <c r="A234" s="208"/>
      <c r="B234" s="95"/>
      <c r="C234" s="35"/>
      <c r="D234" s="67"/>
      <c r="E234" s="36"/>
      <c r="F234" s="37"/>
      <c r="G234" s="37"/>
      <c r="H234" s="70"/>
      <c r="I234" s="37"/>
      <c r="J234" s="36"/>
      <c r="K234" s="37"/>
      <c r="L234" s="67"/>
      <c r="M234" s="135"/>
      <c r="N234" s="38"/>
      <c r="O234" s="38">
        <f>+Tableau26410[[#This Row],[MONTANT TOTAL  HT]]*1.2</f>
        <v>0</v>
      </c>
      <c r="P234" s="37"/>
      <c r="Q234" s="34"/>
      <c r="R234" s="34"/>
      <c r="S234" s="67"/>
      <c r="T234" s="78">
        <f t="shared" si="6"/>
        <v>0</v>
      </c>
      <c r="U234" s="39"/>
      <c r="V234" s="133"/>
    </row>
    <row r="235" spans="1:22" ht="24.95" customHeight="1" x14ac:dyDescent="0.25">
      <c r="A235" s="208"/>
      <c r="B235" s="95"/>
      <c r="C235" s="35"/>
      <c r="D235" s="67"/>
      <c r="E235" s="36"/>
      <c r="F235" s="37"/>
      <c r="G235" s="37"/>
      <c r="H235" s="70"/>
      <c r="I235" s="37"/>
      <c r="J235" s="36"/>
      <c r="K235" s="37"/>
      <c r="L235" s="67"/>
      <c r="M235" s="135"/>
      <c r="N235" s="38"/>
      <c r="O235" s="38">
        <f>+Tableau26410[[#This Row],[MONTANT TOTAL  HT]]*1.2</f>
        <v>0</v>
      </c>
      <c r="P235" s="37"/>
      <c r="Q235" s="34"/>
      <c r="R235" s="34"/>
      <c r="S235" s="67"/>
      <c r="T235" s="78">
        <f t="shared" si="6"/>
        <v>0</v>
      </c>
      <c r="U235" s="39"/>
      <c r="V235" s="133"/>
    </row>
    <row r="236" spans="1:22" ht="24.95" customHeight="1" x14ac:dyDescent="0.25">
      <c r="A236" s="208"/>
      <c r="B236" s="95"/>
      <c r="C236" s="35"/>
      <c r="D236" s="67"/>
      <c r="E236" s="36"/>
      <c r="F236" s="37"/>
      <c r="G236" s="37"/>
      <c r="H236" s="70"/>
      <c r="I236" s="37"/>
      <c r="J236" s="36"/>
      <c r="K236" s="37"/>
      <c r="L236" s="67"/>
      <c r="M236" s="135"/>
      <c r="N236" s="38"/>
      <c r="O236" s="38">
        <f>+Tableau26410[[#This Row],[MONTANT TOTAL  HT]]*1.2</f>
        <v>0</v>
      </c>
      <c r="P236" s="37"/>
      <c r="Q236" s="34"/>
      <c r="R236" s="34"/>
      <c r="S236" s="67"/>
      <c r="T236" s="78">
        <f t="shared" si="6"/>
        <v>0</v>
      </c>
      <c r="U236" s="39"/>
      <c r="V236" s="133"/>
    </row>
    <row r="237" spans="1:22" ht="24.95" customHeight="1" x14ac:dyDescent="0.25">
      <c r="A237" s="208"/>
      <c r="B237" s="95"/>
      <c r="C237" s="35"/>
      <c r="D237" s="67"/>
      <c r="E237" s="36"/>
      <c r="F237" s="37"/>
      <c r="G237" s="37"/>
      <c r="H237" s="70"/>
      <c r="I237" s="37"/>
      <c r="J237" s="36"/>
      <c r="K237" s="37"/>
      <c r="L237" s="67"/>
      <c r="M237" s="135"/>
      <c r="N237" s="38"/>
      <c r="O237" s="38">
        <f>+Tableau26410[[#This Row],[MONTANT TOTAL  HT]]*1.2</f>
        <v>0</v>
      </c>
      <c r="P237" s="37"/>
      <c r="Q237" s="34"/>
      <c r="R237" s="34"/>
      <c r="S237" s="67"/>
      <c r="T237" s="78">
        <f t="shared" si="6"/>
        <v>0</v>
      </c>
      <c r="U237" s="39"/>
      <c r="V237" s="133"/>
    </row>
    <row r="238" spans="1:22" ht="24.95" customHeight="1" x14ac:dyDescent="0.25">
      <c r="A238" s="208"/>
      <c r="B238" s="95"/>
      <c r="C238" s="35"/>
      <c r="D238" s="67"/>
      <c r="E238" s="36"/>
      <c r="F238" s="37"/>
      <c r="G238" s="37"/>
      <c r="H238" s="70"/>
      <c r="I238" s="37"/>
      <c r="J238" s="36"/>
      <c r="K238" s="37"/>
      <c r="L238" s="67"/>
      <c r="M238" s="135"/>
      <c r="N238" s="38"/>
      <c r="O238" s="38">
        <f>+Tableau26410[[#This Row],[MONTANT TOTAL  HT]]*1.2</f>
        <v>0</v>
      </c>
      <c r="P238" s="37"/>
      <c r="Q238" s="34"/>
      <c r="R238" s="34"/>
      <c r="S238" s="67"/>
      <c r="T238" s="78">
        <f t="shared" si="6"/>
        <v>0</v>
      </c>
      <c r="U238" s="39"/>
      <c r="V238" s="133"/>
    </row>
    <row r="239" spans="1:22" ht="24.95" customHeight="1" x14ac:dyDescent="0.25">
      <c r="A239" s="208"/>
      <c r="B239" s="95"/>
      <c r="C239" s="35"/>
      <c r="D239" s="67"/>
      <c r="E239" s="36"/>
      <c r="F239" s="37"/>
      <c r="G239" s="37"/>
      <c r="H239" s="70"/>
      <c r="I239" s="37"/>
      <c r="J239" s="36"/>
      <c r="K239" s="37"/>
      <c r="L239" s="67"/>
      <c r="M239" s="135"/>
      <c r="N239" s="38"/>
      <c r="O239" s="38">
        <f>+Tableau26410[[#This Row],[MONTANT TOTAL  HT]]*1.2</f>
        <v>0</v>
      </c>
      <c r="P239" s="37"/>
      <c r="Q239" s="34"/>
      <c r="R239" s="34"/>
      <c r="S239" s="67"/>
      <c r="T239" s="78">
        <f t="shared" si="6"/>
        <v>0</v>
      </c>
      <c r="U239" s="39"/>
      <c r="V239" s="133"/>
    </row>
    <row r="240" spans="1:22" ht="24.95" customHeight="1" x14ac:dyDescent="0.25">
      <c r="A240" s="208"/>
      <c r="B240" s="95"/>
      <c r="C240" s="35"/>
      <c r="D240" s="67"/>
      <c r="E240" s="36"/>
      <c r="F240" s="37"/>
      <c r="G240" s="37"/>
      <c r="H240" s="70"/>
      <c r="I240" s="37"/>
      <c r="J240" s="36"/>
      <c r="K240" s="37"/>
      <c r="L240" s="67"/>
      <c r="M240" s="135"/>
      <c r="N240" s="38"/>
      <c r="O240" s="38">
        <f>+Tableau26410[[#This Row],[MONTANT TOTAL  HT]]*1.2</f>
        <v>0</v>
      </c>
      <c r="P240" s="37"/>
      <c r="Q240" s="34"/>
      <c r="R240" s="34"/>
      <c r="S240" s="67"/>
      <c r="T240" s="78">
        <f t="shared" si="6"/>
        <v>0</v>
      </c>
      <c r="U240" s="39"/>
      <c r="V240" s="133"/>
    </row>
    <row r="241" spans="1:22" ht="24.95" customHeight="1" x14ac:dyDescent="0.25">
      <c r="A241" s="208"/>
      <c r="B241" s="95"/>
      <c r="C241" s="35"/>
      <c r="D241" s="67"/>
      <c r="E241" s="36"/>
      <c r="F241" s="37"/>
      <c r="G241" s="37"/>
      <c r="H241" s="70"/>
      <c r="I241" s="37"/>
      <c r="J241" s="36"/>
      <c r="K241" s="37"/>
      <c r="L241" s="67"/>
      <c r="M241" s="135"/>
      <c r="N241" s="38"/>
      <c r="O241" s="38">
        <f>+Tableau26410[[#This Row],[MONTANT TOTAL  HT]]*1.2</f>
        <v>0</v>
      </c>
      <c r="P241" s="37"/>
      <c r="Q241" s="34"/>
      <c r="R241" s="34"/>
      <c r="S241" s="67"/>
      <c r="T241" s="78">
        <f t="shared" si="6"/>
        <v>0</v>
      </c>
      <c r="U241" s="39"/>
      <c r="V241" s="133"/>
    </row>
    <row r="242" spans="1:22" ht="24.95" customHeight="1" x14ac:dyDescent="0.25">
      <c r="A242" s="208"/>
      <c r="B242" s="95"/>
      <c r="C242" s="35"/>
      <c r="D242" s="67"/>
      <c r="E242" s="36"/>
      <c r="F242" s="37"/>
      <c r="G242" s="37"/>
      <c r="H242" s="70"/>
      <c r="I242" s="37"/>
      <c r="J242" s="36"/>
      <c r="K242" s="37"/>
      <c r="L242" s="67"/>
      <c r="M242" s="135"/>
      <c r="N242" s="38"/>
      <c r="O242" s="38">
        <f>+Tableau26410[[#This Row],[MONTANT TOTAL  HT]]*1.2</f>
        <v>0</v>
      </c>
      <c r="P242" s="37"/>
      <c r="Q242" s="34"/>
      <c r="R242" s="34"/>
      <c r="S242" s="67"/>
      <c r="T242" s="78">
        <f t="shared" si="6"/>
        <v>0</v>
      </c>
      <c r="U242" s="39"/>
      <c r="V242" s="133"/>
    </row>
    <row r="243" spans="1:22" ht="24.95" customHeight="1" x14ac:dyDescent="0.25">
      <c r="A243" s="208"/>
      <c r="B243" s="95"/>
      <c r="C243" s="35"/>
      <c r="D243" s="67"/>
      <c r="E243" s="36"/>
      <c r="F243" s="37"/>
      <c r="G243" s="37"/>
      <c r="H243" s="70"/>
      <c r="I243" s="37"/>
      <c r="J243" s="36"/>
      <c r="K243" s="37"/>
      <c r="L243" s="67"/>
      <c r="M243" s="135"/>
      <c r="N243" s="38"/>
      <c r="O243" s="38">
        <f>+Tableau26410[[#This Row],[MONTANT TOTAL  HT]]*1.2</f>
        <v>0</v>
      </c>
      <c r="P243" s="37"/>
      <c r="Q243" s="34"/>
      <c r="R243" s="34"/>
      <c r="S243" s="67"/>
      <c r="T243" s="78">
        <f t="shared" si="6"/>
        <v>0</v>
      </c>
      <c r="U243" s="39"/>
      <c r="V243" s="133"/>
    </row>
    <row r="244" spans="1:22" ht="24.95" customHeight="1" x14ac:dyDescent="0.25">
      <c r="A244" s="208"/>
      <c r="B244" s="95"/>
      <c r="C244" s="35"/>
      <c r="D244" s="67"/>
      <c r="E244" s="36"/>
      <c r="F244" s="37"/>
      <c r="G244" s="37"/>
      <c r="H244" s="70"/>
      <c r="I244" s="37"/>
      <c r="J244" s="36"/>
      <c r="K244" s="37"/>
      <c r="L244" s="67"/>
      <c r="M244" s="135"/>
      <c r="N244" s="38"/>
      <c r="O244" s="38">
        <f>+Tableau26410[[#This Row],[MONTANT TOTAL  HT]]*1.2</f>
        <v>0</v>
      </c>
      <c r="P244" s="37"/>
      <c r="Q244" s="34"/>
      <c r="R244" s="34"/>
      <c r="S244" s="67"/>
      <c r="T244" s="78">
        <f t="shared" si="6"/>
        <v>0</v>
      </c>
      <c r="U244" s="39"/>
      <c r="V244" s="133"/>
    </row>
    <row r="245" spans="1:22" ht="24.95" customHeight="1" x14ac:dyDescent="0.25">
      <c r="A245" s="208"/>
      <c r="B245" s="95"/>
      <c r="C245" s="35"/>
      <c r="D245" s="67"/>
      <c r="E245" s="36"/>
      <c r="F245" s="37"/>
      <c r="G245" s="37"/>
      <c r="H245" s="70"/>
      <c r="I245" s="37"/>
      <c r="J245" s="36"/>
      <c r="K245" s="37"/>
      <c r="L245" s="67"/>
      <c r="M245" s="135"/>
      <c r="N245" s="38"/>
      <c r="O245" s="38">
        <f>+Tableau26410[[#This Row],[MONTANT TOTAL  HT]]*1.2</f>
        <v>0</v>
      </c>
      <c r="P245" s="37"/>
      <c r="Q245" s="34"/>
      <c r="R245" s="34"/>
      <c r="S245" s="67"/>
      <c r="T245" s="78">
        <f t="shared" si="6"/>
        <v>0</v>
      </c>
      <c r="U245" s="39"/>
      <c r="V245" s="133"/>
    </row>
    <row r="246" spans="1:22" ht="24.95" customHeight="1" x14ac:dyDescent="0.25">
      <c r="A246" s="208"/>
      <c r="B246" s="95"/>
      <c r="C246" s="35"/>
      <c r="D246" s="67"/>
      <c r="E246" s="36"/>
      <c r="F246" s="37"/>
      <c r="G246" s="37"/>
      <c r="H246" s="70"/>
      <c r="I246" s="37"/>
      <c r="J246" s="36"/>
      <c r="K246" s="37"/>
      <c r="L246" s="67"/>
      <c r="M246" s="135"/>
      <c r="N246" s="38"/>
      <c r="O246" s="38">
        <f>+Tableau26410[[#This Row],[MONTANT TOTAL  HT]]*1.2</f>
        <v>0</v>
      </c>
      <c r="P246" s="37"/>
      <c r="Q246" s="34"/>
      <c r="R246" s="34"/>
      <c r="S246" s="67"/>
      <c r="T246" s="78">
        <f t="shared" si="6"/>
        <v>0</v>
      </c>
      <c r="U246" s="39"/>
      <c r="V246" s="133"/>
    </row>
    <row r="247" spans="1:22" ht="24.95" customHeight="1" x14ac:dyDescent="0.25">
      <c r="A247" s="208"/>
      <c r="B247" s="95"/>
      <c r="C247" s="35"/>
      <c r="D247" s="67"/>
      <c r="E247" s="36"/>
      <c r="F247" s="37"/>
      <c r="G247" s="37"/>
      <c r="H247" s="70"/>
      <c r="I247" s="37"/>
      <c r="J247" s="36"/>
      <c r="K247" s="37"/>
      <c r="L247" s="67"/>
      <c r="M247" s="135"/>
      <c r="N247" s="38"/>
      <c r="O247" s="38">
        <f>+Tableau26410[[#This Row],[MONTANT TOTAL  HT]]*1.2</f>
        <v>0</v>
      </c>
      <c r="P247" s="37"/>
      <c r="Q247" s="34"/>
      <c r="R247" s="34"/>
      <c r="S247" s="67"/>
      <c r="T247" s="78">
        <f t="shared" si="6"/>
        <v>0</v>
      </c>
      <c r="U247" s="39"/>
      <c r="V247" s="133"/>
    </row>
    <row r="248" spans="1:22" ht="24.95" customHeight="1" x14ac:dyDescent="0.25">
      <c r="A248" s="208"/>
      <c r="B248" s="95"/>
      <c r="C248" s="35"/>
      <c r="D248" s="67"/>
      <c r="E248" s="36"/>
      <c r="F248" s="37"/>
      <c r="G248" s="37"/>
      <c r="H248" s="70"/>
      <c r="I248" s="37"/>
      <c r="J248" s="36"/>
      <c r="K248" s="37"/>
      <c r="L248" s="67"/>
      <c r="M248" s="135"/>
      <c r="N248" s="38"/>
      <c r="O248" s="38">
        <f>+Tableau26410[[#This Row],[MONTANT TOTAL  HT]]*1.2</f>
        <v>0</v>
      </c>
      <c r="P248" s="37"/>
      <c r="Q248" s="34"/>
      <c r="R248" s="34"/>
      <c r="S248" s="67"/>
      <c r="T248" s="78">
        <f t="shared" si="6"/>
        <v>0</v>
      </c>
      <c r="U248" s="39"/>
      <c r="V248" s="133"/>
    </row>
    <row r="249" spans="1:22" ht="24.95" customHeight="1" x14ac:dyDescent="0.25">
      <c r="A249" s="208"/>
      <c r="B249" s="95"/>
      <c r="C249" s="35"/>
      <c r="D249" s="67"/>
      <c r="E249" s="36"/>
      <c r="F249" s="37"/>
      <c r="G249" s="37"/>
      <c r="H249" s="70"/>
      <c r="I249" s="37"/>
      <c r="J249" s="36"/>
      <c r="K249" s="37"/>
      <c r="L249" s="67"/>
      <c r="M249" s="135"/>
      <c r="N249" s="38"/>
      <c r="O249" s="38">
        <f>+Tableau26410[[#This Row],[MONTANT TOTAL  HT]]*1.2</f>
        <v>0</v>
      </c>
      <c r="P249" s="37"/>
      <c r="Q249" s="34"/>
      <c r="R249" s="34"/>
      <c r="S249" s="67"/>
      <c r="T249" s="78">
        <f t="shared" si="6"/>
        <v>0</v>
      </c>
      <c r="U249" s="39"/>
      <c r="V249" s="133"/>
    </row>
    <row r="250" spans="1:22" ht="24.95" customHeight="1" x14ac:dyDescent="0.25">
      <c r="A250" s="208"/>
      <c r="B250" s="95"/>
      <c r="C250" s="35"/>
      <c r="D250" s="67"/>
      <c r="E250" s="36"/>
      <c r="F250" s="37"/>
      <c r="G250" s="37"/>
      <c r="H250" s="70"/>
      <c r="I250" s="37"/>
      <c r="J250" s="36"/>
      <c r="K250" s="37"/>
      <c r="L250" s="67"/>
      <c r="M250" s="135"/>
      <c r="N250" s="38"/>
      <c r="O250" s="38">
        <f>+Tableau26410[[#This Row],[MONTANT TOTAL  HT]]*1.2</f>
        <v>0</v>
      </c>
      <c r="P250" s="37"/>
      <c r="Q250" s="34"/>
      <c r="R250" s="34"/>
      <c r="S250" s="67"/>
      <c r="T250" s="78">
        <f t="shared" si="6"/>
        <v>0</v>
      </c>
      <c r="U250" s="39"/>
      <c r="V250" s="133"/>
    </row>
    <row r="251" spans="1:22" ht="24.95" customHeight="1" x14ac:dyDescent="0.25">
      <c r="A251" s="208"/>
      <c r="B251" s="95"/>
      <c r="C251" s="35"/>
      <c r="D251" s="67"/>
      <c r="E251" s="36"/>
      <c r="F251" s="37"/>
      <c r="G251" s="37"/>
      <c r="H251" s="70"/>
      <c r="I251" s="37"/>
      <c r="J251" s="36"/>
      <c r="K251" s="37"/>
      <c r="L251" s="67"/>
      <c r="M251" s="135"/>
      <c r="N251" s="38"/>
      <c r="O251" s="38">
        <f>+Tableau26410[[#This Row],[MONTANT TOTAL  HT]]*1.2</f>
        <v>0</v>
      </c>
      <c r="P251" s="37"/>
      <c r="Q251" s="34"/>
      <c r="R251" s="34"/>
      <c r="S251" s="67"/>
      <c r="T251" s="78">
        <f t="shared" si="6"/>
        <v>0</v>
      </c>
      <c r="U251" s="39"/>
      <c r="V251" s="133"/>
    </row>
    <row r="252" spans="1:22" ht="24.95" customHeight="1" x14ac:dyDescent="0.25">
      <c r="A252" s="208"/>
      <c r="B252" s="95"/>
      <c r="C252" s="35"/>
      <c r="D252" s="67"/>
      <c r="E252" s="36"/>
      <c r="F252" s="37"/>
      <c r="G252" s="37"/>
      <c r="H252" s="70"/>
      <c r="I252" s="37"/>
      <c r="J252" s="36"/>
      <c r="K252" s="37"/>
      <c r="L252" s="67"/>
      <c r="M252" s="135"/>
      <c r="N252" s="38"/>
      <c r="O252" s="38">
        <f>+Tableau26410[[#This Row],[MONTANT TOTAL  HT]]*1.2</f>
        <v>0</v>
      </c>
      <c r="P252" s="37"/>
      <c r="Q252" s="34"/>
      <c r="R252" s="34"/>
      <c r="S252" s="67"/>
      <c r="T252" s="78">
        <f t="shared" si="6"/>
        <v>0</v>
      </c>
      <c r="U252" s="39"/>
      <c r="V252" s="133"/>
    </row>
    <row r="253" spans="1:22" ht="24.95" customHeight="1" x14ac:dyDescent="0.25">
      <c r="A253" s="208"/>
      <c r="B253" s="95"/>
      <c r="C253" s="35"/>
      <c r="D253" s="67"/>
      <c r="E253" s="36"/>
      <c r="F253" s="37"/>
      <c r="G253" s="37"/>
      <c r="H253" s="70"/>
      <c r="I253" s="37"/>
      <c r="J253" s="36"/>
      <c r="K253" s="37"/>
      <c r="L253" s="67"/>
      <c r="M253" s="135"/>
      <c r="N253" s="38"/>
      <c r="O253" s="38">
        <f>+Tableau26410[[#This Row],[MONTANT TOTAL  HT]]*1.2</f>
        <v>0</v>
      </c>
      <c r="P253" s="37"/>
      <c r="Q253" s="34"/>
      <c r="R253" s="34"/>
      <c r="S253" s="67"/>
      <c r="T253" s="78">
        <f t="shared" si="6"/>
        <v>0</v>
      </c>
      <c r="U253" s="39"/>
      <c r="V253" s="133"/>
    </row>
    <row r="254" spans="1:22" ht="24.95" customHeight="1" x14ac:dyDescent="0.25">
      <c r="A254" s="208"/>
      <c r="B254" s="95"/>
      <c r="C254" s="35"/>
      <c r="D254" s="67"/>
      <c r="E254" s="36"/>
      <c r="F254" s="37"/>
      <c r="G254" s="37"/>
      <c r="H254" s="70"/>
      <c r="I254" s="37"/>
      <c r="J254" s="36"/>
      <c r="K254" s="37"/>
      <c r="L254" s="67"/>
      <c r="M254" s="135"/>
      <c r="N254" s="38"/>
      <c r="O254" s="38">
        <f>+Tableau26410[[#This Row],[MONTANT TOTAL  HT]]*1.2</f>
        <v>0</v>
      </c>
      <c r="P254" s="37"/>
      <c r="Q254" s="34"/>
      <c r="R254" s="34"/>
      <c r="S254" s="67"/>
      <c r="T254" s="78">
        <f t="shared" si="6"/>
        <v>0</v>
      </c>
      <c r="U254" s="39"/>
      <c r="V254" s="133"/>
    </row>
    <row r="255" spans="1:22" ht="24.95" customHeight="1" x14ac:dyDescent="0.25">
      <c r="A255" s="208"/>
      <c r="B255" s="95"/>
      <c r="C255" s="35"/>
      <c r="D255" s="67"/>
      <c r="E255" s="36"/>
      <c r="F255" s="37"/>
      <c r="G255" s="37"/>
      <c r="H255" s="70"/>
      <c r="I255" s="37"/>
      <c r="J255" s="36"/>
      <c r="K255" s="37"/>
      <c r="L255" s="67"/>
      <c r="M255" s="135"/>
      <c r="N255" s="38"/>
      <c r="O255" s="38">
        <f>+Tableau26410[[#This Row],[MONTANT TOTAL  HT]]*1.2</f>
        <v>0</v>
      </c>
      <c r="P255" s="37"/>
      <c r="Q255" s="34"/>
      <c r="R255" s="34"/>
      <c r="S255" s="67"/>
      <c r="T255" s="78">
        <f t="shared" si="6"/>
        <v>0</v>
      </c>
      <c r="U255" s="39"/>
      <c r="V255" s="133"/>
    </row>
    <row r="256" spans="1:22" ht="24.95" customHeight="1" x14ac:dyDescent="0.25">
      <c r="A256" s="208"/>
      <c r="B256" s="95"/>
      <c r="C256" s="35"/>
      <c r="D256" s="67"/>
      <c r="E256" s="36"/>
      <c r="F256" s="37"/>
      <c r="G256" s="37"/>
      <c r="H256" s="70"/>
      <c r="I256" s="37"/>
      <c r="J256" s="36"/>
      <c r="K256" s="37"/>
      <c r="L256" s="67"/>
      <c r="M256" s="135"/>
      <c r="N256" s="38"/>
      <c r="O256" s="38">
        <f>+Tableau26410[[#This Row],[MONTANT TOTAL  HT]]*1.2</f>
        <v>0</v>
      </c>
      <c r="P256" s="37"/>
      <c r="Q256" s="34"/>
      <c r="R256" s="34"/>
      <c r="S256" s="67"/>
      <c r="T256" s="78">
        <f t="shared" si="6"/>
        <v>0</v>
      </c>
      <c r="U256" s="39"/>
      <c r="V256" s="133"/>
    </row>
    <row r="257" spans="1:22" ht="24.95" customHeight="1" x14ac:dyDescent="0.25">
      <c r="A257" s="208"/>
      <c r="B257" s="95"/>
      <c r="C257" s="35"/>
      <c r="D257" s="67"/>
      <c r="E257" s="36"/>
      <c r="F257" s="37"/>
      <c r="G257" s="37"/>
      <c r="H257" s="70"/>
      <c r="I257" s="37"/>
      <c r="J257" s="36"/>
      <c r="K257" s="37"/>
      <c r="L257" s="67"/>
      <c r="M257" s="135"/>
      <c r="N257" s="38"/>
      <c r="O257" s="38">
        <f>+Tableau26410[[#This Row],[MONTANT TOTAL  HT]]*1.2</f>
        <v>0</v>
      </c>
      <c r="P257" s="37"/>
      <c r="Q257" s="34"/>
      <c r="R257" s="34"/>
      <c r="S257" s="67"/>
      <c r="T257" s="78">
        <f t="shared" si="6"/>
        <v>0</v>
      </c>
      <c r="U257" s="39"/>
      <c r="V257" s="133"/>
    </row>
    <row r="258" spans="1:22" ht="24.95" customHeight="1" x14ac:dyDescent="0.25">
      <c r="A258" s="208"/>
      <c r="B258" s="95"/>
      <c r="C258" s="35"/>
      <c r="D258" s="67"/>
      <c r="E258" s="36"/>
      <c r="F258" s="37"/>
      <c r="G258" s="37"/>
      <c r="H258" s="70"/>
      <c r="I258" s="37"/>
      <c r="J258" s="36"/>
      <c r="K258" s="37"/>
      <c r="L258" s="67"/>
      <c r="M258" s="135"/>
      <c r="N258" s="38"/>
      <c r="O258" s="38">
        <f>+Tableau26410[[#This Row],[MONTANT TOTAL  HT]]*1.2</f>
        <v>0</v>
      </c>
      <c r="P258" s="37"/>
      <c r="Q258" s="34"/>
      <c r="R258" s="34"/>
      <c r="S258" s="67"/>
      <c r="T258" s="78">
        <f t="shared" si="6"/>
        <v>0</v>
      </c>
      <c r="U258" s="39"/>
      <c r="V258" s="133"/>
    </row>
    <row r="259" spans="1:22" ht="24.95" customHeight="1" x14ac:dyDescent="0.25">
      <c r="A259" s="208"/>
      <c r="B259" s="95"/>
      <c r="C259" s="35"/>
      <c r="D259" s="67"/>
      <c r="E259" s="36"/>
      <c r="F259" s="37"/>
      <c r="G259" s="37"/>
      <c r="H259" s="70"/>
      <c r="I259" s="37"/>
      <c r="J259" s="36"/>
      <c r="K259" s="37"/>
      <c r="L259" s="67"/>
      <c r="M259" s="135"/>
      <c r="N259" s="38"/>
      <c r="O259" s="38">
        <f>+Tableau26410[[#This Row],[MONTANT TOTAL  HT]]*1.2</f>
        <v>0</v>
      </c>
      <c r="P259" s="37"/>
      <c r="Q259" s="34"/>
      <c r="R259" s="34"/>
      <c r="S259" s="67"/>
      <c r="T259" s="78">
        <f t="shared" si="6"/>
        <v>0</v>
      </c>
      <c r="U259" s="39"/>
      <c r="V259" s="133"/>
    </row>
    <row r="260" spans="1:22" ht="24.95" customHeight="1" x14ac:dyDescent="0.25">
      <c r="A260" s="208"/>
      <c r="B260" s="95"/>
      <c r="C260" s="35"/>
      <c r="D260" s="67"/>
      <c r="E260" s="36"/>
      <c r="F260" s="37"/>
      <c r="G260" s="37"/>
      <c r="H260" s="70"/>
      <c r="I260" s="37"/>
      <c r="J260" s="36"/>
      <c r="K260" s="37"/>
      <c r="L260" s="67"/>
      <c r="M260" s="135"/>
      <c r="N260" s="38"/>
      <c r="O260" s="38">
        <f>+Tableau26410[[#This Row],[MONTANT TOTAL  HT]]*1.2</f>
        <v>0</v>
      </c>
      <c r="P260" s="37"/>
      <c r="Q260" s="34"/>
      <c r="R260" s="34"/>
      <c r="S260" s="67"/>
      <c r="T260" s="78">
        <f t="shared" si="6"/>
        <v>0</v>
      </c>
      <c r="U260" s="39"/>
      <c r="V260" s="133"/>
    </row>
    <row r="261" spans="1:22" ht="24.95" customHeight="1" x14ac:dyDescent="0.25">
      <c r="A261" s="208"/>
      <c r="B261" s="95"/>
      <c r="C261" s="35"/>
      <c r="D261" s="67"/>
      <c r="E261" s="36"/>
      <c r="F261" s="37"/>
      <c r="G261" s="37"/>
      <c r="H261" s="70"/>
      <c r="I261" s="37"/>
      <c r="J261" s="36"/>
      <c r="K261" s="37"/>
      <c r="L261" s="67"/>
      <c r="M261" s="135"/>
      <c r="N261" s="38"/>
      <c r="O261" s="38">
        <f>+Tableau26410[[#This Row],[MONTANT TOTAL  HT]]*1.2</f>
        <v>0</v>
      </c>
      <c r="P261" s="37"/>
      <c r="Q261" s="34"/>
      <c r="R261" s="34"/>
      <c r="S261" s="67"/>
      <c r="T261" s="78">
        <f t="shared" si="6"/>
        <v>0</v>
      </c>
      <c r="U261" s="39"/>
      <c r="V261" s="133"/>
    </row>
    <row r="262" spans="1:22" ht="24.95" customHeight="1" x14ac:dyDescent="0.25">
      <c r="A262" s="208"/>
      <c r="B262" s="95"/>
      <c r="C262" s="35"/>
      <c r="D262" s="67"/>
      <c r="E262" s="36"/>
      <c r="F262" s="37"/>
      <c r="G262" s="37"/>
      <c r="H262" s="70"/>
      <c r="I262" s="37"/>
      <c r="J262" s="36"/>
      <c r="K262" s="37"/>
      <c r="L262" s="67"/>
      <c r="M262" s="135"/>
      <c r="N262" s="38"/>
      <c r="O262" s="38">
        <f>+Tableau26410[[#This Row],[MONTANT TOTAL  HT]]*1.2</f>
        <v>0</v>
      </c>
      <c r="P262" s="37"/>
      <c r="Q262" s="34"/>
      <c r="R262" s="34"/>
      <c r="S262" s="67"/>
      <c r="T262" s="78">
        <f t="shared" si="6"/>
        <v>0</v>
      </c>
      <c r="U262" s="39"/>
      <c r="V262" s="133"/>
    </row>
    <row r="263" spans="1:22" ht="24.95" customHeight="1" x14ac:dyDescent="0.25">
      <c r="A263" s="208"/>
      <c r="B263" s="95"/>
      <c r="C263" s="35"/>
      <c r="D263" s="67"/>
      <c r="E263" s="36"/>
      <c r="F263" s="37"/>
      <c r="G263" s="37"/>
      <c r="H263" s="70"/>
      <c r="I263" s="37"/>
      <c r="J263" s="36"/>
      <c r="K263" s="37"/>
      <c r="L263" s="67"/>
      <c r="M263" s="135"/>
      <c r="N263" s="38"/>
      <c r="O263" s="38">
        <f>+Tableau26410[[#This Row],[MONTANT TOTAL  HT]]*1.2</f>
        <v>0</v>
      </c>
      <c r="P263" s="37"/>
      <c r="Q263" s="34"/>
      <c r="R263" s="34"/>
      <c r="S263" s="67"/>
      <c r="T263" s="78">
        <f t="shared" si="6"/>
        <v>0</v>
      </c>
      <c r="U263" s="39"/>
      <c r="V263" s="133"/>
    </row>
    <row r="264" spans="1:22" ht="24.95" customHeight="1" x14ac:dyDescent="0.25">
      <c r="A264" s="208"/>
      <c r="B264" s="95"/>
      <c r="C264" s="35"/>
      <c r="D264" s="67"/>
      <c r="E264" s="36"/>
      <c r="F264" s="37"/>
      <c r="G264" s="37"/>
      <c r="H264" s="70"/>
      <c r="I264" s="37"/>
      <c r="J264" s="36"/>
      <c r="K264" s="37"/>
      <c r="L264" s="67"/>
      <c r="M264" s="135"/>
      <c r="N264" s="38"/>
      <c r="O264" s="38">
        <f>+Tableau26410[[#This Row],[MONTANT TOTAL  HT]]*1.2</f>
        <v>0</v>
      </c>
      <c r="P264" s="37"/>
      <c r="Q264" s="34"/>
      <c r="R264" s="34"/>
      <c r="S264" s="67"/>
      <c r="T264" s="78">
        <f t="shared" si="6"/>
        <v>0</v>
      </c>
      <c r="U264" s="39"/>
      <c r="V264" s="133"/>
    </row>
    <row r="265" spans="1:22" ht="24.95" customHeight="1" x14ac:dyDescent="0.25">
      <c r="A265" s="208"/>
      <c r="B265" s="95"/>
      <c r="C265" s="35"/>
      <c r="D265" s="67"/>
      <c r="E265" s="36"/>
      <c r="F265" s="37"/>
      <c r="G265" s="37"/>
      <c r="H265" s="70"/>
      <c r="I265" s="37"/>
      <c r="J265" s="36"/>
      <c r="K265" s="37"/>
      <c r="L265" s="67"/>
      <c r="M265" s="135"/>
      <c r="N265" s="38"/>
      <c r="O265" s="38">
        <f>+Tableau26410[[#This Row],[MONTANT TOTAL  HT]]*1.2</f>
        <v>0</v>
      </c>
      <c r="P265" s="37"/>
      <c r="Q265" s="34"/>
      <c r="R265" s="34"/>
      <c r="S265" s="67"/>
      <c r="T265" s="78">
        <f t="shared" si="6"/>
        <v>0</v>
      </c>
      <c r="U265" s="39"/>
      <c r="V265" s="133"/>
    </row>
    <row r="266" spans="1:22" ht="24.95" customHeight="1" x14ac:dyDescent="0.25">
      <c r="A266" s="208"/>
      <c r="B266" s="95"/>
      <c r="C266" s="35"/>
      <c r="D266" s="67"/>
      <c r="E266" s="36"/>
      <c r="F266" s="37"/>
      <c r="G266" s="37"/>
      <c r="H266" s="70"/>
      <c r="I266" s="37"/>
      <c r="J266" s="36"/>
      <c r="K266" s="37"/>
      <c r="L266" s="67"/>
      <c r="M266" s="135"/>
      <c r="N266" s="38"/>
      <c r="O266" s="38">
        <f>+Tableau26410[[#This Row],[MONTANT TOTAL  HT]]*1.2</f>
        <v>0</v>
      </c>
      <c r="P266" s="37"/>
      <c r="Q266" s="34"/>
      <c r="R266" s="34"/>
      <c r="S266" s="67"/>
      <c r="T266" s="78">
        <f t="shared" si="6"/>
        <v>0</v>
      </c>
      <c r="U266" s="39"/>
      <c r="V266" s="133"/>
    </row>
    <row r="267" spans="1:22" ht="24.95" customHeight="1" x14ac:dyDescent="0.25">
      <c r="A267" s="208"/>
      <c r="B267" s="95"/>
      <c r="C267" s="35"/>
      <c r="D267" s="67"/>
      <c r="E267" s="36"/>
      <c r="F267" s="37"/>
      <c r="G267" s="37"/>
      <c r="H267" s="70"/>
      <c r="I267" s="37"/>
      <c r="J267" s="36"/>
      <c r="K267" s="37"/>
      <c r="L267" s="67"/>
      <c r="M267" s="135"/>
      <c r="N267" s="38"/>
      <c r="O267" s="38">
        <f>+Tableau26410[[#This Row],[MONTANT TOTAL  HT]]*1.2</f>
        <v>0</v>
      </c>
      <c r="P267" s="37"/>
      <c r="Q267" s="34"/>
      <c r="R267" s="34"/>
      <c r="S267" s="67"/>
      <c r="T267" s="78">
        <f t="shared" si="6"/>
        <v>0</v>
      </c>
      <c r="U267" s="39"/>
      <c r="V267" s="133"/>
    </row>
    <row r="268" spans="1:22" ht="24.95" customHeight="1" x14ac:dyDescent="0.25">
      <c r="A268" s="208"/>
      <c r="B268" s="95"/>
      <c r="C268" s="35"/>
      <c r="D268" s="67"/>
      <c r="E268" s="36"/>
      <c r="F268" s="37"/>
      <c r="G268" s="37"/>
      <c r="H268" s="70"/>
      <c r="I268" s="37"/>
      <c r="J268" s="36"/>
      <c r="K268" s="37"/>
      <c r="L268" s="67"/>
      <c r="M268" s="135"/>
      <c r="N268" s="38"/>
      <c r="O268" s="38">
        <f>+Tableau26410[[#This Row],[MONTANT TOTAL  HT]]*1.2</f>
        <v>0</v>
      </c>
      <c r="P268" s="37"/>
      <c r="Q268" s="34"/>
      <c r="R268" s="34"/>
      <c r="S268" s="67"/>
      <c r="T268" s="78">
        <f t="shared" si="6"/>
        <v>0</v>
      </c>
      <c r="U268" s="39"/>
      <c r="V268" s="133"/>
    </row>
    <row r="269" spans="1:22" ht="24.95" customHeight="1" x14ac:dyDescent="0.25">
      <c r="A269" s="208"/>
      <c r="B269" s="95"/>
      <c r="C269" s="35"/>
      <c r="D269" s="67"/>
      <c r="E269" s="36"/>
      <c r="F269" s="37"/>
      <c r="G269" s="37"/>
      <c r="H269" s="70"/>
      <c r="I269" s="37"/>
      <c r="J269" s="36"/>
      <c r="K269" s="37"/>
      <c r="L269" s="67"/>
      <c r="M269" s="135"/>
      <c r="N269" s="38"/>
      <c r="O269" s="38">
        <f>+Tableau26410[[#This Row],[MONTANT TOTAL  HT]]*1.2</f>
        <v>0</v>
      </c>
      <c r="P269" s="37"/>
      <c r="Q269" s="34"/>
      <c r="R269" s="34"/>
      <c r="S269" s="67"/>
      <c r="T269" s="78">
        <f t="shared" si="6"/>
        <v>0</v>
      </c>
      <c r="U269" s="39"/>
      <c r="V269" s="133"/>
    </row>
    <row r="270" spans="1:22" ht="24.95" customHeight="1" x14ac:dyDescent="0.25">
      <c r="A270" s="208"/>
      <c r="B270" s="95"/>
      <c r="C270" s="35"/>
      <c r="D270" s="67"/>
      <c r="E270" s="36"/>
      <c r="F270" s="37"/>
      <c r="G270" s="37"/>
      <c r="H270" s="70"/>
      <c r="I270" s="37"/>
      <c r="J270" s="36"/>
      <c r="K270" s="37"/>
      <c r="L270" s="67"/>
      <c r="M270" s="135"/>
      <c r="N270" s="38"/>
      <c r="O270" s="38">
        <f>+Tableau26410[[#This Row],[MONTANT TOTAL  HT]]*1.2</f>
        <v>0</v>
      </c>
      <c r="P270" s="37"/>
      <c r="Q270" s="34"/>
      <c r="R270" s="34"/>
      <c r="S270" s="67"/>
      <c r="T270" s="78">
        <f t="shared" si="6"/>
        <v>0</v>
      </c>
      <c r="U270" s="39"/>
      <c r="V270" s="133"/>
    </row>
    <row r="271" spans="1:22" ht="24.95" customHeight="1" x14ac:dyDescent="0.25">
      <c r="A271" s="208"/>
      <c r="B271" s="95"/>
      <c r="C271" s="35"/>
      <c r="D271" s="67"/>
      <c r="E271" s="36"/>
      <c r="F271" s="37"/>
      <c r="G271" s="37"/>
      <c r="H271" s="70"/>
      <c r="I271" s="37"/>
      <c r="J271" s="36"/>
      <c r="K271" s="37"/>
      <c r="L271" s="67"/>
      <c r="M271" s="135"/>
      <c r="N271" s="38"/>
      <c r="O271" s="38">
        <f>+Tableau26410[[#This Row],[MONTANT TOTAL  HT]]*1.2</f>
        <v>0</v>
      </c>
      <c r="P271" s="37"/>
      <c r="Q271" s="34"/>
      <c r="R271" s="34"/>
      <c r="S271" s="67"/>
      <c r="T271" s="78">
        <f t="shared" ref="T271:T304" si="7">IF(ISBLANK($S271),O271,0)</f>
        <v>0</v>
      </c>
      <c r="U271" s="39"/>
      <c r="V271" s="133"/>
    </row>
    <row r="272" spans="1:22" ht="24.95" customHeight="1" x14ac:dyDescent="0.25">
      <c r="A272" s="208"/>
      <c r="B272" s="95"/>
      <c r="C272" s="35"/>
      <c r="D272" s="67"/>
      <c r="E272" s="36"/>
      <c r="F272" s="37"/>
      <c r="G272" s="37"/>
      <c r="H272" s="70"/>
      <c r="I272" s="37"/>
      <c r="J272" s="36"/>
      <c r="K272" s="37"/>
      <c r="L272" s="67"/>
      <c r="M272" s="135"/>
      <c r="N272" s="38"/>
      <c r="O272" s="38">
        <f>+Tableau26410[[#This Row],[MONTANT TOTAL  HT]]*1.2</f>
        <v>0</v>
      </c>
      <c r="P272" s="37"/>
      <c r="Q272" s="34"/>
      <c r="R272" s="34"/>
      <c r="S272" s="67"/>
      <c r="T272" s="78">
        <f t="shared" si="7"/>
        <v>0</v>
      </c>
      <c r="U272" s="39"/>
      <c r="V272" s="133"/>
    </row>
    <row r="273" spans="1:22" ht="24.95" customHeight="1" x14ac:dyDescent="0.25">
      <c r="A273" s="208"/>
      <c r="B273" s="95"/>
      <c r="C273" s="35"/>
      <c r="D273" s="67"/>
      <c r="E273" s="36"/>
      <c r="F273" s="37"/>
      <c r="G273" s="37"/>
      <c r="H273" s="70"/>
      <c r="I273" s="37"/>
      <c r="J273" s="36"/>
      <c r="K273" s="37"/>
      <c r="L273" s="67"/>
      <c r="M273" s="135"/>
      <c r="N273" s="38"/>
      <c r="O273" s="38">
        <f>+Tableau26410[[#This Row],[MONTANT TOTAL  HT]]*1.2</f>
        <v>0</v>
      </c>
      <c r="P273" s="37"/>
      <c r="Q273" s="34"/>
      <c r="R273" s="34"/>
      <c r="S273" s="67"/>
      <c r="T273" s="78">
        <f t="shared" si="7"/>
        <v>0</v>
      </c>
      <c r="U273" s="39"/>
      <c r="V273" s="133"/>
    </row>
    <row r="274" spans="1:22" ht="24.95" customHeight="1" x14ac:dyDescent="0.25">
      <c r="A274" s="208"/>
      <c r="B274" s="95"/>
      <c r="C274" s="35"/>
      <c r="D274" s="67"/>
      <c r="E274" s="36"/>
      <c r="F274" s="37"/>
      <c r="G274" s="37"/>
      <c r="H274" s="70"/>
      <c r="I274" s="37"/>
      <c r="J274" s="36"/>
      <c r="K274" s="37"/>
      <c r="L274" s="67"/>
      <c r="M274" s="135"/>
      <c r="N274" s="38"/>
      <c r="O274" s="38">
        <f>+Tableau26410[[#This Row],[MONTANT TOTAL  HT]]*1.2</f>
        <v>0</v>
      </c>
      <c r="P274" s="37"/>
      <c r="Q274" s="34"/>
      <c r="R274" s="34"/>
      <c r="S274" s="67"/>
      <c r="T274" s="78">
        <f t="shared" si="7"/>
        <v>0</v>
      </c>
      <c r="U274" s="39"/>
      <c r="V274" s="133"/>
    </row>
    <row r="275" spans="1:22" ht="24.95" customHeight="1" x14ac:dyDescent="0.25">
      <c r="A275" s="208"/>
      <c r="B275" s="95"/>
      <c r="C275" s="35"/>
      <c r="D275" s="67"/>
      <c r="E275" s="36"/>
      <c r="F275" s="37"/>
      <c r="G275" s="37"/>
      <c r="H275" s="70"/>
      <c r="I275" s="37"/>
      <c r="J275" s="36"/>
      <c r="K275" s="37"/>
      <c r="L275" s="67"/>
      <c r="M275" s="135"/>
      <c r="N275" s="38"/>
      <c r="O275" s="38">
        <f>+Tableau26410[[#This Row],[MONTANT TOTAL  HT]]*1.2</f>
        <v>0</v>
      </c>
      <c r="P275" s="37"/>
      <c r="Q275" s="34"/>
      <c r="R275" s="34"/>
      <c r="S275" s="67"/>
      <c r="T275" s="78">
        <f t="shared" si="7"/>
        <v>0</v>
      </c>
      <c r="U275" s="39"/>
      <c r="V275" s="133"/>
    </row>
    <row r="276" spans="1:22" ht="24.95" customHeight="1" x14ac:dyDescent="0.25">
      <c r="A276" s="208"/>
      <c r="B276" s="95"/>
      <c r="C276" s="35"/>
      <c r="D276" s="67"/>
      <c r="E276" s="36"/>
      <c r="F276" s="37"/>
      <c r="G276" s="37"/>
      <c r="H276" s="70"/>
      <c r="I276" s="37"/>
      <c r="J276" s="36"/>
      <c r="K276" s="37"/>
      <c r="L276" s="67"/>
      <c r="M276" s="135"/>
      <c r="N276" s="38"/>
      <c r="O276" s="38">
        <f>+Tableau26410[[#This Row],[MONTANT TOTAL  HT]]*1.2</f>
        <v>0</v>
      </c>
      <c r="P276" s="37"/>
      <c r="Q276" s="34"/>
      <c r="R276" s="34"/>
      <c r="S276" s="67"/>
      <c r="T276" s="78">
        <f t="shared" si="7"/>
        <v>0</v>
      </c>
      <c r="U276" s="39"/>
      <c r="V276" s="133"/>
    </row>
    <row r="277" spans="1:22" ht="24.95" customHeight="1" x14ac:dyDescent="0.25">
      <c r="A277" s="208"/>
      <c r="B277" s="95"/>
      <c r="C277" s="35"/>
      <c r="D277" s="67"/>
      <c r="E277" s="36"/>
      <c r="F277" s="37"/>
      <c r="G277" s="37"/>
      <c r="H277" s="70"/>
      <c r="I277" s="37"/>
      <c r="J277" s="36"/>
      <c r="K277" s="37"/>
      <c r="L277" s="67"/>
      <c r="M277" s="135"/>
      <c r="N277" s="38"/>
      <c r="O277" s="38">
        <f>+Tableau26410[[#This Row],[MONTANT TOTAL  HT]]*1.2</f>
        <v>0</v>
      </c>
      <c r="P277" s="37"/>
      <c r="Q277" s="34"/>
      <c r="R277" s="34"/>
      <c r="S277" s="67"/>
      <c r="T277" s="78">
        <f t="shared" si="7"/>
        <v>0</v>
      </c>
      <c r="U277" s="39"/>
      <c r="V277" s="133"/>
    </row>
    <row r="278" spans="1:22" ht="24.95" customHeight="1" x14ac:dyDescent="0.25">
      <c r="A278" s="208"/>
      <c r="B278" s="95"/>
      <c r="C278" s="35"/>
      <c r="D278" s="67"/>
      <c r="E278" s="36"/>
      <c r="F278" s="37"/>
      <c r="G278" s="37"/>
      <c r="H278" s="70"/>
      <c r="I278" s="37"/>
      <c r="J278" s="36"/>
      <c r="K278" s="37"/>
      <c r="L278" s="67"/>
      <c r="M278" s="135"/>
      <c r="N278" s="38"/>
      <c r="O278" s="38">
        <f>+Tableau26410[[#This Row],[MONTANT TOTAL  HT]]*1.2</f>
        <v>0</v>
      </c>
      <c r="P278" s="37"/>
      <c r="Q278" s="34"/>
      <c r="R278" s="34"/>
      <c r="S278" s="67"/>
      <c r="T278" s="78">
        <f t="shared" si="7"/>
        <v>0</v>
      </c>
      <c r="U278" s="39"/>
      <c r="V278" s="133"/>
    </row>
    <row r="279" spans="1:22" ht="24.95" customHeight="1" x14ac:dyDescent="0.25">
      <c r="A279" s="208"/>
      <c r="B279" s="95"/>
      <c r="C279" s="35"/>
      <c r="D279" s="67"/>
      <c r="E279" s="36"/>
      <c r="F279" s="37"/>
      <c r="G279" s="37"/>
      <c r="H279" s="70"/>
      <c r="I279" s="37"/>
      <c r="J279" s="36"/>
      <c r="K279" s="37"/>
      <c r="L279" s="67"/>
      <c r="M279" s="135"/>
      <c r="N279" s="38"/>
      <c r="O279" s="38">
        <f>+Tableau26410[[#This Row],[MONTANT TOTAL  HT]]*1.2</f>
        <v>0</v>
      </c>
      <c r="P279" s="37"/>
      <c r="Q279" s="34"/>
      <c r="R279" s="34"/>
      <c r="S279" s="67"/>
      <c r="T279" s="78">
        <f t="shared" si="7"/>
        <v>0</v>
      </c>
      <c r="U279" s="39"/>
      <c r="V279" s="133"/>
    </row>
    <row r="280" spans="1:22" ht="24.95" customHeight="1" x14ac:dyDescent="0.25">
      <c r="A280" s="208"/>
      <c r="B280" s="95"/>
      <c r="C280" s="35"/>
      <c r="D280" s="67"/>
      <c r="E280" s="36"/>
      <c r="F280" s="37"/>
      <c r="G280" s="37"/>
      <c r="H280" s="70"/>
      <c r="I280" s="37"/>
      <c r="J280" s="36"/>
      <c r="K280" s="37"/>
      <c r="L280" s="67"/>
      <c r="M280" s="135"/>
      <c r="N280" s="38"/>
      <c r="O280" s="38">
        <f>+Tableau26410[[#This Row],[MONTANT TOTAL  HT]]*1.2</f>
        <v>0</v>
      </c>
      <c r="P280" s="37"/>
      <c r="Q280" s="34"/>
      <c r="R280" s="34"/>
      <c r="S280" s="67"/>
      <c r="T280" s="78">
        <f t="shared" si="7"/>
        <v>0</v>
      </c>
      <c r="U280" s="39"/>
      <c r="V280" s="133"/>
    </row>
    <row r="281" spans="1:22" ht="24.95" customHeight="1" x14ac:dyDescent="0.25">
      <c r="A281" s="208"/>
      <c r="B281" s="95"/>
      <c r="C281" s="35"/>
      <c r="D281" s="67"/>
      <c r="E281" s="36"/>
      <c r="F281" s="37"/>
      <c r="G281" s="37"/>
      <c r="H281" s="70"/>
      <c r="I281" s="37"/>
      <c r="J281" s="36"/>
      <c r="K281" s="37"/>
      <c r="L281" s="67"/>
      <c r="M281" s="135"/>
      <c r="N281" s="38"/>
      <c r="O281" s="38">
        <f>+Tableau26410[[#This Row],[MONTANT TOTAL  HT]]*1.2</f>
        <v>0</v>
      </c>
      <c r="P281" s="37"/>
      <c r="Q281" s="34"/>
      <c r="R281" s="34"/>
      <c r="S281" s="67"/>
      <c r="T281" s="78">
        <f t="shared" si="7"/>
        <v>0</v>
      </c>
      <c r="U281" s="39"/>
      <c r="V281" s="133"/>
    </row>
    <row r="282" spans="1:22" ht="24.95" customHeight="1" x14ac:dyDescent="0.25">
      <c r="A282" s="208"/>
      <c r="B282" s="95"/>
      <c r="C282" s="35"/>
      <c r="D282" s="67"/>
      <c r="E282" s="36"/>
      <c r="F282" s="37"/>
      <c r="G282" s="37"/>
      <c r="H282" s="70"/>
      <c r="I282" s="37"/>
      <c r="J282" s="36"/>
      <c r="K282" s="37"/>
      <c r="L282" s="67"/>
      <c r="M282" s="135"/>
      <c r="N282" s="38"/>
      <c r="O282" s="38">
        <f>+Tableau26410[[#This Row],[MONTANT TOTAL  HT]]*1.2</f>
        <v>0</v>
      </c>
      <c r="P282" s="37"/>
      <c r="Q282" s="34"/>
      <c r="R282" s="34"/>
      <c r="S282" s="67"/>
      <c r="T282" s="78">
        <f t="shared" si="7"/>
        <v>0</v>
      </c>
      <c r="U282" s="39"/>
      <c r="V282" s="133"/>
    </row>
    <row r="283" spans="1:22" ht="24.95" customHeight="1" x14ac:dyDescent="0.25">
      <c r="A283" s="208"/>
      <c r="B283" s="95"/>
      <c r="C283" s="35"/>
      <c r="D283" s="67"/>
      <c r="E283" s="36"/>
      <c r="F283" s="37"/>
      <c r="G283" s="37"/>
      <c r="H283" s="70"/>
      <c r="I283" s="37"/>
      <c r="J283" s="36"/>
      <c r="K283" s="37"/>
      <c r="L283" s="67"/>
      <c r="M283" s="135"/>
      <c r="N283" s="38"/>
      <c r="O283" s="38">
        <f>+Tableau26410[[#This Row],[MONTANT TOTAL  HT]]*1.2</f>
        <v>0</v>
      </c>
      <c r="P283" s="37"/>
      <c r="Q283" s="34"/>
      <c r="R283" s="34"/>
      <c r="S283" s="67"/>
      <c r="T283" s="78">
        <f t="shared" si="7"/>
        <v>0</v>
      </c>
      <c r="U283" s="39"/>
      <c r="V283" s="133"/>
    </row>
    <row r="284" spans="1:22" ht="24.95" customHeight="1" x14ac:dyDescent="0.25">
      <c r="A284" s="208"/>
      <c r="B284" s="95"/>
      <c r="C284" s="35"/>
      <c r="D284" s="67"/>
      <c r="E284" s="36"/>
      <c r="F284" s="37"/>
      <c r="G284" s="37"/>
      <c r="H284" s="70"/>
      <c r="I284" s="37"/>
      <c r="J284" s="36"/>
      <c r="K284" s="37"/>
      <c r="L284" s="67"/>
      <c r="M284" s="135"/>
      <c r="N284" s="38"/>
      <c r="O284" s="38">
        <f>+Tableau26410[[#This Row],[MONTANT TOTAL  HT]]*1.2</f>
        <v>0</v>
      </c>
      <c r="P284" s="37"/>
      <c r="Q284" s="34"/>
      <c r="R284" s="34"/>
      <c r="S284" s="67"/>
      <c r="T284" s="78">
        <f t="shared" si="7"/>
        <v>0</v>
      </c>
      <c r="U284" s="39"/>
      <c r="V284" s="133"/>
    </row>
    <row r="285" spans="1:22" ht="24.95" customHeight="1" x14ac:dyDescent="0.25">
      <c r="A285" s="208"/>
      <c r="B285" s="95"/>
      <c r="C285" s="35"/>
      <c r="D285" s="67"/>
      <c r="E285" s="36"/>
      <c r="F285" s="37"/>
      <c r="G285" s="37"/>
      <c r="H285" s="70"/>
      <c r="I285" s="37"/>
      <c r="J285" s="36"/>
      <c r="K285" s="37"/>
      <c r="L285" s="67"/>
      <c r="M285" s="135"/>
      <c r="N285" s="38"/>
      <c r="O285" s="38">
        <f>+Tableau26410[[#This Row],[MONTANT TOTAL  HT]]*1.2</f>
        <v>0</v>
      </c>
      <c r="P285" s="37"/>
      <c r="Q285" s="34"/>
      <c r="R285" s="34"/>
      <c r="S285" s="67"/>
      <c r="T285" s="78">
        <f t="shared" si="7"/>
        <v>0</v>
      </c>
      <c r="U285" s="39"/>
      <c r="V285" s="133"/>
    </row>
    <row r="286" spans="1:22" ht="24.95" customHeight="1" x14ac:dyDescent="0.25">
      <c r="A286" s="208"/>
      <c r="B286" s="95"/>
      <c r="C286" s="35"/>
      <c r="D286" s="67"/>
      <c r="E286" s="36"/>
      <c r="F286" s="37"/>
      <c r="G286" s="37"/>
      <c r="H286" s="70"/>
      <c r="I286" s="37"/>
      <c r="J286" s="36"/>
      <c r="K286" s="37"/>
      <c r="L286" s="67"/>
      <c r="M286" s="135"/>
      <c r="N286" s="38"/>
      <c r="O286" s="38">
        <f>+Tableau26410[[#This Row],[MONTANT TOTAL  HT]]*1.2</f>
        <v>0</v>
      </c>
      <c r="P286" s="37"/>
      <c r="Q286" s="34"/>
      <c r="R286" s="34"/>
      <c r="S286" s="67"/>
      <c r="T286" s="78">
        <f t="shared" si="7"/>
        <v>0</v>
      </c>
      <c r="U286" s="39"/>
      <c r="V286" s="133"/>
    </row>
    <row r="287" spans="1:22" ht="24.95" customHeight="1" x14ac:dyDescent="0.25">
      <c r="A287" s="208"/>
      <c r="B287" s="95"/>
      <c r="C287" s="35"/>
      <c r="D287" s="67"/>
      <c r="E287" s="36"/>
      <c r="F287" s="37"/>
      <c r="G287" s="37"/>
      <c r="H287" s="70"/>
      <c r="I287" s="37"/>
      <c r="J287" s="36"/>
      <c r="K287" s="37"/>
      <c r="L287" s="67"/>
      <c r="M287" s="135"/>
      <c r="N287" s="38"/>
      <c r="O287" s="38">
        <f>+Tableau26410[[#This Row],[MONTANT TOTAL  HT]]*1.2</f>
        <v>0</v>
      </c>
      <c r="P287" s="37"/>
      <c r="Q287" s="34"/>
      <c r="R287" s="34"/>
      <c r="S287" s="67"/>
      <c r="T287" s="78">
        <f t="shared" si="7"/>
        <v>0</v>
      </c>
      <c r="U287" s="39"/>
      <c r="V287" s="133"/>
    </row>
    <row r="288" spans="1:22" ht="24.95" customHeight="1" x14ac:dyDescent="0.25">
      <c r="A288" s="208"/>
      <c r="B288" s="95"/>
      <c r="C288" s="35"/>
      <c r="D288" s="67"/>
      <c r="E288" s="36"/>
      <c r="F288" s="37"/>
      <c r="G288" s="37"/>
      <c r="H288" s="70"/>
      <c r="I288" s="37"/>
      <c r="J288" s="36"/>
      <c r="K288" s="37"/>
      <c r="L288" s="67"/>
      <c r="M288" s="135"/>
      <c r="N288" s="38"/>
      <c r="O288" s="38">
        <f>+Tableau26410[[#This Row],[MONTANT TOTAL  HT]]*1.2</f>
        <v>0</v>
      </c>
      <c r="P288" s="37"/>
      <c r="Q288" s="34"/>
      <c r="R288" s="34"/>
      <c r="S288" s="67"/>
      <c r="T288" s="78">
        <f t="shared" si="7"/>
        <v>0</v>
      </c>
      <c r="U288" s="39"/>
      <c r="V288" s="133"/>
    </row>
    <row r="289" spans="1:22" ht="24.95" customHeight="1" x14ac:dyDescent="0.25">
      <c r="A289" s="208"/>
      <c r="B289" s="95"/>
      <c r="C289" s="35"/>
      <c r="D289" s="67"/>
      <c r="E289" s="36"/>
      <c r="F289" s="37"/>
      <c r="G289" s="37"/>
      <c r="H289" s="70"/>
      <c r="I289" s="37"/>
      <c r="J289" s="36"/>
      <c r="K289" s="37"/>
      <c r="L289" s="67"/>
      <c r="M289" s="135"/>
      <c r="N289" s="38"/>
      <c r="O289" s="38">
        <f>+Tableau26410[[#This Row],[MONTANT TOTAL  HT]]*1.2</f>
        <v>0</v>
      </c>
      <c r="P289" s="37"/>
      <c r="Q289" s="34"/>
      <c r="R289" s="34"/>
      <c r="S289" s="67"/>
      <c r="T289" s="78">
        <f t="shared" si="7"/>
        <v>0</v>
      </c>
      <c r="U289" s="39"/>
      <c r="V289" s="133"/>
    </row>
    <row r="290" spans="1:22" ht="24.95" customHeight="1" x14ac:dyDescent="0.25">
      <c r="A290" s="208"/>
      <c r="B290" s="95"/>
      <c r="C290" s="35"/>
      <c r="D290" s="67"/>
      <c r="E290" s="36"/>
      <c r="F290" s="37"/>
      <c r="G290" s="37"/>
      <c r="H290" s="70"/>
      <c r="I290" s="37"/>
      <c r="J290" s="36"/>
      <c r="K290" s="37"/>
      <c r="L290" s="67"/>
      <c r="M290" s="135"/>
      <c r="N290" s="38"/>
      <c r="O290" s="38">
        <f>+Tableau26410[[#This Row],[MONTANT TOTAL  HT]]*1.2</f>
        <v>0</v>
      </c>
      <c r="P290" s="37"/>
      <c r="Q290" s="34"/>
      <c r="R290" s="34"/>
      <c r="S290" s="67"/>
      <c r="T290" s="78">
        <f t="shared" si="7"/>
        <v>0</v>
      </c>
      <c r="U290" s="39"/>
      <c r="V290" s="133"/>
    </row>
    <row r="291" spans="1:22" ht="24.95" customHeight="1" x14ac:dyDescent="0.25">
      <c r="A291" s="208"/>
      <c r="B291" s="95"/>
      <c r="C291" s="35"/>
      <c r="D291" s="67"/>
      <c r="E291" s="36"/>
      <c r="F291" s="37"/>
      <c r="G291" s="37"/>
      <c r="H291" s="70"/>
      <c r="I291" s="37"/>
      <c r="J291" s="36"/>
      <c r="K291" s="37"/>
      <c r="L291" s="67"/>
      <c r="M291" s="135"/>
      <c r="N291" s="38"/>
      <c r="O291" s="38">
        <f>+Tableau26410[[#This Row],[MONTANT TOTAL  HT]]*1.2</f>
        <v>0</v>
      </c>
      <c r="P291" s="37"/>
      <c r="Q291" s="34"/>
      <c r="R291" s="34"/>
      <c r="S291" s="67"/>
      <c r="T291" s="78">
        <f t="shared" si="7"/>
        <v>0</v>
      </c>
      <c r="U291" s="39"/>
      <c r="V291" s="133"/>
    </row>
    <row r="292" spans="1:22" ht="24.95" customHeight="1" x14ac:dyDescent="0.25">
      <c r="A292" s="208"/>
      <c r="B292" s="95"/>
      <c r="C292" s="35"/>
      <c r="D292" s="67"/>
      <c r="E292" s="36"/>
      <c r="F292" s="37"/>
      <c r="G292" s="37"/>
      <c r="H292" s="70"/>
      <c r="I292" s="37"/>
      <c r="J292" s="36"/>
      <c r="K292" s="37"/>
      <c r="L292" s="67"/>
      <c r="M292" s="135"/>
      <c r="N292" s="38"/>
      <c r="O292" s="38">
        <f>+Tableau26410[[#This Row],[MONTANT TOTAL  HT]]*1.2</f>
        <v>0</v>
      </c>
      <c r="P292" s="37"/>
      <c r="Q292" s="34"/>
      <c r="R292" s="34"/>
      <c r="S292" s="67"/>
      <c r="T292" s="78">
        <f t="shared" si="7"/>
        <v>0</v>
      </c>
      <c r="U292" s="39"/>
      <c r="V292" s="133"/>
    </row>
    <row r="293" spans="1:22" ht="24.95" customHeight="1" x14ac:dyDescent="0.25">
      <c r="A293" s="208"/>
      <c r="B293" s="95"/>
      <c r="C293" s="35"/>
      <c r="D293" s="67"/>
      <c r="E293" s="36"/>
      <c r="F293" s="37"/>
      <c r="G293" s="37"/>
      <c r="H293" s="70"/>
      <c r="I293" s="37"/>
      <c r="J293" s="36"/>
      <c r="K293" s="37"/>
      <c r="L293" s="67"/>
      <c r="M293" s="135"/>
      <c r="N293" s="38"/>
      <c r="O293" s="38">
        <f>+Tableau26410[[#This Row],[MONTANT TOTAL  HT]]*1.2</f>
        <v>0</v>
      </c>
      <c r="P293" s="37"/>
      <c r="Q293" s="34"/>
      <c r="R293" s="34"/>
      <c r="S293" s="67"/>
      <c r="T293" s="78">
        <f t="shared" si="7"/>
        <v>0</v>
      </c>
      <c r="U293" s="39"/>
      <c r="V293" s="133"/>
    </row>
    <row r="294" spans="1:22" ht="24.95" customHeight="1" x14ac:dyDescent="0.25">
      <c r="A294" s="208"/>
      <c r="B294" s="95"/>
      <c r="C294" s="35"/>
      <c r="D294" s="67"/>
      <c r="E294" s="36"/>
      <c r="F294" s="37"/>
      <c r="G294" s="37"/>
      <c r="H294" s="70"/>
      <c r="I294" s="37"/>
      <c r="J294" s="36"/>
      <c r="K294" s="37"/>
      <c r="L294" s="67"/>
      <c r="M294" s="135"/>
      <c r="N294" s="38"/>
      <c r="O294" s="38">
        <f>+Tableau26410[[#This Row],[MONTANT TOTAL  HT]]*1.2</f>
        <v>0</v>
      </c>
      <c r="P294" s="37"/>
      <c r="Q294" s="34"/>
      <c r="R294" s="34"/>
      <c r="S294" s="67"/>
      <c r="T294" s="78">
        <f t="shared" si="7"/>
        <v>0</v>
      </c>
      <c r="U294" s="39"/>
      <c r="V294" s="133"/>
    </row>
    <row r="295" spans="1:22" ht="24.95" customHeight="1" x14ac:dyDescent="0.25">
      <c r="A295" s="208"/>
      <c r="B295" s="95"/>
      <c r="C295" s="35"/>
      <c r="D295" s="67"/>
      <c r="E295" s="36"/>
      <c r="F295" s="37"/>
      <c r="G295" s="37"/>
      <c r="H295" s="70"/>
      <c r="I295" s="37"/>
      <c r="J295" s="36"/>
      <c r="K295" s="37"/>
      <c r="L295" s="67"/>
      <c r="M295" s="135"/>
      <c r="N295" s="38"/>
      <c r="O295" s="38">
        <f>+Tableau26410[[#This Row],[MONTANT TOTAL  HT]]*1.2</f>
        <v>0</v>
      </c>
      <c r="P295" s="37"/>
      <c r="Q295" s="34"/>
      <c r="R295" s="34"/>
      <c r="S295" s="67"/>
      <c r="T295" s="78">
        <f t="shared" si="7"/>
        <v>0</v>
      </c>
      <c r="U295" s="39"/>
      <c r="V295" s="133"/>
    </row>
    <row r="296" spans="1:22" ht="24.95" customHeight="1" x14ac:dyDescent="0.25">
      <c r="A296" s="208"/>
      <c r="B296" s="95"/>
      <c r="C296" s="35"/>
      <c r="D296" s="67"/>
      <c r="E296" s="36"/>
      <c r="F296" s="37"/>
      <c r="G296" s="37"/>
      <c r="H296" s="70"/>
      <c r="I296" s="37"/>
      <c r="J296" s="36"/>
      <c r="K296" s="37"/>
      <c r="L296" s="67"/>
      <c r="M296" s="135"/>
      <c r="N296" s="38"/>
      <c r="O296" s="38">
        <f>+Tableau26410[[#This Row],[MONTANT TOTAL  HT]]*1.2</f>
        <v>0</v>
      </c>
      <c r="P296" s="37"/>
      <c r="Q296" s="34"/>
      <c r="R296" s="34"/>
      <c r="S296" s="67"/>
      <c r="T296" s="78">
        <f t="shared" si="7"/>
        <v>0</v>
      </c>
      <c r="U296" s="39"/>
      <c r="V296" s="133"/>
    </row>
    <row r="297" spans="1:22" ht="24.95" customHeight="1" x14ac:dyDescent="0.25">
      <c r="A297" s="208"/>
      <c r="B297" s="95"/>
      <c r="C297" s="35"/>
      <c r="D297" s="67"/>
      <c r="E297" s="36"/>
      <c r="F297" s="37"/>
      <c r="G297" s="37"/>
      <c r="H297" s="70"/>
      <c r="I297" s="37"/>
      <c r="J297" s="36"/>
      <c r="K297" s="37"/>
      <c r="L297" s="67"/>
      <c r="M297" s="135"/>
      <c r="N297" s="38"/>
      <c r="O297" s="38">
        <f>+Tableau26410[[#This Row],[MONTANT TOTAL  HT]]*1.2</f>
        <v>0</v>
      </c>
      <c r="P297" s="37"/>
      <c r="Q297" s="34"/>
      <c r="R297" s="34"/>
      <c r="S297" s="67"/>
      <c r="T297" s="78">
        <f t="shared" si="7"/>
        <v>0</v>
      </c>
      <c r="U297" s="39"/>
      <c r="V297" s="133"/>
    </row>
    <row r="298" spans="1:22" ht="24.95" customHeight="1" x14ac:dyDescent="0.25">
      <c r="A298" s="208"/>
      <c r="B298" s="95"/>
      <c r="C298" s="35"/>
      <c r="D298" s="67"/>
      <c r="E298" s="36"/>
      <c r="F298" s="37"/>
      <c r="G298" s="37"/>
      <c r="H298" s="70"/>
      <c r="I298" s="37"/>
      <c r="J298" s="36"/>
      <c r="K298" s="37"/>
      <c r="L298" s="67"/>
      <c r="M298" s="135"/>
      <c r="N298" s="38"/>
      <c r="O298" s="38">
        <f>+Tableau26410[[#This Row],[MONTANT TOTAL  HT]]*1.2</f>
        <v>0</v>
      </c>
      <c r="P298" s="37"/>
      <c r="Q298" s="34"/>
      <c r="R298" s="34"/>
      <c r="S298" s="67"/>
      <c r="T298" s="78">
        <f t="shared" si="7"/>
        <v>0</v>
      </c>
      <c r="U298" s="39"/>
      <c r="V298" s="133"/>
    </row>
    <row r="299" spans="1:22" ht="24.95" customHeight="1" x14ac:dyDescent="0.25">
      <c r="A299" s="208"/>
      <c r="B299" s="95"/>
      <c r="C299" s="35"/>
      <c r="D299" s="67"/>
      <c r="E299" s="36"/>
      <c r="F299" s="37"/>
      <c r="G299" s="37"/>
      <c r="H299" s="70"/>
      <c r="I299" s="37"/>
      <c r="J299" s="36"/>
      <c r="K299" s="37"/>
      <c r="L299" s="67"/>
      <c r="M299" s="135"/>
      <c r="N299" s="38"/>
      <c r="O299" s="38">
        <f>+Tableau26410[[#This Row],[MONTANT TOTAL  HT]]*1.2</f>
        <v>0</v>
      </c>
      <c r="P299" s="37"/>
      <c r="Q299" s="34"/>
      <c r="R299" s="34"/>
      <c r="S299" s="67"/>
      <c r="T299" s="78">
        <f t="shared" si="7"/>
        <v>0</v>
      </c>
      <c r="U299" s="39"/>
      <c r="V299" s="133"/>
    </row>
    <row r="300" spans="1:22" ht="24.95" customHeight="1" x14ac:dyDescent="0.25">
      <c r="A300" s="208"/>
      <c r="B300" s="95"/>
      <c r="C300" s="35"/>
      <c r="D300" s="67"/>
      <c r="E300" s="36"/>
      <c r="F300" s="37"/>
      <c r="G300" s="37"/>
      <c r="H300" s="70"/>
      <c r="I300" s="37"/>
      <c r="J300" s="36"/>
      <c r="K300" s="37"/>
      <c r="L300" s="67"/>
      <c r="M300" s="135"/>
      <c r="N300" s="38"/>
      <c r="O300" s="38">
        <f>+Tableau26410[[#This Row],[MONTANT TOTAL  HT]]*1.2</f>
        <v>0</v>
      </c>
      <c r="P300" s="37"/>
      <c r="Q300" s="34"/>
      <c r="R300" s="34"/>
      <c r="S300" s="67"/>
      <c r="T300" s="78">
        <f t="shared" si="7"/>
        <v>0</v>
      </c>
      <c r="U300" s="39"/>
      <c r="V300" s="133"/>
    </row>
    <row r="301" spans="1:22" ht="24.95" customHeight="1" x14ac:dyDescent="0.25">
      <c r="A301" s="208"/>
      <c r="B301" s="95"/>
      <c r="C301" s="35"/>
      <c r="D301" s="67"/>
      <c r="E301" s="36"/>
      <c r="F301" s="37"/>
      <c r="G301" s="37"/>
      <c r="H301" s="70"/>
      <c r="I301" s="37"/>
      <c r="J301" s="36"/>
      <c r="K301" s="37"/>
      <c r="L301" s="67"/>
      <c r="M301" s="135"/>
      <c r="N301" s="38"/>
      <c r="O301" s="38">
        <f>+Tableau26410[[#This Row],[MONTANT TOTAL  HT]]*1.2</f>
        <v>0</v>
      </c>
      <c r="P301" s="37"/>
      <c r="Q301" s="34"/>
      <c r="R301" s="34"/>
      <c r="S301" s="67"/>
      <c r="T301" s="78">
        <f t="shared" si="7"/>
        <v>0</v>
      </c>
      <c r="U301" s="39"/>
      <c r="V301" s="133"/>
    </row>
    <row r="302" spans="1:22" ht="24.95" customHeight="1" x14ac:dyDescent="0.25">
      <c r="A302" s="208"/>
      <c r="B302" s="95"/>
      <c r="C302" s="35"/>
      <c r="D302" s="67"/>
      <c r="E302" s="36"/>
      <c r="F302" s="37"/>
      <c r="G302" s="37"/>
      <c r="H302" s="70"/>
      <c r="I302" s="37"/>
      <c r="J302" s="36"/>
      <c r="K302" s="37"/>
      <c r="L302" s="67"/>
      <c r="M302" s="135"/>
      <c r="N302" s="38"/>
      <c r="O302" s="38">
        <f>+Tableau26410[[#This Row],[MONTANT TOTAL  HT]]*1.2</f>
        <v>0</v>
      </c>
      <c r="P302" s="37"/>
      <c r="Q302" s="34"/>
      <c r="R302" s="34"/>
      <c r="S302" s="67"/>
      <c r="T302" s="78">
        <f t="shared" si="7"/>
        <v>0</v>
      </c>
      <c r="U302" s="39"/>
      <c r="V302" s="133"/>
    </row>
    <row r="303" spans="1:22" ht="24.95" customHeight="1" x14ac:dyDescent="0.25">
      <c r="A303" s="208"/>
      <c r="B303" s="95"/>
      <c r="C303" s="35"/>
      <c r="D303" s="67"/>
      <c r="E303" s="36"/>
      <c r="F303" s="37"/>
      <c r="G303" s="37"/>
      <c r="H303" s="70"/>
      <c r="I303" s="37"/>
      <c r="J303" s="36"/>
      <c r="K303" s="37"/>
      <c r="L303" s="67"/>
      <c r="M303" s="135"/>
      <c r="N303" s="38"/>
      <c r="O303" s="38">
        <f>+Tableau26410[[#This Row],[MONTANT TOTAL  HT]]*1.2</f>
        <v>0</v>
      </c>
      <c r="P303" s="37"/>
      <c r="Q303" s="34"/>
      <c r="R303" s="34"/>
      <c r="S303" s="67"/>
      <c r="T303" s="78">
        <f t="shared" si="7"/>
        <v>0</v>
      </c>
      <c r="U303" s="39"/>
      <c r="V303" s="133"/>
    </row>
    <row r="304" spans="1:22" ht="24.95" customHeight="1" x14ac:dyDescent="0.25">
      <c r="A304" s="208"/>
      <c r="B304" s="96"/>
      <c r="C304" s="40"/>
      <c r="D304" s="68"/>
      <c r="E304" s="42"/>
      <c r="F304" s="43"/>
      <c r="G304" s="43"/>
      <c r="H304" s="71"/>
      <c r="I304" s="43"/>
      <c r="J304" s="42"/>
      <c r="K304" s="43"/>
      <c r="L304" s="68"/>
      <c r="M304" s="136"/>
      <c r="N304" s="44"/>
      <c r="O304" s="44">
        <f>+Tableau26410[[#This Row],[MONTANT TOTAL  HT]]*1.2</f>
        <v>0</v>
      </c>
      <c r="P304" s="43"/>
      <c r="Q304" s="41"/>
      <c r="R304" s="41"/>
      <c r="S304" s="68"/>
      <c r="T304" s="78">
        <f t="shared" si="7"/>
        <v>0</v>
      </c>
      <c r="U304" s="45"/>
      <c r="V304" s="133"/>
    </row>
    <row r="305" spans="1:22" ht="24.95" customHeight="1" thickBot="1" x14ac:dyDescent="0.3">
      <c r="A305" s="31"/>
      <c r="B305" s="260" t="s">
        <v>9</v>
      </c>
      <c r="C305" s="252"/>
      <c r="D305" s="253"/>
      <c r="E305" s="254"/>
      <c r="F305" s="254"/>
      <c r="G305" s="254"/>
      <c r="H305" s="255"/>
      <c r="I305" s="254"/>
      <c r="J305" s="254"/>
      <c r="K305" s="254"/>
      <c r="L305" s="253"/>
      <c r="M305" s="261"/>
      <c r="N305" s="256">
        <f>SUBTOTAL(109,Tableau26410[MONTANT TOTAL  HT])</f>
        <v>0</v>
      </c>
      <c r="O305" s="256">
        <f>SUBTOTAL(109,Tableau26410[MONTANT TOTAL TTC])</f>
        <v>0</v>
      </c>
      <c r="P305" s="254"/>
      <c r="Q305" s="257"/>
      <c r="R305" s="257"/>
      <c r="S305" s="253"/>
      <c r="T305" s="256">
        <f>SUBTOTAL(109,Tableau26410[RESTE A RECEVOIR TTC])</f>
        <v>0</v>
      </c>
      <c r="U305" s="262"/>
      <c r="V305" s="263"/>
    </row>
  </sheetData>
  <mergeCells count="7">
    <mergeCell ref="A207:A304"/>
    <mergeCell ref="A3:A99"/>
    <mergeCell ref="A101:U102"/>
    <mergeCell ref="A1:V1"/>
    <mergeCell ref="A105:A201"/>
    <mergeCell ref="A103:V103"/>
    <mergeCell ref="A205:V205"/>
  </mergeCells>
  <conditionalFormatting sqref="L202:N204 L305:N1048576 L206:L304 L100:N100 O104 L3:L99 L2:M2 L104:M104 L104:L201 L206:M206">
    <cfRule type="cellIs" dxfId="185" priority="69" operator="equal">
      <formula>"OUI"</formula>
    </cfRule>
    <cfRule type="cellIs" dxfId="184" priority="70" operator="equal">
      <formula>"NON"</formula>
    </cfRule>
  </conditionalFormatting>
  <conditionalFormatting sqref="N201 O106:O201 B3:U99">
    <cfRule type="expression" dxfId="183" priority="64">
      <formula>IF($B3="REFUSE",1)</formula>
    </cfRule>
    <cfRule type="expression" dxfId="182" priority="65">
      <formula>IF($B3="PAYE",1)</formula>
    </cfRule>
    <cfRule type="expression" dxfId="181" priority="66">
      <formula>IF($B3="ACCORD",1)</formula>
    </cfRule>
  </conditionalFormatting>
  <conditionalFormatting sqref="B105:S200 U105:U201 B201:M201 O201:S201 S106:S201">
    <cfRule type="expression" dxfId="180" priority="53">
      <formula>IF($B105="REFUSE",1)</formula>
    </cfRule>
    <cfRule type="expression" dxfId="179" priority="54">
      <formula>IF($B105="PAYE",1)</formula>
    </cfRule>
    <cfRule type="expression" dxfId="178" priority="55">
      <formula>IF($B105="ACCORD",1)</formula>
    </cfRule>
  </conditionalFormatting>
  <conditionalFormatting sqref="T105:T201">
    <cfRule type="cellIs" dxfId="177" priority="35" operator="greaterThan">
      <formula>0</formula>
    </cfRule>
    <cfRule type="expression" dxfId="176" priority="50">
      <formula>IF($B105="REFUSE",1)</formula>
    </cfRule>
    <cfRule type="expression" dxfId="175" priority="51">
      <formula>IF($B105="PAYE",1)</formula>
    </cfRule>
    <cfRule type="expression" dxfId="174" priority="52">
      <formula>IF($B105="ACCORD",1)</formula>
    </cfRule>
  </conditionalFormatting>
  <conditionalFormatting sqref="B207:U304">
    <cfRule type="expression" dxfId="173" priority="36">
      <formula>IF($B207="REFUSE",1)</formula>
    </cfRule>
    <cfRule type="expression" dxfId="172" priority="37">
      <formula>IF($B207="PAYE",1)</formula>
    </cfRule>
    <cfRule type="expression" dxfId="171" priority="38">
      <formula>IF($B207="ACCORD",1)</formula>
    </cfRule>
  </conditionalFormatting>
  <conditionalFormatting sqref="T105:T202">
    <cfRule type="cellIs" dxfId="170" priority="34" operator="greaterThan">
      <formula>0</formula>
    </cfRule>
  </conditionalFormatting>
  <conditionalFormatting sqref="T3:T99">
    <cfRule type="expression" dxfId="163" priority="17">
      <formula>IF($B3="REFUSE",1)</formula>
    </cfRule>
    <cfRule type="expression" dxfId="162" priority="18">
      <formula>IF($B3="ACCORD",1)</formula>
    </cfRule>
    <cfRule type="expression" dxfId="161" priority="19">
      <formula>IF($B3="PAYE",1)</formula>
    </cfRule>
  </conditionalFormatting>
  <conditionalFormatting sqref="T1:T1048576">
    <cfRule type="cellIs" dxfId="160" priority="12" operator="greaterThan">
      <formula>0</formula>
    </cfRule>
  </conditionalFormatting>
  <conditionalFormatting sqref="B105:U105 S106:T201">
    <cfRule type="expression" dxfId="159" priority="6">
      <formula>IF($B105="REFUSE",1)</formula>
    </cfRule>
    <cfRule type="expression" dxfId="158" priority="7">
      <formula>IF($B105="PAYE",1)</formula>
    </cfRule>
    <cfRule type="expression" dxfId="157" priority="8">
      <formula>IF($B105="ACCORD",1)</formula>
    </cfRule>
  </conditionalFormatting>
  <conditionalFormatting sqref="T105:T201">
    <cfRule type="expression" dxfId="156" priority="3">
      <formula>IF($B105="REFUSE",1)</formula>
    </cfRule>
    <cfRule type="expression" dxfId="155" priority="4">
      <formula>IF($B105="ACCORD",1)</formula>
    </cfRule>
    <cfRule type="expression" dxfId="154" priority="5">
      <formula>IF($B105="PAYE",1)</formula>
    </cfRule>
  </conditionalFormatting>
  <conditionalFormatting sqref="M1:M1048576">
    <cfRule type="cellIs" dxfId="153" priority="1" operator="equal">
      <formula>"NON"</formula>
    </cfRule>
    <cfRule type="cellIs" dxfId="152" priority="2" operator="equal">
      <formula>"OUI"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2"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B87CB"/>
  </sheetPr>
  <dimension ref="A1:U94"/>
  <sheetViews>
    <sheetView workbookViewId="0">
      <pane xSplit="1" ySplit="2" topLeftCell="B67" activePane="bottomRight" state="frozen"/>
      <selection pane="topRight" activeCell="B1" sqref="B1"/>
      <selection pane="bottomLeft" activeCell="A3" sqref="A3"/>
      <selection pane="bottomRight" activeCell="D74" sqref="D74"/>
    </sheetView>
  </sheetViews>
  <sheetFormatPr baseColWidth="10" defaultRowHeight="15" x14ac:dyDescent="0.25"/>
  <cols>
    <col min="1" max="1" width="13.875" style="15" customWidth="1"/>
    <col min="2" max="3" width="11.625" customWidth="1"/>
    <col min="4" max="4" width="16" style="57" customWidth="1"/>
    <col min="5" max="6" width="18.75" customWidth="1"/>
    <col min="7" max="7" width="23.375" customWidth="1"/>
    <col min="8" max="8" width="18.75" style="64" customWidth="1"/>
    <col min="9" max="9" width="18.75" customWidth="1"/>
    <col min="10" max="10" width="18.875" customWidth="1"/>
    <col min="11" max="11" width="22" customWidth="1"/>
    <col min="12" max="12" width="18.375" style="57" customWidth="1"/>
    <col min="13" max="13" width="11.25" style="13" customWidth="1"/>
    <col min="14" max="14" width="18.75" style="3" customWidth="1"/>
    <col min="15" max="15" width="18.75" customWidth="1"/>
    <col min="16" max="16" width="14.25" customWidth="1"/>
    <col min="17" max="17" width="14.625" customWidth="1"/>
    <col min="18" max="18" width="17.75" style="57" customWidth="1"/>
    <col min="19" max="19" width="18.75" style="57" customWidth="1"/>
    <col min="20" max="20" width="18.75" style="3" customWidth="1"/>
    <col min="21" max="21" width="23.25" customWidth="1"/>
  </cols>
  <sheetData>
    <row r="1" spans="1:21" ht="61.5" customHeight="1" x14ac:dyDescent="0.25">
      <c r="A1" s="224" t="s">
        <v>18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5"/>
      <c r="R1" s="225"/>
      <c r="S1" s="225"/>
      <c r="T1" s="225"/>
      <c r="U1" s="225"/>
    </row>
    <row r="2" spans="1:21" ht="60" customHeight="1" x14ac:dyDescent="0.25">
      <c r="A2" s="20"/>
      <c r="B2" s="8" t="s">
        <v>17</v>
      </c>
      <c r="C2" s="8" t="s">
        <v>0</v>
      </c>
      <c r="D2" s="53" t="s">
        <v>1</v>
      </c>
      <c r="E2" s="10" t="s">
        <v>2</v>
      </c>
      <c r="F2" s="10" t="s">
        <v>3</v>
      </c>
      <c r="G2" s="10" t="s">
        <v>10</v>
      </c>
      <c r="H2" s="60" t="s">
        <v>13</v>
      </c>
      <c r="I2" s="10" t="s">
        <v>12</v>
      </c>
      <c r="J2" s="10" t="s">
        <v>26</v>
      </c>
      <c r="K2" s="10" t="s">
        <v>7</v>
      </c>
      <c r="L2" s="53" t="s">
        <v>46</v>
      </c>
      <c r="M2" s="10" t="s">
        <v>5</v>
      </c>
      <c r="N2" s="11" t="s">
        <v>50</v>
      </c>
      <c r="O2" s="11" t="s">
        <v>51</v>
      </c>
      <c r="P2" s="10" t="s">
        <v>6</v>
      </c>
      <c r="Q2" s="10" t="s">
        <v>14</v>
      </c>
      <c r="R2" s="53" t="s">
        <v>15</v>
      </c>
      <c r="S2" s="53" t="s">
        <v>4</v>
      </c>
      <c r="T2" s="11" t="s">
        <v>8</v>
      </c>
      <c r="U2" s="52" t="s">
        <v>11</v>
      </c>
    </row>
    <row r="3" spans="1:21" s="47" customFormat="1" ht="24.95" customHeight="1" x14ac:dyDescent="0.25">
      <c r="A3" s="232" t="s">
        <v>18</v>
      </c>
      <c r="B3" s="137"/>
      <c r="C3" s="138"/>
      <c r="D3" s="139"/>
      <c r="E3" s="138"/>
      <c r="F3" s="138"/>
      <c r="G3" s="138"/>
      <c r="H3" s="140"/>
      <c r="I3" s="138"/>
      <c r="J3" s="138"/>
      <c r="K3" s="37"/>
      <c r="L3" s="139"/>
      <c r="M3" s="138"/>
      <c r="N3" s="138"/>
      <c r="O3" s="142">
        <f>Tableau112[[#This Row],[MONTANT TOTAL  HT]]*1.2</f>
        <v>0</v>
      </c>
      <c r="P3" s="138"/>
      <c r="Q3" s="138"/>
      <c r="R3" s="139"/>
      <c r="S3" s="139"/>
      <c r="T3" s="143">
        <f>IF(ISBLANK($S3),O3,0)</f>
        <v>0</v>
      </c>
      <c r="U3" s="144"/>
    </row>
    <row r="4" spans="1:21" s="47" customFormat="1" ht="24.95" customHeight="1" x14ac:dyDescent="0.25">
      <c r="A4" s="233"/>
      <c r="B4" s="137"/>
      <c r="C4" s="138"/>
      <c r="D4" s="139"/>
      <c r="E4" s="138"/>
      <c r="F4" s="138"/>
      <c r="G4" s="138"/>
      <c r="H4" s="140"/>
      <c r="I4" s="138"/>
      <c r="J4" s="138"/>
      <c r="K4" s="138"/>
      <c r="L4" s="139"/>
      <c r="M4" s="138"/>
      <c r="N4" s="141"/>
      <c r="O4" s="142">
        <f>Tableau112[[#This Row],[MONTANT TOTAL  HT]]*1.2</f>
        <v>0</v>
      </c>
      <c r="P4" s="138"/>
      <c r="Q4" s="138"/>
      <c r="R4" s="139"/>
      <c r="S4" s="139"/>
      <c r="T4" s="143">
        <f>IF(ISBLANK($S4),O4,0)</f>
        <v>0</v>
      </c>
      <c r="U4" s="145"/>
    </row>
    <row r="5" spans="1:21" s="47" customFormat="1" ht="24.95" customHeight="1" x14ac:dyDescent="0.25">
      <c r="A5" s="233"/>
      <c r="B5" s="137"/>
      <c r="C5" s="138"/>
      <c r="D5" s="139"/>
      <c r="E5" s="138"/>
      <c r="F5" s="138"/>
      <c r="G5" s="138"/>
      <c r="H5" s="140"/>
      <c r="I5" s="138"/>
      <c r="J5" s="138"/>
      <c r="K5" s="138"/>
      <c r="L5" s="139"/>
      <c r="M5" s="138"/>
      <c r="N5" s="141"/>
      <c r="O5" s="142">
        <f>Tableau112[[#This Row],[MONTANT TOTAL  HT]]*1.2</f>
        <v>0</v>
      </c>
      <c r="P5" s="138"/>
      <c r="Q5" s="138"/>
      <c r="R5" s="139"/>
      <c r="S5" s="139"/>
      <c r="T5" s="143">
        <f t="shared" ref="T5:T28" si="0">IF(ISBLANK($S5),O5,0)</f>
        <v>0</v>
      </c>
      <c r="U5" s="145"/>
    </row>
    <row r="6" spans="1:21" s="47" customFormat="1" ht="24.95" customHeight="1" x14ac:dyDescent="0.25">
      <c r="A6" s="233"/>
      <c r="B6" s="137"/>
      <c r="C6" s="138"/>
      <c r="D6" s="139"/>
      <c r="E6" s="138"/>
      <c r="F6" s="138"/>
      <c r="G6" s="138"/>
      <c r="H6" s="140"/>
      <c r="I6" s="138"/>
      <c r="J6" s="138"/>
      <c r="K6" s="138"/>
      <c r="L6" s="139"/>
      <c r="M6" s="138"/>
      <c r="N6" s="141"/>
      <c r="O6" s="142">
        <f>Tableau112[[#This Row],[MONTANT TOTAL  HT]]*1.2</f>
        <v>0</v>
      </c>
      <c r="P6" s="138"/>
      <c r="Q6" s="138"/>
      <c r="R6" s="139"/>
      <c r="S6" s="139"/>
      <c r="T6" s="143">
        <f t="shared" si="0"/>
        <v>0</v>
      </c>
      <c r="U6" s="145"/>
    </row>
    <row r="7" spans="1:21" s="47" customFormat="1" ht="24.95" customHeight="1" x14ac:dyDescent="0.25">
      <c r="A7" s="233"/>
      <c r="B7" s="137"/>
      <c r="C7" s="138"/>
      <c r="D7" s="139"/>
      <c r="E7" s="138"/>
      <c r="F7" s="138"/>
      <c r="G7" s="138"/>
      <c r="H7" s="140"/>
      <c r="I7" s="138"/>
      <c r="J7" s="138"/>
      <c r="K7" s="138"/>
      <c r="L7" s="139"/>
      <c r="M7" s="138"/>
      <c r="N7" s="141"/>
      <c r="O7" s="142">
        <f>Tableau112[[#This Row],[MONTANT TOTAL  HT]]*1.2</f>
        <v>0</v>
      </c>
      <c r="P7" s="138"/>
      <c r="Q7" s="138"/>
      <c r="R7" s="139"/>
      <c r="S7" s="139"/>
      <c r="T7" s="143">
        <f t="shared" si="0"/>
        <v>0</v>
      </c>
      <c r="U7" s="145"/>
    </row>
    <row r="8" spans="1:21" s="47" customFormat="1" ht="24.95" customHeight="1" x14ac:dyDescent="0.25">
      <c r="A8" s="233"/>
      <c r="B8" s="137"/>
      <c r="C8" s="138"/>
      <c r="D8" s="139"/>
      <c r="E8" s="138"/>
      <c r="F8" s="138"/>
      <c r="G8" s="138"/>
      <c r="H8" s="140"/>
      <c r="I8" s="138"/>
      <c r="J8" s="138"/>
      <c r="K8" s="138"/>
      <c r="L8" s="139"/>
      <c r="M8" s="138"/>
      <c r="N8" s="141"/>
      <c r="O8" s="142">
        <f>Tableau112[[#This Row],[MONTANT TOTAL  HT]]*1.2</f>
        <v>0</v>
      </c>
      <c r="P8" s="138"/>
      <c r="Q8" s="138"/>
      <c r="R8" s="139"/>
      <c r="S8" s="139"/>
      <c r="T8" s="143">
        <f t="shared" si="0"/>
        <v>0</v>
      </c>
      <c r="U8" s="145"/>
    </row>
    <row r="9" spans="1:21" s="47" customFormat="1" ht="24.95" customHeight="1" x14ac:dyDescent="0.25">
      <c r="A9" s="233"/>
      <c r="B9" s="137"/>
      <c r="C9" s="138"/>
      <c r="D9" s="139"/>
      <c r="E9" s="138"/>
      <c r="F9" s="138"/>
      <c r="G9" s="138"/>
      <c r="H9" s="140"/>
      <c r="I9" s="138"/>
      <c r="J9" s="138"/>
      <c r="K9" s="138"/>
      <c r="L9" s="139"/>
      <c r="M9" s="138"/>
      <c r="N9" s="141"/>
      <c r="O9" s="142">
        <f>Tableau112[[#This Row],[MONTANT TOTAL  HT]]*1.2</f>
        <v>0</v>
      </c>
      <c r="P9" s="138"/>
      <c r="Q9" s="138"/>
      <c r="R9" s="139"/>
      <c r="S9" s="139"/>
      <c r="T9" s="143">
        <f t="shared" si="0"/>
        <v>0</v>
      </c>
      <c r="U9" s="145"/>
    </row>
    <row r="10" spans="1:21" s="47" customFormat="1" ht="24.95" customHeight="1" x14ac:dyDescent="0.25">
      <c r="A10" s="233"/>
      <c r="B10" s="137"/>
      <c r="C10" s="138"/>
      <c r="D10" s="139"/>
      <c r="E10" s="138"/>
      <c r="F10" s="138"/>
      <c r="G10" s="138"/>
      <c r="H10" s="140"/>
      <c r="I10" s="138"/>
      <c r="J10" s="138"/>
      <c r="K10" s="138"/>
      <c r="L10" s="139"/>
      <c r="M10" s="138"/>
      <c r="N10" s="141"/>
      <c r="O10" s="142">
        <f>Tableau112[[#This Row],[MONTANT TOTAL  HT]]*1.2</f>
        <v>0</v>
      </c>
      <c r="P10" s="138"/>
      <c r="Q10" s="138"/>
      <c r="R10" s="139"/>
      <c r="S10" s="139"/>
      <c r="T10" s="143">
        <f t="shared" si="0"/>
        <v>0</v>
      </c>
      <c r="U10" s="145"/>
    </row>
    <row r="11" spans="1:21" s="47" customFormat="1" ht="24.95" customHeight="1" x14ac:dyDescent="0.25">
      <c r="A11" s="233"/>
      <c r="B11" s="137"/>
      <c r="C11" s="138"/>
      <c r="D11" s="139"/>
      <c r="E11" s="138"/>
      <c r="F11" s="138"/>
      <c r="G11" s="138"/>
      <c r="H11" s="140"/>
      <c r="I11" s="138"/>
      <c r="J11" s="138"/>
      <c r="K11" s="138"/>
      <c r="L11" s="139"/>
      <c r="M11" s="138"/>
      <c r="N11" s="141"/>
      <c r="O11" s="142">
        <f>Tableau112[[#This Row],[MONTANT TOTAL  HT]]*1.2</f>
        <v>0</v>
      </c>
      <c r="P11" s="138"/>
      <c r="Q11" s="138"/>
      <c r="R11" s="139"/>
      <c r="S11" s="139"/>
      <c r="T11" s="143">
        <f t="shared" si="0"/>
        <v>0</v>
      </c>
      <c r="U11" s="145"/>
    </row>
    <row r="12" spans="1:21" s="47" customFormat="1" ht="24.95" customHeight="1" x14ac:dyDescent="0.25">
      <c r="A12" s="233"/>
      <c r="B12" s="137"/>
      <c r="C12" s="138"/>
      <c r="D12" s="139"/>
      <c r="E12" s="138"/>
      <c r="F12" s="138"/>
      <c r="G12" s="138"/>
      <c r="H12" s="140"/>
      <c r="I12" s="138"/>
      <c r="J12" s="138"/>
      <c r="K12" s="138"/>
      <c r="L12" s="139"/>
      <c r="M12" s="138"/>
      <c r="N12" s="141"/>
      <c r="O12" s="142">
        <f>Tableau112[[#This Row],[MONTANT TOTAL  HT]]*1.2</f>
        <v>0</v>
      </c>
      <c r="P12" s="138"/>
      <c r="Q12" s="138"/>
      <c r="R12" s="139"/>
      <c r="S12" s="139"/>
      <c r="T12" s="143">
        <f t="shared" si="0"/>
        <v>0</v>
      </c>
      <c r="U12" s="145"/>
    </row>
    <row r="13" spans="1:21" s="47" customFormat="1" ht="24.95" customHeight="1" x14ac:dyDescent="0.25">
      <c r="A13" s="233"/>
      <c r="B13" s="137"/>
      <c r="C13" s="138"/>
      <c r="D13" s="139"/>
      <c r="E13" s="138"/>
      <c r="F13" s="138"/>
      <c r="G13" s="138"/>
      <c r="H13" s="140"/>
      <c r="I13" s="138"/>
      <c r="J13" s="138"/>
      <c r="K13" s="138"/>
      <c r="L13" s="139"/>
      <c r="M13" s="138"/>
      <c r="N13" s="141"/>
      <c r="O13" s="142">
        <f>Tableau112[[#This Row],[MONTANT TOTAL  HT]]*1.2</f>
        <v>0</v>
      </c>
      <c r="P13" s="138"/>
      <c r="Q13" s="138"/>
      <c r="R13" s="139"/>
      <c r="S13" s="139"/>
      <c r="T13" s="143">
        <f t="shared" si="0"/>
        <v>0</v>
      </c>
      <c r="U13" s="145"/>
    </row>
    <row r="14" spans="1:21" s="47" customFormat="1" ht="24.95" customHeight="1" x14ac:dyDescent="0.25">
      <c r="A14" s="233"/>
      <c r="B14" s="137"/>
      <c r="C14" s="138"/>
      <c r="D14" s="139"/>
      <c r="E14" s="138"/>
      <c r="F14" s="138"/>
      <c r="G14" s="138"/>
      <c r="H14" s="140"/>
      <c r="I14" s="138"/>
      <c r="J14" s="138"/>
      <c r="K14" s="138"/>
      <c r="L14" s="139"/>
      <c r="M14" s="138"/>
      <c r="N14" s="141"/>
      <c r="O14" s="142">
        <f>Tableau112[[#This Row],[MONTANT TOTAL  HT]]*1.2</f>
        <v>0</v>
      </c>
      <c r="P14" s="138"/>
      <c r="Q14" s="138"/>
      <c r="R14" s="139"/>
      <c r="S14" s="139"/>
      <c r="T14" s="143">
        <f t="shared" si="0"/>
        <v>0</v>
      </c>
      <c r="U14" s="145"/>
    </row>
    <row r="15" spans="1:21" s="47" customFormat="1" ht="24.95" customHeight="1" x14ac:dyDescent="0.25">
      <c r="A15" s="233"/>
      <c r="B15" s="137"/>
      <c r="C15" s="138"/>
      <c r="D15" s="139"/>
      <c r="E15" s="138"/>
      <c r="F15" s="138"/>
      <c r="G15" s="138"/>
      <c r="H15" s="140"/>
      <c r="I15" s="138"/>
      <c r="J15" s="138"/>
      <c r="K15" s="138"/>
      <c r="L15" s="139"/>
      <c r="M15" s="138"/>
      <c r="N15" s="141"/>
      <c r="O15" s="142">
        <f>Tableau112[[#This Row],[MONTANT TOTAL  HT]]*1.2</f>
        <v>0</v>
      </c>
      <c r="P15" s="138"/>
      <c r="Q15" s="138"/>
      <c r="R15" s="139"/>
      <c r="S15" s="139"/>
      <c r="T15" s="143">
        <f t="shared" si="0"/>
        <v>0</v>
      </c>
      <c r="U15" s="145"/>
    </row>
    <row r="16" spans="1:21" s="47" customFormat="1" ht="24.95" customHeight="1" x14ac:dyDescent="0.25">
      <c r="A16" s="233"/>
      <c r="B16" s="137"/>
      <c r="C16" s="138"/>
      <c r="D16" s="139"/>
      <c r="E16" s="138"/>
      <c r="F16" s="138"/>
      <c r="G16" s="138"/>
      <c r="H16" s="140"/>
      <c r="I16" s="138"/>
      <c r="J16" s="138"/>
      <c r="K16" s="138"/>
      <c r="L16" s="139"/>
      <c r="M16" s="138"/>
      <c r="N16" s="141"/>
      <c r="O16" s="142">
        <f>Tableau112[[#This Row],[MONTANT TOTAL  HT]]*1.2</f>
        <v>0</v>
      </c>
      <c r="P16" s="138"/>
      <c r="Q16" s="138"/>
      <c r="R16" s="139"/>
      <c r="S16" s="139"/>
      <c r="T16" s="143">
        <f t="shared" si="0"/>
        <v>0</v>
      </c>
      <c r="U16" s="145"/>
    </row>
    <row r="17" spans="1:21" s="47" customFormat="1" ht="24.95" customHeight="1" x14ac:dyDescent="0.25">
      <c r="A17" s="233"/>
      <c r="B17" s="137"/>
      <c r="C17" s="138"/>
      <c r="D17" s="139"/>
      <c r="E17" s="138"/>
      <c r="F17" s="138"/>
      <c r="G17" s="138"/>
      <c r="H17" s="140"/>
      <c r="I17" s="138"/>
      <c r="J17" s="138"/>
      <c r="K17" s="138"/>
      <c r="L17" s="139"/>
      <c r="M17" s="138"/>
      <c r="N17" s="141"/>
      <c r="O17" s="142">
        <f>Tableau112[[#This Row],[MONTANT TOTAL  HT]]*1.2</f>
        <v>0</v>
      </c>
      <c r="P17" s="138"/>
      <c r="Q17" s="138"/>
      <c r="R17" s="139"/>
      <c r="S17" s="139"/>
      <c r="T17" s="143">
        <f t="shared" si="0"/>
        <v>0</v>
      </c>
      <c r="U17" s="145"/>
    </row>
    <row r="18" spans="1:21" s="47" customFormat="1" ht="24.95" customHeight="1" x14ac:dyDescent="0.25">
      <c r="A18" s="233"/>
      <c r="B18" s="137"/>
      <c r="C18" s="138"/>
      <c r="D18" s="139"/>
      <c r="E18" s="138"/>
      <c r="F18" s="138"/>
      <c r="G18" s="138"/>
      <c r="H18" s="140"/>
      <c r="I18" s="138"/>
      <c r="J18" s="138"/>
      <c r="K18" s="138"/>
      <c r="L18" s="139"/>
      <c r="M18" s="138"/>
      <c r="N18" s="141"/>
      <c r="O18" s="142">
        <f>Tableau112[[#This Row],[MONTANT TOTAL  HT]]*1.2</f>
        <v>0</v>
      </c>
      <c r="P18" s="138"/>
      <c r="Q18" s="138"/>
      <c r="R18" s="139"/>
      <c r="S18" s="139"/>
      <c r="T18" s="143">
        <f t="shared" si="0"/>
        <v>0</v>
      </c>
      <c r="U18" s="145"/>
    </row>
    <row r="19" spans="1:21" s="47" customFormat="1" ht="24.95" customHeight="1" x14ac:dyDescent="0.25">
      <c r="A19" s="233"/>
      <c r="B19" s="137"/>
      <c r="C19" s="138"/>
      <c r="D19" s="139"/>
      <c r="E19" s="138"/>
      <c r="F19" s="138"/>
      <c r="G19" s="138"/>
      <c r="H19" s="140"/>
      <c r="I19" s="138"/>
      <c r="J19" s="138"/>
      <c r="K19" s="138"/>
      <c r="L19" s="139"/>
      <c r="M19" s="138"/>
      <c r="N19" s="141"/>
      <c r="O19" s="142">
        <f>Tableau112[[#This Row],[MONTANT TOTAL  HT]]*1.2</f>
        <v>0</v>
      </c>
      <c r="P19" s="138"/>
      <c r="Q19" s="138"/>
      <c r="R19" s="139"/>
      <c r="S19" s="139"/>
      <c r="T19" s="143">
        <f t="shared" si="0"/>
        <v>0</v>
      </c>
      <c r="U19" s="145"/>
    </row>
    <row r="20" spans="1:21" s="47" customFormat="1" ht="24.95" customHeight="1" x14ac:dyDescent="0.25">
      <c r="A20" s="233"/>
      <c r="B20" s="137"/>
      <c r="C20" s="138"/>
      <c r="D20" s="139"/>
      <c r="E20" s="138"/>
      <c r="F20" s="138"/>
      <c r="G20" s="138"/>
      <c r="H20" s="140"/>
      <c r="I20" s="138"/>
      <c r="J20" s="138"/>
      <c r="K20" s="138"/>
      <c r="L20" s="139"/>
      <c r="M20" s="138"/>
      <c r="N20" s="141"/>
      <c r="O20" s="142">
        <f>Tableau112[[#This Row],[MONTANT TOTAL  HT]]*1.2</f>
        <v>0</v>
      </c>
      <c r="P20" s="138"/>
      <c r="Q20" s="138"/>
      <c r="R20" s="139"/>
      <c r="S20" s="139"/>
      <c r="T20" s="143">
        <f t="shared" si="0"/>
        <v>0</v>
      </c>
      <c r="U20" s="145"/>
    </row>
    <row r="21" spans="1:21" s="47" customFormat="1" ht="24.95" customHeight="1" x14ac:dyDescent="0.25">
      <c r="A21" s="233"/>
      <c r="B21" s="137"/>
      <c r="C21" s="138"/>
      <c r="D21" s="139"/>
      <c r="E21" s="138"/>
      <c r="F21" s="138"/>
      <c r="G21" s="138"/>
      <c r="H21" s="140"/>
      <c r="I21" s="138"/>
      <c r="J21" s="138"/>
      <c r="K21" s="138"/>
      <c r="L21" s="139"/>
      <c r="M21" s="138"/>
      <c r="N21" s="141"/>
      <c r="O21" s="142">
        <f>Tableau112[[#This Row],[MONTANT TOTAL  HT]]*1.2</f>
        <v>0</v>
      </c>
      <c r="P21" s="138"/>
      <c r="Q21" s="138"/>
      <c r="R21" s="139"/>
      <c r="S21" s="139"/>
      <c r="T21" s="143">
        <f t="shared" si="0"/>
        <v>0</v>
      </c>
      <c r="U21" s="145"/>
    </row>
    <row r="22" spans="1:21" s="47" customFormat="1" ht="24.95" customHeight="1" x14ac:dyDescent="0.25">
      <c r="A22" s="233"/>
      <c r="B22" s="137"/>
      <c r="C22" s="138"/>
      <c r="D22" s="139"/>
      <c r="E22" s="138"/>
      <c r="F22" s="138"/>
      <c r="G22" s="138"/>
      <c r="H22" s="140"/>
      <c r="I22" s="138"/>
      <c r="J22" s="138"/>
      <c r="K22" s="138"/>
      <c r="L22" s="139"/>
      <c r="M22" s="138"/>
      <c r="N22" s="141"/>
      <c r="O22" s="142">
        <f>Tableau112[[#This Row],[MONTANT TOTAL  HT]]*1.2</f>
        <v>0</v>
      </c>
      <c r="P22" s="138"/>
      <c r="Q22" s="138"/>
      <c r="R22" s="139"/>
      <c r="S22" s="139"/>
      <c r="T22" s="143">
        <f t="shared" si="0"/>
        <v>0</v>
      </c>
      <c r="U22" s="145"/>
    </row>
    <row r="23" spans="1:21" s="47" customFormat="1" ht="24.95" customHeight="1" x14ac:dyDescent="0.25">
      <c r="A23" s="233"/>
      <c r="B23" s="137"/>
      <c r="C23" s="138"/>
      <c r="D23" s="139"/>
      <c r="E23" s="138"/>
      <c r="F23" s="138"/>
      <c r="G23" s="138"/>
      <c r="H23" s="140"/>
      <c r="I23" s="138"/>
      <c r="J23" s="138"/>
      <c r="K23" s="138"/>
      <c r="L23" s="139"/>
      <c r="M23" s="138"/>
      <c r="N23" s="141"/>
      <c r="O23" s="142">
        <f>Tableau112[[#This Row],[MONTANT TOTAL  HT]]*1.2</f>
        <v>0</v>
      </c>
      <c r="P23" s="138"/>
      <c r="Q23" s="138"/>
      <c r="R23" s="139"/>
      <c r="S23" s="139"/>
      <c r="T23" s="143">
        <f t="shared" si="0"/>
        <v>0</v>
      </c>
      <c r="U23" s="145"/>
    </row>
    <row r="24" spans="1:21" s="47" customFormat="1" ht="24.95" customHeight="1" x14ac:dyDescent="0.25">
      <c r="A24" s="233"/>
      <c r="B24" s="137"/>
      <c r="C24" s="138"/>
      <c r="D24" s="139"/>
      <c r="E24" s="138"/>
      <c r="F24" s="138"/>
      <c r="G24" s="138"/>
      <c r="H24" s="140"/>
      <c r="I24" s="138"/>
      <c r="J24" s="138"/>
      <c r="K24" s="138"/>
      <c r="L24" s="139"/>
      <c r="M24" s="138"/>
      <c r="N24" s="141"/>
      <c r="O24" s="142">
        <f>Tableau112[[#This Row],[MONTANT TOTAL  HT]]*1.2</f>
        <v>0</v>
      </c>
      <c r="P24" s="138"/>
      <c r="Q24" s="138"/>
      <c r="R24" s="139"/>
      <c r="S24" s="139"/>
      <c r="T24" s="143">
        <f t="shared" si="0"/>
        <v>0</v>
      </c>
      <c r="U24" s="145"/>
    </row>
    <row r="25" spans="1:21" s="47" customFormat="1" ht="24.95" customHeight="1" x14ac:dyDescent="0.25">
      <c r="A25" s="233"/>
      <c r="B25" s="137"/>
      <c r="C25" s="138"/>
      <c r="D25" s="139"/>
      <c r="E25" s="138"/>
      <c r="F25" s="138"/>
      <c r="G25" s="138"/>
      <c r="H25" s="140"/>
      <c r="I25" s="138"/>
      <c r="J25" s="138"/>
      <c r="K25" s="138"/>
      <c r="L25" s="139"/>
      <c r="M25" s="138"/>
      <c r="N25" s="141"/>
      <c r="O25" s="142">
        <f>Tableau112[[#This Row],[MONTANT TOTAL  HT]]*1.2</f>
        <v>0</v>
      </c>
      <c r="P25" s="138"/>
      <c r="Q25" s="138"/>
      <c r="R25" s="139"/>
      <c r="S25" s="139"/>
      <c r="T25" s="143">
        <f t="shared" si="0"/>
        <v>0</v>
      </c>
      <c r="U25" s="145"/>
    </row>
    <row r="26" spans="1:21" s="47" customFormat="1" ht="24.95" customHeight="1" x14ac:dyDescent="0.25">
      <c r="A26" s="233"/>
      <c r="B26" s="137"/>
      <c r="C26" s="138"/>
      <c r="D26" s="139"/>
      <c r="E26" s="138"/>
      <c r="F26" s="138"/>
      <c r="G26" s="138"/>
      <c r="H26" s="140"/>
      <c r="I26" s="138"/>
      <c r="J26" s="138"/>
      <c r="K26" s="138"/>
      <c r="L26" s="139"/>
      <c r="M26" s="138"/>
      <c r="N26" s="141"/>
      <c r="O26" s="142">
        <f>Tableau112[[#This Row],[MONTANT TOTAL  HT]]*1.2</f>
        <v>0</v>
      </c>
      <c r="P26" s="138"/>
      <c r="Q26" s="138"/>
      <c r="R26" s="139"/>
      <c r="S26" s="139"/>
      <c r="T26" s="143">
        <f t="shared" si="0"/>
        <v>0</v>
      </c>
      <c r="U26" s="145"/>
    </row>
    <row r="27" spans="1:21" s="47" customFormat="1" ht="24.95" customHeight="1" x14ac:dyDescent="0.25">
      <c r="A27" s="233"/>
      <c r="B27" s="137"/>
      <c r="C27" s="138"/>
      <c r="D27" s="139"/>
      <c r="E27" s="138"/>
      <c r="F27" s="138"/>
      <c r="G27" s="138"/>
      <c r="H27" s="140"/>
      <c r="I27" s="138"/>
      <c r="J27" s="138"/>
      <c r="K27" s="138"/>
      <c r="L27" s="139"/>
      <c r="M27" s="138"/>
      <c r="N27" s="141"/>
      <c r="O27" s="142">
        <f>Tableau112[[#This Row],[MONTANT TOTAL  HT]]*1.2</f>
        <v>0</v>
      </c>
      <c r="P27" s="138"/>
      <c r="Q27" s="138"/>
      <c r="R27" s="139"/>
      <c r="S27" s="139"/>
      <c r="T27" s="143">
        <f t="shared" si="0"/>
        <v>0</v>
      </c>
      <c r="U27" s="145"/>
    </row>
    <row r="28" spans="1:21" s="47" customFormat="1" ht="24.95" customHeight="1" x14ac:dyDescent="0.25">
      <c r="A28" s="233"/>
      <c r="B28" s="146"/>
      <c r="C28" s="147"/>
      <c r="D28" s="148"/>
      <c r="E28" s="147"/>
      <c r="F28" s="147"/>
      <c r="G28" s="147"/>
      <c r="H28" s="149"/>
      <c r="I28" s="147"/>
      <c r="J28" s="147"/>
      <c r="K28" s="147"/>
      <c r="L28" s="148"/>
      <c r="M28" s="147"/>
      <c r="N28" s="150"/>
      <c r="O28" s="142">
        <f>Tableau112[[#This Row],[MONTANT TOTAL  HT]]*1.2</f>
        <v>0</v>
      </c>
      <c r="P28" s="147"/>
      <c r="Q28" s="147"/>
      <c r="R28" s="148"/>
      <c r="S28" s="148"/>
      <c r="T28" s="143">
        <f t="shared" si="0"/>
        <v>0</v>
      </c>
      <c r="U28" s="151"/>
    </row>
    <row r="29" spans="1:21" ht="24.95" customHeight="1" thickBot="1" x14ac:dyDescent="0.3">
      <c r="A29" s="21"/>
      <c r="B29" s="117" t="s">
        <v>9</v>
      </c>
      <c r="C29" s="118"/>
      <c r="D29" s="119"/>
      <c r="E29" s="118"/>
      <c r="F29" s="118"/>
      <c r="G29" s="118"/>
      <c r="H29" s="120"/>
      <c r="I29" s="118"/>
      <c r="J29" s="118"/>
      <c r="K29" s="118"/>
      <c r="L29" s="119"/>
      <c r="M29" s="118"/>
      <c r="N29" s="121">
        <f>SUBTOTAL(109,Tableau112[MONTANT TOTAL  HT])</f>
        <v>0</v>
      </c>
      <c r="O29" s="122">
        <f>SUBTOTAL(109,Tableau112[MONTANT TOTAL  HT])</f>
        <v>0</v>
      </c>
      <c r="P29" s="118"/>
      <c r="Q29" s="118"/>
      <c r="R29" s="119"/>
      <c r="S29" s="119"/>
      <c r="T29" s="122">
        <f>SUBTOTAL(109,Tableau112[MONTANT TOTAL  HT])</f>
        <v>0</v>
      </c>
      <c r="U29" s="123"/>
    </row>
    <row r="30" spans="1:21" ht="15.75" thickBot="1" x14ac:dyDescent="0.3">
      <c r="B30" s="6"/>
      <c r="C30" s="6"/>
      <c r="D30" s="54"/>
      <c r="E30" s="6"/>
      <c r="F30" s="6"/>
      <c r="G30" s="6"/>
      <c r="H30" s="61"/>
      <c r="I30" s="6"/>
      <c r="J30" s="6"/>
      <c r="K30" s="6"/>
      <c r="L30" s="54"/>
      <c r="M30" s="12"/>
      <c r="N30" s="7"/>
      <c r="O30" s="6"/>
      <c r="P30" s="6"/>
      <c r="Q30" s="6"/>
      <c r="R30" s="54"/>
      <c r="S30" s="54"/>
      <c r="T30" s="7"/>
      <c r="U30" s="6"/>
    </row>
    <row r="31" spans="1:21" ht="61.5" customHeight="1" thickBot="1" x14ac:dyDescent="0.3">
      <c r="A31" s="19"/>
      <c r="B31" s="230" t="s">
        <v>19</v>
      </c>
      <c r="C31" s="230"/>
      <c r="D31" s="230"/>
      <c r="E31" s="230"/>
      <c r="F31" s="230"/>
      <c r="G31" s="50" t="s">
        <v>20</v>
      </c>
      <c r="H31" s="62"/>
      <c r="I31" s="50"/>
      <c r="J31" s="50"/>
      <c r="K31" s="50"/>
      <c r="L31" s="50"/>
      <c r="M31" s="51"/>
      <c r="N31" s="51"/>
      <c r="O31" s="51"/>
      <c r="P31" s="51"/>
      <c r="Q31" s="51"/>
      <c r="R31" s="58" t="s">
        <v>20</v>
      </c>
      <c r="S31" s="55"/>
      <c r="T31" s="65"/>
      <c r="U31" s="51"/>
    </row>
    <row r="32" spans="1:21" s="18" customFormat="1" ht="15" customHeight="1" thickBot="1" x14ac:dyDescent="0.3">
      <c r="A32" s="15"/>
      <c r="B32" s="16"/>
      <c r="C32" s="16"/>
      <c r="D32" s="59"/>
      <c r="E32" s="16"/>
      <c r="F32" s="16"/>
      <c r="G32" s="16"/>
      <c r="H32" s="63"/>
      <c r="I32" s="16"/>
      <c r="J32" s="16"/>
      <c r="K32" s="16"/>
      <c r="L32" s="56"/>
      <c r="M32" s="17"/>
      <c r="N32" s="17"/>
      <c r="O32" s="16"/>
      <c r="P32" s="17"/>
      <c r="Q32" s="17"/>
      <c r="R32" s="56"/>
      <c r="S32" s="56"/>
      <c r="T32" s="66"/>
      <c r="U32" s="17"/>
    </row>
    <row r="33" spans="1:21" ht="60.75" customHeight="1" x14ac:dyDescent="0.25">
      <c r="A33" s="224" t="s">
        <v>16</v>
      </c>
      <c r="B33" s="225"/>
      <c r="C33" s="225"/>
      <c r="D33" s="225"/>
      <c r="E33" s="225"/>
      <c r="F33" s="225"/>
      <c r="G33" s="225"/>
      <c r="H33" s="225"/>
      <c r="I33" s="225"/>
      <c r="J33" s="225"/>
      <c r="K33" s="225"/>
      <c r="L33" s="225"/>
      <c r="M33" s="225"/>
      <c r="N33" s="225"/>
      <c r="O33" s="225"/>
      <c r="P33" s="225"/>
      <c r="Q33" s="225"/>
      <c r="R33" s="225"/>
      <c r="S33" s="225"/>
      <c r="T33" s="225"/>
      <c r="U33" s="226"/>
    </row>
    <row r="34" spans="1:21" ht="60" customHeight="1" x14ac:dyDescent="0.25">
      <c r="A34" s="234" t="s">
        <v>16</v>
      </c>
      <c r="B34" s="8" t="s">
        <v>17</v>
      </c>
      <c r="C34" s="8" t="s">
        <v>0</v>
      </c>
      <c r="D34" s="53" t="s">
        <v>1</v>
      </c>
      <c r="E34" s="10" t="s">
        <v>2</v>
      </c>
      <c r="F34" s="10" t="s">
        <v>3</v>
      </c>
      <c r="G34" s="10" t="s">
        <v>10</v>
      </c>
      <c r="H34" s="60" t="s">
        <v>13</v>
      </c>
      <c r="I34" s="10" t="s">
        <v>12</v>
      </c>
      <c r="J34" s="10" t="s">
        <v>26</v>
      </c>
      <c r="K34" s="10" t="s">
        <v>7</v>
      </c>
      <c r="L34" s="53" t="s">
        <v>46</v>
      </c>
      <c r="M34" s="9" t="s">
        <v>5</v>
      </c>
      <c r="N34" s="11" t="s">
        <v>50</v>
      </c>
      <c r="O34" s="11" t="s">
        <v>51</v>
      </c>
      <c r="P34" s="10" t="s">
        <v>6</v>
      </c>
      <c r="Q34" s="10" t="s">
        <v>14</v>
      </c>
      <c r="R34" s="53" t="s">
        <v>15</v>
      </c>
      <c r="S34" s="53" t="s">
        <v>4</v>
      </c>
      <c r="T34" s="11" t="s">
        <v>8</v>
      </c>
      <c r="U34" s="52" t="s">
        <v>11</v>
      </c>
    </row>
    <row r="35" spans="1:21" s="47" customFormat="1" ht="24.95" customHeight="1" x14ac:dyDescent="0.25">
      <c r="A35" s="234"/>
      <c r="B35" s="137"/>
      <c r="C35" s="138"/>
      <c r="D35" s="139"/>
      <c r="E35" s="138"/>
      <c r="F35" s="138"/>
      <c r="G35" s="138"/>
      <c r="H35" s="140"/>
      <c r="I35" s="138"/>
      <c r="J35" s="138"/>
      <c r="K35" s="37"/>
      <c r="L35" s="139"/>
      <c r="M35" s="138"/>
      <c r="N35" s="141"/>
      <c r="O35" s="142">
        <f>+Tableau413[[#This Row],[MONTANT TOTAL  HT]]*1.2</f>
        <v>0</v>
      </c>
      <c r="P35" s="138"/>
      <c r="Q35" s="138"/>
      <c r="R35" s="139"/>
      <c r="S35" s="139"/>
      <c r="T35" s="143">
        <f>IF(ISBLANK($S35),O35,0)</f>
        <v>0</v>
      </c>
      <c r="U35" s="144"/>
    </row>
    <row r="36" spans="1:21" s="47" customFormat="1" ht="24.95" customHeight="1" x14ac:dyDescent="0.25">
      <c r="A36" s="234"/>
      <c r="B36" s="137"/>
      <c r="C36" s="138"/>
      <c r="D36" s="139"/>
      <c r="E36" s="138"/>
      <c r="F36" s="138"/>
      <c r="G36" s="138"/>
      <c r="H36" s="140"/>
      <c r="I36" s="138"/>
      <c r="J36" s="138"/>
      <c r="K36" s="138"/>
      <c r="L36" s="139"/>
      <c r="M36" s="138"/>
      <c r="N36" s="141"/>
      <c r="O36" s="142">
        <f>+Tableau413[[#This Row],[MONTANT TOTAL  HT]]*1.2</f>
        <v>0</v>
      </c>
      <c r="P36" s="138"/>
      <c r="Q36" s="138"/>
      <c r="R36" s="139"/>
      <c r="S36" s="139"/>
      <c r="T36" s="143">
        <f t="shared" ref="T36:T61" si="1">IF(ISBLANK($S36),O36,0)</f>
        <v>0</v>
      </c>
      <c r="U36" s="145"/>
    </row>
    <row r="37" spans="1:21" s="47" customFormat="1" ht="24.95" customHeight="1" x14ac:dyDescent="0.25">
      <c r="A37" s="234"/>
      <c r="B37" s="137"/>
      <c r="C37" s="138"/>
      <c r="D37" s="139"/>
      <c r="E37" s="138"/>
      <c r="F37" s="138"/>
      <c r="G37" s="138"/>
      <c r="H37" s="140"/>
      <c r="I37" s="138"/>
      <c r="J37" s="138"/>
      <c r="K37" s="138"/>
      <c r="L37" s="139"/>
      <c r="M37" s="138"/>
      <c r="N37" s="141"/>
      <c r="O37" s="142">
        <f>+Tableau413[[#This Row],[MONTANT TOTAL  HT]]*1.2</f>
        <v>0</v>
      </c>
      <c r="P37" s="138"/>
      <c r="Q37" s="138"/>
      <c r="R37" s="139"/>
      <c r="S37" s="139"/>
      <c r="T37" s="143">
        <f t="shared" si="1"/>
        <v>0</v>
      </c>
      <c r="U37" s="145"/>
    </row>
    <row r="38" spans="1:21" s="47" customFormat="1" ht="24.95" customHeight="1" x14ac:dyDescent="0.25">
      <c r="A38" s="234"/>
      <c r="B38" s="137"/>
      <c r="C38" s="138"/>
      <c r="D38" s="139"/>
      <c r="E38" s="138"/>
      <c r="F38" s="138"/>
      <c r="G38" s="138"/>
      <c r="H38" s="140"/>
      <c r="I38" s="138"/>
      <c r="J38" s="138"/>
      <c r="K38" s="138"/>
      <c r="L38" s="139"/>
      <c r="M38" s="138"/>
      <c r="N38" s="141"/>
      <c r="O38" s="142">
        <f>+Tableau413[[#This Row],[MONTANT TOTAL  HT]]*1.2</f>
        <v>0</v>
      </c>
      <c r="P38" s="138"/>
      <c r="Q38" s="138"/>
      <c r="R38" s="139"/>
      <c r="S38" s="139"/>
      <c r="T38" s="143">
        <f t="shared" si="1"/>
        <v>0</v>
      </c>
      <c r="U38" s="145"/>
    </row>
    <row r="39" spans="1:21" s="47" customFormat="1" ht="24.95" customHeight="1" x14ac:dyDescent="0.25">
      <c r="A39" s="234"/>
      <c r="B39" s="137"/>
      <c r="C39" s="138"/>
      <c r="D39" s="139"/>
      <c r="E39" s="138"/>
      <c r="F39" s="138"/>
      <c r="G39" s="138"/>
      <c r="H39" s="140"/>
      <c r="I39" s="138"/>
      <c r="J39" s="138"/>
      <c r="K39" s="138"/>
      <c r="L39" s="139"/>
      <c r="M39" s="138"/>
      <c r="N39" s="141"/>
      <c r="O39" s="142">
        <f>+Tableau413[[#This Row],[MONTANT TOTAL  HT]]*1.2</f>
        <v>0</v>
      </c>
      <c r="P39" s="138"/>
      <c r="Q39" s="138"/>
      <c r="R39" s="139"/>
      <c r="S39" s="139"/>
      <c r="T39" s="143">
        <f t="shared" si="1"/>
        <v>0</v>
      </c>
      <c r="U39" s="145"/>
    </row>
    <row r="40" spans="1:21" s="47" customFormat="1" ht="24.95" customHeight="1" x14ac:dyDescent="0.25">
      <c r="A40" s="234"/>
      <c r="B40" s="137"/>
      <c r="C40" s="138"/>
      <c r="D40" s="139"/>
      <c r="E40" s="138"/>
      <c r="F40" s="138"/>
      <c r="G40" s="138"/>
      <c r="H40" s="140"/>
      <c r="I40" s="138"/>
      <c r="J40" s="138"/>
      <c r="K40" s="138"/>
      <c r="L40" s="139"/>
      <c r="M40" s="138"/>
      <c r="N40" s="141"/>
      <c r="O40" s="142">
        <f>+Tableau413[[#This Row],[MONTANT TOTAL  HT]]*1.2</f>
        <v>0</v>
      </c>
      <c r="P40" s="138"/>
      <c r="Q40" s="138"/>
      <c r="R40" s="139"/>
      <c r="S40" s="139"/>
      <c r="T40" s="143">
        <f t="shared" si="1"/>
        <v>0</v>
      </c>
      <c r="U40" s="145"/>
    </row>
    <row r="41" spans="1:21" s="47" customFormat="1" ht="24.95" customHeight="1" x14ac:dyDescent="0.25">
      <c r="A41" s="234"/>
      <c r="B41" s="137"/>
      <c r="C41" s="138"/>
      <c r="D41" s="139"/>
      <c r="E41" s="138"/>
      <c r="F41" s="138"/>
      <c r="G41" s="138"/>
      <c r="H41" s="140"/>
      <c r="I41" s="138"/>
      <c r="J41" s="138"/>
      <c r="K41" s="138"/>
      <c r="L41" s="139"/>
      <c r="M41" s="138"/>
      <c r="N41" s="141"/>
      <c r="O41" s="142">
        <f>+Tableau413[[#This Row],[MONTANT TOTAL  HT]]*1.2</f>
        <v>0</v>
      </c>
      <c r="P41" s="138"/>
      <c r="Q41" s="138"/>
      <c r="R41" s="139"/>
      <c r="S41" s="139"/>
      <c r="T41" s="143">
        <f t="shared" si="1"/>
        <v>0</v>
      </c>
      <c r="U41" s="145"/>
    </row>
    <row r="42" spans="1:21" s="47" customFormat="1" ht="24.95" customHeight="1" x14ac:dyDescent="0.25">
      <c r="A42" s="234"/>
      <c r="B42" s="137"/>
      <c r="C42" s="138"/>
      <c r="D42" s="139"/>
      <c r="E42" s="138"/>
      <c r="F42" s="138"/>
      <c r="G42" s="138"/>
      <c r="H42" s="140"/>
      <c r="I42" s="138"/>
      <c r="J42" s="138"/>
      <c r="K42" s="138"/>
      <c r="L42" s="139"/>
      <c r="M42" s="138"/>
      <c r="N42" s="141"/>
      <c r="O42" s="142">
        <f>+Tableau413[[#This Row],[MONTANT TOTAL  HT]]*1.2</f>
        <v>0</v>
      </c>
      <c r="P42" s="138"/>
      <c r="Q42" s="138"/>
      <c r="R42" s="139"/>
      <c r="S42" s="139"/>
      <c r="T42" s="143">
        <f t="shared" si="1"/>
        <v>0</v>
      </c>
      <c r="U42" s="145"/>
    </row>
    <row r="43" spans="1:21" s="47" customFormat="1" ht="24.95" customHeight="1" x14ac:dyDescent="0.25">
      <c r="A43" s="234"/>
      <c r="B43" s="137"/>
      <c r="C43" s="138"/>
      <c r="D43" s="139"/>
      <c r="E43" s="138"/>
      <c r="F43" s="138"/>
      <c r="G43" s="138"/>
      <c r="H43" s="140"/>
      <c r="I43" s="138"/>
      <c r="J43" s="138"/>
      <c r="K43" s="138"/>
      <c r="L43" s="139"/>
      <c r="M43" s="138"/>
      <c r="N43" s="141"/>
      <c r="O43" s="142">
        <f>+Tableau413[[#This Row],[MONTANT TOTAL  HT]]*1.2</f>
        <v>0</v>
      </c>
      <c r="P43" s="138"/>
      <c r="Q43" s="138"/>
      <c r="R43" s="139"/>
      <c r="S43" s="139"/>
      <c r="T43" s="143">
        <f t="shared" si="1"/>
        <v>0</v>
      </c>
      <c r="U43" s="145"/>
    </row>
    <row r="44" spans="1:21" s="47" customFormat="1" ht="24.95" customHeight="1" x14ac:dyDescent="0.25">
      <c r="A44" s="234"/>
      <c r="B44" s="137"/>
      <c r="C44" s="138"/>
      <c r="D44" s="139"/>
      <c r="E44" s="138"/>
      <c r="F44" s="138"/>
      <c r="G44" s="138"/>
      <c r="H44" s="140"/>
      <c r="I44" s="138"/>
      <c r="J44" s="138"/>
      <c r="K44" s="138"/>
      <c r="L44" s="139"/>
      <c r="M44" s="138"/>
      <c r="N44" s="141"/>
      <c r="O44" s="142">
        <f>+Tableau413[[#This Row],[MONTANT TOTAL  HT]]*1.2</f>
        <v>0</v>
      </c>
      <c r="P44" s="138"/>
      <c r="Q44" s="138"/>
      <c r="R44" s="139"/>
      <c r="S44" s="139"/>
      <c r="T44" s="143">
        <f t="shared" si="1"/>
        <v>0</v>
      </c>
      <c r="U44" s="145"/>
    </row>
    <row r="45" spans="1:21" s="47" customFormat="1" ht="24.95" customHeight="1" x14ac:dyDescent="0.25">
      <c r="A45" s="234"/>
      <c r="B45" s="137"/>
      <c r="C45" s="138"/>
      <c r="D45" s="139"/>
      <c r="E45" s="138"/>
      <c r="F45" s="138"/>
      <c r="G45" s="138"/>
      <c r="H45" s="140"/>
      <c r="I45" s="138"/>
      <c r="J45" s="138"/>
      <c r="K45" s="138"/>
      <c r="L45" s="139"/>
      <c r="M45" s="138"/>
      <c r="N45" s="141"/>
      <c r="O45" s="142">
        <f>+Tableau413[[#This Row],[MONTANT TOTAL  HT]]*1.2</f>
        <v>0</v>
      </c>
      <c r="P45" s="138"/>
      <c r="Q45" s="138"/>
      <c r="R45" s="139"/>
      <c r="S45" s="139"/>
      <c r="T45" s="143">
        <f t="shared" si="1"/>
        <v>0</v>
      </c>
      <c r="U45" s="145"/>
    </row>
    <row r="46" spans="1:21" s="47" customFormat="1" ht="24.95" customHeight="1" x14ac:dyDescent="0.25">
      <c r="A46" s="234"/>
      <c r="B46" s="137"/>
      <c r="C46" s="138"/>
      <c r="D46" s="139"/>
      <c r="E46" s="138"/>
      <c r="F46" s="138"/>
      <c r="G46" s="138"/>
      <c r="H46" s="140"/>
      <c r="I46" s="138"/>
      <c r="J46" s="138"/>
      <c r="K46" s="138"/>
      <c r="L46" s="139"/>
      <c r="M46" s="138"/>
      <c r="N46" s="141"/>
      <c r="O46" s="142">
        <f>+Tableau413[[#This Row],[MONTANT TOTAL  HT]]*1.2</f>
        <v>0</v>
      </c>
      <c r="P46" s="138"/>
      <c r="Q46" s="138"/>
      <c r="R46" s="139"/>
      <c r="S46" s="139"/>
      <c r="T46" s="143">
        <f t="shared" si="1"/>
        <v>0</v>
      </c>
      <c r="U46" s="145"/>
    </row>
    <row r="47" spans="1:21" s="47" customFormat="1" ht="24.95" customHeight="1" x14ac:dyDescent="0.25">
      <c r="A47" s="234"/>
      <c r="B47" s="137"/>
      <c r="C47" s="138"/>
      <c r="D47" s="139"/>
      <c r="E47" s="138"/>
      <c r="F47" s="138"/>
      <c r="G47" s="138"/>
      <c r="H47" s="140"/>
      <c r="I47" s="138"/>
      <c r="J47" s="138"/>
      <c r="K47" s="138"/>
      <c r="L47" s="139"/>
      <c r="M47" s="138"/>
      <c r="N47" s="141"/>
      <c r="O47" s="142">
        <f>+Tableau413[[#This Row],[MONTANT TOTAL  HT]]*1.2</f>
        <v>0</v>
      </c>
      <c r="P47" s="138"/>
      <c r="Q47" s="138"/>
      <c r="R47" s="139"/>
      <c r="S47" s="139"/>
      <c r="T47" s="143">
        <f t="shared" si="1"/>
        <v>0</v>
      </c>
      <c r="U47" s="145"/>
    </row>
    <row r="48" spans="1:21" s="47" customFormat="1" ht="24.95" customHeight="1" x14ac:dyDescent="0.25">
      <c r="A48" s="234"/>
      <c r="B48" s="137"/>
      <c r="C48" s="138"/>
      <c r="D48" s="139"/>
      <c r="E48" s="138"/>
      <c r="F48" s="138"/>
      <c r="G48" s="138"/>
      <c r="H48" s="140"/>
      <c r="I48" s="138"/>
      <c r="J48" s="138"/>
      <c r="K48" s="138"/>
      <c r="L48" s="139"/>
      <c r="M48" s="138"/>
      <c r="N48" s="141"/>
      <c r="O48" s="142">
        <f>+Tableau413[[#This Row],[MONTANT TOTAL  HT]]*1.2</f>
        <v>0</v>
      </c>
      <c r="P48" s="138"/>
      <c r="Q48" s="138"/>
      <c r="R48" s="139"/>
      <c r="S48" s="139"/>
      <c r="T48" s="143">
        <f t="shared" si="1"/>
        <v>0</v>
      </c>
      <c r="U48" s="145"/>
    </row>
    <row r="49" spans="1:21" s="47" customFormat="1" ht="24.95" customHeight="1" x14ac:dyDescent="0.25">
      <c r="A49" s="234"/>
      <c r="B49" s="137"/>
      <c r="C49" s="138"/>
      <c r="D49" s="139"/>
      <c r="E49" s="138"/>
      <c r="F49" s="138"/>
      <c r="G49" s="138"/>
      <c r="H49" s="140"/>
      <c r="I49" s="138"/>
      <c r="J49" s="138"/>
      <c r="K49" s="138"/>
      <c r="L49" s="139"/>
      <c r="M49" s="138"/>
      <c r="N49" s="141"/>
      <c r="O49" s="142">
        <f>+Tableau413[[#This Row],[MONTANT TOTAL  HT]]*1.2</f>
        <v>0</v>
      </c>
      <c r="P49" s="138"/>
      <c r="Q49" s="138"/>
      <c r="R49" s="139"/>
      <c r="S49" s="139"/>
      <c r="T49" s="143">
        <f t="shared" si="1"/>
        <v>0</v>
      </c>
      <c r="U49" s="145"/>
    </row>
    <row r="50" spans="1:21" s="47" customFormat="1" ht="24.95" customHeight="1" x14ac:dyDescent="0.25">
      <c r="A50" s="234"/>
      <c r="B50" s="137"/>
      <c r="C50" s="138"/>
      <c r="D50" s="139"/>
      <c r="E50" s="138"/>
      <c r="F50" s="138"/>
      <c r="G50" s="138"/>
      <c r="H50" s="140"/>
      <c r="I50" s="138"/>
      <c r="J50" s="138"/>
      <c r="K50" s="138"/>
      <c r="L50" s="139"/>
      <c r="M50" s="138"/>
      <c r="N50" s="141"/>
      <c r="O50" s="142">
        <f>+Tableau413[[#This Row],[MONTANT TOTAL  HT]]*1.2</f>
        <v>0</v>
      </c>
      <c r="P50" s="138"/>
      <c r="Q50" s="138"/>
      <c r="R50" s="139"/>
      <c r="S50" s="139"/>
      <c r="T50" s="143">
        <f t="shared" si="1"/>
        <v>0</v>
      </c>
      <c r="U50" s="145"/>
    </row>
    <row r="51" spans="1:21" s="47" customFormat="1" ht="24.95" customHeight="1" x14ac:dyDescent="0.25">
      <c r="A51" s="234"/>
      <c r="B51" s="137"/>
      <c r="C51" s="138"/>
      <c r="D51" s="139"/>
      <c r="E51" s="138"/>
      <c r="F51" s="138"/>
      <c r="G51" s="138"/>
      <c r="H51" s="140"/>
      <c r="I51" s="138"/>
      <c r="J51" s="138"/>
      <c r="K51" s="138"/>
      <c r="L51" s="139"/>
      <c r="M51" s="138"/>
      <c r="N51" s="141"/>
      <c r="O51" s="142">
        <f>+Tableau413[[#This Row],[MONTANT TOTAL  HT]]*1.2</f>
        <v>0</v>
      </c>
      <c r="P51" s="138"/>
      <c r="Q51" s="138"/>
      <c r="R51" s="139"/>
      <c r="S51" s="139"/>
      <c r="T51" s="143">
        <f t="shared" si="1"/>
        <v>0</v>
      </c>
      <c r="U51" s="145"/>
    </row>
    <row r="52" spans="1:21" s="47" customFormat="1" ht="24.95" customHeight="1" x14ac:dyDescent="0.25">
      <c r="A52" s="234"/>
      <c r="B52" s="137"/>
      <c r="C52" s="138"/>
      <c r="D52" s="139"/>
      <c r="E52" s="138"/>
      <c r="F52" s="138"/>
      <c r="G52" s="138"/>
      <c r="H52" s="140"/>
      <c r="I52" s="138"/>
      <c r="J52" s="138"/>
      <c r="K52" s="138"/>
      <c r="L52" s="139"/>
      <c r="M52" s="138"/>
      <c r="N52" s="141"/>
      <c r="O52" s="142">
        <f>+Tableau413[[#This Row],[MONTANT TOTAL  HT]]*1.2</f>
        <v>0</v>
      </c>
      <c r="P52" s="138"/>
      <c r="Q52" s="138"/>
      <c r="R52" s="139"/>
      <c r="S52" s="139"/>
      <c r="T52" s="143">
        <f t="shared" si="1"/>
        <v>0</v>
      </c>
      <c r="U52" s="145"/>
    </row>
    <row r="53" spans="1:21" s="47" customFormat="1" ht="24.95" customHeight="1" x14ac:dyDescent="0.25">
      <c r="A53" s="234"/>
      <c r="B53" s="137"/>
      <c r="C53" s="138"/>
      <c r="D53" s="139"/>
      <c r="E53" s="138"/>
      <c r="F53" s="138"/>
      <c r="G53" s="138"/>
      <c r="H53" s="140"/>
      <c r="I53" s="138"/>
      <c r="J53" s="138"/>
      <c r="K53" s="138"/>
      <c r="L53" s="139"/>
      <c r="M53" s="138"/>
      <c r="N53" s="141"/>
      <c r="O53" s="142">
        <f>+Tableau413[[#This Row],[MONTANT TOTAL  HT]]*1.2</f>
        <v>0</v>
      </c>
      <c r="P53" s="138"/>
      <c r="Q53" s="138"/>
      <c r="R53" s="139"/>
      <c r="S53" s="139"/>
      <c r="T53" s="143">
        <f t="shared" si="1"/>
        <v>0</v>
      </c>
      <c r="U53" s="145"/>
    </row>
    <row r="54" spans="1:21" s="47" customFormat="1" ht="24.95" customHeight="1" x14ac:dyDescent="0.25">
      <c r="A54" s="234"/>
      <c r="B54" s="137"/>
      <c r="C54" s="138"/>
      <c r="D54" s="139"/>
      <c r="E54" s="138"/>
      <c r="F54" s="138"/>
      <c r="G54" s="138"/>
      <c r="H54" s="140"/>
      <c r="I54" s="138"/>
      <c r="J54" s="138"/>
      <c r="K54" s="138"/>
      <c r="L54" s="139"/>
      <c r="M54" s="138"/>
      <c r="N54" s="141"/>
      <c r="O54" s="142">
        <f>+Tableau413[[#This Row],[MONTANT TOTAL  HT]]*1.2</f>
        <v>0</v>
      </c>
      <c r="P54" s="138"/>
      <c r="Q54" s="138"/>
      <c r="R54" s="139"/>
      <c r="S54" s="139"/>
      <c r="T54" s="143">
        <f t="shared" si="1"/>
        <v>0</v>
      </c>
      <c r="U54" s="145"/>
    </row>
    <row r="55" spans="1:21" s="47" customFormat="1" ht="24.95" customHeight="1" x14ac:dyDescent="0.25">
      <c r="A55" s="234"/>
      <c r="B55" s="137"/>
      <c r="C55" s="138"/>
      <c r="D55" s="139"/>
      <c r="E55" s="138"/>
      <c r="F55" s="138"/>
      <c r="G55" s="138"/>
      <c r="H55" s="140"/>
      <c r="I55" s="138"/>
      <c r="J55" s="138"/>
      <c r="K55" s="138"/>
      <c r="L55" s="139"/>
      <c r="M55" s="138"/>
      <c r="N55" s="141"/>
      <c r="O55" s="142">
        <f>+Tableau413[[#This Row],[MONTANT TOTAL  HT]]*1.2</f>
        <v>0</v>
      </c>
      <c r="P55" s="138"/>
      <c r="Q55" s="138"/>
      <c r="R55" s="139"/>
      <c r="S55" s="139"/>
      <c r="T55" s="143">
        <f t="shared" si="1"/>
        <v>0</v>
      </c>
      <c r="U55" s="145"/>
    </row>
    <row r="56" spans="1:21" s="47" customFormat="1" ht="24.95" customHeight="1" x14ac:dyDescent="0.25">
      <c r="A56" s="234"/>
      <c r="B56" s="137"/>
      <c r="C56" s="138"/>
      <c r="D56" s="139"/>
      <c r="E56" s="138"/>
      <c r="F56" s="138"/>
      <c r="G56" s="138"/>
      <c r="H56" s="140"/>
      <c r="I56" s="138"/>
      <c r="J56" s="138"/>
      <c r="K56" s="138"/>
      <c r="L56" s="139"/>
      <c r="M56" s="138"/>
      <c r="N56" s="141"/>
      <c r="O56" s="142">
        <f>+Tableau413[[#This Row],[MONTANT TOTAL  HT]]*1.2</f>
        <v>0</v>
      </c>
      <c r="P56" s="138"/>
      <c r="Q56" s="138"/>
      <c r="R56" s="139"/>
      <c r="S56" s="139"/>
      <c r="T56" s="143">
        <f t="shared" si="1"/>
        <v>0</v>
      </c>
      <c r="U56" s="145"/>
    </row>
    <row r="57" spans="1:21" s="47" customFormat="1" ht="24.95" customHeight="1" x14ac:dyDescent="0.25">
      <c r="A57" s="234"/>
      <c r="B57" s="137"/>
      <c r="C57" s="138"/>
      <c r="D57" s="139"/>
      <c r="E57" s="138"/>
      <c r="F57" s="138"/>
      <c r="G57" s="138"/>
      <c r="H57" s="140"/>
      <c r="I57" s="138"/>
      <c r="J57" s="138"/>
      <c r="K57" s="138"/>
      <c r="L57" s="139"/>
      <c r="M57" s="138"/>
      <c r="N57" s="141"/>
      <c r="O57" s="142">
        <f>+Tableau413[[#This Row],[MONTANT TOTAL  HT]]*1.2</f>
        <v>0</v>
      </c>
      <c r="P57" s="138"/>
      <c r="Q57" s="138"/>
      <c r="R57" s="139"/>
      <c r="S57" s="139"/>
      <c r="T57" s="143">
        <f t="shared" si="1"/>
        <v>0</v>
      </c>
      <c r="U57" s="145"/>
    </row>
    <row r="58" spans="1:21" s="47" customFormat="1" ht="24.95" customHeight="1" x14ac:dyDescent="0.25">
      <c r="A58" s="234"/>
      <c r="B58" s="137"/>
      <c r="C58" s="138"/>
      <c r="D58" s="139"/>
      <c r="E58" s="138"/>
      <c r="F58" s="138"/>
      <c r="G58" s="138"/>
      <c r="H58" s="140"/>
      <c r="I58" s="138"/>
      <c r="J58" s="138"/>
      <c r="K58" s="138"/>
      <c r="L58" s="139"/>
      <c r="M58" s="138"/>
      <c r="N58" s="141"/>
      <c r="O58" s="142">
        <f>+Tableau413[[#This Row],[MONTANT TOTAL  HT]]*1.2</f>
        <v>0</v>
      </c>
      <c r="P58" s="138"/>
      <c r="Q58" s="138"/>
      <c r="R58" s="139"/>
      <c r="S58" s="139"/>
      <c r="T58" s="143">
        <f t="shared" si="1"/>
        <v>0</v>
      </c>
      <c r="U58" s="145"/>
    </row>
    <row r="59" spans="1:21" s="47" customFormat="1" ht="24.95" customHeight="1" x14ac:dyDescent="0.25">
      <c r="A59" s="234"/>
      <c r="B59" s="137"/>
      <c r="C59" s="138"/>
      <c r="D59" s="139"/>
      <c r="E59" s="138"/>
      <c r="F59" s="138"/>
      <c r="G59" s="138"/>
      <c r="H59" s="140"/>
      <c r="I59" s="138"/>
      <c r="J59" s="138"/>
      <c r="K59" s="138"/>
      <c r="L59" s="139"/>
      <c r="M59" s="138"/>
      <c r="N59" s="141"/>
      <c r="O59" s="142">
        <f>+Tableau413[[#This Row],[MONTANT TOTAL  HT]]*1.2</f>
        <v>0</v>
      </c>
      <c r="P59" s="138"/>
      <c r="Q59" s="138"/>
      <c r="R59" s="139"/>
      <c r="S59" s="139"/>
      <c r="T59" s="143">
        <f t="shared" si="1"/>
        <v>0</v>
      </c>
      <c r="U59" s="145"/>
    </row>
    <row r="60" spans="1:21" s="47" customFormat="1" ht="24.95" customHeight="1" x14ac:dyDescent="0.25">
      <c r="A60" s="234"/>
      <c r="B60" s="146"/>
      <c r="C60" s="147"/>
      <c r="D60" s="148"/>
      <c r="E60" s="147"/>
      <c r="F60" s="147"/>
      <c r="G60" s="147"/>
      <c r="H60" s="149"/>
      <c r="I60" s="147"/>
      <c r="J60" s="147"/>
      <c r="K60" s="147"/>
      <c r="L60" s="148"/>
      <c r="M60" s="147"/>
      <c r="N60" s="150"/>
      <c r="O60" s="142">
        <f>+Tableau413[[#This Row],[MONTANT TOTAL  HT]]*1.2</f>
        <v>0</v>
      </c>
      <c r="P60" s="147"/>
      <c r="Q60" s="147"/>
      <c r="R60" s="148"/>
      <c r="S60" s="148"/>
      <c r="T60" s="143">
        <f t="shared" si="1"/>
        <v>0</v>
      </c>
      <c r="U60" s="151"/>
    </row>
    <row r="61" spans="1:21" s="47" customFormat="1" ht="24.95" customHeight="1" thickBot="1" x14ac:dyDescent="0.3">
      <c r="A61" s="234"/>
      <c r="B61" s="152" t="s">
        <v>9</v>
      </c>
      <c r="C61" s="153"/>
      <c r="D61" s="154"/>
      <c r="E61" s="153"/>
      <c r="F61" s="153"/>
      <c r="G61" s="153"/>
      <c r="H61" s="155"/>
      <c r="I61" s="153"/>
      <c r="J61" s="153"/>
      <c r="K61" s="153"/>
      <c r="L61" s="154"/>
      <c r="M61" s="153"/>
      <c r="N61" s="156">
        <f>SUBTOTAL(109,N35:N60)</f>
        <v>0</v>
      </c>
      <c r="O61" s="156">
        <f>+Tableau413[[#This Row],[MONTANT TOTAL  HT]]*1.2</f>
        <v>0</v>
      </c>
      <c r="P61" s="153"/>
      <c r="Q61" s="153"/>
      <c r="R61" s="154"/>
      <c r="S61" s="154"/>
      <c r="T61" s="157">
        <f t="shared" si="1"/>
        <v>0</v>
      </c>
      <c r="U61" s="158"/>
    </row>
    <row r="62" spans="1:21" ht="14.25" customHeight="1" thickBot="1" x14ac:dyDescent="0.3"/>
    <row r="63" spans="1:21" ht="61.5" customHeight="1" thickBot="1" x14ac:dyDescent="0.3">
      <c r="A63" s="19"/>
      <c r="B63" s="230" t="s">
        <v>36</v>
      </c>
      <c r="C63" s="230"/>
      <c r="D63" s="230"/>
      <c r="E63" s="230"/>
      <c r="F63" s="230"/>
      <c r="G63" s="50" t="s">
        <v>35</v>
      </c>
      <c r="H63" s="62"/>
      <c r="I63" s="50"/>
      <c r="J63" s="50"/>
      <c r="K63" s="50"/>
      <c r="L63" s="55"/>
      <c r="M63" s="51"/>
      <c r="N63" s="51"/>
      <c r="O63" s="51"/>
      <c r="P63" s="51"/>
      <c r="Q63" s="51"/>
      <c r="R63" s="230" t="s">
        <v>35</v>
      </c>
      <c r="S63" s="231"/>
      <c r="T63" s="231"/>
      <c r="U63" s="231"/>
    </row>
    <row r="64" spans="1:21" ht="15.75" customHeight="1" x14ac:dyDescent="0.25"/>
    <row r="65" spans="1:21" ht="57" customHeight="1" x14ac:dyDescent="0.25">
      <c r="A65" s="227" t="s">
        <v>34</v>
      </c>
      <c r="B65" s="228"/>
      <c r="C65" s="228"/>
      <c r="D65" s="228"/>
      <c r="E65" s="228"/>
      <c r="F65" s="228"/>
      <c r="G65" s="228"/>
      <c r="H65" s="228"/>
      <c r="I65" s="228"/>
      <c r="J65" s="228"/>
      <c r="K65" s="228"/>
      <c r="L65" s="228"/>
      <c r="M65" s="228"/>
      <c r="N65" s="228"/>
      <c r="O65" s="228"/>
      <c r="P65" s="228"/>
      <c r="Q65" s="228"/>
      <c r="R65" s="228"/>
      <c r="S65" s="228"/>
      <c r="T65" s="228"/>
      <c r="U65" s="229"/>
    </row>
    <row r="66" spans="1:21" ht="30" x14ac:dyDescent="0.25">
      <c r="A66" s="223" t="s">
        <v>34</v>
      </c>
      <c r="B66" s="112" t="s">
        <v>17</v>
      </c>
      <c r="C66" s="112" t="s">
        <v>0</v>
      </c>
      <c r="D66" s="113" t="s">
        <v>1</v>
      </c>
      <c r="E66" s="112" t="s">
        <v>2</v>
      </c>
      <c r="F66" s="112" t="s">
        <v>3</v>
      </c>
      <c r="G66" s="112" t="s">
        <v>10</v>
      </c>
      <c r="H66" s="114" t="s">
        <v>13</v>
      </c>
      <c r="I66" s="112" t="s">
        <v>12</v>
      </c>
      <c r="J66" s="112" t="s">
        <v>26</v>
      </c>
      <c r="K66" s="112" t="s">
        <v>7</v>
      </c>
      <c r="L66" s="113" t="s">
        <v>46</v>
      </c>
      <c r="M66" s="115" t="s">
        <v>5</v>
      </c>
      <c r="N66" s="116" t="s">
        <v>50</v>
      </c>
      <c r="O66" s="116" t="s">
        <v>51</v>
      </c>
      <c r="P66" s="112" t="s">
        <v>6</v>
      </c>
      <c r="Q66" s="112" t="s">
        <v>14</v>
      </c>
      <c r="R66" s="113" t="s">
        <v>15</v>
      </c>
      <c r="S66" s="115" t="s">
        <v>4</v>
      </c>
      <c r="T66" s="116" t="s">
        <v>8</v>
      </c>
      <c r="U66" s="112" t="s">
        <v>11</v>
      </c>
    </row>
    <row r="67" spans="1:21" s="47" customFormat="1" ht="24.95" customHeight="1" x14ac:dyDescent="0.25">
      <c r="A67" s="223"/>
      <c r="B67" s="138"/>
      <c r="C67" s="138"/>
      <c r="D67" s="139"/>
      <c r="E67" s="138"/>
      <c r="F67" s="138"/>
      <c r="G67" s="138"/>
      <c r="H67" s="140"/>
      <c r="I67" s="138"/>
      <c r="J67" s="138"/>
      <c r="K67" s="37"/>
      <c r="L67" s="139"/>
      <c r="M67" s="138"/>
      <c r="N67" s="141"/>
      <c r="O67" s="142">
        <f>IF(OR(C67="Refuse",C67="Refusé"),0,(N67*1.2))</f>
        <v>0</v>
      </c>
      <c r="P67" s="138"/>
      <c r="Q67" s="138"/>
      <c r="R67" s="139"/>
      <c r="S67" s="139"/>
      <c r="T67" s="143">
        <f t="shared" ref="T67:T93" si="2">IF(ISBLANK($S67),O67,0)</f>
        <v>0</v>
      </c>
      <c r="U67" s="145"/>
    </row>
    <row r="68" spans="1:21" s="47" customFormat="1" ht="24.95" customHeight="1" x14ac:dyDescent="0.25">
      <c r="A68" s="223"/>
      <c r="B68" s="137"/>
      <c r="C68" s="138"/>
      <c r="D68" s="139"/>
      <c r="E68" s="138"/>
      <c r="F68" s="138"/>
      <c r="G68" s="138"/>
      <c r="H68" s="140"/>
      <c r="I68" s="138"/>
      <c r="J68" s="138"/>
      <c r="K68" s="138"/>
      <c r="L68" s="139"/>
      <c r="M68" s="138"/>
      <c r="N68" s="141"/>
      <c r="O68" s="142">
        <f t="shared" ref="O68:O91" si="3">IF(OR(C68="Refuse",C68="Refusé"),0,(N68*1.2))</f>
        <v>0</v>
      </c>
      <c r="P68" s="138"/>
      <c r="Q68" s="138"/>
      <c r="R68" s="139"/>
      <c r="S68" s="139"/>
      <c r="T68" s="143">
        <f t="shared" si="2"/>
        <v>0</v>
      </c>
      <c r="U68" s="145"/>
    </row>
    <row r="69" spans="1:21" s="47" customFormat="1" ht="24.95" customHeight="1" x14ac:dyDescent="0.25">
      <c r="A69" s="223"/>
      <c r="B69" s="137"/>
      <c r="C69" s="138"/>
      <c r="D69" s="139"/>
      <c r="E69" s="138"/>
      <c r="F69" s="138"/>
      <c r="G69" s="138"/>
      <c r="H69" s="140"/>
      <c r="I69" s="138"/>
      <c r="J69" s="138"/>
      <c r="K69" s="138"/>
      <c r="L69" s="139"/>
      <c r="M69" s="138"/>
      <c r="N69" s="141"/>
      <c r="O69" s="142">
        <f t="shared" si="3"/>
        <v>0</v>
      </c>
      <c r="P69" s="138"/>
      <c r="Q69" s="138"/>
      <c r="R69" s="139"/>
      <c r="S69" s="139"/>
      <c r="T69" s="143">
        <f t="shared" si="2"/>
        <v>0</v>
      </c>
      <c r="U69" s="145"/>
    </row>
    <row r="70" spans="1:21" s="47" customFormat="1" ht="24.95" customHeight="1" x14ac:dyDescent="0.25">
      <c r="A70" s="223"/>
      <c r="B70" s="137"/>
      <c r="C70" s="138"/>
      <c r="D70" s="139"/>
      <c r="E70" s="138"/>
      <c r="F70" s="138"/>
      <c r="G70" s="138"/>
      <c r="H70" s="140"/>
      <c r="I70" s="138"/>
      <c r="J70" s="138"/>
      <c r="K70" s="138"/>
      <c r="L70" s="139"/>
      <c r="M70" s="138"/>
      <c r="N70" s="141"/>
      <c r="O70" s="142">
        <f t="shared" si="3"/>
        <v>0</v>
      </c>
      <c r="P70" s="138"/>
      <c r="Q70" s="138"/>
      <c r="R70" s="139"/>
      <c r="S70" s="139"/>
      <c r="T70" s="143">
        <f t="shared" si="2"/>
        <v>0</v>
      </c>
      <c r="U70" s="145"/>
    </row>
    <row r="71" spans="1:21" s="47" customFormat="1" ht="24.95" customHeight="1" x14ac:dyDescent="0.25">
      <c r="A71" s="223"/>
      <c r="B71" s="137"/>
      <c r="C71" s="138"/>
      <c r="D71" s="139"/>
      <c r="E71" s="138"/>
      <c r="F71" s="138"/>
      <c r="G71" s="138"/>
      <c r="H71" s="140"/>
      <c r="I71" s="138"/>
      <c r="J71" s="138"/>
      <c r="K71" s="138"/>
      <c r="L71" s="139"/>
      <c r="M71" s="138"/>
      <c r="N71" s="141"/>
      <c r="O71" s="142">
        <f t="shared" si="3"/>
        <v>0</v>
      </c>
      <c r="P71" s="138"/>
      <c r="Q71" s="138"/>
      <c r="R71" s="139"/>
      <c r="S71" s="139"/>
      <c r="T71" s="143">
        <f t="shared" si="2"/>
        <v>0</v>
      </c>
      <c r="U71" s="145"/>
    </row>
    <row r="72" spans="1:21" s="47" customFormat="1" ht="24.95" customHeight="1" x14ac:dyDescent="0.25">
      <c r="A72" s="223"/>
      <c r="B72" s="137"/>
      <c r="C72" s="138"/>
      <c r="D72" s="139"/>
      <c r="E72" s="138"/>
      <c r="F72" s="138"/>
      <c r="G72" s="138"/>
      <c r="H72" s="140"/>
      <c r="I72" s="138"/>
      <c r="J72" s="138"/>
      <c r="K72" s="138"/>
      <c r="L72" s="139"/>
      <c r="M72" s="138"/>
      <c r="N72" s="141"/>
      <c r="O72" s="142">
        <f t="shared" si="3"/>
        <v>0</v>
      </c>
      <c r="P72" s="138"/>
      <c r="Q72" s="138"/>
      <c r="R72" s="139"/>
      <c r="S72" s="139"/>
      <c r="T72" s="143">
        <f t="shared" si="2"/>
        <v>0</v>
      </c>
      <c r="U72" s="145"/>
    </row>
    <row r="73" spans="1:21" s="47" customFormat="1" ht="24.95" customHeight="1" x14ac:dyDescent="0.25">
      <c r="A73" s="223"/>
      <c r="B73" s="137"/>
      <c r="C73" s="138"/>
      <c r="D73" s="139"/>
      <c r="E73" s="138"/>
      <c r="F73" s="138"/>
      <c r="G73" s="138"/>
      <c r="H73" s="140"/>
      <c r="I73" s="138"/>
      <c r="J73" s="138"/>
      <c r="K73" s="138"/>
      <c r="L73" s="139"/>
      <c r="M73" s="138"/>
      <c r="N73" s="141"/>
      <c r="O73" s="142">
        <f t="shared" si="3"/>
        <v>0</v>
      </c>
      <c r="P73" s="138"/>
      <c r="Q73" s="138"/>
      <c r="R73" s="139"/>
      <c r="S73" s="139"/>
      <c r="T73" s="143">
        <f t="shared" si="2"/>
        <v>0</v>
      </c>
      <c r="U73" s="145"/>
    </row>
    <row r="74" spans="1:21" s="47" customFormat="1" ht="24.95" customHeight="1" x14ac:dyDescent="0.25">
      <c r="A74" s="223"/>
      <c r="B74" s="137"/>
      <c r="C74" s="138"/>
      <c r="D74" s="139"/>
      <c r="E74" s="138"/>
      <c r="F74" s="138"/>
      <c r="G74" s="138"/>
      <c r="H74" s="140"/>
      <c r="I74" s="138"/>
      <c r="J74" s="138"/>
      <c r="K74" s="138"/>
      <c r="L74" s="139"/>
      <c r="M74" s="138"/>
      <c r="N74" s="141"/>
      <c r="O74" s="142">
        <f t="shared" si="3"/>
        <v>0</v>
      </c>
      <c r="P74" s="138"/>
      <c r="Q74" s="138"/>
      <c r="R74" s="139"/>
      <c r="S74" s="139"/>
      <c r="T74" s="143">
        <f t="shared" si="2"/>
        <v>0</v>
      </c>
      <c r="U74" s="145"/>
    </row>
    <row r="75" spans="1:21" s="47" customFormat="1" ht="24.95" customHeight="1" x14ac:dyDescent="0.25">
      <c r="A75" s="223"/>
      <c r="B75" s="137"/>
      <c r="C75" s="138"/>
      <c r="D75" s="139"/>
      <c r="E75" s="138"/>
      <c r="F75" s="138"/>
      <c r="G75" s="138"/>
      <c r="H75" s="140"/>
      <c r="I75" s="138"/>
      <c r="J75" s="138"/>
      <c r="K75" s="138"/>
      <c r="L75" s="139"/>
      <c r="M75" s="138"/>
      <c r="N75" s="141"/>
      <c r="O75" s="142">
        <f t="shared" si="3"/>
        <v>0</v>
      </c>
      <c r="P75" s="138"/>
      <c r="Q75" s="138"/>
      <c r="R75" s="139"/>
      <c r="S75" s="139"/>
      <c r="T75" s="143">
        <f t="shared" si="2"/>
        <v>0</v>
      </c>
      <c r="U75" s="145"/>
    </row>
    <row r="76" spans="1:21" s="47" customFormat="1" ht="24.95" customHeight="1" x14ac:dyDescent="0.25">
      <c r="A76" s="223"/>
      <c r="B76" s="137"/>
      <c r="C76" s="138"/>
      <c r="D76" s="139"/>
      <c r="E76" s="138"/>
      <c r="F76" s="138"/>
      <c r="G76" s="138"/>
      <c r="H76" s="140"/>
      <c r="I76" s="138"/>
      <c r="J76" s="138"/>
      <c r="K76" s="138"/>
      <c r="L76" s="139"/>
      <c r="M76" s="138"/>
      <c r="N76" s="141"/>
      <c r="O76" s="142">
        <f t="shared" si="3"/>
        <v>0</v>
      </c>
      <c r="P76" s="138"/>
      <c r="Q76" s="138"/>
      <c r="R76" s="139"/>
      <c r="S76" s="139"/>
      <c r="T76" s="143">
        <f t="shared" si="2"/>
        <v>0</v>
      </c>
      <c r="U76" s="145"/>
    </row>
    <row r="77" spans="1:21" s="47" customFormat="1" ht="24.95" customHeight="1" x14ac:dyDescent="0.25">
      <c r="A77" s="223"/>
      <c r="B77" s="137"/>
      <c r="C77" s="138"/>
      <c r="D77" s="139"/>
      <c r="E77" s="138"/>
      <c r="F77" s="138"/>
      <c r="G77" s="138"/>
      <c r="H77" s="140"/>
      <c r="I77" s="138"/>
      <c r="J77" s="138"/>
      <c r="K77" s="138"/>
      <c r="L77" s="139"/>
      <c r="M77" s="138"/>
      <c r="N77" s="141"/>
      <c r="O77" s="142">
        <f t="shared" si="3"/>
        <v>0</v>
      </c>
      <c r="P77" s="138"/>
      <c r="Q77" s="138"/>
      <c r="R77" s="139"/>
      <c r="S77" s="139"/>
      <c r="T77" s="143">
        <f t="shared" si="2"/>
        <v>0</v>
      </c>
      <c r="U77" s="145"/>
    </row>
    <row r="78" spans="1:21" s="47" customFormat="1" ht="24.95" customHeight="1" x14ac:dyDescent="0.25">
      <c r="A78" s="223"/>
      <c r="B78" s="137"/>
      <c r="C78" s="138"/>
      <c r="D78" s="139"/>
      <c r="E78" s="138"/>
      <c r="F78" s="138"/>
      <c r="G78" s="138"/>
      <c r="H78" s="140"/>
      <c r="I78" s="138"/>
      <c r="J78" s="138"/>
      <c r="K78" s="138"/>
      <c r="L78" s="139"/>
      <c r="M78" s="138"/>
      <c r="N78" s="141"/>
      <c r="O78" s="142">
        <f t="shared" si="3"/>
        <v>0</v>
      </c>
      <c r="P78" s="138"/>
      <c r="Q78" s="138"/>
      <c r="R78" s="139"/>
      <c r="S78" s="139"/>
      <c r="T78" s="143">
        <f t="shared" si="2"/>
        <v>0</v>
      </c>
      <c r="U78" s="145"/>
    </row>
    <row r="79" spans="1:21" s="47" customFormat="1" ht="24.95" customHeight="1" x14ac:dyDescent="0.25">
      <c r="A79" s="223"/>
      <c r="B79" s="137"/>
      <c r="C79" s="138"/>
      <c r="D79" s="139"/>
      <c r="E79" s="138"/>
      <c r="F79" s="138"/>
      <c r="G79" s="138"/>
      <c r="H79" s="140"/>
      <c r="I79" s="138"/>
      <c r="J79" s="138"/>
      <c r="K79" s="138"/>
      <c r="L79" s="139"/>
      <c r="M79" s="138"/>
      <c r="N79" s="141"/>
      <c r="O79" s="142">
        <f t="shared" si="3"/>
        <v>0</v>
      </c>
      <c r="P79" s="138"/>
      <c r="Q79" s="138"/>
      <c r="R79" s="139"/>
      <c r="S79" s="139"/>
      <c r="T79" s="143">
        <f t="shared" si="2"/>
        <v>0</v>
      </c>
      <c r="U79" s="145"/>
    </row>
    <row r="80" spans="1:21" s="47" customFormat="1" ht="24.95" customHeight="1" x14ac:dyDescent="0.25">
      <c r="A80" s="223"/>
      <c r="B80" s="137"/>
      <c r="C80" s="138"/>
      <c r="D80" s="139"/>
      <c r="E80" s="138"/>
      <c r="F80" s="138"/>
      <c r="G80" s="138"/>
      <c r="H80" s="140"/>
      <c r="I80" s="138"/>
      <c r="J80" s="138"/>
      <c r="K80" s="138"/>
      <c r="L80" s="139"/>
      <c r="M80" s="138"/>
      <c r="N80" s="141"/>
      <c r="O80" s="142">
        <f t="shared" si="3"/>
        <v>0</v>
      </c>
      <c r="P80" s="138"/>
      <c r="Q80" s="138"/>
      <c r="R80" s="139"/>
      <c r="S80" s="139"/>
      <c r="T80" s="143">
        <f t="shared" si="2"/>
        <v>0</v>
      </c>
      <c r="U80" s="145"/>
    </row>
    <row r="81" spans="1:21" s="47" customFormat="1" ht="24.95" customHeight="1" x14ac:dyDescent="0.25">
      <c r="A81" s="223"/>
      <c r="B81" s="137"/>
      <c r="C81" s="138"/>
      <c r="D81" s="139"/>
      <c r="E81" s="138"/>
      <c r="F81" s="138"/>
      <c r="G81" s="138"/>
      <c r="H81" s="140"/>
      <c r="I81" s="138"/>
      <c r="J81" s="138"/>
      <c r="K81" s="138"/>
      <c r="L81" s="139"/>
      <c r="M81" s="138"/>
      <c r="N81" s="141"/>
      <c r="O81" s="142">
        <f t="shared" si="3"/>
        <v>0</v>
      </c>
      <c r="P81" s="138"/>
      <c r="Q81" s="138"/>
      <c r="R81" s="139"/>
      <c r="S81" s="139"/>
      <c r="T81" s="143">
        <f t="shared" si="2"/>
        <v>0</v>
      </c>
      <c r="U81" s="145"/>
    </row>
    <row r="82" spans="1:21" s="47" customFormat="1" ht="24.95" customHeight="1" x14ac:dyDescent="0.25">
      <c r="A82" s="223"/>
      <c r="B82" s="137"/>
      <c r="C82" s="138"/>
      <c r="D82" s="139"/>
      <c r="E82" s="138"/>
      <c r="F82" s="138"/>
      <c r="G82" s="138"/>
      <c r="H82" s="140"/>
      <c r="I82" s="138"/>
      <c r="J82" s="138"/>
      <c r="K82" s="138"/>
      <c r="L82" s="139"/>
      <c r="M82" s="138"/>
      <c r="N82" s="141"/>
      <c r="O82" s="142">
        <f t="shared" si="3"/>
        <v>0</v>
      </c>
      <c r="P82" s="138"/>
      <c r="Q82" s="138"/>
      <c r="R82" s="139"/>
      <c r="S82" s="139"/>
      <c r="T82" s="143">
        <f t="shared" si="2"/>
        <v>0</v>
      </c>
      <c r="U82" s="145"/>
    </row>
    <row r="83" spans="1:21" s="47" customFormat="1" ht="24.95" customHeight="1" x14ac:dyDescent="0.25">
      <c r="A83" s="223"/>
      <c r="B83" s="137"/>
      <c r="C83" s="138"/>
      <c r="D83" s="139"/>
      <c r="E83" s="138"/>
      <c r="F83" s="138"/>
      <c r="G83" s="138"/>
      <c r="H83" s="140"/>
      <c r="I83" s="138"/>
      <c r="J83" s="138"/>
      <c r="K83" s="138"/>
      <c r="L83" s="139"/>
      <c r="M83" s="138"/>
      <c r="N83" s="141"/>
      <c r="O83" s="142">
        <f t="shared" si="3"/>
        <v>0</v>
      </c>
      <c r="P83" s="138"/>
      <c r="Q83" s="138"/>
      <c r="R83" s="139"/>
      <c r="S83" s="139"/>
      <c r="T83" s="143">
        <f t="shared" si="2"/>
        <v>0</v>
      </c>
      <c r="U83" s="145"/>
    </row>
    <row r="84" spans="1:21" s="47" customFormat="1" ht="24.95" customHeight="1" x14ac:dyDescent="0.25">
      <c r="A84" s="223"/>
      <c r="B84" s="137"/>
      <c r="C84" s="138"/>
      <c r="D84" s="139"/>
      <c r="E84" s="138"/>
      <c r="F84" s="138"/>
      <c r="G84" s="138"/>
      <c r="H84" s="140"/>
      <c r="I84" s="138"/>
      <c r="J84" s="138"/>
      <c r="K84" s="138"/>
      <c r="L84" s="139"/>
      <c r="M84" s="138"/>
      <c r="N84" s="141"/>
      <c r="O84" s="142">
        <f t="shared" si="3"/>
        <v>0</v>
      </c>
      <c r="P84" s="138"/>
      <c r="Q84" s="138"/>
      <c r="R84" s="139"/>
      <c r="S84" s="139"/>
      <c r="T84" s="143">
        <f t="shared" si="2"/>
        <v>0</v>
      </c>
      <c r="U84" s="145"/>
    </row>
    <row r="85" spans="1:21" s="47" customFormat="1" ht="24.95" customHeight="1" x14ac:dyDescent="0.25">
      <c r="A85" s="223"/>
      <c r="B85" s="137"/>
      <c r="C85" s="138"/>
      <c r="D85" s="139"/>
      <c r="E85" s="138"/>
      <c r="F85" s="138"/>
      <c r="G85" s="138"/>
      <c r="H85" s="140"/>
      <c r="I85" s="138"/>
      <c r="J85" s="138"/>
      <c r="K85" s="138"/>
      <c r="L85" s="139"/>
      <c r="M85" s="138"/>
      <c r="N85" s="141"/>
      <c r="O85" s="142">
        <f t="shared" si="3"/>
        <v>0</v>
      </c>
      <c r="P85" s="138"/>
      <c r="Q85" s="138"/>
      <c r="R85" s="139"/>
      <c r="S85" s="139"/>
      <c r="T85" s="143">
        <f t="shared" si="2"/>
        <v>0</v>
      </c>
      <c r="U85" s="145"/>
    </row>
    <row r="86" spans="1:21" s="47" customFormat="1" ht="24.95" customHeight="1" x14ac:dyDescent="0.25">
      <c r="A86" s="223"/>
      <c r="B86" s="137"/>
      <c r="C86" s="138"/>
      <c r="D86" s="139"/>
      <c r="E86" s="138"/>
      <c r="F86" s="138"/>
      <c r="G86" s="138"/>
      <c r="H86" s="140"/>
      <c r="I86" s="138"/>
      <c r="J86" s="138"/>
      <c r="K86" s="138"/>
      <c r="L86" s="139"/>
      <c r="M86" s="138"/>
      <c r="N86" s="141"/>
      <c r="O86" s="142">
        <f t="shared" si="3"/>
        <v>0</v>
      </c>
      <c r="P86" s="138"/>
      <c r="Q86" s="138"/>
      <c r="R86" s="139"/>
      <c r="S86" s="139"/>
      <c r="T86" s="143">
        <f t="shared" si="2"/>
        <v>0</v>
      </c>
      <c r="U86" s="145"/>
    </row>
    <row r="87" spans="1:21" s="47" customFormat="1" ht="24.95" customHeight="1" x14ac:dyDescent="0.25">
      <c r="A87" s="223"/>
      <c r="B87" s="137"/>
      <c r="C87" s="138"/>
      <c r="D87" s="139"/>
      <c r="E87" s="138"/>
      <c r="F87" s="138"/>
      <c r="G87" s="138"/>
      <c r="H87" s="140"/>
      <c r="I87" s="138"/>
      <c r="J87" s="138"/>
      <c r="K87" s="138"/>
      <c r="L87" s="139"/>
      <c r="M87" s="138"/>
      <c r="N87" s="141"/>
      <c r="O87" s="142">
        <f t="shared" si="3"/>
        <v>0</v>
      </c>
      <c r="P87" s="138"/>
      <c r="Q87" s="138"/>
      <c r="R87" s="139"/>
      <c r="S87" s="139"/>
      <c r="T87" s="143">
        <f t="shared" si="2"/>
        <v>0</v>
      </c>
      <c r="U87" s="145"/>
    </row>
    <row r="88" spans="1:21" s="47" customFormat="1" ht="24.95" customHeight="1" x14ac:dyDescent="0.25">
      <c r="A88" s="223"/>
      <c r="B88" s="137"/>
      <c r="C88" s="138"/>
      <c r="D88" s="139"/>
      <c r="E88" s="138"/>
      <c r="F88" s="138"/>
      <c r="G88" s="138"/>
      <c r="H88" s="140"/>
      <c r="I88" s="138"/>
      <c r="J88" s="138"/>
      <c r="K88" s="138"/>
      <c r="L88" s="139"/>
      <c r="M88" s="138"/>
      <c r="N88" s="141"/>
      <c r="O88" s="142">
        <f t="shared" si="3"/>
        <v>0</v>
      </c>
      <c r="P88" s="138"/>
      <c r="Q88" s="138"/>
      <c r="R88" s="139"/>
      <c r="S88" s="139"/>
      <c r="T88" s="143">
        <f t="shared" si="2"/>
        <v>0</v>
      </c>
      <c r="U88" s="145"/>
    </row>
    <row r="89" spans="1:21" s="47" customFormat="1" ht="24.95" customHeight="1" x14ac:dyDescent="0.25">
      <c r="A89" s="223"/>
      <c r="B89" s="137"/>
      <c r="C89" s="138"/>
      <c r="D89" s="139"/>
      <c r="E89" s="138"/>
      <c r="F89" s="138"/>
      <c r="G89" s="138"/>
      <c r="H89" s="140"/>
      <c r="I89" s="138"/>
      <c r="J89" s="138"/>
      <c r="K89" s="138"/>
      <c r="L89" s="139"/>
      <c r="M89" s="138"/>
      <c r="N89" s="141"/>
      <c r="O89" s="142">
        <f t="shared" si="3"/>
        <v>0</v>
      </c>
      <c r="P89" s="138"/>
      <c r="Q89" s="138"/>
      <c r="R89" s="139"/>
      <c r="S89" s="139"/>
      <c r="T89" s="143">
        <f t="shared" si="2"/>
        <v>0</v>
      </c>
      <c r="U89" s="145"/>
    </row>
    <row r="90" spans="1:21" s="47" customFormat="1" ht="24.95" customHeight="1" x14ac:dyDescent="0.25">
      <c r="A90" s="223"/>
      <c r="B90" s="137"/>
      <c r="C90" s="138"/>
      <c r="D90" s="139"/>
      <c r="E90" s="138"/>
      <c r="F90" s="138"/>
      <c r="G90" s="138"/>
      <c r="H90" s="140"/>
      <c r="I90" s="138"/>
      <c r="J90" s="138"/>
      <c r="K90" s="138"/>
      <c r="L90" s="139"/>
      <c r="M90" s="138"/>
      <c r="N90" s="141"/>
      <c r="O90" s="142">
        <f t="shared" si="3"/>
        <v>0</v>
      </c>
      <c r="P90" s="138"/>
      <c r="Q90" s="138"/>
      <c r="R90" s="139"/>
      <c r="S90" s="139"/>
      <c r="T90" s="143">
        <f t="shared" si="2"/>
        <v>0</v>
      </c>
      <c r="U90" s="145"/>
    </row>
    <row r="91" spans="1:21" s="47" customFormat="1" ht="24.95" customHeight="1" x14ac:dyDescent="0.25">
      <c r="A91" s="223"/>
      <c r="B91" s="137"/>
      <c r="C91" s="138"/>
      <c r="D91" s="139"/>
      <c r="E91" s="138"/>
      <c r="F91" s="138"/>
      <c r="G91" s="138"/>
      <c r="H91" s="140"/>
      <c r="I91" s="138"/>
      <c r="J91" s="138"/>
      <c r="K91" s="138"/>
      <c r="L91" s="139"/>
      <c r="M91" s="138"/>
      <c r="N91" s="141"/>
      <c r="O91" s="142">
        <f t="shared" si="3"/>
        <v>0</v>
      </c>
      <c r="P91" s="138"/>
      <c r="Q91" s="138"/>
      <c r="R91" s="139"/>
      <c r="S91" s="139"/>
      <c r="T91" s="143">
        <f t="shared" si="2"/>
        <v>0</v>
      </c>
      <c r="U91" s="145"/>
    </row>
    <row r="92" spans="1:21" s="47" customFormat="1" ht="24.95" customHeight="1" x14ac:dyDescent="0.25">
      <c r="A92" s="223"/>
      <c r="B92" s="146"/>
      <c r="C92" s="147"/>
      <c r="D92" s="148"/>
      <c r="E92" s="147"/>
      <c r="F92" s="147"/>
      <c r="G92" s="147"/>
      <c r="H92" s="149"/>
      <c r="I92" s="147"/>
      <c r="J92" s="147"/>
      <c r="K92" s="147"/>
      <c r="L92" s="148"/>
      <c r="M92" s="147"/>
      <c r="N92" s="150"/>
      <c r="O92" s="159">
        <f>IF(OR(C92="Refuse",C92="Refusé"),0,(N92*1.2))</f>
        <v>0</v>
      </c>
      <c r="P92" s="147"/>
      <c r="Q92" s="147"/>
      <c r="R92" s="148"/>
      <c r="S92" s="148"/>
      <c r="T92" s="143">
        <f t="shared" si="2"/>
        <v>0</v>
      </c>
      <c r="U92" s="151"/>
    </row>
    <row r="93" spans="1:21" s="47" customFormat="1" ht="24.95" customHeight="1" thickBot="1" x14ac:dyDescent="0.3">
      <c r="A93" s="223"/>
      <c r="B93" s="152" t="s">
        <v>9</v>
      </c>
      <c r="C93" s="153"/>
      <c r="D93" s="154"/>
      <c r="E93" s="153"/>
      <c r="F93" s="153"/>
      <c r="G93" s="153"/>
      <c r="H93" s="155"/>
      <c r="I93" s="153"/>
      <c r="J93" s="153"/>
      <c r="K93" s="153"/>
      <c r="L93" s="154"/>
      <c r="M93" s="153"/>
      <c r="N93" s="156">
        <f>SUBTOTAL(109,N67:N92)</f>
        <v>0</v>
      </c>
      <c r="O93" s="156">
        <f t="shared" ref="O93" si="4">IF(OR(C93="Refuse",C93="Refusé"),0,(N93*1.2))</f>
        <v>0</v>
      </c>
      <c r="P93" s="153"/>
      <c r="Q93" s="153"/>
      <c r="R93" s="154"/>
      <c r="S93" s="154"/>
      <c r="T93" s="157">
        <f t="shared" si="2"/>
        <v>0</v>
      </c>
      <c r="U93" s="158"/>
    </row>
    <row r="94" spans="1:21" x14ac:dyDescent="0.25">
      <c r="B94" s="6"/>
      <c r="C94" s="6"/>
      <c r="D94" s="54"/>
      <c r="E94" s="6"/>
      <c r="F94" s="6"/>
      <c r="G94" s="6"/>
      <c r="H94" s="61"/>
      <c r="I94" s="6"/>
      <c r="J94" s="6"/>
      <c r="K94" s="6"/>
      <c r="L94" s="54"/>
      <c r="M94" s="12"/>
      <c r="N94" s="7"/>
      <c r="O94" s="6"/>
      <c r="P94" s="6"/>
      <c r="Q94" s="6"/>
      <c r="R94" s="54"/>
      <c r="S94" s="54"/>
      <c r="T94" s="7"/>
      <c r="U94" s="6"/>
    </row>
  </sheetData>
  <mergeCells count="9">
    <mergeCell ref="A66:A93"/>
    <mergeCell ref="A1:U1"/>
    <mergeCell ref="A33:U33"/>
    <mergeCell ref="A65:U65"/>
    <mergeCell ref="R63:U63"/>
    <mergeCell ref="A3:A28"/>
    <mergeCell ref="B31:F31"/>
    <mergeCell ref="A34:A61"/>
    <mergeCell ref="B63:F63"/>
  </mergeCells>
  <conditionalFormatting sqref="O61:O64 L61:L64 O94:O1048576 L94:L1048576 L66 O2:O30">
    <cfRule type="cellIs" dxfId="151" priority="156" operator="equal">
      <formula>"OUI"</formula>
    </cfRule>
    <cfRule type="cellIs" dxfId="150" priority="157" operator="equal">
      <formula>"NON"</formula>
    </cfRule>
  </conditionalFormatting>
  <conditionalFormatting sqref="B31:B32 L32 G31:G32 U31:U32 B62:U64 B66:I66 K66:M66 B94:U133 P66:U66 B3:U30">
    <cfRule type="expression" dxfId="149" priority="153">
      <formula>IF($B3="REFUSE",1)</formula>
    </cfRule>
    <cfRule type="expression" dxfId="148" priority="154">
      <formula>IF($B3="ACCORD",1)</formula>
    </cfRule>
    <cfRule type="expression" dxfId="147" priority="155">
      <formula>IF($B3="PAYE",1)</formula>
    </cfRule>
  </conditionalFormatting>
  <conditionalFormatting sqref="R31:R32">
    <cfRule type="expression" dxfId="146" priority="150">
      <formula>IF($B31="REFUSE",1)</formula>
    </cfRule>
    <cfRule type="expression" dxfId="145" priority="151">
      <formula>IF($B31="ACCORD",1)</formula>
    </cfRule>
    <cfRule type="expression" dxfId="144" priority="152">
      <formula>IF($B31="PAYE",1)</formula>
    </cfRule>
  </conditionalFormatting>
  <conditionalFormatting sqref="B61:L61 O61:R61 T61:U61">
    <cfRule type="expression" dxfId="143" priority="147">
      <formula>IF($B61="REFUSE",1)</formula>
    </cfRule>
    <cfRule type="expression" dxfId="142" priority="148">
      <formula>IF($B61="ACCORD",1)</formula>
    </cfRule>
    <cfRule type="expression" dxfId="141" priority="149">
      <formula>IF($B61="PAYE",1)</formula>
    </cfRule>
  </conditionalFormatting>
  <conditionalFormatting sqref="B61:L61 O61:R61 T61:U61">
    <cfRule type="expression" dxfId="140" priority="144">
      <formula>IF($B61="REFUSE",1)</formula>
    </cfRule>
    <cfRule type="expression" dxfId="139" priority="145">
      <formula>IF($B61="ACCORD",1)</formula>
    </cfRule>
    <cfRule type="expression" dxfId="138" priority="146">
      <formula>IF($B61="PAYE",1)</formula>
    </cfRule>
  </conditionalFormatting>
  <conditionalFormatting sqref="R63">
    <cfRule type="expression" dxfId="137" priority="141">
      <formula>IF($B63="REFUSE",1)</formula>
    </cfRule>
    <cfRule type="expression" dxfId="136" priority="142">
      <formula>IF($B63="ACCORD",1)</formula>
    </cfRule>
    <cfRule type="expression" dxfId="135" priority="143">
      <formula>IF($B63="PAYE",1)</formula>
    </cfRule>
  </conditionalFormatting>
  <conditionalFormatting sqref="L2:L30 L34">
    <cfRule type="cellIs" dxfId="134" priority="139" operator="equal">
      <formula>"OUI"</formula>
    </cfRule>
    <cfRule type="cellIs" dxfId="133" priority="140" operator="equal">
      <formula>"NON"</formula>
    </cfRule>
  </conditionalFormatting>
  <conditionalFormatting sqref="O31:O32">
    <cfRule type="expression" dxfId="132" priority="136">
      <formula>IF($B31="REFUSE",1)</formula>
    </cfRule>
    <cfRule type="expression" dxfId="131" priority="137">
      <formula>IF($B31="ACCORD",1)</formula>
    </cfRule>
    <cfRule type="expression" dxfId="130" priority="138">
      <formula>IF($B31="PAYE",1)</formula>
    </cfRule>
  </conditionalFormatting>
  <conditionalFormatting sqref="O63">
    <cfRule type="expression" dxfId="129" priority="133">
      <formula>IF($B63="REFUSE",1)</formula>
    </cfRule>
    <cfRule type="expression" dxfId="128" priority="134">
      <formula>IF($B63="ACCORD",1)</formula>
    </cfRule>
    <cfRule type="expression" dxfId="127" priority="135">
      <formula>IF($B63="PAYE",1)</formula>
    </cfRule>
  </conditionalFormatting>
  <conditionalFormatting sqref="S61">
    <cfRule type="expression" dxfId="126" priority="122">
      <formula>IF($B61="REFUSE",1)</formula>
    </cfRule>
    <cfRule type="expression" dxfId="125" priority="123">
      <formula>IF($B61="ACCORD",1)</formula>
    </cfRule>
    <cfRule type="expression" dxfId="124" priority="124">
      <formula>IF($B61="PAYE",1)</formula>
    </cfRule>
  </conditionalFormatting>
  <conditionalFormatting sqref="N61">
    <cfRule type="expression" dxfId="123" priority="119">
      <formula>IF($B61="REFUSE",1)</formula>
    </cfRule>
    <cfRule type="expression" dxfId="122" priority="120">
      <formula>IF($B61="ACCORD",1)</formula>
    </cfRule>
    <cfRule type="expression" dxfId="121" priority="121">
      <formula>IF($B61="PAYE",1)</formula>
    </cfRule>
  </conditionalFormatting>
  <conditionalFormatting sqref="P2:P29">
    <cfRule type="cellIs" dxfId="120" priority="114" operator="equal">
      <formula>"OUI"</formula>
    </cfRule>
    <cfRule type="cellIs" dxfId="119" priority="115" operator="equal">
      <formula>"NON"</formula>
    </cfRule>
  </conditionalFormatting>
  <conditionalFormatting sqref="M2:M29 N3">
    <cfRule type="cellIs" dxfId="118" priority="112" operator="equal">
      <formula>"OUI"</formula>
    </cfRule>
    <cfRule type="cellIs" dxfId="117" priority="113" operator="equal">
      <formula>"NON"</formula>
    </cfRule>
  </conditionalFormatting>
  <conditionalFormatting sqref="P34">
    <cfRule type="cellIs" dxfId="116" priority="104" operator="equal">
      <formula>"OUI"</formula>
    </cfRule>
    <cfRule type="cellIs" dxfId="115" priority="105" operator="equal">
      <formula>"NON"</formula>
    </cfRule>
  </conditionalFormatting>
  <conditionalFormatting sqref="M34">
    <cfRule type="cellIs" dxfId="114" priority="96" operator="equal">
      <formula>"OUI"</formula>
    </cfRule>
    <cfRule type="cellIs" dxfId="113" priority="97" operator="equal">
      <formula>"NON"</formula>
    </cfRule>
  </conditionalFormatting>
  <conditionalFormatting sqref="T34:U34">
    <cfRule type="expression" dxfId="112" priority="88">
      <formula>IF($B34="REFUSE",1)</formula>
    </cfRule>
    <cfRule type="expression" dxfId="111" priority="89">
      <formula>IF($B34="ACCORD",1)</formula>
    </cfRule>
    <cfRule type="expression" dxfId="110" priority="90">
      <formula>IF($B34="PAYE",1)</formula>
    </cfRule>
  </conditionalFormatting>
  <conditionalFormatting sqref="P66">
    <cfRule type="cellIs" dxfId="109" priority="86" operator="equal">
      <formula>"OUI"</formula>
    </cfRule>
    <cfRule type="cellIs" dxfId="108" priority="87" operator="equal">
      <formula>"NON"</formula>
    </cfRule>
  </conditionalFormatting>
  <conditionalFormatting sqref="M66">
    <cfRule type="cellIs" dxfId="107" priority="84" operator="equal">
      <formula>"OUI"</formula>
    </cfRule>
    <cfRule type="cellIs" dxfId="106" priority="85" operator="equal">
      <formula>"NON"</formula>
    </cfRule>
  </conditionalFormatting>
  <conditionalFormatting sqref="U61">
    <cfRule type="expression" dxfId="105" priority="81">
      <formula>IF($B61="REFUSE",1)</formula>
    </cfRule>
    <cfRule type="expression" dxfId="104" priority="82">
      <formula>IF($B61="ACCORD",1)</formula>
    </cfRule>
    <cfRule type="expression" dxfId="103" priority="83">
      <formula>IF($B61="PAYE",1)</formula>
    </cfRule>
  </conditionalFormatting>
  <conditionalFormatting sqref="T3:T28">
    <cfRule type="cellIs" dxfId="102" priority="77" operator="greaterThan">
      <formula>0</formula>
    </cfRule>
  </conditionalFormatting>
  <conditionalFormatting sqref="T29">
    <cfRule type="cellIs" dxfId="101" priority="70" operator="greaterThan">
      <formula>0</formula>
    </cfRule>
    <cfRule type="cellIs" dxfId="100" priority="73" operator="greaterThan">
      <formula>0</formula>
    </cfRule>
    <cfRule type="cellIs" dxfId="99" priority="74" operator="greaterThan">
      <formula>0</formula>
    </cfRule>
  </conditionalFormatting>
  <conditionalFormatting sqref="T29">
    <cfRule type="cellIs" dxfId="98" priority="71" operator="equal">
      <formula>"OUI"</formula>
    </cfRule>
    <cfRule type="cellIs" dxfId="97" priority="72" operator="equal">
      <formula>"NON"</formula>
    </cfRule>
  </conditionalFormatting>
  <conditionalFormatting sqref="B35:L60 U35:U60">
    <cfRule type="expression" dxfId="96" priority="65">
      <formula>IF($B35="REFUSE",1)</formula>
    </cfRule>
    <cfRule type="expression" dxfId="95" priority="66">
      <formula>IF($B35="ACCORD",1)</formula>
    </cfRule>
    <cfRule type="expression" dxfId="94" priority="67">
      <formula>IF($B35="PAYE",1)</formula>
    </cfRule>
  </conditionalFormatting>
  <conditionalFormatting sqref="L35:L60">
    <cfRule type="cellIs" dxfId="93" priority="63" operator="equal">
      <formula>"OUI"</formula>
    </cfRule>
    <cfRule type="cellIs" dxfId="92" priority="64" operator="equal">
      <formula>"NON"</formula>
    </cfRule>
  </conditionalFormatting>
  <conditionalFormatting sqref="M61">
    <cfRule type="expression" dxfId="91" priority="55">
      <formula>IF($B61="REFUSE",1)</formula>
    </cfRule>
    <cfRule type="expression" dxfId="90" priority="56">
      <formula>IF($B61="ACCORD",1)</formula>
    </cfRule>
    <cfRule type="expression" dxfId="89" priority="57">
      <formula>IF($B61="PAYE",1)</formula>
    </cfRule>
  </conditionalFormatting>
  <conditionalFormatting sqref="M61">
    <cfRule type="expression" dxfId="88" priority="52">
      <formula>IF($B61="REFUSE",1)</formula>
    </cfRule>
    <cfRule type="expression" dxfId="87" priority="53">
      <formula>IF($B61="ACCORD",1)</formula>
    </cfRule>
    <cfRule type="expression" dxfId="86" priority="54">
      <formula>IF($B61="PAYE",1)</formula>
    </cfRule>
  </conditionalFormatting>
  <conditionalFormatting sqref="T61">
    <cfRule type="cellIs" dxfId="85" priority="51" operator="greaterThan">
      <formula>0</formula>
    </cfRule>
  </conditionalFormatting>
  <conditionalFormatting sqref="O93 L93">
    <cfRule type="cellIs" dxfId="84" priority="49" operator="equal">
      <formula>"OUI"</formula>
    </cfRule>
    <cfRule type="cellIs" dxfId="83" priority="50" operator="equal">
      <formula>"NON"</formula>
    </cfRule>
  </conditionalFormatting>
  <conditionalFormatting sqref="B93:L93 O93:R93 T93:U93">
    <cfRule type="expression" dxfId="82" priority="46">
      <formula>IF($B93="REFUSE",1)</formula>
    </cfRule>
    <cfRule type="expression" dxfId="81" priority="47">
      <formula>IF($B93="ACCORD",1)</formula>
    </cfRule>
    <cfRule type="expression" dxfId="80" priority="48">
      <formula>IF($B93="PAYE",1)</formula>
    </cfRule>
  </conditionalFormatting>
  <conditionalFormatting sqref="B93:L93 O93:R93 T93:U93">
    <cfRule type="expression" dxfId="79" priority="43">
      <formula>IF($B93="REFUSE",1)</formula>
    </cfRule>
    <cfRule type="expression" dxfId="78" priority="44">
      <formula>IF($B93="ACCORD",1)</formula>
    </cfRule>
    <cfRule type="expression" dxfId="77" priority="45">
      <formula>IF($B93="PAYE",1)</formula>
    </cfRule>
  </conditionalFormatting>
  <conditionalFormatting sqref="S93">
    <cfRule type="expression" dxfId="76" priority="40">
      <formula>IF($B93="REFUSE",1)</formula>
    </cfRule>
    <cfRule type="expression" dxfId="75" priority="41">
      <formula>IF($B93="ACCORD",1)</formula>
    </cfRule>
    <cfRule type="expression" dxfId="74" priority="42">
      <formula>IF($B93="PAYE",1)</formula>
    </cfRule>
  </conditionalFormatting>
  <conditionalFormatting sqref="N93">
    <cfRule type="expression" dxfId="73" priority="37">
      <formula>IF($B93="REFUSE",1)</formula>
    </cfRule>
    <cfRule type="expression" dxfId="72" priority="38">
      <formula>IF($B93="ACCORD",1)</formula>
    </cfRule>
    <cfRule type="expression" dxfId="71" priority="39">
      <formula>IF($B93="PAYE",1)</formula>
    </cfRule>
  </conditionalFormatting>
  <conditionalFormatting sqref="U93">
    <cfRule type="expression" dxfId="70" priority="34">
      <formula>IF($B93="REFUSE",1)</formula>
    </cfRule>
    <cfRule type="expression" dxfId="69" priority="35">
      <formula>IF($B93="ACCORD",1)</formula>
    </cfRule>
    <cfRule type="expression" dxfId="68" priority="36">
      <formula>IF($B93="PAYE",1)</formula>
    </cfRule>
  </conditionalFormatting>
  <conditionalFormatting sqref="O67:O92">
    <cfRule type="cellIs" dxfId="67" priority="32" operator="equal">
      <formula>"OUI"</formula>
    </cfRule>
    <cfRule type="cellIs" dxfId="66" priority="33" operator="equal">
      <formula>"NON"</formula>
    </cfRule>
  </conditionalFormatting>
  <conditionalFormatting sqref="B67:U92">
    <cfRule type="expression" dxfId="65" priority="29">
      <formula>IF($B67="REFUSE",1)</formula>
    </cfRule>
    <cfRule type="expression" dxfId="64" priority="30">
      <formula>IF($B67="ACCORD",1)</formula>
    </cfRule>
    <cfRule type="expression" dxfId="63" priority="31">
      <formula>IF($B67="PAYE",1)</formula>
    </cfRule>
  </conditionalFormatting>
  <conditionalFormatting sqref="L67:L92">
    <cfRule type="cellIs" dxfId="62" priority="27" operator="equal">
      <formula>"OUI"</formula>
    </cfRule>
    <cfRule type="cellIs" dxfId="61" priority="28" operator="equal">
      <formula>"NON"</formula>
    </cfRule>
  </conditionalFormatting>
  <conditionalFormatting sqref="P67:P92">
    <cfRule type="cellIs" dxfId="60" priority="25" operator="equal">
      <formula>"OUI"</formula>
    </cfRule>
    <cfRule type="cellIs" dxfId="59" priority="26" operator="equal">
      <formula>"NON"</formula>
    </cfRule>
  </conditionalFormatting>
  <conditionalFormatting sqref="M67:M92">
    <cfRule type="cellIs" dxfId="58" priority="23" operator="equal">
      <formula>"OUI"</formula>
    </cfRule>
    <cfRule type="cellIs" dxfId="57" priority="24" operator="equal">
      <formula>"NON"</formula>
    </cfRule>
  </conditionalFormatting>
  <conditionalFormatting sqref="T67:T92">
    <cfRule type="cellIs" dxfId="56" priority="22" operator="greaterThan">
      <formula>0</formula>
    </cfRule>
  </conditionalFormatting>
  <conditionalFormatting sqref="M93">
    <cfRule type="expression" dxfId="55" priority="19">
      <formula>IF($B93="REFUSE",1)</formula>
    </cfRule>
    <cfRule type="expression" dxfId="54" priority="20">
      <formula>IF($B93="ACCORD",1)</formula>
    </cfRule>
    <cfRule type="expression" dxfId="53" priority="21">
      <formula>IF($B93="PAYE",1)</formula>
    </cfRule>
  </conditionalFormatting>
  <conditionalFormatting sqref="M93">
    <cfRule type="expression" dxfId="52" priority="16">
      <formula>IF($B93="REFUSE",1)</formula>
    </cfRule>
    <cfRule type="expression" dxfId="51" priority="17">
      <formula>IF($B93="ACCORD",1)</formula>
    </cfRule>
    <cfRule type="expression" dxfId="50" priority="18">
      <formula>IF($B93="PAYE",1)</formula>
    </cfRule>
  </conditionalFormatting>
  <conditionalFormatting sqref="T93">
    <cfRule type="cellIs" dxfId="49" priority="15" operator="greaterThan">
      <formula>0</formula>
    </cfRule>
  </conditionalFormatting>
  <conditionalFormatting sqref="A33 A65">
    <cfRule type="expression" dxfId="48" priority="158">
      <formula>IF($A33="REFUSE",1)</formula>
    </cfRule>
    <cfRule type="expression" dxfId="47" priority="159">
      <formula>IF($A33="ACCORD",1)</formula>
    </cfRule>
    <cfRule type="expression" dxfId="46" priority="160">
      <formula>IF($A33="PAYE",1)</formula>
    </cfRule>
  </conditionalFormatting>
  <conditionalFormatting sqref="O34">
    <cfRule type="cellIs" dxfId="45" priority="13" operator="equal">
      <formula>"OUI"</formula>
    </cfRule>
    <cfRule type="cellIs" dxfId="44" priority="14" operator="equal">
      <formula>"NON"</formula>
    </cfRule>
  </conditionalFormatting>
  <conditionalFormatting sqref="O66">
    <cfRule type="cellIs" dxfId="43" priority="11" operator="equal">
      <formula>"OUI"</formula>
    </cfRule>
    <cfRule type="cellIs" dxfId="42" priority="12" operator="equal">
      <formula>"NON"</formula>
    </cfRule>
  </conditionalFormatting>
  <conditionalFormatting sqref="O35:O60">
    <cfRule type="cellIs" dxfId="41" priority="9" operator="equal">
      <formula>"OUI"</formula>
    </cfRule>
    <cfRule type="cellIs" dxfId="40" priority="10" operator="equal">
      <formula>"NON"</formula>
    </cfRule>
  </conditionalFormatting>
  <conditionalFormatting sqref="M35:T60">
    <cfRule type="expression" dxfId="39" priority="6">
      <formula>IF($B35="REFUSE",1)</formula>
    </cfRule>
    <cfRule type="expression" dxfId="38" priority="7">
      <formula>IF($B35="ACCORD",1)</formula>
    </cfRule>
    <cfRule type="expression" dxfId="37" priority="8">
      <formula>IF($B35="PAYE",1)</formula>
    </cfRule>
  </conditionalFormatting>
  <conditionalFormatting sqref="P35:P60">
    <cfRule type="cellIs" dxfId="36" priority="4" operator="equal">
      <formula>"OUI"</formula>
    </cfRule>
    <cfRule type="cellIs" dxfId="35" priority="5" operator="equal">
      <formula>"NON"</formula>
    </cfRule>
  </conditionalFormatting>
  <conditionalFormatting sqref="M35:M60">
    <cfRule type="cellIs" dxfId="34" priority="2" operator="equal">
      <formula>"OUI"</formula>
    </cfRule>
    <cfRule type="cellIs" dxfId="33" priority="3" operator="equal">
      <formula>"NON"</formula>
    </cfRule>
  </conditionalFormatting>
  <conditionalFormatting sqref="T35:T60">
    <cfRule type="cellIs" dxfId="32" priority="1" operator="greaterThan">
      <formula>0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3"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U20"/>
  <sheetViews>
    <sheetView workbookViewId="0">
      <selection activeCell="N34" sqref="N34"/>
    </sheetView>
  </sheetViews>
  <sheetFormatPr baseColWidth="10" defaultRowHeight="15" x14ac:dyDescent="0.25"/>
  <sheetData>
    <row r="1" spans="2:21" ht="33" customHeight="1" thickBot="1" x14ac:dyDescent="0.3">
      <c r="B1" s="244" t="s">
        <v>22</v>
      </c>
      <c r="C1" s="245"/>
      <c r="D1" s="245"/>
      <c r="E1" s="245"/>
      <c r="F1" s="245"/>
      <c r="G1" s="246"/>
      <c r="I1" s="247" t="s">
        <v>23</v>
      </c>
      <c r="J1" s="248"/>
      <c r="K1" s="248"/>
      <c r="L1" s="248"/>
      <c r="M1" s="248"/>
      <c r="N1" s="249"/>
      <c r="P1" s="247" t="s">
        <v>24</v>
      </c>
      <c r="Q1" s="248"/>
      <c r="R1" s="248"/>
      <c r="S1" s="248"/>
      <c r="T1" s="248"/>
      <c r="U1" s="249"/>
    </row>
    <row r="2" spans="2:21" x14ac:dyDescent="0.25">
      <c r="B2" s="235" t="s">
        <v>21</v>
      </c>
      <c r="C2" s="236"/>
      <c r="D2" s="236"/>
      <c r="E2" s="236"/>
      <c r="F2" s="236"/>
      <c r="G2" s="237"/>
      <c r="I2" s="235" t="s">
        <v>38</v>
      </c>
      <c r="J2" s="236"/>
      <c r="K2" s="236"/>
      <c r="L2" s="236"/>
      <c r="M2" s="236"/>
      <c r="N2" s="237"/>
      <c r="P2" s="235" t="s">
        <v>37</v>
      </c>
      <c r="Q2" s="236"/>
      <c r="R2" s="236"/>
      <c r="S2" s="236"/>
      <c r="T2" s="236"/>
      <c r="U2" s="237"/>
    </row>
    <row r="3" spans="2:21" x14ac:dyDescent="0.25">
      <c r="B3" s="238"/>
      <c r="C3" s="239"/>
      <c r="D3" s="239"/>
      <c r="E3" s="239"/>
      <c r="F3" s="239"/>
      <c r="G3" s="240"/>
      <c r="I3" s="238"/>
      <c r="J3" s="239"/>
      <c r="K3" s="239"/>
      <c r="L3" s="239"/>
      <c r="M3" s="239"/>
      <c r="N3" s="240"/>
      <c r="P3" s="238"/>
      <c r="Q3" s="239"/>
      <c r="R3" s="239"/>
      <c r="S3" s="239"/>
      <c r="T3" s="239"/>
      <c r="U3" s="240"/>
    </row>
    <row r="4" spans="2:21" x14ac:dyDescent="0.25">
      <c r="B4" s="238"/>
      <c r="C4" s="239"/>
      <c r="D4" s="239"/>
      <c r="E4" s="239"/>
      <c r="F4" s="239"/>
      <c r="G4" s="240"/>
      <c r="I4" s="238"/>
      <c r="J4" s="239"/>
      <c r="K4" s="239"/>
      <c r="L4" s="239"/>
      <c r="M4" s="239"/>
      <c r="N4" s="240"/>
      <c r="P4" s="238"/>
      <c r="Q4" s="239"/>
      <c r="R4" s="239"/>
      <c r="S4" s="239"/>
      <c r="T4" s="239"/>
      <c r="U4" s="240"/>
    </row>
    <row r="5" spans="2:21" x14ac:dyDescent="0.25">
      <c r="B5" s="238"/>
      <c r="C5" s="239"/>
      <c r="D5" s="239"/>
      <c r="E5" s="239"/>
      <c r="F5" s="239"/>
      <c r="G5" s="240"/>
      <c r="I5" s="238"/>
      <c r="J5" s="239"/>
      <c r="K5" s="239"/>
      <c r="L5" s="239"/>
      <c r="M5" s="239"/>
      <c r="N5" s="240"/>
      <c r="P5" s="238"/>
      <c r="Q5" s="239"/>
      <c r="R5" s="239"/>
      <c r="S5" s="239"/>
      <c r="T5" s="239"/>
      <c r="U5" s="240"/>
    </row>
    <row r="6" spans="2:21" x14ac:dyDescent="0.25">
      <c r="B6" s="238"/>
      <c r="C6" s="239"/>
      <c r="D6" s="239"/>
      <c r="E6" s="239"/>
      <c r="F6" s="239"/>
      <c r="G6" s="240"/>
      <c r="I6" s="238"/>
      <c r="J6" s="239"/>
      <c r="K6" s="239"/>
      <c r="L6" s="239"/>
      <c r="M6" s="239"/>
      <c r="N6" s="240"/>
      <c r="P6" s="238"/>
      <c r="Q6" s="239"/>
      <c r="R6" s="239"/>
      <c r="S6" s="239"/>
      <c r="T6" s="239"/>
      <c r="U6" s="240"/>
    </row>
    <row r="7" spans="2:21" x14ac:dyDescent="0.25">
      <c r="B7" s="238"/>
      <c r="C7" s="239"/>
      <c r="D7" s="239"/>
      <c r="E7" s="239"/>
      <c r="F7" s="239"/>
      <c r="G7" s="240"/>
      <c r="I7" s="238"/>
      <c r="J7" s="239"/>
      <c r="K7" s="239"/>
      <c r="L7" s="239"/>
      <c r="M7" s="239"/>
      <c r="N7" s="240"/>
      <c r="P7" s="238"/>
      <c r="Q7" s="239"/>
      <c r="R7" s="239"/>
      <c r="S7" s="239"/>
      <c r="T7" s="239"/>
      <c r="U7" s="240"/>
    </row>
    <row r="8" spans="2:21" x14ac:dyDescent="0.25">
      <c r="B8" s="238"/>
      <c r="C8" s="239"/>
      <c r="D8" s="239"/>
      <c r="E8" s="239"/>
      <c r="F8" s="239"/>
      <c r="G8" s="240"/>
      <c r="I8" s="238"/>
      <c r="J8" s="239"/>
      <c r="K8" s="239"/>
      <c r="L8" s="239"/>
      <c r="M8" s="239"/>
      <c r="N8" s="240"/>
      <c r="P8" s="238"/>
      <c r="Q8" s="239"/>
      <c r="R8" s="239"/>
      <c r="S8" s="239"/>
      <c r="T8" s="239"/>
      <c r="U8" s="240"/>
    </row>
    <row r="9" spans="2:21" x14ac:dyDescent="0.25">
      <c r="B9" s="238"/>
      <c r="C9" s="239"/>
      <c r="D9" s="239"/>
      <c r="E9" s="239"/>
      <c r="F9" s="239"/>
      <c r="G9" s="240"/>
      <c r="I9" s="238"/>
      <c r="J9" s="239"/>
      <c r="K9" s="239"/>
      <c r="L9" s="239"/>
      <c r="M9" s="239"/>
      <c r="N9" s="240"/>
      <c r="P9" s="238"/>
      <c r="Q9" s="239"/>
      <c r="R9" s="239"/>
      <c r="S9" s="239"/>
      <c r="T9" s="239"/>
      <c r="U9" s="240"/>
    </row>
    <row r="10" spans="2:21" x14ac:dyDescent="0.25">
      <c r="B10" s="238"/>
      <c r="C10" s="239"/>
      <c r="D10" s="239"/>
      <c r="E10" s="239"/>
      <c r="F10" s="239"/>
      <c r="G10" s="240"/>
      <c r="I10" s="238"/>
      <c r="J10" s="239"/>
      <c r="K10" s="239"/>
      <c r="L10" s="239"/>
      <c r="M10" s="239"/>
      <c r="N10" s="240"/>
      <c r="P10" s="238"/>
      <c r="Q10" s="239"/>
      <c r="R10" s="239"/>
      <c r="S10" s="239"/>
      <c r="T10" s="239"/>
      <c r="U10" s="240"/>
    </row>
    <row r="11" spans="2:21" x14ac:dyDescent="0.25">
      <c r="B11" s="238"/>
      <c r="C11" s="239"/>
      <c r="D11" s="239"/>
      <c r="E11" s="239"/>
      <c r="F11" s="239"/>
      <c r="G11" s="240"/>
      <c r="I11" s="238"/>
      <c r="J11" s="239"/>
      <c r="K11" s="239"/>
      <c r="L11" s="239"/>
      <c r="M11" s="239"/>
      <c r="N11" s="240"/>
      <c r="P11" s="238"/>
      <c r="Q11" s="239"/>
      <c r="R11" s="239"/>
      <c r="S11" s="239"/>
      <c r="T11" s="239"/>
      <c r="U11" s="240"/>
    </row>
    <row r="12" spans="2:21" x14ac:dyDescent="0.25">
      <c r="B12" s="238"/>
      <c r="C12" s="239"/>
      <c r="D12" s="239"/>
      <c r="E12" s="239"/>
      <c r="F12" s="239"/>
      <c r="G12" s="240"/>
      <c r="I12" s="238"/>
      <c r="J12" s="239"/>
      <c r="K12" s="239"/>
      <c r="L12" s="239"/>
      <c r="M12" s="239"/>
      <c r="N12" s="240"/>
      <c r="P12" s="238"/>
      <c r="Q12" s="239"/>
      <c r="R12" s="239"/>
      <c r="S12" s="239"/>
      <c r="T12" s="239"/>
      <c r="U12" s="240"/>
    </row>
    <row r="13" spans="2:21" x14ac:dyDescent="0.25">
      <c r="B13" s="238"/>
      <c r="C13" s="239"/>
      <c r="D13" s="239"/>
      <c r="E13" s="239"/>
      <c r="F13" s="239"/>
      <c r="G13" s="240"/>
      <c r="I13" s="238"/>
      <c r="J13" s="239"/>
      <c r="K13" s="239"/>
      <c r="L13" s="239"/>
      <c r="M13" s="239"/>
      <c r="N13" s="240"/>
      <c r="P13" s="238"/>
      <c r="Q13" s="239"/>
      <c r="R13" s="239"/>
      <c r="S13" s="239"/>
      <c r="T13" s="239"/>
      <c r="U13" s="240"/>
    </row>
    <row r="14" spans="2:21" x14ac:dyDescent="0.25">
      <c r="B14" s="238"/>
      <c r="C14" s="239"/>
      <c r="D14" s="239"/>
      <c r="E14" s="239"/>
      <c r="F14" s="239"/>
      <c r="G14" s="240"/>
      <c r="I14" s="238"/>
      <c r="J14" s="239"/>
      <c r="K14" s="239"/>
      <c r="L14" s="239"/>
      <c r="M14" s="239"/>
      <c r="N14" s="240"/>
      <c r="P14" s="238"/>
      <c r="Q14" s="239"/>
      <c r="R14" s="239"/>
      <c r="S14" s="239"/>
      <c r="T14" s="239"/>
      <c r="U14" s="240"/>
    </row>
    <row r="15" spans="2:21" x14ac:dyDescent="0.25">
      <c r="B15" s="238"/>
      <c r="C15" s="239"/>
      <c r="D15" s="239"/>
      <c r="E15" s="239"/>
      <c r="F15" s="239"/>
      <c r="G15" s="240"/>
      <c r="I15" s="238"/>
      <c r="J15" s="239"/>
      <c r="K15" s="239"/>
      <c r="L15" s="239"/>
      <c r="M15" s="239"/>
      <c r="N15" s="240"/>
      <c r="P15" s="238"/>
      <c r="Q15" s="239"/>
      <c r="R15" s="239"/>
      <c r="S15" s="239"/>
      <c r="T15" s="239"/>
      <c r="U15" s="240"/>
    </row>
    <row r="16" spans="2:21" x14ac:dyDescent="0.25">
      <c r="B16" s="238"/>
      <c r="C16" s="239"/>
      <c r="D16" s="239"/>
      <c r="E16" s="239"/>
      <c r="F16" s="239"/>
      <c r="G16" s="240"/>
      <c r="I16" s="238"/>
      <c r="J16" s="239"/>
      <c r="K16" s="239"/>
      <c r="L16" s="239"/>
      <c r="M16" s="239"/>
      <c r="N16" s="240"/>
      <c r="P16" s="238"/>
      <c r="Q16" s="239"/>
      <c r="R16" s="239"/>
      <c r="S16" s="239"/>
      <c r="T16" s="239"/>
      <c r="U16" s="240"/>
    </row>
    <row r="17" spans="2:21" x14ac:dyDescent="0.25">
      <c r="B17" s="238"/>
      <c r="C17" s="239"/>
      <c r="D17" s="239"/>
      <c r="E17" s="239"/>
      <c r="F17" s="239"/>
      <c r="G17" s="240"/>
      <c r="I17" s="238"/>
      <c r="J17" s="239"/>
      <c r="K17" s="239"/>
      <c r="L17" s="239"/>
      <c r="M17" s="239"/>
      <c r="N17" s="240"/>
      <c r="P17" s="238"/>
      <c r="Q17" s="239"/>
      <c r="R17" s="239"/>
      <c r="S17" s="239"/>
      <c r="T17" s="239"/>
      <c r="U17" s="240"/>
    </row>
    <row r="18" spans="2:21" x14ac:dyDescent="0.25">
      <c r="B18" s="238"/>
      <c r="C18" s="239"/>
      <c r="D18" s="239"/>
      <c r="E18" s="239"/>
      <c r="F18" s="239"/>
      <c r="G18" s="240"/>
      <c r="I18" s="238"/>
      <c r="J18" s="239"/>
      <c r="K18" s="239"/>
      <c r="L18" s="239"/>
      <c r="M18" s="239"/>
      <c r="N18" s="240"/>
      <c r="P18" s="238"/>
      <c r="Q18" s="239"/>
      <c r="R18" s="239"/>
      <c r="S18" s="239"/>
      <c r="T18" s="239"/>
      <c r="U18" s="240"/>
    </row>
    <row r="19" spans="2:21" x14ac:dyDescent="0.25">
      <c r="B19" s="238"/>
      <c r="C19" s="239"/>
      <c r="D19" s="239"/>
      <c r="E19" s="239"/>
      <c r="F19" s="239"/>
      <c r="G19" s="240"/>
      <c r="I19" s="238"/>
      <c r="J19" s="239"/>
      <c r="K19" s="239"/>
      <c r="L19" s="239"/>
      <c r="M19" s="239"/>
      <c r="N19" s="240"/>
      <c r="P19" s="238"/>
      <c r="Q19" s="239"/>
      <c r="R19" s="239"/>
      <c r="S19" s="239"/>
      <c r="T19" s="239"/>
      <c r="U19" s="240"/>
    </row>
    <row r="20" spans="2:21" ht="15.75" thickBot="1" x14ac:dyDescent="0.3">
      <c r="B20" s="241"/>
      <c r="C20" s="242"/>
      <c r="D20" s="242"/>
      <c r="E20" s="242"/>
      <c r="F20" s="242"/>
      <c r="G20" s="243"/>
      <c r="I20" s="241"/>
      <c r="J20" s="242"/>
      <c r="K20" s="242"/>
      <c r="L20" s="242"/>
      <c r="M20" s="242"/>
      <c r="N20" s="243"/>
      <c r="P20" s="241"/>
      <c r="Q20" s="242"/>
      <c r="R20" s="242"/>
      <c r="S20" s="242"/>
      <c r="T20" s="242"/>
      <c r="U20" s="243"/>
    </row>
  </sheetData>
  <mergeCells count="6">
    <mergeCell ref="B2:G20"/>
    <mergeCell ref="I2:N20"/>
    <mergeCell ref="B1:G1"/>
    <mergeCell ref="I1:N1"/>
    <mergeCell ref="P1:U1"/>
    <mergeCell ref="P2:U20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AGEFOS</vt:lpstr>
      <vt:lpstr>AGEFICE</vt:lpstr>
      <vt:lpstr>FIFPL</vt:lpstr>
      <vt:lpstr>PAIEMENT DIRECT </vt:lpstr>
      <vt:lpstr>LETTRE TYPE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</dc:creator>
  <cp:lastModifiedBy>Namoureuse</cp:lastModifiedBy>
  <dcterms:created xsi:type="dcterms:W3CDTF">2016-05-03T07:14:18Z</dcterms:created>
  <dcterms:modified xsi:type="dcterms:W3CDTF">2016-09-24T23:13:13Z</dcterms:modified>
</cp:coreProperties>
</file>