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bookViews>
    <workbookView xWindow="0" yWindow="0" windowWidth="20490" windowHeight="7755" tabRatio="843" activeTab="3"/>
  </bookViews>
  <sheets>
    <sheet name="AGEFOS" sheetId="24" r:id="rId1"/>
    <sheet name="AGEFICE" sheetId="4" r:id="rId2"/>
    <sheet name="FIFPL" sheetId="25" r:id="rId3"/>
    <sheet name="PAIEMENT DIRECT " sheetId="26" r:id="rId4"/>
    <sheet name="LETTRE TYPE" sheetId="2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10" i="4" l="1"/>
  <c r="S211" i="4"/>
  <c r="S212" i="4"/>
  <c r="S213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303" i="4"/>
  <c r="S304" i="4"/>
  <c r="S306" i="4"/>
  <c r="T307" i="24"/>
  <c r="T209" i="24"/>
  <c r="T210" i="24"/>
  <c r="T211" i="24"/>
  <c r="T212" i="24"/>
  <c r="T213" i="24"/>
  <c r="T214" i="24"/>
  <c r="T215" i="24"/>
  <c r="T216" i="24"/>
  <c r="T217" i="24"/>
  <c r="T218" i="24"/>
  <c r="T219" i="24"/>
  <c r="T220" i="24"/>
  <c r="T221" i="24"/>
  <c r="T222" i="24"/>
  <c r="T223" i="24"/>
  <c r="T224" i="24"/>
  <c r="T225" i="24"/>
  <c r="T226" i="24"/>
  <c r="T227" i="24"/>
  <c r="T228" i="24"/>
  <c r="T229" i="24"/>
  <c r="T230" i="24"/>
  <c r="T231" i="24"/>
  <c r="T232" i="24"/>
  <c r="T233" i="24"/>
  <c r="T234" i="24"/>
  <c r="T235" i="24"/>
  <c r="T236" i="24"/>
  <c r="T237" i="24"/>
  <c r="T238" i="24"/>
  <c r="T239" i="24"/>
  <c r="T240" i="24"/>
  <c r="T241" i="24"/>
  <c r="T242" i="24"/>
  <c r="T243" i="24"/>
  <c r="T244" i="24"/>
  <c r="T245" i="24"/>
  <c r="T246" i="24"/>
  <c r="T247" i="24"/>
  <c r="T248" i="24"/>
  <c r="T249" i="24"/>
  <c r="T250" i="24"/>
  <c r="T251" i="24"/>
  <c r="T252" i="24"/>
  <c r="T253" i="24"/>
  <c r="T254" i="24"/>
  <c r="T255" i="24"/>
  <c r="T256" i="24"/>
  <c r="T257" i="24"/>
  <c r="T258" i="24"/>
  <c r="T259" i="24"/>
  <c r="T260" i="24"/>
  <c r="T261" i="24"/>
  <c r="T262" i="24"/>
  <c r="T263" i="24"/>
  <c r="T264" i="24"/>
  <c r="T265" i="24"/>
  <c r="T266" i="24"/>
  <c r="T267" i="24"/>
  <c r="T268" i="24"/>
  <c r="T269" i="24"/>
  <c r="T270" i="24"/>
  <c r="T271" i="24"/>
  <c r="T272" i="24"/>
  <c r="T273" i="24"/>
  <c r="T274" i="24"/>
  <c r="T275" i="24"/>
  <c r="T276" i="24"/>
  <c r="T277" i="24"/>
  <c r="T278" i="24"/>
  <c r="T279" i="24"/>
  <c r="T280" i="24"/>
  <c r="T281" i="24"/>
  <c r="T282" i="24"/>
  <c r="T283" i="24"/>
  <c r="T284" i="24"/>
  <c r="T285" i="24"/>
  <c r="T286" i="24"/>
  <c r="T287" i="24"/>
  <c r="T288" i="24"/>
  <c r="T289" i="24"/>
  <c r="T290" i="24"/>
  <c r="T291" i="24"/>
  <c r="T292" i="24"/>
  <c r="T293" i="24"/>
  <c r="T294" i="24"/>
  <c r="T295" i="24"/>
  <c r="T296" i="24"/>
  <c r="T297" i="24"/>
  <c r="T298" i="24"/>
  <c r="T299" i="24"/>
  <c r="T300" i="24"/>
  <c r="T301" i="24"/>
  <c r="T302" i="24"/>
  <c r="T303" i="24"/>
  <c r="T304" i="24"/>
  <c r="T305" i="24"/>
  <c r="T306" i="24"/>
  <c r="T106" i="24"/>
  <c r="T107" i="24"/>
  <c r="T108" i="24"/>
  <c r="T109" i="24"/>
  <c r="T110" i="24"/>
  <c r="T112" i="24"/>
  <c r="T113" i="24"/>
  <c r="T114" i="24"/>
  <c r="T115" i="24"/>
  <c r="T116" i="24"/>
  <c r="T117" i="24"/>
  <c r="T118" i="24"/>
  <c r="T119" i="24"/>
  <c r="T120" i="24"/>
  <c r="T121" i="24"/>
  <c r="T122" i="24"/>
  <c r="T123" i="24"/>
  <c r="T124" i="24"/>
  <c r="T125" i="24"/>
  <c r="T126" i="24"/>
  <c r="T127" i="24"/>
  <c r="T128" i="24"/>
  <c r="T129" i="24"/>
  <c r="T130" i="24"/>
  <c r="T131" i="24"/>
  <c r="T132" i="24"/>
  <c r="T133" i="24"/>
  <c r="T134" i="24"/>
  <c r="T135" i="24"/>
  <c r="T136" i="24"/>
  <c r="T137" i="24"/>
  <c r="T138" i="24"/>
  <c r="T139" i="24"/>
  <c r="T140" i="24"/>
  <c r="T141" i="24"/>
  <c r="T142" i="24"/>
  <c r="T143" i="24"/>
  <c r="T144" i="24"/>
  <c r="T145" i="24"/>
  <c r="T146" i="24"/>
  <c r="T147" i="24"/>
  <c r="T148" i="24"/>
  <c r="T149" i="24"/>
  <c r="T150" i="24"/>
  <c r="T151" i="24"/>
  <c r="T152" i="24"/>
  <c r="T153" i="24"/>
  <c r="T154" i="24"/>
  <c r="T155" i="24"/>
  <c r="T156" i="24"/>
  <c r="T157" i="24"/>
  <c r="T158" i="24"/>
  <c r="T159" i="24"/>
  <c r="T160" i="24"/>
  <c r="T161" i="24"/>
  <c r="T162" i="24"/>
  <c r="T163" i="24"/>
  <c r="T164" i="24"/>
  <c r="T165" i="24"/>
  <c r="T166" i="24"/>
  <c r="T167" i="24"/>
  <c r="T168" i="24"/>
  <c r="T169" i="24"/>
  <c r="T170" i="24"/>
  <c r="T171" i="24"/>
  <c r="T172" i="24"/>
  <c r="T173" i="24"/>
  <c r="T174" i="24"/>
  <c r="T175" i="24"/>
  <c r="T176" i="24"/>
  <c r="T177" i="24"/>
  <c r="T178" i="24"/>
  <c r="T179" i="24"/>
  <c r="T180" i="24"/>
  <c r="T181" i="24"/>
  <c r="T182" i="24"/>
  <c r="T183" i="24"/>
  <c r="T184" i="24"/>
  <c r="T185" i="24"/>
  <c r="T186" i="24"/>
  <c r="T187" i="24"/>
  <c r="T188" i="24"/>
  <c r="T189" i="24"/>
  <c r="T190" i="24"/>
  <c r="T191" i="24"/>
  <c r="T192" i="24"/>
  <c r="T193" i="24"/>
  <c r="T194" i="24"/>
  <c r="T195" i="24"/>
  <c r="T196" i="24"/>
  <c r="T197" i="24"/>
  <c r="T198" i="24"/>
  <c r="T199" i="24"/>
  <c r="T200" i="24"/>
  <c r="T201" i="24"/>
  <c r="T202" i="24"/>
  <c r="T5" i="24"/>
  <c r="T6" i="24"/>
  <c r="T7" i="24"/>
  <c r="T8" i="24"/>
  <c r="T9" i="24"/>
  <c r="T10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48" i="24"/>
  <c r="T49" i="24"/>
  <c r="T50" i="24"/>
  <c r="T51" i="24"/>
  <c r="T52" i="24"/>
  <c r="T53" i="24"/>
  <c r="T54" i="24"/>
  <c r="T55" i="24"/>
  <c r="T56" i="24"/>
  <c r="T57" i="24"/>
  <c r="T58" i="24"/>
  <c r="T59" i="24"/>
  <c r="T60" i="24"/>
  <c r="T61" i="24"/>
  <c r="T62" i="24"/>
  <c r="T63" i="24"/>
  <c r="T64" i="24"/>
  <c r="T65" i="24"/>
  <c r="T66" i="24"/>
  <c r="T67" i="24"/>
  <c r="T68" i="24"/>
  <c r="T69" i="24"/>
  <c r="T70" i="24"/>
  <c r="T71" i="24"/>
  <c r="T72" i="24"/>
  <c r="T73" i="24"/>
  <c r="T74" i="24"/>
  <c r="T75" i="24"/>
  <c r="T76" i="24"/>
  <c r="T77" i="24"/>
  <c r="T78" i="24"/>
  <c r="T79" i="24"/>
  <c r="T80" i="24"/>
  <c r="T81" i="24"/>
  <c r="T82" i="24"/>
  <c r="T83" i="24"/>
  <c r="T84" i="24"/>
  <c r="T85" i="24"/>
  <c r="T86" i="24"/>
  <c r="T87" i="24"/>
  <c r="T88" i="24"/>
  <c r="T89" i="24"/>
  <c r="T90" i="24"/>
  <c r="T91" i="24"/>
  <c r="T92" i="24"/>
  <c r="T93" i="24"/>
  <c r="T94" i="24"/>
  <c r="T95" i="24"/>
  <c r="T96" i="24"/>
  <c r="T97" i="24"/>
  <c r="T98" i="24"/>
  <c r="T99" i="24"/>
  <c r="T68" i="26"/>
  <c r="T70" i="26"/>
  <c r="T72" i="26"/>
  <c r="T74" i="26"/>
  <c r="T76" i="26"/>
  <c r="T78" i="26"/>
  <c r="T80" i="26"/>
  <c r="T82" i="26"/>
  <c r="T84" i="26"/>
  <c r="T86" i="26"/>
  <c r="T88" i="26"/>
  <c r="T90" i="26"/>
  <c r="T92" i="26"/>
  <c r="N93" i="26"/>
  <c r="O93" i="26" s="1"/>
  <c r="T93" i="26" s="1"/>
  <c r="O92" i="26"/>
  <c r="O91" i="26"/>
  <c r="T91" i="26" s="1"/>
  <c r="O90" i="26"/>
  <c r="O89" i="26"/>
  <c r="T89" i="26" s="1"/>
  <c r="O88" i="26"/>
  <c r="O87" i="26"/>
  <c r="T87" i="26" s="1"/>
  <c r="O86" i="26"/>
  <c r="O85" i="26"/>
  <c r="T85" i="26" s="1"/>
  <c r="O84" i="26"/>
  <c r="O83" i="26"/>
  <c r="T83" i="26" s="1"/>
  <c r="O82" i="26"/>
  <c r="O81" i="26"/>
  <c r="T81" i="26" s="1"/>
  <c r="O80" i="26"/>
  <c r="O79" i="26"/>
  <c r="T79" i="26" s="1"/>
  <c r="O78" i="26"/>
  <c r="O77" i="26"/>
  <c r="T77" i="26" s="1"/>
  <c r="O76" i="26"/>
  <c r="O75" i="26"/>
  <c r="T75" i="26" s="1"/>
  <c r="O74" i="26"/>
  <c r="O73" i="26"/>
  <c r="T73" i="26" s="1"/>
  <c r="O72" i="26"/>
  <c r="O71" i="26"/>
  <c r="T71" i="26" s="1"/>
  <c r="O70" i="26"/>
  <c r="O69" i="26"/>
  <c r="T69" i="26" s="1"/>
  <c r="O68" i="26"/>
  <c r="O67" i="26"/>
  <c r="T67" i="26" s="1"/>
  <c r="O60" i="26"/>
  <c r="T60" i="26" s="1"/>
  <c r="O59" i="26"/>
  <c r="T59" i="26" s="1"/>
  <c r="O58" i="26"/>
  <c r="T58" i="26" s="1"/>
  <c r="O57" i="26"/>
  <c r="T57" i="26" s="1"/>
  <c r="O56" i="26"/>
  <c r="T56" i="26" s="1"/>
  <c r="O55" i="26"/>
  <c r="T55" i="26" s="1"/>
  <c r="O54" i="26"/>
  <c r="T54" i="26" s="1"/>
  <c r="O53" i="26"/>
  <c r="T53" i="26" s="1"/>
  <c r="O52" i="26"/>
  <c r="T52" i="26" s="1"/>
  <c r="O51" i="26"/>
  <c r="T51" i="26" s="1"/>
  <c r="O50" i="26"/>
  <c r="T50" i="26" s="1"/>
  <c r="O49" i="26"/>
  <c r="T49" i="26" s="1"/>
  <c r="O48" i="26"/>
  <c r="T48" i="26" s="1"/>
  <c r="O47" i="26"/>
  <c r="T47" i="26" s="1"/>
  <c r="O46" i="26"/>
  <c r="T46" i="26" s="1"/>
  <c r="O45" i="26"/>
  <c r="T45" i="26" s="1"/>
  <c r="O44" i="26"/>
  <c r="T44" i="26" s="1"/>
  <c r="O43" i="26"/>
  <c r="T43" i="26" s="1"/>
  <c r="O42" i="26"/>
  <c r="T42" i="26" s="1"/>
  <c r="O41" i="26"/>
  <c r="T41" i="26" s="1"/>
  <c r="O40" i="26"/>
  <c r="T40" i="26" s="1"/>
  <c r="O39" i="26"/>
  <c r="T39" i="26" s="1"/>
  <c r="O38" i="26"/>
  <c r="T38" i="26" s="1"/>
  <c r="O37" i="26"/>
  <c r="T37" i="26" s="1"/>
  <c r="O36" i="26"/>
  <c r="T36" i="26" s="1"/>
  <c r="O35" i="26"/>
  <c r="T35" i="26" s="1"/>
  <c r="T29" i="26"/>
  <c r="N29" i="26" l="1"/>
  <c r="O3" i="26"/>
  <c r="T3" i="26" s="1"/>
  <c r="O4" i="26"/>
  <c r="T4" i="26" s="1"/>
  <c r="O5" i="26"/>
  <c r="T5" i="26" s="1"/>
  <c r="O6" i="26"/>
  <c r="T6" i="26" s="1"/>
  <c r="O7" i="26"/>
  <c r="T7" i="26" s="1"/>
  <c r="O8" i="26"/>
  <c r="T8" i="26" s="1"/>
  <c r="O9" i="26"/>
  <c r="T9" i="26" s="1"/>
  <c r="O10" i="26"/>
  <c r="T10" i="26" s="1"/>
  <c r="O11" i="26"/>
  <c r="T11" i="26" s="1"/>
  <c r="O12" i="26"/>
  <c r="T12" i="26" s="1"/>
  <c r="O13" i="26"/>
  <c r="T13" i="26" s="1"/>
  <c r="O14" i="26"/>
  <c r="T14" i="26" s="1"/>
  <c r="O15" i="26"/>
  <c r="T15" i="26" s="1"/>
  <c r="O16" i="26"/>
  <c r="T16" i="26" s="1"/>
  <c r="O17" i="26"/>
  <c r="T17" i="26" s="1"/>
  <c r="O18" i="26"/>
  <c r="T18" i="26" s="1"/>
  <c r="O19" i="26"/>
  <c r="T19" i="26" s="1"/>
  <c r="O20" i="26"/>
  <c r="T20" i="26" s="1"/>
  <c r="O21" i="26"/>
  <c r="T21" i="26" s="1"/>
  <c r="O22" i="26"/>
  <c r="T22" i="26" s="1"/>
  <c r="O23" i="26"/>
  <c r="T23" i="26" s="1"/>
  <c r="O24" i="26"/>
  <c r="T24" i="26" s="1"/>
  <c r="O25" i="26"/>
  <c r="T25" i="26" s="1"/>
  <c r="O26" i="26"/>
  <c r="T26" i="26" s="1"/>
  <c r="O27" i="26"/>
  <c r="T27" i="26" s="1"/>
  <c r="O28" i="26"/>
  <c r="T28" i="26" s="1"/>
  <c r="O29" i="26"/>
  <c r="N61" i="26" l="1"/>
  <c r="O61" i="26" s="1"/>
  <c r="T61" i="26" s="1"/>
  <c r="N192" i="4" l="1"/>
  <c r="S192" i="4" s="1"/>
  <c r="N191" i="4"/>
  <c r="S191" i="4" s="1"/>
  <c r="N190" i="4"/>
  <c r="S190" i="4" s="1"/>
  <c r="N189" i="4"/>
  <c r="S189" i="4" s="1"/>
  <c r="N188" i="4"/>
  <c r="S188" i="4" s="1"/>
  <c r="N187" i="4"/>
  <c r="S187" i="4" s="1"/>
  <c r="N186" i="4"/>
  <c r="S186" i="4" s="1"/>
  <c r="N185" i="4"/>
  <c r="S185" i="4" s="1"/>
  <c r="N184" i="4"/>
  <c r="S184" i="4" s="1"/>
  <c r="N183" i="4"/>
  <c r="S183" i="4" s="1"/>
  <c r="N182" i="4"/>
  <c r="S182" i="4" s="1"/>
  <c r="N181" i="4"/>
  <c r="S181" i="4" s="1"/>
  <c r="N180" i="4"/>
  <c r="S180" i="4" s="1"/>
  <c r="N179" i="4"/>
  <c r="S179" i="4" s="1"/>
  <c r="N178" i="4"/>
  <c r="S178" i="4" s="1"/>
  <c r="N177" i="4"/>
  <c r="S177" i="4" s="1"/>
  <c r="N176" i="4"/>
  <c r="S176" i="4" s="1"/>
  <c r="N175" i="4"/>
  <c r="S175" i="4" s="1"/>
  <c r="N174" i="4"/>
  <c r="S174" i="4" s="1"/>
  <c r="N173" i="4"/>
  <c r="S173" i="4" s="1"/>
  <c r="N172" i="4"/>
  <c r="S172" i="4" s="1"/>
  <c r="N171" i="4"/>
  <c r="S171" i="4" s="1"/>
  <c r="N170" i="4"/>
  <c r="S170" i="4" s="1"/>
  <c r="N169" i="4"/>
  <c r="S169" i="4" s="1"/>
  <c r="N168" i="4"/>
  <c r="S168" i="4" s="1"/>
  <c r="N167" i="4"/>
  <c r="S167" i="4" s="1"/>
  <c r="N166" i="4"/>
  <c r="S166" i="4" s="1"/>
  <c r="N165" i="4"/>
  <c r="S165" i="4" s="1"/>
  <c r="N164" i="4"/>
  <c r="S164" i="4" s="1"/>
  <c r="N163" i="4"/>
  <c r="S163" i="4" s="1"/>
  <c r="N162" i="4"/>
  <c r="S162" i="4" s="1"/>
  <c r="N161" i="4"/>
  <c r="S161" i="4" s="1"/>
  <c r="N160" i="4"/>
  <c r="S160" i="4" s="1"/>
  <c r="N159" i="4"/>
  <c r="S159" i="4" s="1"/>
  <c r="N158" i="4"/>
  <c r="S158" i="4" s="1"/>
  <c r="N157" i="4"/>
  <c r="S157" i="4" s="1"/>
  <c r="N156" i="4"/>
  <c r="S156" i="4" s="1"/>
  <c r="N155" i="4"/>
  <c r="S155" i="4" s="1"/>
  <c r="N154" i="4"/>
  <c r="S154" i="4" s="1"/>
  <c r="N153" i="4"/>
  <c r="S153" i="4" s="1"/>
  <c r="N152" i="4"/>
  <c r="S152" i="4" s="1"/>
  <c r="N151" i="4"/>
  <c r="S151" i="4" s="1"/>
  <c r="N150" i="4"/>
  <c r="S150" i="4" s="1"/>
  <c r="N149" i="4"/>
  <c r="S149" i="4" s="1"/>
  <c r="N148" i="4"/>
  <c r="S148" i="4" s="1"/>
  <c r="N147" i="4"/>
  <c r="S147" i="4" s="1"/>
  <c r="N146" i="4"/>
  <c r="S146" i="4" s="1"/>
  <c r="N145" i="4"/>
  <c r="S145" i="4" s="1"/>
  <c r="N144" i="4"/>
  <c r="S144" i="4" s="1"/>
  <c r="N143" i="4"/>
  <c r="S143" i="4" s="1"/>
  <c r="N142" i="4"/>
  <c r="S142" i="4" s="1"/>
  <c r="N141" i="4"/>
  <c r="S141" i="4" s="1"/>
  <c r="N140" i="4"/>
  <c r="S140" i="4" s="1"/>
  <c r="N139" i="4"/>
  <c r="S139" i="4" s="1"/>
  <c r="N138" i="4"/>
  <c r="S138" i="4" s="1"/>
  <c r="N137" i="4"/>
  <c r="S137" i="4" s="1"/>
  <c r="N136" i="4"/>
  <c r="S136" i="4" s="1"/>
  <c r="N135" i="4"/>
  <c r="S135" i="4" s="1"/>
  <c r="N134" i="4"/>
  <c r="S134" i="4" s="1"/>
  <c r="N133" i="4"/>
  <c r="S133" i="4" s="1"/>
  <c r="N132" i="4"/>
  <c r="S132" i="4" s="1"/>
  <c r="N131" i="4"/>
  <c r="S131" i="4" s="1"/>
  <c r="N130" i="4"/>
  <c r="S130" i="4" s="1"/>
  <c r="N129" i="4"/>
  <c r="S129" i="4" s="1"/>
  <c r="N128" i="4"/>
  <c r="S128" i="4" s="1"/>
  <c r="N127" i="4"/>
  <c r="S127" i="4" s="1"/>
  <c r="N126" i="4"/>
  <c r="S126" i="4" s="1"/>
  <c r="N125" i="4"/>
  <c r="S125" i="4" s="1"/>
  <c r="N124" i="4"/>
  <c r="S124" i="4" s="1"/>
  <c r="N123" i="4"/>
  <c r="S123" i="4" s="1"/>
  <c r="N122" i="4"/>
  <c r="S122" i="4" s="1"/>
  <c r="N121" i="4"/>
  <c r="S121" i="4" s="1"/>
  <c r="N120" i="4"/>
  <c r="S120" i="4" s="1"/>
  <c r="N119" i="4"/>
  <c r="S119" i="4" s="1"/>
  <c r="N118" i="4"/>
  <c r="S118" i="4" s="1"/>
  <c r="N117" i="4"/>
  <c r="S117" i="4" s="1"/>
  <c r="N116" i="4"/>
  <c r="S116" i="4" s="1"/>
  <c r="N115" i="4"/>
  <c r="S115" i="4" s="1"/>
  <c r="N114" i="4"/>
  <c r="S114" i="4" s="1"/>
  <c r="N113" i="4"/>
  <c r="S113" i="4" s="1"/>
  <c r="N112" i="4"/>
  <c r="S112" i="4" s="1"/>
  <c r="N111" i="4"/>
  <c r="S111" i="4" s="1"/>
  <c r="N110" i="4"/>
  <c r="S110" i="4" s="1"/>
  <c r="N109" i="4"/>
  <c r="S109" i="4" s="1"/>
  <c r="N108" i="4"/>
  <c r="S108" i="4" s="1"/>
  <c r="N107" i="4"/>
  <c r="S107" i="4" s="1"/>
  <c r="N106" i="4"/>
  <c r="S106" i="4" s="1"/>
  <c r="N100" i="24"/>
  <c r="T100" i="24" s="1"/>
  <c r="T101" i="24" s="1"/>
  <c r="N99" i="24"/>
  <c r="N98" i="24"/>
  <c r="N97" i="24"/>
  <c r="N96" i="24"/>
  <c r="N95" i="24"/>
  <c r="N94" i="24"/>
  <c r="N93" i="24"/>
  <c r="N92" i="24"/>
  <c r="N91" i="24"/>
  <c r="N90" i="24"/>
  <c r="N89" i="24"/>
  <c r="N88" i="24"/>
  <c r="N87" i="24"/>
  <c r="N86" i="24"/>
  <c r="N85" i="24"/>
  <c r="N84" i="24"/>
  <c r="N83" i="24"/>
  <c r="N82" i="24"/>
  <c r="N81" i="24"/>
  <c r="N80" i="24"/>
  <c r="N79" i="24"/>
  <c r="N78" i="24"/>
  <c r="N77" i="24"/>
  <c r="N76" i="24"/>
  <c r="N75" i="24"/>
  <c r="N74" i="24"/>
  <c r="N73" i="24"/>
  <c r="N72" i="24"/>
  <c r="N71" i="24"/>
  <c r="N70" i="24"/>
  <c r="N69" i="24"/>
  <c r="N68" i="24"/>
  <c r="N67" i="24"/>
  <c r="N66" i="24"/>
  <c r="N65" i="24"/>
  <c r="N64" i="24"/>
  <c r="N63" i="24"/>
  <c r="N62" i="24"/>
  <c r="N61" i="24"/>
  <c r="N60" i="24"/>
  <c r="N59" i="24"/>
  <c r="N58" i="24"/>
  <c r="N57" i="24"/>
  <c r="N56" i="24"/>
  <c r="N55" i="24"/>
  <c r="N54" i="24"/>
  <c r="N53" i="24"/>
  <c r="N52" i="24"/>
  <c r="N51" i="24"/>
  <c r="N50" i="24"/>
  <c r="N49" i="24"/>
  <c r="N48" i="24"/>
  <c r="N47" i="24"/>
  <c r="N46" i="24"/>
  <c r="N45" i="24"/>
  <c r="N44" i="24"/>
  <c r="N43" i="24"/>
  <c r="N42" i="24"/>
  <c r="N41" i="24"/>
  <c r="N40" i="24"/>
  <c r="N39" i="24"/>
  <c r="N38" i="24"/>
  <c r="N37" i="24"/>
  <c r="N36" i="24"/>
  <c r="N35" i="24"/>
  <c r="N34" i="24"/>
  <c r="N33" i="24"/>
  <c r="N32" i="24"/>
  <c r="N31" i="24"/>
  <c r="N30" i="24"/>
  <c r="N29" i="24"/>
  <c r="N28" i="24"/>
  <c r="N27" i="24"/>
  <c r="N26" i="24"/>
  <c r="N25" i="24"/>
  <c r="N24" i="24"/>
  <c r="N23" i="24"/>
  <c r="N22" i="24"/>
  <c r="N21" i="24"/>
  <c r="N20" i="24"/>
  <c r="N19" i="24"/>
  <c r="N18" i="24"/>
  <c r="N17" i="24"/>
  <c r="N16" i="24"/>
  <c r="N15" i="24"/>
  <c r="N14" i="24"/>
  <c r="N13" i="24"/>
  <c r="N12" i="24"/>
  <c r="N11" i="24"/>
  <c r="N10" i="24"/>
  <c r="N9" i="24"/>
  <c r="N8" i="24"/>
  <c r="N7" i="24"/>
  <c r="N6" i="24"/>
  <c r="N5" i="24"/>
  <c r="N4" i="24"/>
  <c r="T4" i="24" s="1"/>
  <c r="N3" i="24"/>
  <c r="T3" i="24" s="1"/>
  <c r="N306" i="24" l="1"/>
  <c r="N305" i="24"/>
  <c r="N304" i="24"/>
  <c r="N303" i="24"/>
  <c r="N302" i="24"/>
  <c r="N301" i="24"/>
  <c r="N300" i="24"/>
  <c r="N299" i="24"/>
  <c r="N298" i="24"/>
  <c r="N297" i="24"/>
  <c r="N296" i="24"/>
  <c r="N295" i="24"/>
  <c r="N294" i="24"/>
  <c r="N293" i="24"/>
  <c r="N292" i="24"/>
  <c r="N291" i="24"/>
  <c r="N290" i="24"/>
  <c r="N289" i="24"/>
  <c r="N288" i="24"/>
  <c r="N287" i="24"/>
  <c r="N286" i="24"/>
  <c r="N285" i="24"/>
  <c r="N284" i="24"/>
  <c r="N283" i="24"/>
  <c r="N282" i="24"/>
  <c r="N281" i="24"/>
  <c r="N280" i="24"/>
  <c r="N279" i="24"/>
  <c r="N278" i="24"/>
  <c r="N277" i="24"/>
  <c r="N276" i="24"/>
  <c r="N275" i="24"/>
  <c r="N274" i="24"/>
  <c r="N273" i="24"/>
  <c r="N272" i="24"/>
  <c r="N271" i="24"/>
  <c r="N270" i="24"/>
  <c r="N269" i="24"/>
  <c r="N268" i="24"/>
  <c r="N267" i="24"/>
  <c r="N266" i="24"/>
  <c r="N265" i="24"/>
  <c r="N264" i="24"/>
  <c r="N263" i="24"/>
  <c r="N262" i="24"/>
  <c r="N261" i="24"/>
  <c r="N260" i="24"/>
  <c r="N259" i="24"/>
  <c r="N258" i="24"/>
  <c r="N257" i="24"/>
  <c r="N256" i="24"/>
  <c r="N255" i="24"/>
  <c r="N254" i="24"/>
  <c r="N253" i="24"/>
  <c r="N252" i="24"/>
  <c r="N251" i="24"/>
  <c r="N250" i="24"/>
  <c r="N249" i="24"/>
  <c r="N248" i="24"/>
  <c r="N247" i="24"/>
  <c r="N246" i="24"/>
  <c r="N245" i="24"/>
  <c r="N244" i="24"/>
  <c r="N243" i="24"/>
  <c r="N242" i="24"/>
  <c r="N241" i="24"/>
  <c r="N240" i="24"/>
  <c r="N239" i="24"/>
  <c r="N238" i="24"/>
  <c r="N237" i="24"/>
  <c r="N236" i="24"/>
  <c r="N235" i="24"/>
  <c r="N234" i="24"/>
  <c r="N233" i="24"/>
  <c r="N232" i="24"/>
  <c r="N231" i="24"/>
  <c r="N230" i="24"/>
  <c r="N229" i="24"/>
  <c r="N228" i="24"/>
  <c r="N227" i="24"/>
  <c r="N226" i="24"/>
  <c r="N225" i="24"/>
  <c r="N224" i="24"/>
  <c r="N223" i="24"/>
  <c r="N222" i="24"/>
  <c r="N221" i="24"/>
  <c r="N220" i="24"/>
  <c r="N219" i="24"/>
  <c r="N218" i="24"/>
  <c r="N217" i="24"/>
  <c r="N216" i="24"/>
  <c r="N215" i="24"/>
  <c r="N214" i="24"/>
  <c r="N213" i="24"/>
  <c r="N212" i="24"/>
  <c r="N211" i="24"/>
  <c r="N210" i="24"/>
  <c r="N209" i="24"/>
  <c r="N203" i="24"/>
  <c r="T203" i="24" s="1"/>
  <c r="T204" i="24" s="1"/>
  <c r="N202" i="24"/>
  <c r="N201" i="24"/>
  <c r="N200" i="24"/>
  <c r="N199" i="24"/>
  <c r="N198" i="24"/>
  <c r="N197" i="24"/>
  <c r="N196" i="24"/>
  <c r="N195" i="24"/>
  <c r="N194" i="24"/>
  <c r="N193" i="24"/>
  <c r="N192" i="24"/>
  <c r="N191" i="24"/>
  <c r="N190" i="24"/>
  <c r="N189" i="24"/>
  <c r="N188" i="24"/>
  <c r="N187" i="24"/>
  <c r="N186" i="24"/>
  <c r="N185" i="24"/>
  <c r="N184" i="24"/>
  <c r="N183" i="24"/>
  <c r="N182" i="24"/>
  <c r="N181" i="24"/>
  <c r="N180" i="24"/>
  <c r="N179" i="24"/>
  <c r="N178" i="24"/>
  <c r="N177" i="24"/>
  <c r="N176" i="24"/>
  <c r="N175" i="24"/>
  <c r="N174" i="24"/>
  <c r="N173" i="24"/>
  <c r="N172" i="24"/>
  <c r="N171" i="24"/>
  <c r="N170" i="24"/>
  <c r="N169" i="24"/>
  <c r="N168" i="24"/>
  <c r="N167" i="24"/>
  <c r="N166" i="24"/>
  <c r="N165" i="24"/>
  <c r="N164" i="24"/>
  <c r="N163" i="24"/>
  <c r="N162" i="24"/>
  <c r="N161" i="24"/>
  <c r="N160" i="24"/>
  <c r="N159" i="24"/>
  <c r="N158" i="24"/>
  <c r="N157" i="24"/>
  <c r="N156" i="24"/>
  <c r="N155" i="24"/>
  <c r="N154" i="24"/>
  <c r="N153" i="24"/>
  <c r="N152" i="24"/>
  <c r="N151" i="24"/>
  <c r="N150" i="24"/>
  <c r="N149" i="24"/>
  <c r="N148" i="24"/>
  <c r="N147" i="24"/>
  <c r="N146" i="24"/>
  <c r="N145" i="24"/>
  <c r="N144" i="24"/>
  <c r="N143" i="24"/>
  <c r="N142" i="24"/>
  <c r="N141" i="24"/>
  <c r="N140" i="24"/>
  <c r="N139" i="24"/>
  <c r="N138" i="24"/>
  <c r="N137" i="24"/>
  <c r="N136" i="24"/>
  <c r="N135" i="24"/>
  <c r="N134" i="24"/>
  <c r="N133" i="24"/>
  <c r="N132" i="24"/>
  <c r="N131" i="24"/>
  <c r="N130" i="24"/>
  <c r="N129" i="24"/>
  <c r="N128" i="24"/>
  <c r="N127" i="24"/>
  <c r="N126" i="24"/>
  <c r="N125" i="24"/>
  <c r="N124" i="24"/>
  <c r="N123" i="24"/>
  <c r="N122" i="24"/>
  <c r="N121" i="24"/>
  <c r="N120" i="24"/>
  <c r="N119" i="24"/>
  <c r="N118" i="24"/>
  <c r="N117" i="24"/>
  <c r="N116" i="24"/>
  <c r="N115" i="24"/>
  <c r="N114" i="24"/>
  <c r="N113" i="24"/>
  <c r="N112" i="24"/>
  <c r="N111" i="24"/>
  <c r="T111" i="24" s="1"/>
  <c r="N110" i="24"/>
  <c r="N109" i="24"/>
  <c r="N108" i="24"/>
  <c r="N107" i="24"/>
  <c r="N106" i="24"/>
  <c r="N306" i="4"/>
  <c r="N305" i="4"/>
  <c r="N304" i="4"/>
  <c r="N303" i="4"/>
  <c r="N302" i="4"/>
  <c r="N301" i="4"/>
  <c r="N300" i="4"/>
  <c r="N299" i="4"/>
  <c r="N298" i="4"/>
  <c r="N297" i="4"/>
  <c r="N296" i="4"/>
  <c r="N295" i="4"/>
  <c r="N294" i="4"/>
  <c r="N293" i="4"/>
  <c r="N292" i="4"/>
  <c r="N291" i="4"/>
  <c r="N290" i="4"/>
  <c r="N289" i="4"/>
  <c r="N288" i="4"/>
  <c r="N287" i="4"/>
  <c r="N286" i="4"/>
  <c r="N285" i="4"/>
  <c r="N284" i="4"/>
  <c r="N283" i="4"/>
  <c r="N282" i="4"/>
  <c r="N281" i="4"/>
  <c r="N280" i="4"/>
  <c r="N279" i="4"/>
  <c r="N278" i="4"/>
  <c r="N277" i="4"/>
  <c r="N276" i="4"/>
  <c r="N275" i="4"/>
  <c r="N274" i="4"/>
  <c r="N273" i="4"/>
  <c r="N272" i="4"/>
  <c r="N271" i="4"/>
  <c r="N270" i="4"/>
  <c r="N269" i="4"/>
  <c r="N268" i="4"/>
  <c r="N267" i="4"/>
  <c r="N266" i="4"/>
  <c r="N265" i="4"/>
  <c r="N264" i="4"/>
  <c r="N263" i="4"/>
  <c r="N262" i="4"/>
  <c r="N261" i="4"/>
  <c r="N260" i="4"/>
  <c r="N259" i="4"/>
  <c r="N258" i="4"/>
  <c r="N257" i="4"/>
  <c r="N256" i="4"/>
  <c r="N255" i="4"/>
  <c r="N254" i="4"/>
  <c r="N253" i="4"/>
  <c r="N252" i="4"/>
  <c r="N251" i="4"/>
  <c r="N250" i="4"/>
  <c r="N249" i="4"/>
  <c r="N248" i="4"/>
  <c r="N247" i="4"/>
  <c r="N246" i="4"/>
  <c r="N245" i="4"/>
  <c r="N244" i="4"/>
  <c r="N243" i="4"/>
  <c r="N242" i="4"/>
  <c r="N241" i="4"/>
  <c r="N240" i="4"/>
  <c r="N239" i="4"/>
  <c r="N238" i="4"/>
  <c r="N237" i="4"/>
  <c r="N236" i="4"/>
  <c r="N235" i="4"/>
  <c r="N234" i="4"/>
  <c r="N233" i="4"/>
  <c r="N232" i="4"/>
  <c r="N231" i="4"/>
  <c r="N230" i="4"/>
  <c r="N229" i="4"/>
  <c r="N228" i="4"/>
  <c r="N227" i="4"/>
  <c r="N226" i="4"/>
  <c r="N225" i="4"/>
  <c r="N224" i="4"/>
  <c r="N223" i="4"/>
  <c r="N222" i="4"/>
  <c r="N221" i="4"/>
  <c r="N220" i="4"/>
  <c r="N219" i="4"/>
  <c r="N218" i="4"/>
  <c r="N217" i="4"/>
  <c r="N216" i="4"/>
  <c r="N215" i="4"/>
  <c r="N214" i="4"/>
  <c r="S214" i="4" s="1"/>
  <c r="N213" i="4"/>
  <c r="N212" i="4"/>
  <c r="N211" i="4"/>
  <c r="N210" i="4"/>
  <c r="N209" i="4"/>
  <c r="S209" i="4" s="1"/>
  <c r="N203" i="4"/>
  <c r="S203" i="4" s="1"/>
  <c r="N202" i="4"/>
  <c r="S202" i="4" s="1"/>
  <c r="N201" i="4"/>
  <c r="S201" i="4" s="1"/>
  <c r="N200" i="4"/>
  <c r="S200" i="4" s="1"/>
  <c r="N199" i="4"/>
  <c r="S199" i="4" s="1"/>
  <c r="N198" i="4"/>
  <c r="S198" i="4" s="1"/>
  <c r="N197" i="4"/>
  <c r="S197" i="4" s="1"/>
  <c r="N196" i="4"/>
  <c r="S196" i="4" s="1"/>
  <c r="N195" i="4"/>
  <c r="S195" i="4" s="1"/>
  <c r="N194" i="4"/>
  <c r="S194" i="4" s="1"/>
  <c r="N193" i="4"/>
  <c r="S193" i="4" s="1"/>
  <c r="S307" i="25"/>
  <c r="N306" i="25"/>
  <c r="T306" i="25" s="1"/>
  <c r="N305" i="25"/>
  <c r="T305" i="25" s="1"/>
  <c r="N304" i="25"/>
  <c r="T304" i="25" s="1"/>
  <c r="N303" i="25"/>
  <c r="T303" i="25" s="1"/>
  <c r="N302" i="25"/>
  <c r="T302" i="25" s="1"/>
  <c r="N301" i="25"/>
  <c r="T301" i="25" s="1"/>
  <c r="N300" i="25"/>
  <c r="T300" i="25" s="1"/>
  <c r="N299" i="25"/>
  <c r="T299" i="25" s="1"/>
  <c r="N298" i="25"/>
  <c r="T298" i="25" s="1"/>
  <c r="N297" i="25"/>
  <c r="T297" i="25" s="1"/>
  <c r="N296" i="25"/>
  <c r="T296" i="25" s="1"/>
  <c r="N295" i="25"/>
  <c r="T295" i="25" s="1"/>
  <c r="N294" i="25"/>
  <c r="T294" i="25" s="1"/>
  <c r="N293" i="25"/>
  <c r="T293" i="25" s="1"/>
  <c r="N292" i="25"/>
  <c r="T292" i="25" s="1"/>
  <c r="N291" i="25"/>
  <c r="T291" i="25" s="1"/>
  <c r="N290" i="25"/>
  <c r="T290" i="25" s="1"/>
  <c r="N289" i="25"/>
  <c r="T289" i="25" s="1"/>
  <c r="N288" i="25"/>
  <c r="T288" i="25" s="1"/>
  <c r="N287" i="25"/>
  <c r="T287" i="25" s="1"/>
  <c r="N286" i="25"/>
  <c r="T286" i="25" s="1"/>
  <c r="N285" i="25"/>
  <c r="T285" i="25" s="1"/>
  <c r="N284" i="25"/>
  <c r="T284" i="25" s="1"/>
  <c r="N283" i="25"/>
  <c r="T283" i="25" s="1"/>
  <c r="N282" i="25"/>
  <c r="T282" i="25" s="1"/>
  <c r="N281" i="25"/>
  <c r="T281" i="25" s="1"/>
  <c r="N280" i="25"/>
  <c r="T280" i="25" s="1"/>
  <c r="N279" i="25"/>
  <c r="T279" i="25" s="1"/>
  <c r="N278" i="25"/>
  <c r="T278" i="25" s="1"/>
  <c r="N277" i="25"/>
  <c r="T277" i="25" s="1"/>
  <c r="N276" i="25"/>
  <c r="T276" i="25" s="1"/>
  <c r="N275" i="25"/>
  <c r="T275" i="25" s="1"/>
  <c r="N274" i="25"/>
  <c r="T274" i="25" s="1"/>
  <c r="N273" i="25"/>
  <c r="T273" i="25" s="1"/>
  <c r="N272" i="25"/>
  <c r="T272" i="25" s="1"/>
  <c r="N271" i="25"/>
  <c r="T271" i="25" s="1"/>
  <c r="N270" i="25"/>
  <c r="T270" i="25" s="1"/>
  <c r="N269" i="25"/>
  <c r="T269" i="25" s="1"/>
  <c r="N268" i="25"/>
  <c r="T268" i="25" s="1"/>
  <c r="N267" i="25"/>
  <c r="T267" i="25" s="1"/>
  <c r="N266" i="25"/>
  <c r="T266" i="25" s="1"/>
  <c r="N265" i="25"/>
  <c r="T265" i="25" s="1"/>
  <c r="N264" i="25"/>
  <c r="T264" i="25" s="1"/>
  <c r="N263" i="25"/>
  <c r="T263" i="25" s="1"/>
  <c r="N262" i="25"/>
  <c r="T262" i="25" s="1"/>
  <c r="N261" i="25"/>
  <c r="T261" i="25" s="1"/>
  <c r="N260" i="25"/>
  <c r="T260" i="25" s="1"/>
  <c r="N259" i="25"/>
  <c r="T259" i="25" s="1"/>
  <c r="N258" i="25"/>
  <c r="T258" i="25" s="1"/>
  <c r="N257" i="25"/>
  <c r="T257" i="25" s="1"/>
  <c r="N256" i="25"/>
  <c r="T256" i="25" s="1"/>
  <c r="N255" i="25"/>
  <c r="T255" i="25" s="1"/>
  <c r="N254" i="25"/>
  <c r="T254" i="25" s="1"/>
  <c r="N253" i="25"/>
  <c r="T253" i="25" s="1"/>
  <c r="N252" i="25"/>
  <c r="T252" i="25" s="1"/>
  <c r="N251" i="25"/>
  <c r="T251" i="25" s="1"/>
  <c r="N250" i="25"/>
  <c r="T250" i="25" s="1"/>
  <c r="N249" i="25"/>
  <c r="T249" i="25" s="1"/>
  <c r="N248" i="25"/>
  <c r="T248" i="25" s="1"/>
  <c r="N247" i="25"/>
  <c r="T247" i="25" s="1"/>
  <c r="N246" i="25"/>
  <c r="T246" i="25" s="1"/>
  <c r="N245" i="25"/>
  <c r="T245" i="25" s="1"/>
  <c r="N244" i="25"/>
  <c r="T244" i="25" s="1"/>
  <c r="N243" i="25"/>
  <c r="T243" i="25" s="1"/>
  <c r="N242" i="25"/>
  <c r="T242" i="25" s="1"/>
  <c r="N241" i="25"/>
  <c r="T241" i="25" s="1"/>
  <c r="N240" i="25"/>
  <c r="T240" i="25" s="1"/>
  <c r="N239" i="25"/>
  <c r="T239" i="25" s="1"/>
  <c r="N238" i="25"/>
  <c r="T238" i="25" s="1"/>
  <c r="N237" i="25"/>
  <c r="T237" i="25" s="1"/>
  <c r="N236" i="25"/>
  <c r="T236" i="25" s="1"/>
  <c r="N235" i="25"/>
  <c r="T235" i="25" s="1"/>
  <c r="N234" i="25"/>
  <c r="T234" i="25" s="1"/>
  <c r="N233" i="25"/>
  <c r="T233" i="25" s="1"/>
  <c r="N232" i="25"/>
  <c r="T232" i="25" s="1"/>
  <c r="N231" i="25"/>
  <c r="T231" i="25" s="1"/>
  <c r="N230" i="25"/>
  <c r="T230" i="25" s="1"/>
  <c r="N229" i="25"/>
  <c r="T229" i="25" s="1"/>
  <c r="N228" i="25"/>
  <c r="T228" i="25" s="1"/>
  <c r="N227" i="25"/>
  <c r="T227" i="25" s="1"/>
  <c r="N226" i="25"/>
  <c r="T226" i="25" s="1"/>
  <c r="N225" i="25"/>
  <c r="T225" i="25" s="1"/>
  <c r="N224" i="25"/>
  <c r="T224" i="25" s="1"/>
  <c r="N223" i="25"/>
  <c r="T223" i="25" s="1"/>
  <c r="N222" i="25"/>
  <c r="T222" i="25" s="1"/>
  <c r="N221" i="25"/>
  <c r="T221" i="25" s="1"/>
  <c r="N220" i="25"/>
  <c r="T220" i="25" s="1"/>
  <c r="N219" i="25"/>
  <c r="T219" i="25" s="1"/>
  <c r="N218" i="25"/>
  <c r="T218" i="25" s="1"/>
  <c r="N217" i="25"/>
  <c r="T217" i="25" s="1"/>
  <c r="N216" i="25"/>
  <c r="T216" i="25" s="1"/>
  <c r="N215" i="25"/>
  <c r="T215" i="25" s="1"/>
  <c r="N214" i="25"/>
  <c r="T214" i="25" s="1"/>
  <c r="N213" i="25"/>
  <c r="T213" i="25" s="1"/>
  <c r="N212" i="25"/>
  <c r="T212" i="25" s="1"/>
  <c r="N211" i="25"/>
  <c r="T211" i="25" s="1"/>
  <c r="N210" i="25"/>
  <c r="T210" i="25" s="1"/>
  <c r="N209" i="25"/>
  <c r="T209" i="25" s="1"/>
  <c r="S204" i="25"/>
  <c r="N203" i="25"/>
  <c r="T203" i="25" s="1"/>
  <c r="N202" i="25"/>
  <c r="T202" i="25" s="1"/>
  <c r="N201" i="25"/>
  <c r="T201" i="25" s="1"/>
  <c r="N200" i="25"/>
  <c r="T200" i="25" s="1"/>
  <c r="N199" i="25"/>
  <c r="T199" i="25" s="1"/>
  <c r="T198" i="25"/>
  <c r="N198" i="25"/>
  <c r="N197" i="25"/>
  <c r="T197" i="25" s="1"/>
  <c r="N196" i="25"/>
  <c r="T196" i="25" s="1"/>
  <c r="N195" i="25"/>
  <c r="T195" i="25" s="1"/>
  <c r="N194" i="25"/>
  <c r="T194" i="25" s="1"/>
  <c r="N193" i="25"/>
  <c r="T193" i="25" s="1"/>
  <c r="N192" i="25"/>
  <c r="T192" i="25" s="1"/>
  <c r="T191" i="25"/>
  <c r="N191" i="25"/>
  <c r="T190" i="25"/>
  <c r="N190" i="25"/>
  <c r="T189" i="25"/>
  <c r="N189" i="25"/>
  <c r="T188" i="25"/>
  <c r="N188" i="25"/>
  <c r="T187" i="25"/>
  <c r="N187" i="25"/>
  <c r="T186" i="25"/>
  <c r="N186" i="25"/>
  <c r="T185" i="25"/>
  <c r="N185" i="25"/>
  <c r="T184" i="25"/>
  <c r="N184" i="25"/>
  <c r="N183" i="25"/>
  <c r="T183" i="25" s="1"/>
  <c r="N182" i="25"/>
  <c r="T182" i="25" s="1"/>
  <c r="N181" i="25"/>
  <c r="T181" i="25" s="1"/>
  <c r="N180" i="25"/>
  <c r="T180" i="25" s="1"/>
  <c r="N179" i="25"/>
  <c r="T179" i="25" s="1"/>
  <c r="N178" i="25"/>
  <c r="T178" i="25" s="1"/>
  <c r="N177" i="25"/>
  <c r="T177" i="25" s="1"/>
  <c r="N176" i="25"/>
  <c r="T176" i="25" s="1"/>
  <c r="N175" i="25"/>
  <c r="T175" i="25" s="1"/>
  <c r="N174" i="25"/>
  <c r="T174" i="25" s="1"/>
  <c r="N173" i="25"/>
  <c r="T173" i="25" s="1"/>
  <c r="N172" i="25"/>
  <c r="T172" i="25" s="1"/>
  <c r="N171" i="25"/>
  <c r="T171" i="25" s="1"/>
  <c r="N170" i="25"/>
  <c r="T170" i="25" s="1"/>
  <c r="N169" i="25"/>
  <c r="T169" i="25" s="1"/>
  <c r="N168" i="25"/>
  <c r="T168" i="25" s="1"/>
  <c r="N167" i="25"/>
  <c r="T167" i="25" s="1"/>
  <c r="N166" i="25"/>
  <c r="T166" i="25" s="1"/>
  <c r="N165" i="25"/>
  <c r="T165" i="25" s="1"/>
  <c r="N164" i="25"/>
  <c r="T164" i="25" s="1"/>
  <c r="N163" i="25"/>
  <c r="T163" i="25" s="1"/>
  <c r="N162" i="25"/>
  <c r="T162" i="25" s="1"/>
  <c r="N161" i="25"/>
  <c r="T161" i="25" s="1"/>
  <c r="N160" i="25"/>
  <c r="T160" i="25" s="1"/>
  <c r="N159" i="25"/>
  <c r="T159" i="25" s="1"/>
  <c r="N158" i="25"/>
  <c r="T158" i="25" s="1"/>
  <c r="N157" i="25"/>
  <c r="T157" i="25" s="1"/>
  <c r="N156" i="25"/>
  <c r="T156" i="25" s="1"/>
  <c r="N155" i="25"/>
  <c r="T155" i="25" s="1"/>
  <c r="N154" i="25"/>
  <c r="T154" i="25" s="1"/>
  <c r="N153" i="25"/>
  <c r="T153" i="25" s="1"/>
  <c r="N152" i="25"/>
  <c r="T152" i="25" s="1"/>
  <c r="N151" i="25"/>
  <c r="T151" i="25" s="1"/>
  <c r="N150" i="25"/>
  <c r="T150" i="25" s="1"/>
  <c r="N149" i="25"/>
  <c r="T149" i="25" s="1"/>
  <c r="N148" i="25"/>
  <c r="T148" i="25" s="1"/>
  <c r="N147" i="25"/>
  <c r="T147" i="25" s="1"/>
  <c r="N146" i="25"/>
  <c r="T146" i="25" s="1"/>
  <c r="N145" i="25"/>
  <c r="T145" i="25" s="1"/>
  <c r="N144" i="25"/>
  <c r="T144" i="25" s="1"/>
  <c r="N143" i="25"/>
  <c r="T143" i="25" s="1"/>
  <c r="N142" i="25"/>
  <c r="T142" i="25" s="1"/>
  <c r="N141" i="25"/>
  <c r="T141" i="25" s="1"/>
  <c r="N140" i="25"/>
  <c r="T140" i="25" s="1"/>
  <c r="N139" i="25"/>
  <c r="T139" i="25" s="1"/>
  <c r="N138" i="25"/>
  <c r="T138" i="25" s="1"/>
  <c r="N137" i="25"/>
  <c r="T137" i="25" s="1"/>
  <c r="N136" i="25"/>
  <c r="T136" i="25" s="1"/>
  <c r="N135" i="25"/>
  <c r="T135" i="25" s="1"/>
  <c r="N134" i="25"/>
  <c r="T134" i="25" s="1"/>
  <c r="N133" i="25"/>
  <c r="T133" i="25" s="1"/>
  <c r="N132" i="25"/>
  <c r="T132" i="25" s="1"/>
  <c r="N131" i="25"/>
  <c r="T131" i="25" s="1"/>
  <c r="N130" i="25"/>
  <c r="T130" i="25" s="1"/>
  <c r="N129" i="25"/>
  <c r="T129" i="25" s="1"/>
  <c r="N128" i="25"/>
  <c r="T128" i="25" s="1"/>
  <c r="N127" i="25"/>
  <c r="T127" i="25" s="1"/>
  <c r="N126" i="25"/>
  <c r="T126" i="25" s="1"/>
  <c r="N125" i="25"/>
  <c r="T125" i="25" s="1"/>
  <c r="N124" i="25"/>
  <c r="T124" i="25" s="1"/>
  <c r="N123" i="25"/>
  <c r="T123" i="25" s="1"/>
  <c r="N122" i="25"/>
  <c r="T122" i="25" s="1"/>
  <c r="N121" i="25"/>
  <c r="T121" i="25" s="1"/>
  <c r="N120" i="25"/>
  <c r="T120" i="25" s="1"/>
  <c r="N119" i="25"/>
  <c r="T119" i="25" s="1"/>
  <c r="N118" i="25"/>
  <c r="T118" i="25" s="1"/>
  <c r="N117" i="25"/>
  <c r="T117" i="25" s="1"/>
  <c r="N116" i="25"/>
  <c r="T116" i="25" s="1"/>
  <c r="N115" i="25"/>
  <c r="T115" i="25" s="1"/>
  <c r="N114" i="25"/>
  <c r="T114" i="25" s="1"/>
  <c r="N113" i="25"/>
  <c r="T113" i="25" s="1"/>
  <c r="N112" i="25"/>
  <c r="T112" i="25" s="1"/>
  <c r="N111" i="25"/>
  <c r="T111" i="25" s="1"/>
  <c r="N110" i="25"/>
  <c r="T110" i="25" s="1"/>
  <c r="N109" i="25"/>
  <c r="T109" i="25" s="1"/>
  <c r="N108" i="25"/>
  <c r="T108" i="25" s="1"/>
  <c r="N107" i="25"/>
  <c r="T107" i="25" s="1"/>
  <c r="N106" i="25"/>
  <c r="S101" i="25"/>
  <c r="N307" i="4" l="1"/>
  <c r="S307" i="4" s="1"/>
  <c r="S305" i="4"/>
  <c r="S204" i="4"/>
  <c r="N204" i="25"/>
  <c r="T307" i="25"/>
  <c r="T106" i="25"/>
  <c r="T204" i="25" s="1"/>
  <c r="N307" i="25"/>
  <c r="N204" i="24"/>
  <c r="N7" i="4"/>
  <c r="S7" i="4" s="1"/>
  <c r="N3" i="4"/>
  <c r="S3" i="4" s="1"/>
  <c r="N101" i="24" l="1"/>
  <c r="N4" i="4" l="1"/>
  <c r="S4" i="4" s="1"/>
  <c r="N5" i="4"/>
  <c r="S5" i="4" s="1"/>
  <c r="N6" i="4"/>
  <c r="S6" i="4" s="1"/>
  <c r="N8" i="4"/>
  <c r="S8" i="4" s="1"/>
  <c r="N9" i="4"/>
  <c r="S9" i="4" s="1"/>
  <c r="N10" i="4"/>
  <c r="S10" i="4" s="1"/>
  <c r="N11" i="4"/>
  <c r="S11" i="4" s="1"/>
  <c r="N12" i="4"/>
  <c r="S12" i="4" s="1"/>
  <c r="N13" i="4"/>
  <c r="S13" i="4" s="1"/>
  <c r="N14" i="4"/>
  <c r="S14" i="4" s="1"/>
  <c r="N15" i="4"/>
  <c r="S15" i="4" s="1"/>
  <c r="N16" i="4"/>
  <c r="S16" i="4" s="1"/>
  <c r="N17" i="4"/>
  <c r="S17" i="4" s="1"/>
  <c r="N18" i="4"/>
  <c r="S18" i="4" s="1"/>
  <c r="N19" i="4"/>
  <c r="S19" i="4" s="1"/>
  <c r="N20" i="4"/>
  <c r="S20" i="4" s="1"/>
  <c r="N21" i="4"/>
  <c r="S21" i="4" s="1"/>
  <c r="N22" i="4"/>
  <c r="S22" i="4" s="1"/>
  <c r="N23" i="4"/>
  <c r="S23" i="4" s="1"/>
  <c r="N24" i="4"/>
  <c r="S24" i="4" s="1"/>
  <c r="N25" i="4"/>
  <c r="S25" i="4" s="1"/>
  <c r="N26" i="4"/>
  <c r="S26" i="4" s="1"/>
  <c r="N27" i="4"/>
  <c r="S27" i="4" s="1"/>
  <c r="N28" i="4"/>
  <c r="S28" i="4" s="1"/>
  <c r="N29" i="4"/>
  <c r="S29" i="4" s="1"/>
  <c r="N30" i="4"/>
  <c r="S30" i="4" s="1"/>
  <c r="N31" i="4"/>
  <c r="S31" i="4" s="1"/>
  <c r="N32" i="4"/>
  <c r="S32" i="4" s="1"/>
  <c r="N33" i="4"/>
  <c r="S33" i="4" s="1"/>
  <c r="N34" i="4"/>
  <c r="S34" i="4" s="1"/>
  <c r="N35" i="4"/>
  <c r="S35" i="4" s="1"/>
  <c r="N36" i="4"/>
  <c r="S36" i="4" s="1"/>
  <c r="N37" i="4"/>
  <c r="S37" i="4" s="1"/>
  <c r="N38" i="4"/>
  <c r="S38" i="4" s="1"/>
  <c r="N39" i="4"/>
  <c r="S39" i="4" s="1"/>
  <c r="N40" i="4"/>
  <c r="S40" i="4" s="1"/>
  <c r="N41" i="4"/>
  <c r="S41" i="4" s="1"/>
  <c r="N42" i="4"/>
  <c r="S42" i="4" s="1"/>
  <c r="N43" i="4"/>
  <c r="S43" i="4" s="1"/>
  <c r="N44" i="4"/>
  <c r="S44" i="4" s="1"/>
  <c r="N45" i="4"/>
  <c r="S45" i="4" s="1"/>
  <c r="N46" i="4"/>
  <c r="S46" i="4" s="1"/>
  <c r="N47" i="4"/>
  <c r="S47" i="4" s="1"/>
  <c r="N48" i="4"/>
  <c r="S48" i="4" s="1"/>
  <c r="N49" i="4"/>
  <c r="S49" i="4" s="1"/>
  <c r="N50" i="4"/>
  <c r="S50" i="4" s="1"/>
  <c r="N51" i="4"/>
  <c r="S51" i="4" s="1"/>
  <c r="N52" i="4"/>
  <c r="S52" i="4" s="1"/>
  <c r="N53" i="4"/>
  <c r="S53" i="4" s="1"/>
  <c r="N54" i="4"/>
  <c r="S54" i="4" s="1"/>
  <c r="N55" i="4"/>
  <c r="S55" i="4" s="1"/>
  <c r="N56" i="4"/>
  <c r="S56" i="4" s="1"/>
  <c r="N57" i="4"/>
  <c r="S57" i="4" s="1"/>
  <c r="N58" i="4"/>
  <c r="S58" i="4" s="1"/>
  <c r="N59" i="4"/>
  <c r="S59" i="4" s="1"/>
  <c r="N60" i="4"/>
  <c r="S60" i="4" s="1"/>
  <c r="N61" i="4"/>
  <c r="S61" i="4" s="1"/>
  <c r="N62" i="4"/>
  <c r="S62" i="4" s="1"/>
  <c r="N63" i="4"/>
  <c r="S63" i="4" s="1"/>
  <c r="N64" i="4"/>
  <c r="S64" i="4" s="1"/>
  <c r="N65" i="4"/>
  <c r="S65" i="4" s="1"/>
  <c r="N66" i="4"/>
  <c r="S66" i="4" s="1"/>
  <c r="N67" i="4"/>
  <c r="S67" i="4" s="1"/>
  <c r="N68" i="4"/>
  <c r="S68" i="4" s="1"/>
  <c r="N69" i="4"/>
  <c r="S69" i="4" s="1"/>
  <c r="N70" i="4"/>
  <c r="S70" i="4" s="1"/>
  <c r="N71" i="4"/>
  <c r="S71" i="4" s="1"/>
  <c r="N72" i="4"/>
  <c r="S72" i="4" s="1"/>
  <c r="N73" i="4"/>
  <c r="S73" i="4" s="1"/>
  <c r="N74" i="4"/>
  <c r="S74" i="4" s="1"/>
  <c r="N75" i="4"/>
  <c r="S75" i="4" s="1"/>
  <c r="N76" i="4"/>
  <c r="S76" i="4" s="1"/>
  <c r="N77" i="4"/>
  <c r="S77" i="4" s="1"/>
  <c r="N78" i="4"/>
  <c r="S78" i="4" s="1"/>
  <c r="N79" i="4"/>
  <c r="S79" i="4" s="1"/>
  <c r="N80" i="4"/>
  <c r="S80" i="4" s="1"/>
  <c r="N81" i="4"/>
  <c r="S81" i="4" s="1"/>
  <c r="N82" i="4"/>
  <c r="S82" i="4" s="1"/>
  <c r="N83" i="4"/>
  <c r="S83" i="4" s="1"/>
  <c r="N84" i="4"/>
  <c r="S84" i="4" s="1"/>
  <c r="N85" i="4"/>
  <c r="S85" i="4" s="1"/>
  <c r="N86" i="4"/>
  <c r="S86" i="4" s="1"/>
  <c r="N87" i="4"/>
  <c r="S87" i="4" s="1"/>
  <c r="N88" i="4"/>
  <c r="S88" i="4" s="1"/>
  <c r="N89" i="4"/>
  <c r="S89" i="4" s="1"/>
  <c r="N90" i="4"/>
  <c r="S90" i="4" s="1"/>
  <c r="N91" i="4"/>
  <c r="S91" i="4" s="1"/>
  <c r="N92" i="4"/>
  <c r="S92" i="4" s="1"/>
  <c r="N93" i="4"/>
  <c r="S93" i="4" s="1"/>
  <c r="N94" i="4"/>
  <c r="S94" i="4" s="1"/>
  <c r="N95" i="4"/>
  <c r="S95" i="4" s="1"/>
  <c r="N96" i="4"/>
  <c r="S96" i="4" s="1"/>
  <c r="N97" i="4"/>
  <c r="S97" i="4" s="1"/>
  <c r="N98" i="4"/>
  <c r="S98" i="4" s="1"/>
  <c r="N99" i="4"/>
  <c r="S99" i="4" s="1"/>
  <c r="N100" i="4"/>
  <c r="S100" i="4" s="1"/>
  <c r="N204" i="4" l="1"/>
  <c r="N101" i="4"/>
  <c r="N307" i="24" l="1"/>
  <c r="N37" i="25"/>
  <c r="T37" i="25" s="1"/>
  <c r="N3" i="25"/>
  <c r="T3" i="25" l="1"/>
  <c r="N4" i="25"/>
  <c r="T4" i="25"/>
  <c r="N5" i="25"/>
  <c r="T5" i="25" s="1"/>
  <c r="N6" i="25"/>
  <c r="T6" i="25" l="1"/>
  <c r="N7" i="25"/>
  <c r="T7" i="25"/>
  <c r="N14" i="25"/>
  <c r="T14" i="25" s="1"/>
  <c r="N13" i="25"/>
  <c r="T13" i="25" s="1"/>
  <c r="N12" i="25"/>
  <c r="T12" i="25"/>
  <c r="N11" i="25"/>
  <c r="T11" i="25" s="1"/>
  <c r="N8" i="25"/>
  <c r="T8" i="25"/>
  <c r="N9" i="25"/>
  <c r="T9" i="25" s="1"/>
  <c r="N10" i="25"/>
  <c r="T10" i="25" l="1"/>
  <c r="N27" i="25"/>
  <c r="T27" i="25"/>
  <c r="N26" i="25"/>
  <c r="T26" i="25"/>
  <c r="N25" i="25"/>
  <c r="T25" i="25" s="1"/>
  <c r="N24" i="25"/>
  <c r="T24" i="25"/>
  <c r="N23" i="25"/>
  <c r="T23" i="25"/>
  <c r="N28" i="25"/>
  <c r="T28" i="25"/>
  <c r="N29" i="25"/>
  <c r="T29" i="25"/>
  <c r="N22" i="25"/>
  <c r="T22" i="25" s="1"/>
  <c r="N21" i="25"/>
  <c r="T21" i="25" s="1"/>
  <c r="N16" i="25"/>
  <c r="T16" i="25" s="1"/>
  <c r="N15" i="25"/>
  <c r="T15" i="25"/>
  <c r="N17" i="25"/>
  <c r="T17" i="25" l="1"/>
  <c r="N18" i="25"/>
  <c r="T18" i="25" l="1"/>
  <c r="N19" i="25"/>
  <c r="T19" i="25" l="1"/>
  <c r="N20" i="25"/>
  <c r="T20" i="25" l="1"/>
  <c r="N30" i="25"/>
  <c r="T30" i="25" l="1"/>
  <c r="N35" i="25"/>
  <c r="T35" i="25" s="1"/>
  <c r="N34" i="25"/>
  <c r="T34" i="25" s="1"/>
  <c r="N33" i="25"/>
  <c r="T33" i="25" s="1"/>
  <c r="N32" i="25"/>
  <c r="T32" i="25" s="1"/>
  <c r="N31" i="25"/>
  <c r="T31" i="25" l="1"/>
  <c r="N36" i="25"/>
  <c r="T36" i="25"/>
  <c r="N38" i="25"/>
  <c r="T38" i="25" l="1"/>
  <c r="N39" i="25"/>
  <c r="T39" i="25" s="1"/>
  <c r="N40" i="25"/>
  <c r="T40" i="25" l="1"/>
  <c r="N41" i="25"/>
  <c r="T41" i="25" l="1"/>
  <c r="N44" i="25"/>
  <c r="T44" i="25"/>
  <c r="N43" i="25"/>
  <c r="T43" i="25"/>
  <c r="N42" i="25"/>
  <c r="T42" i="25" l="1"/>
  <c r="N48" i="25"/>
  <c r="T48" i="25" s="1"/>
  <c r="N47" i="25"/>
  <c r="T47" i="25" s="1"/>
  <c r="N46" i="25"/>
  <c r="T46" i="25" s="1"/>
  <c r="N45" i="25"/>
  <c r="T45" i="25" l="1"/>
  <c r="N68" i="25"/>
  <c r="T68" i="25" s="1"/>
  <c r="N84" i="25"/>
  <c r="T84" i="25" s="1"/>
  <c r="N79" i="25"/>
  <c r="T79" i="25" s="1"/>
  <c r="N82" i="25"/>
  <c r="T82" i="25" s="1"/>
  <c r="N92" i="25"/>
  <c r="T92" i="25" s="1"/>
  <c r="N71" i="25"/>
  <c r="T71" i="25" s="1"/>
  <c r="N85" i="25"/>
  <c r="T85" i="25" s="1"/>
  <c r="N89" i="25"/>
  <c r="T89" i="25" s="1"/>
  <c r="N74" i="25"/>
  <c r="T74" i="25" s="1"/>
  <c r="N61" i="25"/>
  <c r="T61" i="25" s="1"/>
  <c r="N101" i="25"/>
  <c r="N100" i="25"/>
  <c r="T100" i="25"/>
  <c r="N75" i="25"/>
  <c r="T75" i="25"/>
  <c r="N94" i="25"/>
  <c r="T94" i="25"/>
  <c r="N53" i="25"/>
  <c r="T53" i="25"/>
  <c r="N58" i="25"/>
  <c r="T58" i="25"/>
  <c r="N83" i="25"/>
  <c r="T83" i="25"/>
  <c r="N99" i="25"/>
  <c r="T99" i="25"/>
  <c r="N54" i="25"/>
  <c r="T54" i="25"/>
  <c r="N93" i="25"/>
  <c r="T93" i="25"/>
  <c r="N78" i="25"/>
  <c r="T78" i="25"/>
  <c r="N86" i="25"/>
  <c r="T86" i="25"/>
  <c r="N62" i="25"/>
  <c r="T62" i="25"/>
  <c r="N60" i="25"/>
  <c r="T60" i="25"/>
  <c r="N91" i="25"/>
  <c r="T91" i="25"/>
  <c r="N50" i="25"/>
  <c r="T50" i="25"/>
  <c r="N98" i="25"/>
  <c r="T98" i="25"/>
  <c r="N87" i="25"/>
  <c r="T87" i="25"/>
  <c r="N96" i="25"/>
  <c r="T96" i="25"/>
  <c r="N65" i="25"/>
  <c r="T65" i="25"/>
  <c r="N72" i="25"/>
  <c r="T72" i="25"/>
  <c r="N69" i="25"/>
  <c r="T69" i="25"/>
  <c r="N80" i="25"/>
  <c r="T80" i="25"/>
  <c r="N90" i="25"/>
  <c r="T90" i="25"/>
  <c r="N51" i="25"/>
  <c r="T51" i="25"/>
  <c r="N52" i="25"/>
  <c r="T52" i="25"/>
  <c r="N81" i="25"/>
  <c r="T81" i="25"/>
  <c r="N77" i="25"/>
  <c r="T77" i="25"/>
  <c r="N95" i="25"/>
  <c r="T95" i="25"/>
  <c r="N97" i="25"/>
  <c r="T97" i="25"/>
  <c r="N64" i="25"/>
  <c r="T64" i="25"/>
  <c r="N57" i="25"/>
  <c r="T57" i="25"/>
  <c r="N67" i="25"/>
  <c r="T67" i="25"/>
  <c r="N66" i="25"/>
  <c r="T66" i="25"/>
  <c r="N56" i="25"/>
  <c r="T56" i="25"/>
  <c r="N73" i="25"/>
  <c r="T73" i="25"/>
  <c r="N59" i="25"/>
  <c r="T59" i="25"/>
  <c r="N63" i="25"/>
  <c r="T63" i="25"/>
  <c r="N88" i="25"/>
  <c r="T88" i="25"/>
  <c r="N55" i="25"/>
  <c r="T55" i="25"/>
  <c r="N76" i="25"/>
  <c r="T76" i="25"/>
  <c r="N70" i="25"/>
  <c r="T70" i="25"/>
  <c r="N49" i="25"/>
  <c r="T49" i="25"/>
  <c r="T101" i="25" s="1"/>
</calcChain>
</file>

<file path=xl/sharedStrings.xml><?xml version="1.0" encoding="utf-8"?>
<sst xmlns="http://schemas.openxmlformats.org/spreadsheetml/2006/main" count="288" uniqueCount="58">
  <si>
    <t>MOIS</t>
  </si>
  <si>
    <t>DATE D'ENVOI</t>
  </si>
  <si>
    <t>AGENCE</t>
  </si>
  <si>
    <t>VILLE</t>
  </si>
  <si>
    <t>DATE RECEPTION CHÈQUE</t>
  </si>
  <si>
    <t>MONTANT RECU TTC</t>
  </si>
  <si>
    <t>CHÉQUE</t>
  </si>
  <si>
    <t>NUMÉRO DE FACTURE</t>
  </si>
  <si>
    <t>FORMATION</t>
  </si>
  <si>
    <t>RESTE A RECEVOIR TTC</t>
  </si>
  <si>
    <t>Total</t>
  </si>
  <si>
    <t>ADRESSE</t>
  </si>
  <si>
    <t>REMARQUE</t>
  </si>
  <si>
    <t>MAIL</t>
  </si>
  <si>
    <t>TELEPHONE</t>
  </si>
  <si>
    <t>REFERENCE CLIENT</t>
  </si>
  <si>
    <t xml:space="preserve">DATE ENVOI FACTURE </t>
  </si>
  <si>
    <t>PAIEMENT DIRECT MARJE</t>
  </si>
  <si>
    <t>STATUT</t>
  </si>
  <si>
    <t>PAIEMENT DIRECT ANNIE</t>
  </si>
  <si>
    <t>↓↓MARJE↓↓</t>
  </si>
  <si>
    <t>↑↑ANNIE↑↑</t>
  </si>
  <si>
    <t>Monsieur (Madame),
Nous accusons réception de votre règlement dont nous vous remercions. 
Vous trouverez, ci-joint, votre facture acquittée. 
Nous vous en souhaitons bonne réception. 
Veuillez agréer, Monsieur (Madame), nos salutations distinguées.</t>
  </si>
  <si>
    <t>ENVOI FACTURE ACQUITÉE</t>
  </si>
  <si>
    <t xml:space="preserve">ENVOI CALENDRIER 1ER SEMESTRE </t>
  </si>
  <si>
    <t xml:space="preserve">ENVOI CALENDRIER 2éme SEMESTRE </t>
  </si>
  <si>
    <t>DATE ENVOI FACTURE ET FEUILLE DE PRÉSENCE</t>
  </si>
  <si>
    <t>NOM DU PARTICIPANT</t>
  </si>
  <si>
    <r>
      <t xml:space="preserve">AGEFICE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2017</t>
    </r>
  </si>
  <si>
    <r>
      <t xml:space="preserve">AGEFICE </t>
    </r>
    <r>
      <rPr>
        <sz val="26"/>
        <color theme="7"/>
        <rFont val="Bernard MT Condensed"/>
        <family val="1"/>
      </rPr>
      <t>MARJE</t>
    </r>
    <r>
      <rPr>
        <sz val="26"/>
        <color theme="0"/>
        <rFont val="Bernard MT Condensed"/>
        <family val="1"/>
      </rPr>
      <t xml:space="preserve"> 2017</t>
    </r>
  </si>
  <si>
    <t>AGEFICE MARGE 2017</t>
  </si>
  <si>
    <r>
      <t xml:space="preserve">AGEFICE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</si>
  <si>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t>NUMÉRO DE CONVENTION</t>
  </si>
  <si>
    <r>
      <t xml:space="preserve">AGEFOS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2017</t>
    </r>
  </si>
  <si>
    <r>
      <t xml:space="preserve">AGEFOS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</si>
  <si>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t>FIFPL MARGE 2017</t>
  </si>
  <si>
    <t>AGEFOS MARGE 2017</t>
  </si>
  <si>
    <t>PAIEMENT DIRECT SANDRINE</t>
  </si>
  <si>
    <t>↑↑MARGE↑↑</t>
  </si>
  <si>
    <t>↓↓SANDRINE↓↓</t>
  </si>
  <si>
    <t>Monsieur (Madame),
Suite à votre demande,veuillez trouver ci joint le calendrier des formations du 2éme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</si>
  <si>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Monsieur (Madame),
Suite à votre demande,veuillez trouver ci joint le calendrier des formations du 1er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</si>
  <si>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AGEFOS ANNIE 2017</t>
  </si>
  <si>
    <t>AGEFOS SANDRINE 2017</t>
  </si>
  <si>
    <t>AGEFICE SANDRINE 2017</t>
  </si>
  <si>
    <t>AGEFICE ANNIE 2017</t>
  </si>
  <si>
    <t>FIFPL SANDRINE 2017</t>
  </si>
  <si>
    <t>FIFPL ANNIE 2017</t>
  </si>
  <si>
    <t>IDENTIFIANTS / MDP</t>
  </si>
  <si>
    <t>DATE DE MISE EN LIGNE</t>
  </si>
  <si>
    <t>DATE DE FORMATION</t>
  </si>
  <si>
    <r>
      <rPr>
        <sz val="28"/>
        <color theme="0"/>
        <rFont val="Bernard MT Condensed"/>
        <family val="1"/>
      </rPr>
      <t xml:space="preserve">FIFPL </t>
    </r>
    <r>
      <rPr>
        <sz val="28"/>
        <color rgb="FFFF0000"/>
        <rFont val="Bernard MT Condensed"/>
        <family val="1"/>
      </rPr>
      <t>ANNIE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</si>
  <si>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theme="7"/>
        <rFont val="Bernard MT Condensed"/>
        <family val="1"/>
      </rPr>
      <t>MARJE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</si>
  <si>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rgb="FFCB87CB"/>
        <rFont val="Bernard MT Condensed"/>
        <family val="1"/>
      </rPr>
      <t>SANDRINE</t>
    </r>
    <r>
      <rPr>
        <sz val="28"/>
        <color theme="0"/>
        <rFont val="Bernard MT Condensed"/>
        <family val="1"/>
      </rPr>
      <t xml:space="preserve"> 2017</t>
    </r>
  </si>
  <si>
    <r>
      <t xml:space="preserve">AGEFOS </t>
    </r>
    <r>
      <rPr>
        <sz val="26"/>
        <color rgb="FFFFC000"/>
        <rFont val="Bernard MT Condensed"/>
        <family val="1"/>
      </rPr>
      <t>MARJE</t>
    </r>
    <r>
      <rPr>
        <sz val="26"/>
        <color theme="0"/>
        <rFont val="Bernard MT Condensed"/>
        <family val="1"/>
      </rPr>
      <t xml:space="preserve"> 2017</t>
    </r>
  </si>
  <si>
    <t>MONTANT TOTAL  HT</t>
  </si>
  <si>
    <t>MONTANT TOTAL TTC</t>
  </si>
  <si>
    <t>MONTANT TOTAL 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</si>
</sst>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#,##0.00\ &quot;€&quot;;[Red]#,##0.00\ &quot;€&quot;"/>
    <numFmt numFmtId="168" formatCode="0#&quot; &quot;##&quot; &quot;##&quot; &quot;##&quot; &quot;##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b/>
      <sz val="10"/>
      <color theme="3" tint="-0.249977111117893"/>
      <name val="Arial Black"/>
      <family val="2"/>
    </font>
    <font>
      <sz val="26"/>
      <color rgb="FFCB87CB"/>
      <name val="Bernard MT Condensed"/>
      <family val="1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rgb="FFFF0000"/>
      <name val="Bernard MT Condensed"/>
      <family val="1"/>
    </font>
    <font>
      <sz val="26"/>
      <color theme="7"/>
      <name val="Bernard MT Condensed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2"/>
      <color rgb="FFFFFFFF"/>
      <name val="Calibri"/>
      <family val="2"/>
    </font>
    <font>
      <sz val="11"/>
      <color theme="0"/>
      <name val="Calibri"/>
      <scheme val="minor"/>
    </font>
    <font>
      <b/>
      <sz val="11"/>
      <color theme="0"/>
      <name val="Calibri"/>
      <scheme val="minor"/>
    </font>
    <font>
      <sz val="12"/>
      <color theme="0"/>
      <name val="Calibri"/>
      <scheme val="minor"/>
    </font>
    <font>
      <sz val="12"/>
      <color rgb="FFFFFFFF"/>
      <name val="Calibri"/>
    </font>
    <font>
      <sz val="11"/>
      <color rgb="FFFFFFFF"/>
      <name val="Calibri"/>
    </font>
    <font>
      <sz val="11"/>
      <color rgb="FFFFFFFF"/>
      <name val="Calibri"/>
      <family val="2"/>
    </font>
    <font>
      <sz val="28"/>
      <color theme="0"/>
      <name val="Bernard MT Condensed"/>
      <family val="1"/>
    </font>
    <font>
      <sz val="28"/>
      <color rgb="FFFF0000"/>
      <name val="Bernard MT Condensed"/>
      <family val="1"/>
    </font>
    <font>
      <sz val="28"/>
      <color theme="7"/>
      <name val="Bernard MT Condensed"/>
      <family val="1"/>
    </font>
    <font>
      <sz val="28"/>
      <color rgb="FFCB87CB"/>
      <name val="Bernard MT Condensed"/>
      <family val="1"/>
    </font>
    <font>
      <sz val="26"/>
      <color rgb="FFFFC000"/>
      <name val="Bernard MT Condensed"/>
      <family val="1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3F4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theme="9" tint="0.3999755851924192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6" fontId="1" fillId="0" borderId="0"/>
  </cellStyleXfs>
  <cellXfs count="288">
    <xf numFmtId="0" fontId="0" fillId="0" borderId="0" xfId="0"/>
    <xf numFmtId="0" fontId="0" fillId="7" borderId="8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165" fontId="0" fillId="7" borderId="6" xfId="0" applyNumberForma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165" fontId="0" fillId="7" borderId="10" xfId="0" applyNumberForma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164" fontId="4" fillId="7" borderId="6" xfId="0" applyNumberFormat="1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165" fontId="4" fillId="7" borderId="6" xfId="0" applyNumberFormat="1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164" fontId="4" fillId="7" borderId="10" xfId="0" applyNumberFormat="1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165" fontId="4" fillId="7" borderId="10" xfId="0" applyNumberFormat="1" applyFon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7" fontId="4" fillId="7" borderId="6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0" fillId="7" borderId="6" xfId="0" applyNumberFormat="1" applyFill="1" applyBorder="1" applyAlignment="1">
      <alignment horizontal="center" vertical="center" wrapText="1"/>
    </xf>
    <xf numFmtId="165" fontId="0" fillId="7" borderId="10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5" fillId="8" borderId="0" xfId="0" applyFont="1" applyFill="1"/>
    <xf numFmtId="0" fontId="7" fillId="4" borderId="7" xfId="0" applyFont="1" applyFill="1" applyBorder="1" applyAlignment="1">
      <alignment horizontal="center" vertical="center" wrapText="1"/>
    </xf>
    <xf numFmtId="164" fontId="7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5" fontId="7" fillId="4" borderId="4" xfId="0" applyNumberFormat="1" applyFont="1" applyFill="1" applyBorder="1" applyAlignment="1">
      <alignment horizontal="center" vertical="center" wrapText="1"/>
    </xf>
    <xf numFmtId="0" fontId="0" fillId="7" borderId="0" xfId="0" applyFill="1" applyAlignment="1"/>
    <xf numFmtId="0" fontId="2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0" fillId="5" borderId="14" xfId="0" applyFill="1" applyBorder="1" applyAlignment="1"/>
    <xf numFmtId="0" fontId="0" fillId="6" borderId="13" xfId="0" applyFill="1" applyBorder="1" applyAlignment="1"/>
    <xf numFmtId="0" fontId="0" fillId="6" borderId="20" xfId="0" applyFill="1" applyBorder="1" applyAlignment="1"/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165" fontId="5" fillId="6" borderId="22" xfId="0" applyNumberFormat="1" applyFont="1" applyFill="1" applyBorder="1" applyAlignment="1">
      <alignment horizontal="center" vertical="center"/>
    </xf>
    <xf numFmtId="0" fontId="10" fillId="8" borderId="33" xfId="0" applyFont="1" applyFill="1" applyBorder="1" applyAlignment="1">
      <alignment horizontal="center" vertical="center"/>
    </xf>
    <xf numFmtId="165" fontId="10" fillId="8" borderId="33" xfId="0" applyNumberFormat="1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/>
    </xf>
    <xf numFmtId="0" fontId="10" fillId="8" borderId="31" xfId="0" applyFont="1" applyFill="1" applyBorder="1" applyAlignment="1">
      <alignment horizontal="center" vertical="center"/>
    </xf>
    <xf numFmtId="0" fontId="10" fillId="8" borderId="32" xfId="0" applyFont="1" applyFill="1" applyBorder="1" applyAlignment="1">
      <alignment horizontal="center" vertical="center"/>
    </xf>
    <xf numFmtId="164" fontId="7" fillId="4" borderId="29" xfId="0" applyNumberFormat="1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textRotation="90"/>
    </xf>
    <xf numFmtId="0" fontId="5" fillId="2" borderId="0" xfId="0" applyFont="1" applyFill="1"/>
    <xf numFmtId="0" fontId="0" fillId="13" borderId="0" xfId="0" applyFill="1"/>
    <xf numFmtId="0" fontId="0" fillId="5" borderId="0" xfId="0" applyFill="1"/>
    <xf numFmtId="0" fontId="0" fillId="2" borderId="0" xfId="0" applyFill="1"/>
    <xf numFmtId="0" fontId="0" fillId="3" borderId="0" xfId="0" applyFill="1" applyAlignment="1">
      <alignment horizontal="center" vertical="center" textRotation="90"/>
    </xf>
    <xf numFmtId="0" fontId="5" fillId="3" borderId="0" xfId="0" applyFont="1" applyFill="1"/>
    <xf numFmtId="0" fontId="14" fillId="7" borderId="6" xfId="0" applyFont="1" applyFill="1" applyBorder="1" applyAlignment="1">
      <alignment horizontal="center" vertical="center"/>
    </xf>
    <xf numFmtId="0" fontId="14" fillId="7" borderId="10" xfId="0" applyFont="1" applyFill="1" applyBorder="1" applyAlignment="1">
      <alignment horizontal="center" vertical="center"/>
    </xf>
    <xf numFmtId="0" fontId="13" fillId="0" borderId="0" xfId="0" applyFont="1"/>
    <xf numFmtId="164" fontId="15" fillId="7" borderId="6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165" fontId="15" fillId="7" borderId="6" xfId="0" applyNumberFormat="1" applyFont="1" applyFill="1" applyBorder="1" applyAlignment="1">
      <alignment horizontal="center" vertical="center"/>
    </xf>
    <xf numFmtId="167" fontId="15" fillId="7" borderId="6" xfId="0" applyNumberFormat="1" applyFont="1" applyFill="1" applyBorder="1" applyAlignment="1">
      <alignment horizontal="center" vertical="center"/>
    </xf>
    <xf numFmtId="0" fontId="15" fillId="7" borderId="36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164" fontId="15" fillId="7" borderId="10" xfId="0" applyNumberFormat="1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165" fontId="15" fillId="7" borderId="10" xfId="0" applyNumberFormat="1" applyFont="1" applyFill="1" applyBorder="1" applyAlignment="1">
      <alignment horizontal="center" vertical="center"/>
    </xf>
    <xf numFmtId="167" fontId="15" fillId="7" borderId="10" xfId="0" applyNumberFormat="1" applyFont="1" applyFill="1" applyBorder="1" applyAlignment="1">
      <alignment horizontal="center" vertical="center"/>
    </xf>
    <xf numFmtId="0" fontId="15" fillId="7" borderId="35" xfId="0" applyFont="1" applyFill="1" applyBorder="1" applyAlignment="1">
      <alignment horizontal="center" vertical="center"/>
    </xf>
    <xf numFmtId="0" fontId="15" fillId="7" borderId="27" xfId="0" applyFont="1" applyFill="1" applyBorder="1" applyAlignment="1">
      <alignment horizontal="center" vertical="center"/>
    </xf>
    <xf numFmtId="0" fontId="19" fillId="0" borderId="0" xfId="0" applyFont="1"/>
    <xf numFmtId="164" fontId="19" fillId="0" borderId="0" xfId="0" applyNumberFormat="1" applyFont="1"/>
    <xf numFmtId="165" fontId="19" fillId="0" borderId="0" xfId="0" applyNumberFormat="1" applyFont="1"/>
    <xf numFmtId="0" fontId="20" fillId="12" borderId="6" xfId="0" applyFont="1" applyFill="1" applyBorder="1" applyAlignment="1">
      <alignment horizontal="center" vertical="center"/>
    </xf>
    <xf numFmtId="0" fontId="22" fillId="8" borderId="11" xfId="0" applyFont="1" applyFill="1" applyBorder="1" applyAlignment="1">
      <alignment horizontal="center" vertical="center"/>
    </xf>
    <xf numFmtId="164" fontId="22" fillId="8" borderId="12" xfId="0" applyNumberFormat="1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22" fillId="8" borderId="12" xfId="0" applyFont="1" applyFill="1" applyBorder="1" applyAlignment="1">
      <alignment horizontal="center" vertical="center"/>
    </xf>
    <xf numFmtId="0" fontId="24" fillId="8" borderId="12" xfId="0" applyFont="1" applyFill="1" applyBorder="1" applyAlignment="1">
      <alignment horizontal="center" vertical="center"/>
    </xf>
    <xf numFmtId="165" fontId="24" fillId="8" borderId="12" xfId="0" applyNumberFormat="1" applyFont="1" applyFill="1" applyBorder="1" applyAlignment="1">
      <alignment horizontal="center" vertical="center"/>
    </xf>
    <xf numFmtId="164" fontId="24" fillId="8" borderId="12" xfId="0" applyNumberFormat="1" applyFont="1" applyFill="1" applyBorder="1" applyAlignment="1">
      <alignment horizontal="center" vertical="center"/>
    </xf>
    <xf numFmtId="0" fontId="25" fillId="11" borderId="28" xfId="0" applyFont="1" applyFill="1" applyBorder="1"/>
    <xf numFmtId="165" fontId="22" fillId="8" borderId="12" xfId="0" applyNumberFormat="1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165" fontId="22" fillId="6" borderId="22" xfId="0" applyNumberFormat="1" applyFont="1" applyFill="1" applyBorder="1" applyAlignment="1">
      <alignment horizontal="center" vertical="center"/>
    </xf>
    <xf numFmtId="165" fontId="0" fillId="12" borderId="6" xfId="0" applyNumberFormat="1" applyFill="1" applyBorder="1" applyAlignment="1">
      <alignment horizontal="center" vertical="center"/>
    </xf>
    <xf numFmtId="165" fontId="0" fillId="12" borderId="4" xfId="0" applyNumberFormat="1" applyFill="1" applyBorder="1" applyAlignment="1">
      <alignment horizontal="center" vertical="center"/>
    </xf>
    <xf numFmtId="165" fontId="0" fillId="12" borderId="10" xfId="0" applyNumberForma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 wrapText="1"/>
    </xf>
    <xf numFmtId="0" fontId="26" fillId="14" borderId="38" xfId="0" applyFon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 wrapText="1"/>
    </xf>
    <xf numFmtId="14" fontId="0" fillId="7" borderId="10" xfId="0" applyNumberFormat="1" applyFill="1" applyBorder="1" applyAlignment="1">
      <alignment horizontal="center" vertical="center"/>
    </xf>
    <xf numFmtId="14" fontId="22" fillId="6" borderId="22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5" borderId="15" xfId="0" applyNumberFormat="1" applyFill="1" applyBorder="1" applyAlignment="1">
      <alignment vertical="center"/>
    </xf>
    <xf numFmtId="14" fontId="0" fillId="7" borderId="0" xfId="0" applyNumberFormat="1" applyFill="1" applyAlignment="1">
      <alignment horizontal="center" vertical="center"/>
    </xf>
    <xf numFmtId="14" fontId="0" fillId="0" borderId="0" xfId="0" applyNumberFormat="1"/>
    <xf numFmtId="14" fontId="5" fillId="6" borderId="22" xfId="0" applyNumberFormat="1" applyFont="1" applyFill="1" applyBorder="1" applyAlignment="1">
      <alignment horizontal="center" vertical="center"/>
    </xf>
    <xf numFmtId="14" fontId="2" fillId="5" borderId="15" xfId="0" applyNumberFormat="1" applyFont="1" applyFill="1" applyBorder="1" applyAlignment="1">
      <alignment vertical="center"/>
    </xf>
    <xf numFmtId="14" fontId="2" fillId="7" borderId="0" xfId="0" applyNumberFormat="1" applyFont="1" applyFill="1" applyAlignment="1">
      <alignment horizontal="center" vertical="center"/>
    </xf>
    <xf numFmtId="168" fontId="3" fillId="5" borderId="4" xfId="0" applyNumberFormat="1" applyFont="1" applyFill="1" applyBorder="1" applyAlignment="1">
      <alignment horizontal="center" vertical="center" wrapText="1"/>
    </xf>
    <xf numFmtId="168" fontId="0" fillId="7" borderId="6" xfId="0" applyNumberFormat="1" applyFill="1" applyBorder="1" applyAlignment="1">
      <alignment horizontal="center" vertical="center"/>
    </xf>
    <xf numFmtId="168" fontId="0" fillId="7" borderId="10" xfId="0" applyNumberForma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2" fillId="5" borderId="15" xfId="0" applyNumberFormat="1" applyFont="1" applyFill="1" applyBorder="1" applyAlignment="1">
      <alignment vertical="center"/>
    </xf>
    <xf numFmtId="168" fontId="2" fillId="7" borderId="0" xfId="0" applyNumberFormat="1" applyFont="1" applyFill="1" applyAlignment="1">
      <alignment horizontal="center" vertical="center"/>
    </xf>
    <xf numFmtId="168" fontId="5" fillId="6" borderId="22" xfId="0" applyNumberFormat="1" applyFont="1" applyFill="1" applyBorder="1" applyAlignment="1">
      <alignment horizontal="center" vertical="center"/>
    </xf>
    <xf numFmtId="168" fontId="0" fillId="0" borderId="0" xfId="0" applyNumberFormat="1"/>
    <xf numFmtId="0" fontId="6" fillId="13" borderId="13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 textRotation="90"/>
    </xf>
    <xf numFmtId="0" fontId="0" fillId="5" borderId="0" xfId="0" applyFont="1" applyFill="1" applyAlignment="1">
      <alignment horizontal="center" vertical="center" textRotation="90"/>
    </xf>
    <xf numFmtId="0" fontId="2" fillId="2" borderId="0" xfId="0" applyFont="1" applyFill="1" applyAlignment="1">
      <alignment horizontal="center" vertical="center" textRotation="90"/>
    </xf>
    <xf numFmtId="0" fontId="0" fillId="2" borderId="0" xfId="0" applyFont="1" applyFill="1" applyAlignment="1">
      <alignment horizontal="center" vertical="center" textRotation="90"/>
    </xf>
    <xf numFmtId="0" fontId="5" fillId="7" borderId="0" xfId="0" applyFont="1" applyFill="1" applyAlignment="1">
      <alignment horizontal="center"/>
    </xf>
    <xf numFmtId="0" fontId="2" fillId="10" borderId="0" xfId="0" applyFont="1" applyFill="1" applyAlignment="1">
      <alignment horizontal="center" vertical="center" textRotation="90"/>
    </xf>
    <xf numFmtId="0" fontId="6" fillId="8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textRotation="90"/>
    </xf>
    <xf numFmtId="0" fontId="0" fillId="2" borderId="13" xfId="0" applyFont="1" applyFill="1" applyBorder="1" applyAlignment="1">
      <alignment horizontal="center" vertical="center" textRotation="90"/>
    </xf>
    <xf numFmtId="0" fontId="2" fillId="10" borderId="13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165" fontId="5" fillId="6" borderId="22" xfId="0" applyNumberFormat="1" applyFont="1" applyFill="1" applyBorder="1" applyAlignment="1">
      <alignment horizontal="center" vertical="center" wrapText="1"/>
    </xf>
    <xf numFmtId="0" fontId="27" fillId="14" borderId="38" xfId="0" applyFont="1" applyFill="1" applyBorder="1" applyAlignment="1">
      <alignment horizontal="center" vertical="center"/>
    </xf>
    <xf numFmtId="165" fontId="13" fillId="7" borderId="6" xfId="0" applyNumberFormat="1" applyFont="1" applyFill="1" applyBorder="1" applyAlignment="1">
      <alignment horizontal="center" vertical="center"/>
    </xf>
    <xf numFmtId="165" fontId="0" fillId="5" borderId="15" xfId="0" applyNumberFormat="1" applyFill="1" applyBorder="1" applyAlignment="1">
      <alignment vertical="center"/>
    </xf>
    <xf numFmtId="165" fontId="0" fillId="7" borderId="0" xfId="0" applyNumberFormat="1" applyFill="1" applyAlignment="1">
      <alignment horizontal="center" vertical="center"/>
    </xf>
    <xf numFmtId="165" fontId="10" fillId="6" borderId="23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textRotation="90"/>
    </xf>
    <xf numFmtId="0" fontId="8" fillId="6" borderId="13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14" fontId="15" fillId="7" borderId="6" xfId="0" applyNumberFormat="1" applyFont="1" applyFill="1" applyBorder="1" applyAlignment="1">
      <alignment horizontal="center" vertical="center"/>
    </xf>
    <xf numFmtId="14" fontId="15" fillId="7" borderId="10" xfId="0" applyNumberFormat="1" applyFont="1" applyFill="1" applyBorder="1" applyAlignment="1">
      <alignment horizontal="center" vertical="center"/>
    </xf>
    <xf numFmtId="14" fontId="19" fillId="0" borderId="0" xfId="0" applyNumberFormat="1" applyFont="1"/>
    <xf numFmtId="168" fontId="15" fillId="7" borderId="6" xfId="0" applyNumberFormat="1" applyFont="1" applyFill="1" applyBorder="1" applyAlignment="1">
      <alignment horizontal="center" vertical="center"/>
    </xf>
    <xf numFmtId="168" fontId="15" fillId="7" borderId="10" xfId="0" applyNumberFormat="1" applyFont="1" applyFill="1" applyBorder="1" applyAlignment="1">
      <alignment horizontal="center" vertical="center"/>
    </xf>
    <xf numFmtId="168" fontId="19" fillId="0" borderId="0" xfId="0" applyNumberFormat="1" applyFont="1"/>
    <xf numFmtId="0" fontId="28" fillId="3" borderId="1" xfId="0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0" fontId="0" fillId="15" borderId="0" xfId="0" applyFill="1"/>
    <xf numFmtId="0" fontId="28" fillId="3" borderId="3" xfId="0" applyFont="1" applyFill="1" applyBorder="1" applyAlignment="1">
      <alignment horizontal="center" vertical="center"/>
    </xf>
    <xf numFmtId="0" fontId="0" fillId="15" borderId="13" xfId="0" applyFill="1" applyBorder="1"/>
    <xf numFmtId="0" fontId="15" fillId="7" borderId="18" xfId="0" applyFont="1" applyFill="1" applyBorder="1" applyAlignment="1">
      <alignment horizontal="center" vertical="center"/>
    </xf>
    <xf numFmtId="0" fontId="15" fillId="7" borderId="19" xfId="0" applyFont="1" applyFill="1" applyBorder="1" applyAlignment="1">
      <alignment horizontal="center" vertical="center"/>
    </xf>
    <xf numFmtId="0" fontId="5" fillId="2" borderId="20" xfId="0" applyFont="1" applyFill="1" applyBorder="1"/>
    <xf numFmtId="0" fontId="17" fillId="3" borderId="41" xfId="0" applyFont="1" applyFill="1" applyBorder="1" applyAlignment="1">
      <alignment horizontal="center" vertical="center"/>
    </xf>
    <xf numFmtId="14" fontId="17" fillId="3" borderId="38" xfId="0" applyNumberFormat="1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168" fontId="17" fillId="3" borderId="38" xfId="0" applyNumberFormat="1" applyFont="1" applyFill="1" applyBorder="1" applyAlignment="1">
      <alignment horizontal="center" vertical="center"/>
    </xf>
    <xf numFmtId="165" fontId="17" fillId="3" borderId="38" xfId="0" applyNumberFormat="1" applyFont="1" applyFill="1" applyBorder="1" applyAlignment="1">
      <alignment horizontal="center" vertical="center"/>
    </xf>
    <xf numFmtId="164" fontId="17" fillId="3" borderId="38" xfId="0" applyNumberFormat="1" applyFont="1" applyFill="1" applyBorder="1" applyAlignment="1">
      <alignment horizontal="center" vertical="center"/>
    </xf>
    <xf numFmtId="0" fontId="17" fillId="3" borderId="42" xfId="0" applyFont="1" applyFill="1" applyBorder="1" applyAlignment="1">
      <alignment horizontal="center" vertical="center"/>
    </xf>
    <xf numFmtId="0" fontId="17" fillId="3" borderId="43" xfId="0" applyFont="1" applyFill="1" applyBorder="1" applyAlignment="1">
      <alignment horizontal="center" vertical="center"/>
    </xf>
    <xf numFmtId="0" fontId="17" fillId="7" borderId="0" xfId="0" applyFont="1" applyFill="1" applyBorder="1" applyAlignment="1">
      <alignment horizontal="center"/>
    </xf>
    <xf numFmtId="0" fontId="15" fillId="7" borderId="17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167" fontId="15" fillId="7" borderId="4" xfId="0" applyNumberFormat="1" applyFont="1" applyFill="1" applyBorder="1" applyAlignment="1">
      <alignment horizontal="center" vertical="center"/>
    </xf>
    <xf numFmtId="165" fontId="15" fillId="7" borderId="4" xfId="0" applyNumberFormat="1" applyFont="1" applyFill="1" applyBorder="1" applyAlignment="1">
      <alignment horizontal="center" vertical="center"/>
    </xf>
    <xf numFmtId="164" fontId="15" fillId="7" borderId="4" xfId="0" applyNumberFormat="1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168" fontId="15" fillId="7" borderId="4" xfId="0" applyNumberFormat="1" applyFont="1" applyFill="1" applyBorder="1" applyAlignment="1">
      <alignment horizontal="center" vertical="center"/>
    </xf>
    <xf numFmtId="14" fontId="15" fillId="7" borderId="4" xfId="0" applyNumberFormat="1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14" fontId="18" fillId="3" borderId="34" xfId="0" applyNumberFormat="1" applyFont="1" applyFill="1" applyBorder="1" applyAlignment="1">
      <alignment horizontal="center" vertical="center"/>
    </xf>
    <xf numFmtId="0" fontId="18" fillId="3" borderId="34" xfId="0" applyFont="1" applyFill="1" applyBorder="1" applyAlignment="1">
      <alignment horizontal="center" vertical="center"/>
    </xf>
    <xf numFmtId="168" fontId="18" fillId="3" borderId="34" xfId="0" applyNumberFormat="1" applyFont="1" applyFill="1" applyBorder="1" applyAlignment="1">
      <alignment horizontal="center" vertical="center"/>
    </xf>
    <xf numFmtId="165" fontId="18" fillId="3" borderId="34" xfId="0" applyNumberFormat="1" applyFont="1" applyFill="1" applyBorder="1" applyAlignment="1">
      <alignment horizontal="center" vertical="center"/>
    </xf>
    <xf numFmtId="164" fontId="18" fillId="3" borderId="34" xfId="0" applyNumberFormat="1" applyFont="1" applyFill="1" applyBorder="1" applyAlignment="1">
      <alignment horizontal="center" vertical="center"/>
    </xf>
    <xf numFmtId="0" fontId="18" fillId="3" borderId="47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vertical="center" textRotation="90"/>
    </xf>
    <xf numFmtId="0" fontId="2" fillId="10" borderId="48" xfId="0" applyFont="1" applyFill="1" applyBorder="1" applyAlignment="1">
      <alignment horizontal="center" vertical="center" textRotation="90"/>
    </xf>
    <xf numFmtId="0" fontId="2" fillId="10" borderId="49" xfId="0" applyFont="1" applyFill="1" applyBorder="1" applyAlignment="1">
      <alignment horizontal="center" vertical="center" textRotation="90"/>
    </xf>
    <xf numFmtId="0" fontId="15" fillId="7" borderId="40" xfId="0" applyFont="1" applyFill="1" applyBorder="1" applyAlignment="1">
      <alignment horizontal="center" vertical="center"/>
    </xf>
    <xf numFmtId="0" fontId="15" fillId="7" borderId="21" xfId="0" applyFont="1" applyFill="1" applyBorder="1" applyAlignment="1">
      <alignment horizontal="center" vertical="center"/>
    </xf>
    <xf numFmtId="14" fontId="15" fillId="7" borderId="22" xfId="0" applyNumberFormat="1" applyFont="1" applyFill="1" applyBorder="1" applyAlignment="1">
      <alignment horizontal="center" vertical="center"/>
    </xf>
    <xf numFmtId="0" fontId="16" fillId="7" borderId="22" xfId="0" applyFont="1" applyFill="1" applyBorder="1" applyAlignment="1">
      <alignment horizontal="center" vertical="center"/>
    </xf>
    <xf numFmtId="0" fontId="15" fillId="7" borderId="22" xfId="0" applyFont="1" applyFill="1" applyBorder="1" applyAlignment="1">
      <alignment horizontal="center" vertical="center"/>
    </xf>
    <xf numFmtId="168" fontId="15" fillId="7" borderId="22" xfId="0" applyNumberFormat="1" applyFont="1" applyFill="1" applyBorder="1" applyAlignment="1">
      <alignment horizontal="center" vertical="center"/>
    </xf>
    <xf numFmtId="165" fontId="15" fillId="7" borderId="22" xfId="0" applyNumberFormat="1" applyFont="1" applyFill="1" applyBorder="1" applyAlignment="1">
      <alignment horizontal="center" vertical="center"/>
    </xf>
    <xf numFmtId="164" fontId="15" fillId="7" borderId="22" xfId="0" applyNumberFormat="1" applyFont="1" applyFill="1" applyBorder="1" applyAlignment="1">
      <alignment horizontal="center" vertical="center"/>
    </xf>
    <xf numFmtId="167" fontId="15" fillId="7" borderId="22" xfId="0" applyNumberFormat="1" applyFont="1" applyFill="1" applyBorder="1" applyAlignment="1">
      <alignment horizontal="center" vertical="center"/>
    </xf>
    <xf numFmtId="0" fontId="15" fillId="7" borderId="50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28" fillId="3" borderId="14" xfId="0" applyFont="1" applyFill="1" applyBorder="1" applyAlignment="1">
      <alignment horizontal="center" vertical="center"/>
    </xf>
    <xf numFmtId="0" fontId="15" fillId="7" borderId="44" xfId="0" applyFont="1" applyFill="1" applyBorder="1" applyAlignment="1">
      <alignment horizontal="center" vertical="center"/>
    </xf>
    <xf numFmtId="0" fontId="15" fillId="7" borderId="51" xfId="0" applyFont="1" applyFill="1" applyBorder="1" applyAlignment="1">
      <alignment horizontal="center" vertical="center"/>
    </xf>
    <xf numFmtId="0" fontId="20" fillId="12" borderId="18" xfId="0" applyFont="1" applyFill="1" applyBorder="1" applyAlignment="1">
      <alignment horizontal="center" vertical="center"/>
    </xf>
    <xf numFmtId="0" fontId="15" fillId="7" borderId="52" xfId="0" applyFont="1" applyFill="1" applyBorder="1" applyAlignment="1">
      <alignment horizontal="center" vertical="center"/>
    </xf>
    <xf numFmtId="0" fontId="20" fillId="12" borderId="19" xfId="0" applyFont="1" applyFill="1" applyBorder="1" applyAlignment="1">
      <alignment horizontal="center" vertical="center"/>
    </xf>
    <xf numFmtId="0" fontId="17" fillId="3" borderId="53" xfId="0" applyFont="1" applyFill="1" applyBorder="1" applyAlignment="1">
      <alignment horizontal="center" vertical="center"/>
    </xf>
    <xf numFmtId="0" fontId="21" fillId="3" borderId="54" xfId="0" applyFont="1" applyFill="1" applyBorder="1"/>
    <xf numFmtId="165" fontId="4" fillId="7" borderId="4" xfId="0" applyNumberFormat="1" applyFont="1" applyFill="1" applyBorder="1" applyAlignment="1">
      <alignment horizontal="center" vertical="center"/>
    </xf>
    <xf numFmtId="0" fontId="20" fillId="12" borderId="4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vertical="center"/>
    </xf>
    <xf numFmtId="168" fontId="22" fillId="8" borderId="12" xfId="0" applyNumberFormat="1" applyFont="1" applyFill="1" applyBorder="1" applyAlignment="1">
      <alignment horizontal="center" vertical="center"/>
    </xf>
    <xf numFmtId="14" fontId="22" fillId="8" borderId="12" xfId="0" applyNumberFormat="1" applyFont="1" applyFill="1" applyBorder="1" applyAlignment="1">
      <alignment horizontal="center" vertical="center"/>
    </xf>
    <xf numFmtId="14" fontId="24" fillId="8" borderId="12" xfId="0" applyNumberFormat="1" applyFont="1" applyFill="1" applyBorder="1" applyAlignment="1">
      <alignment horizontal="center" vertical="center"/>
    </xf>
    <xf numFmtId="14" fontId="7" fillId="4" borderId="4" xfId="0" applyNumberFormat="1" applyFont="1" applyFill="1" applyBorder="1" applyAlignment="1">
      <alignment horizontal="center" vertical="center" wrapText="1"/>
    </xf>
    <xf numFmtId="14" fontId="4" fillId="7" borderId="6" xfId="0" applyNumberFormat="1" applyFont="1" applyFill="1" applyBorder="1" applyAlignment="1">
      <alignment horizontal="center" vertical="center"/>
    </xf>
    <xf numFmtId="14" fontId="4" fillId="7" borderId="10" xfId="0" applyNumberFormat="1" applyFont="1" applyFill="1" applyBorder="1" applyAlignment="1">
      <alignment horizontal="center" vertical="center"/>
    </xf>
    <xf numFmtId="14" fontId="10" fillId="8" borderId="33" xfId="0" applyNumberFormat="1" applyFont="1" applyFill="1" applyBorder="1" applyAlignment="1">
      <alignment horizontal="center" vertical="center"/>
    </xf>
    <xf numFmtId="168" fontId="7" fillId="4" borderId="4" xfId="0" applyNumberFormat="1" applyFont="1" applyFill="1" applyBorder="1" applyAlignment="1">
      <alignment horizontal="center" vertical="center" wrapText="1"/>
    </xf>
    <xf numFmtId="168" fontId="4" fillId="7" borderId="6" xfId="0" applyNumberFormat="1" applyFont="1" applyFill="1" applyBorder="1" applyAlignment="1">
      <alignment horizontal="center" vertical="center"/>
    </xf>
    <xf numFmtId="168" fontId="4" fillId="7" borderId="10" xfId="0" applyNumberFormat="1" applyFont="1" applyFill="1" applyBorder="1" applyAlignment="1">
      <alignment horizontal="center" vertical="center"/>
    </xf>
    <xf numFmtId="168" fontId="10" fillId="8" borderId="33" xfId="0" applyNumberFormat="1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14" fontId="4" fillId="7" borderId="4" xfId="0" applyNumberFormat="1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168" fontId="4" fillId="7" borderId="4" xfId="0" applyNumberFormat="1" applyFont="1" applyFill="1" applyBorder="1" applyAlignment="1">
      <alignment horizontal="center" vertical="center"/>
    </xf>
    <xf numFmtId="168" fontId="7" fillId="4" borderId="6" xfId="0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4" fontId="7" fillId="4" borderId="6" xfId="0" applyNumberFormat="1" applyFont="1" applyFill="1" applyBorder="1" applyAlignment="1">
      <alignment horizontal="center" vertical="center" wrapText="1"/>
    </xf>
    <xf numFmtId="165" fontId="17" fillId="8" borderId="12" xfId="0" applyNumberFormat="1" applyFont="1" applyFill="1" applyBorder="1" applyAlignment="1">
      <alignment horizontal="center" vertical="center"/>
    </xf>
    <xf numFmtId="165" fontId="5" fillId="8" borderId="12" xfId="0" applyNumberFormat="1" applyFont="1" applyFill="1" applyBorder="1" applyAlignment="1">
      <alignment horizontal="center" vertical="center"/>
    </xf>
    <xf numFmtId="167" fontId="14" fillId="7" borderId="4" xfId="0" applyNumberFormat="1" applyFont="1" applyFill="1" applyBorder="1" applyAlignment="1">
      <alignment horizontal="center" vertical="center"/>
    </xf>
    <xf numFmtId="167" fontId="14" fillId="7" borderId="6" xfId="0" applyNumberFormat="1" applyFont="1" applyFill="1" applyBorder="1" applyAlignment="1">
      <alignment horizontal="center" vertical="center"/>
    </xf>
    <xf numFmtId="165" fontId="18" fillId="8" borderId="12" xfId="0" applyNumberFormat="1" applyFont="1" applyFill="1" applyBorder="1" applyAlignment="1">
      <alignment horizontal="center" vertical="center"/>
    </xf>
    <xf numFmtId="167" fontId="16" fillId="7" borderId="4" xfId="0" applyNumberFormat="1" applyFont="1" applyFill="1" applyBorder="1" applyAlignment="1">
      <alignment horizontal="center" vertical="center"/>
    </xf>
    <xf numFmtId="167" fontId="16" fillId="7" borderId="6" xfId="0" applyNumberFormat="1" applyFont="1" applyFill="1" applyBorder="1" applyAlignment="1">
      <alignment horizontal="center" vertical="center"/>
    </xf>
    <xf numFmtId="165" fontId="10" fillId="8" borderId="12" xfId="0" applyNumberFormat="1" applyFont="1" applyFill="1" applyBorder="1" applyAlignment="1">
      <alignment horizontal="center" vertical="center"/>
    </xf>
    <xf numFmtId="165" fontId="13" fillId="0" borderId="0" xfId="0" applyNumberFormat="1" applyFont="1"/>
    <xf numFmtId="0" fontId="6" fillId="8" borderId="0" xfId="0" applyFont="1" applyFill="1" applyBorder="1" applyAlignment="1">
      <alignment horizontal="center" vertical="center"/>
    </xf>
    <xf numFmtId="165" fontId="14" fillId="7" borderId="10" xfId="0" applyNumberFormat="1" applyFont="1" applyFill="1" applyBorder="1" applyAlignment="1">
      <alignment horizontal="center" vertical="center"/>
    </xf>
    <xf numFmtId="165" fontId="7" fillId="4" borderId="29" xfId="0" applyNumberFormat="1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/>
    </xf>
    <xf numFmtId="14" fontId="5" fillId="8" borderId="12" xfId="0" applyNumberFormat="1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168" fontId="5" fillId="8" borderId="12" xfId="0" applyNumberFormat="1" applyFont="1" applyFill="1" applyBorder="1" applyAlignment="1">
      <alignment horizontal="center" vertical="center"/>
    </xf>
    <xf numFmtId="164" fontId="5" fillId="8" borderId="12" xfId="0" applyNumberFormat="1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14" fontId="17" fillId="8" borderId="12" xfId="0" applyNumberFormat="1" applyFont="1" applyFill="1" applyBorder="1" applyAlignment="1">
      <alignment horizontal="center" vertical="center"/>
    </xf>
    <xf numFmtId="0" fontId="18" fillId="8" borderId="1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168" fontId="17" fillId="8" borderId="12" xfId="0" applyNumberFormat="1" applyFont="1" applyFill="1" applyBorder="1" applyAlignment="1">
      <alignment horizontal="center" vertical="center"/>
    </xf>
    <xf numFmtId="164" fontId="17" fillId="8" borderId="12" xfId="0" applyNumberFormat="1" applyFont="1" applyFill="1" applyBorder="1" applyAlignment="1">
      <alignment horizontal="center" vertical="center"/>
    </xf>
    <xf numFmtId="0" fontId="21" fillId="11" borderId="28" xfId="0" applyFont="1" applyFill="1" applyBorder="1"/>
    <xf numFmtId="0" fontId="27" fillId="11" borderId="28" xfId="0" applyFont="1" applyFill="1" applyBorder="1"/>
    <xf numFmtId="0" fontId="7" fillId="15" borderId="6" xfId="0" applyFont="1" applyFill="1" applyBorder="1" applyAlignment="1">
      <alignment horizontal="center" vertical="center" wrapText="1"/>
    </xf>
    <xf numFmtId="168" fontId="7" fillId="15" borderId="6" xfId="0" applyNumberFormat="1" applyFont="1" applyFill="1" applyBorder="1" applyAlignment="1">
      <alignment horizontal="center" vertical="center" wrapText="1"/>
    </xf>
    <xf numFmtId="165" fontId="7" fillId="15" borderId="6" xfId="0" applyNumberFormat="1" applyFont="1" applyFill="1" applyBorder="1" applyAlignment="1">
      <alignment horizontal="center" vertical="center" wrapText="1"/>
    </xf>
    <xf numFmtId="164" fontId="7" fillId="15" borderId="6" xfId="0" applyNumberFormat="1" applyFont="1" applyFill="1" applyBorder="1" applyAlignment="1">
      <alignment horizontal="center" vertical="center" wrapText="1"/>
    </xf>
    <xf numFmtId="14" fontId="7" fillId="15" borderId="6" xfId="0" applyNumberFormat="1" applyFont="1" applyFill="1" applyBorder="1" applyAlignment="1">
      <alignment horizontal="center" vertical="center" wrapText="1"/>
    </xf>
    <xf numFmtId="0" fontId="15" fillId="7" borderId="55" xfId="0" applyFont="1" applyFill="1" applyBorder="1" applyAlignment="1">
      <alignment horizontal="center" vertical="center"/>
    </xf>
    <xf numFmtId="0" fontId="20" fillId="12" borderId="1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14" fontId="3" fillId="5" borderId="6" xfId="0" applyNumberFormat="1" applyFont="1" applyFill="1" applyBorder="1" applyAlignment="1">
      <alignment horizontal="center" vertical="center" wrapText="1"/>
    </xf>
    <xf numFmtId="168" fontId="3" fillId="5" borderId="6" xfId="0" applyNumberFormat="1" applyFont="1" applyFill="1" applyBorder="1" applyAlignment="1">
      <alignment horizontal="center" vertical="center" wrapText="1"/>
    </xf>
    <xf numFmtId="164" fontId="3" fillId="5" borderId="6" xfId="0" applyNumberFormat="1" applyFont="1" applyFill="1" applyBorder="1" applyAlignment="1">
      <alignment horizontal="center" vertical="center" wrapText="1"/>
    </xf>
    <xf numFmtId="165" fontId="3" fillId="5" borderId="6" xfId="0" applyNumberFormat="1" applyFont="1" applyFill="1" applyBorder="1" applyAlignment="1">
      <alignment horizontal="center" vertical="center" wrapText="1"/>
    </xf>
    <xf numFmtId="165" fontId="7" fillId="4" borderId="6" xfId="0" applyNumberFormat="1" applyFont="1" applyFill="1" applyBorder="1" applyAlignment="1">
      <alignment horizontal="center" vertical="center" wrapText="1"/>
    </xf>
    <xf numFmtId="164" fontId="7" fillId="4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7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 style="medium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FFC00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C00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</font>
      <numFmt numFmtId="167" formatCode="#,##0.00\ &quot;€&quot;;[Red]#,##0.00\ &quot;€&quot;"/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numFmt numFmtId="164" formatCode="[$-F800]dddd\,\ mmmm\ dd\,\ yyyy"/>
      <fill>
        <patternFill>
          <fgColor indexed="64"/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b/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b/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font>
        <b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0#&quot; &quot;##&quot; &quot;##&quot; &quot;##&quot; &quot;##"/>
    </dxf>
    <dxf>
      <numFmt numFmtId="19" formatCode="dd/mm/yyyy"/>
    </dxf>
    <dxf>
      <numFmt numFmtId="0" formatCode="General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ont>
        <b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B87CB"/>
      <color rgb="FFFF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728953</xdr:rowOff>
    </xdr:from>
    <xdr:to>
      <xdr:col>1</xdr:col>
      <xdr:colOff>77755</xdr:colOff>
      <xdr:row>1</xdr:row>
      <xdr:rowOff>709514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8953"/>
          <a:ext cx="1030255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116633</xdr:colOff>
      <xdr:row>104</xdr:row>
      <xdr:rowOff>325597</xdr:rowOff>
    </xdr:from>
    <xdr:to>
      <xdr:col>1</xdr:col>
      <xdr:colOff>592883</xdr:colOff>
      <xdr:row>109</xdr:row>
      <xdr:rowOff>25851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3" y="27685674"/>
          <a:ext cx="1428750" cy="14303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206</xdr:row>
      <xdr:rowOff>97195</xdr:rowOff>
    </xdr:from>
    <xdr:to>
      <xdr:col>1</xdr:col>
      <xdr:colOff>6896</xdr:colOff>
      <xdr:row>206</xdr:row>
      <xdr:rowOff>971939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848547"/>
          <a:ext cx="959396" cy="8747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787270</xdr:rowOff>
    </xdr:from>
    <xdr:to>
      <xdr:col>1</xdr:col>
      <xdr:colOff>77755</xdr:colOff>
      <xdr:row>2</xdr:row>
      <xdr:rowOff>9719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7270"/>
          <a:ext cx="1030255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199246</xdr:rowOff>
    </xdr:from>
    <xdr:to>
      <xdr:col>1</xdr:col>
      <xdr:colOff>476250</xdr:colOff>
      <xdr:row>104</xdr:row>
      <xdr:rowOff>599295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529067"/>
          <a:ext cx="1428750" cy="14303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206</xdr:row>
      <xdr:rowOff>97195</xdr:rowOff>
    </xdr:from>
    <xdr:to>
      <xdr:col>0</xdr:col>
      <xdr:colOff>949113</xdr:colOff>
      <xdr:row>206</xdr:row>
      <xdr:rowOff>1020536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858266"/>
          <a:ext cx="949113" cy="92334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796990</xdr:rowOff>
    </xdr:from>
    <xdr:to>
      <xdr:col>1</xdr:col>
      <xdr:colOff>77755</xdr:colOff>
      <xdr:row>2</xdr:row>
      <xdr:rowOff>8855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6990"/>
          <a:ext cx="1030255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743532</xdr:rowOff>
    </xdr:from>
    <xdr:to>
      <xdr:col>1</xdr:col>
      <xdr:colOff>476250</xdr:colOff>
      <xdr:row>106</xdr:row>
      <xdr:rowOff>142485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073353"/>
          <a:ext cx="1428750" cy="14303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206</xdr:row>
      <xdr:rowOff>894185</xdr:rowOff>
    </xdr:from>
    <xdr:to>
      <xdr:col>0</xdr:col>
      <xdr:colOff>949113</xdr:colOff>
      <xdr:row>208</xdr:row>
      <xdr:rowOff>38878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485792"/>
          <a:ext cx="949113" cy="92334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180975</xdr:rowOff>
    </xdr:from>
    <xdr:to>
      <xdr:col>1</xdr:col>
      <xdr:colOff>295275</xdr:colOff>
      <xdr:row>34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34500"/>
          <a:ext cx="12192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476250</xdr:rowOff>
    </xdr:from>
    <xdr:to>
      <xdr:col>0</xdr:col>
      <xdr:colOff>887380</xdr:colOff>
      <xdr:row>1</xdr:row>
      <xdr:rowOff>706016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0"/>
          <a:ext cx="887380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1</xdr:col>
      <xdr:colOff>34713</xdr:colOff>
      <xdr:row>65</xdr:row>
      <xdr:rowOff>199441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8278475"/>
          <a:ext cx="949113" cy="92334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6" name="Tableau267" displayName="Tableau267" ref="B2:U101" totalsRowCount="1" headerRowDxfId="24" dataDxfId="757" totalsRowDxfId="755" headerRowBorderDxfId="25" tableBorderDxfId="756" totalsRowBorderDxfId="754">
  <autoFilter ref="B2:U100"/>
  <tableColumns count="20">
    <tableColumn id="1" name="STATUT" totalsRowLabel="Total" dataDxfId="753" totalsRowDxfId="136"/>
    <tableColumn id="8" name="MOIS" dataDxfId="752" totalsRowDxfId="135"/>
    <tableColumn id="2" name="DATE D'ENVOI" dataDxfId="495" totalsRowDxfId="134"/>
    <tableColumn id="3" name="AGENCE" dataDxfId="751" totalsRowDxfId="133"/>
    <tableColumn id="4" name="VILLE" dataDxfId="750" totalsRowDxfId="132"/>
    <tableColumn id="11" name="ADRESSE" dataDxfId="749" totalsRowDxfId="131"/>
    <tableColumn id="17" name="TELEPHONE" dataDxfId="498" totalsRowDxfId="130"/>
    <tableColumn id="14" name="MAIL" dataDxfId="748" totalsRowDxfId="129"/>
    <tableColumn id="5" name="NOM DU PARTICIPANT" dataDxfId="747" totalsRowDxfId="128"/>
    <tableColumn id="19" name="FORMATION" dataDxfId="746" totalsRowDxfId="127"/>
    <tableColumn id="6" name="CHÉQUE" dataDxfId="745" totalsRowDxfId="126"/>
    <tableColumn id="26" name="MONTANT TOTAL  HT" dataDxfId="744" totalsRowDxfId="125"/>
    <tableColumn id="27" name="MONTANT TOTAL  TTC" totalsRowFunction="sum" dataDxfId="743" totalsRowDxfId="124">
      <calculatedColumnFormula>IF(OR(B3="Refuse",B3="Refusé"),0,(M3*1.2))</calculatedColumnFormula>
    </tableColumn>
    <tableColumn id="7" name="NUMÉRO DE FACTURE" dataDxfId="742" totalsRowDxfId="123"/>
    <tableColumn id="21" name="REFERENCE CLIENT" dataDxfId="741" totalsRowDxfId="122"/>
    <tableColumn id="12" name="NUMÉRO DE CONVENTION" dataDxfId="740" totalsRowDxfId="121"/>
    <tableColumn id="13" name="DATE ENVOI FACTURE ET FEUILLE DE PRÉSENCE" dataDxfId="739" totalsRowDxfId="120"/>
    <tableColumn id="15" name="DATE RECEPTION CHÈQUE" dataDxfId="488" totalsRowDxfId="119"/>
    <tableColumn id="18" name="RESTE A RECEVOIR TTC" totalsRowFunction="sum" dataDxfId="486" totalsRowDxfId="118">
      <calculatedColumnFormula>Tableau267[[#This Row],[MONTANT TOTAL  TTC]]</calculatedColumnFormula>
    </tableColumn>
    <tableColumn id="9" name="REMARQUE" dataDxfId="487" totalsRowDxfId="117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2673" displayName="Tableau2673" ref="B105:U204" totalsRowCount="1" headerRowDxfId="22" dataDxfId="738" totalsRowDxfId="736" headerRowBorderDxfId="23" tableBorderDxfId="737" totalsRowBorderDxfId="735">
  <autoFilter ref="B105:U203"/>
  <tableColumns count="20">
    <tableColumn id="1" name="STATUT" totalsRowLabel="Total" dataDxfId="734" totalsRowDxfId="96"/>
    <tableColumn id="8" name="MOIS" dataDxfId="733" totalsRowDxfId="95"/>
    <tableColumn id="2" name="DATE D'ENVOI" dataDxfId="494" totalsRowDxfId="94"/>
    <tableColumn id="3" name="AGENCE" dataDxfId="732" totalsRowDxfId="93"/>
    <tableColumn id="4" name="VILLE" dataDxfId="731" totalsRowDxfId="92"/>
    <tableColumn id="11" name="ADRESSE" dataDxfId="730" totalsRowDxfId="91"/>
    <tableColumn id="17" name="TELEPHONE" dataDxfId="497" totalsRowDxfId="90"/>
    <tableColumn id="14" name="MAIL" dataDxfId="729" totalsRowDxfId="89"/>
    <tableColumn id="5" name="NOM DU PARTICIPANT" dataDxfId="728" totalsRowDxfId="88"/>
    <tableColumn id="19" name="FORMATION" dataDxfId="727" totalsRowDxfId="87"/>
    <tableColumn id="6" name="CHÉQUE" dataDxfId="726" totalsRowDxfId="86"/>
    <tableColumn id="26" name="MONTANT TOTAL  HT" dataDxfId="725" totalsRowDxfId="85"/>
    <tableColumn id="27" name="MONTANT TOTAL  TTC" totalsRowFunction="sum" dataDxfId="724" totalsRowDxfId="84">
      <calculatedColumnFormula>IF(OR(B106="Refuse",B106="Refusé"),0,(M106*1.2))</calculatedColumnFormula>
    </tableColumn>
    <tableColumn id="7" name="NUMÉRO DE FACTURE" dataDxfId="723" totalsRowDxfId="83"/>
    <tableColumn id="21" name="REFERENCE CLIENT" dataDxfId="722" totalsRowDxfId="82"/>
    <tableColumn id="12" name="NUMÉRO DE CONVENTION" dataDxfId="721" totalsRowDxfId="81"/>
    <tableColumn id="13" name="DATE ENVOI FACTURE ET FEUILLE DE PRÉSENCE" dataDxfId="720" totalsRowDxfId="80"/>
    <tableColumn id="15" name="DATE RECEPTION CHÈQUE" dataDxfId="485" totalsRowDxfId="79"/>
    <tableColumn id="18" name="RESTE A RECEVOIR TTC" totalsRowFunction="sum" dataDxfId="481" totalsRowDxfId="78">
      <calculatedColumnFormula>Tableau2673[[#This Row],[MONTANT TOTAL  TTC]]</calculatedColumnFormula>
    </tableColumn>
    <tableColumn id="9" name="REMARQUE" dataDxfId="484" totalsRowDxfId="77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7" name="Tableau2678" displayName="Tableau2678" ref="B208:U307" totalsRowCount="1" headerRowDxfId="20" dataDxfId="719" totalsRowDxfId="717" headerRowBorderDxfId="21" tableBorderDxfId="718" totalsRowBorderDxfId="716">
  <autoFilter ref="B208:U306"/>
  <tableColumns count="20">
    <tableColumn id="1" name="STATUT" totalsRowLabel="Total" dataDxfId="715" totalsRowDxfId="116"/>
    <tableColumn id="8" name="MOIS" dataDxfId="714" totalsRowDxfId="115"/>
    <tableColumn id="2" name="DATE D'ENVOI" dataDxfId="493" totalsRowDxfId="114"/>
    <tableColumn id="3" name="AGENCE" dataDxfId="713" totalsRowDxfId="113"/>
    <tableColumn id="4" name="VILLE" dataDxfId="712" totalsRowDxfId="112"/>
    <tableColumn id="11" name="ADRESSE" dataDxfId="711" totalsRowDxfId="111"/>
    <tableColumn id="17" name="TELEPHONE" dataDxfId="496" totalsRowDxfId="110"/>
    <tableColumn id="14" name="MAIL" dataDxfId="710" totalsRowDxfId="109"/>
    <tableColumn id="5" name="NOM DU PARTICIPANT" dataDxfId="709" totalsRowDxfId="108"/>
    <tableColumn id="19" name="FORMATION" dataDxfId="708" totalsRowDxfId="107"/>
    <tableColumn id="6" name="CHÉQUE" dataDxfId="707" totalsRowDxfId="106"/>
    <tableColumn id="26" name="MONTANT TOTAL  HT" dataDxfId="706" totalsRowDxfId="105"/>
    <tableColumn id="27" name="MONTANT TOTAL  TTC" totalsRowFunction="sum" dataDxfId="705" totalsRowDxfId="104">
      <calculatedColumnFormula>IF(OR(B209="Refuse",B209="Refusé"),0,(M209*1.2))</calculatedColumnFormula>
    </tableColumn>
    <tableColumn id="7" name="NUMÉRO DE FACTURE" dataDxfId="704" totalsRowDxfId="103"/>
    <tableColumn id="21" name="REFERENCE CLIENT" dataDxfId="703" totalsRowDxfId="102"/>
    <tableColumn id="12" name="NUMÉRO DE CONVENTION" dataDxfId="702" totalsRowDxfId="101"/>
    <tableColumn id="13" name="DATE ENVOI FACTURE ET FEUILLE DE PRÉSENCE" dataDxfId="701" totalsRowDxfId="100"/>
    <tableColumn id="15" name="DATE RECEPTION CHÈQUE" dataDxfId="483" totalsRowDxfId="99"/>
    <tableColumn id="18" name="RESTE A RECEVOIR TTC" totalsRowFunction="sum" dataDxfId="480" totalsRowDxfId="98">
      <calculatedColumnFormula>Tableau2678[[#This Row],[MONTANT TOTAL  TTC]]</calculatedColumnFormula>
    </tableColumn>
    <tableColumn id="9" name="REMARQUE" dataDxfId="482" totalsRowDxfId="97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B2:T101" totalsRowCount="1" headerRowDxfId="700" dataDxfId="698" totalsRowDxfId="696" headerRowBorderDxfId="699" tableBorderDxfId="697" totalsRowBorderDxfId="695">
  <autoFilter ref="B2:T100"/>
  <tableColumns count="19">
    <tableColumn id="1" name="STATUT" totalsRowLabel="Total" dataDxfId="694" totalsRowDxfId="155"/>
    <tableColumn id="8" name="MOIS" dataDxfId="693" totalsRowDxfId="154"/>
    <tableColumn id="2" name="DATE D'ENVOI" dataDxfId="492" totalsRowDxfId="153"/>
    <tableColumn id="3" name="AGENCE" dataDxfId="692" totalsRowDxfId="152"/>
    <tableColumn id="4" name="VILLE" dataDxfId="691" totalsRowDxfId="151"/>
    <tableColumn id="11" name="ADRESSE" dataDxfId="690" totalsRowDxfId="150"/>
    <tableColumn id="17" name="TELEPHONE" dataDxfId="490" totalsRowDxfId="149"/>
    <tableColumn id="14" name="MAIL" dataDxfId="689" totalsRowDxfId="148"/>
    <tableColumn id="5" name="NOM DU PARTICIPANT" dataDxfId="688" totalsRowDxfId="147"/>
    <tableColumn id="19" name="FORMATION" dataDxfId="687" totalsRowDxfId="146"/>
    <tableColumn id="6" name="CHÉQUE" dataDxfId="686" totalsRowDxfId="145"/>
    <tableColumn id="26" name="MONTANT TOTAL  HT" dataDxfId="685" totalsRowDxfId="144"/>
    <tableColumn id="27" name="MONTANT TOTAL TTC" totalsRowFunction="sum" dataDxfId="684" totalsRowDxfId="143">
      <calculatedColumnFormula>IF(OR(B3="Refuse",B3="Refusé"),0,(M3*1.2))</calculatedColumnFormula>
    </tableColumn>
    <tableColumn id="7" name="NUMÉRO DE FACTURE" dataDxfId="683" totalsRowDxfId="142"/>
    <tableColumn id="21" name="REFERENCE CLIENT" dataDxfId="682" totalsRowDxfId="141"/>
    <tableColumn id="12" name="DATE ENVOI FACTURE ET FEUILLE DE PRÉSENCE" dataDxfId="681" totalsRowDxfId="140"/>
    <tableColumn id="13" name="DATE RECEPTION CHÈQUE" dataDxfId="442" totalsRowDxfId="139"/>
    <tableColumn id="16" name="RESTE A RECEVOIR TTC" dataDxfId="440" totalsRowDxfId="138">
      <calculatedColumnFormula>Tableau26[[#This Row],[MONTANT TOTAL TTC]]</calculatedColumnFormula>
    </tableColumn>
    <tableColumn id="18" name="REMARQUE" dataDxfId="441" totalsRowDxfId="137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3" name="Tableau264" displayName="Tableau264" ref="B208:T307" totalsRowShown="0" headerRowDxfId="680" dataDxfId="678" totalsRowDxfId="676" headerRowBorderDxfId="679" tableBorderDxfId="677" totalsRowBorderDxfId="675">
  <autoFilter ref="B208:T307"/>
  <tableColumns count="19">
    <tableColumn id="1" name="STATUT" dataDxfId="674" totalsRowDxfId="428"/>
    <tableColumn id="8" name="MOIS" dataDxfId="673" totalsRowDxfId="427"/>
    <tableColumn id="2" name="DATE D'ENVOI" dataDxfId="491" totalsRowDxfId="426"/>
    <tableColumn id="3" name="AGENCE" dataDxfId="672" totalsRowDxfId="425"/>
    <tableColumn id="4" name="VILLE" dataDxfId="671" totalsRowDxfId="424"/>
    <tableColumn id="11" name="ADRESSE" dataDxfId="670" totalsRowDxfId="423"/>
    <tableColumn id="17" name="TELEPHONE" dataDxfId="489" totalsRowDxfId="422"/>
    <tableColumn id="14" name="MAIL" dataDxfId="669" totalsRowDxfId="421"/>
    <tableColumn id="5" name="NOM DU PARTICIPANT" dataDxfId="668" totalsRowDxfId="420"/>
    <tableColumn id="19" name="FORMATION" dataDxfId="667" totalsRowDxfId="419"/>
    <tableColumn id="6" name="CHÉQUE" dataDxfId="666" totalsRowDxfId="418"/>
    <tableColumn id="26" name="MONTANT TOTAL  HT" dataDxfId="665" totalsRowDxfId="417"/>
    <tableColumn id="27" name="MONTANT TOTAL TTC" dataDxfId="664" totalsRowDxfId="416"/>
    <tableColumn id="7" name="NUMÉRO DE FACTURE" dataDxfId="663" totalsRowDxfId="415"/>
    <tableColumn id="21" name="REFERENCE CLIENT" dataDxfId="662" totalsRowDxfId="414"/>
    <tableColumn id="12" name="DATE ENVOI FACTURE ET FEUILLE DE PRÉSENCE" dataDxfId="661" totalsRowDxfId="413"/>
    <tableColumn id="13" name="DATE RECEPTION CHÈQUE" dataDxfId="439" totalsRowDxfId="412"/>
    <tableColumn id="15" name="RESTE A RECEVOIR TTC" dataDxfId="156" totalsRowDxfId="411">
      <calculatedColumnFormula>Tableau264[[#This Row],[MONTANT TOTAL TTC]]</calculatedColumnFormula>
    </tableColumn>
    <tableColumn id="16" name="REMARQUE" dataDxfId="429" totalsRowDxfId="410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id="8" name="Tableau269" displayName="Tableau269" ref="B2:U101" totalsRowCount="1" headerRowDxfId="660" dataDxfId="658" totalsRowDxfId="656" headerRowBorderDxfId="659" tableBorderDxfId="657" totalsRowBorderDxfId="655">
  <autoFilter ref="B2:U100"/>
  <tableColumns count="20">
    <tableColumn id="1" name="STATUT" totalsRowLabel="Total" dataDxfId="539" totalsRowDxfId="76">
      <calculatedColumnFormula>B3:M5</calculatedColumnFormula>
    </tableColumn>
    <tableColumn id="8" name="MOIS" dataDxfId="538" totalsRowDxfId="75"/>
    <tableColumn id="2" name="DATE DE MISE EN LIGNE" dataDxfId="537" totalsRowDxfId="74"/>
    <tableColumn id="3" name="AGENCE" dataDxfId="536" totalsRowDxfId="73"/>
    <tableColumn id="4" name="VILLE" dataDxfId="535" totalsRowDxfId="72"/>
    <tableColumn id="11" name="ADRESSE" dataDxfId="534" totalsRowDxfId="71"/>
    <tableColumn id="17" name="TELEPHONE" dataDxfId="533" totalsRowDxfId="70"/>
    <tableColumn id="14" name="MAIL" dataDxfId="532" totalsRowDxfId="69"/>
    <tableColumn id="5" name="NOM DU PARTICIPANT" dataDxfId="531" totalsRowDxfId="68"/>
    <tableColumn id="19" name="FORMATION" dataDxfId="530" totalsRowDxfId="67"/>
    <tableColumn id="6" name="CHÉQUE" dataDxfId="529" totalsRowDxfId="66"/>
    <tableColumn id="26" name="MONTANT TOTAL  HT" dataDxfId="528" totalsRowDxfId="65"/>
    <tableColumn id="27" name="MONTANT TOTAL TTC" totalsRowFunction="sum" dataDxfId="527" totalsRowDxfId="64">
      <calculatedColumnFormula>IF(OR(B3="Refuse",B3="Refusé"),0,(M3*1.2))</calculatedColumnFormula>
    </tableColumn>
    <tableColumn id="7" name="NUMÉRO DE FACTURE" dataDxfId="526" totalsRowDxfId="63"/>
    <tableColumn id="21" name="REFERENCE CLIENT" dataDxfId="525" totalsRowDxfId="62"/>
    <tableColumn id="12" name="DATE ENVOI FACTURE ET FEUILLE DE PRÉSENCE" dataDxfId="524" totalsRowDxfId="61"/>
    <tableColumn id="13" name="DATE RECEPTION CHÈQUE" dataDxfId="523" totalsRowDxfId="60"/>
    <tableColumn id="15" name="MONTANT RECU TTC" totalsRowFunction="sum" dataDxfId="522" totalsRowDxfId="59"/>
    <tableColumn id="16" name="RESTE A RECEVOIR TTC" totalsRowFunction="sum" dataDxfId="521" totalsRowDxfId="58">
      <calculatedColumnFormula>Tableau269[[#This Row],[MONTANT RECU TTC]]-Tableau269[[#This Row],[MONTANT TOTAL TTC]]</calculatedColumnFormula>
    </tableColumn>
    <tableColumn id="18" name="IDENTIFIANTS / MDP" dataDxfId="520" totalsRowDxfId="57"/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id="9" name="Tableau26410" displayName="Tableau26410" ref="B208:V307" totalsRowCount="1" headerRowDxfId="34" dataDxfId="654" totalsRowDxfId="652" headerRowBorderDxfId="35" tableBorderDxfId="653" totalsRowBorderDxfId="651">
  <autoFilter ref="B208:V306"/>
  <tableColumns count="21">
    <tableColumn id="1" name="STATUT" totalsRowLabel="Total" dataDxfId="519" totalsRowDxfId="56"/>
    <tableColumn id="8" name="MOIS" dataDxfId="518" totalsRowDxfId="55"/>
    <tableColumn id="2" name="DATE DE MISE EN LIGNE" dataDxfId="517" totalsRowDxfId="54"/>
    <tableColumn id="3" name="AGENCE" dataDxfId="516" totalsRowDxfId="53"/>
    <tableColumn id="4" name="VILLE" dataDxfId="515" totalsRowDxfId="52"/>
    <tableColumn id="11" name="ADRESSE" dataDxfId="514" totalsRowDxfId="51"/>
    <tableColumn id="17" name="TELEPHONE" dataDxfId="513" totalsRowDxfId="50"/>
    <tableColumn id="14" name="MAIL" dataDxfId="512" totalsRowDxfId="49"/>
    <tableColumn id="5" name="NOM DU PARTICIPANT" dataDxfId="511" totalsRowDxfId="48"/>
    <tableColumn id="19" name="FORMATION" dataDxfId="510" totalsRowDxfId="47"/>
    <tableColumn id="6" name="CHÉQUE" dataDxfId="509" totalsRowDxfId="46"/>
    <tableColumn id="26" name="MONTANT TOTAL  HT" dataDxfId="508" totalsRowDxfId="45"/>
    <tableColumn id="27" name="MONTANT TOTAL TTC" totalsRowFunction="sum" dataDxfId="507" totalsRowDxfId="44">
      <calculatedColumnFormula>IF(OR(B209="Refuse",B209="Refusé"),0,(M209*1.2))</calculatedColumnFormula>
    </tableColumn>
    <tableColumn id="7" name="NUMÉRO DE FACTURE" dataDxfId="506" totalsRowDxfId="43"/>
    <tableColumn id="21" name="REFERENCE CLIENT" dataDxfId="505" totalsRowDxfId="42"/>
    <tableColumn id="12" name="DATE ENVOI FACTURE ET FEUILLE DE PRÉSENCE" dataDxfId="504" totalsRowDxfId="41"/>
    <tableColumn id="13" name="DATE RECEPTION CHÈQUE" dataDxfId="503" totalsRowDxfId="40"/>
    <tableColumn id="15" name="MONTANT RECU TTC" totalsRowFunction="sum" dataDxfId="502" totalsRowDxfId="39"/>
    <tableColumn id="16" name="RESTE A RECEVOIR TTC" totalsRowFunction="sum" dataDxfId="501" totalsRowDxfId="38">
      <calculatedColumnFormula>Tableau26410[[#This Row],[MONTANT RECU TTC]]-Tableau26410[[#This Row],[MONTANT TOTAL TTC]]</calculatedColumnFormula>
    </tableColumn>
    <tableColumn id="18" name="IDENTIFIANTS / MDP" dataDxfId="500" totalsRowDxfId="37"/>
    <tableColumn id="9" name="REMARQUE" dataDxfId="499" totalsRowDxfId="36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2:U29" totalsRowCount="1" headerRowDxfId="650" dataDxfId="648" totalsRowDxfId="646" headerRowBorderDxfId="649" tableBorderDxfId="647" totalsRowBorderDxfId="645">
  <autoFilter ref="B2:U28"/>
  <tableColumns count="20">
    <tableColumn id="1" name="STATUT" totalsRowLabel="Total" dataDxfId="644" totalsRowDxfId="19"/>
    <tableColumn id="2" name="MOIS" totalsRowDxfId="18"/>
    <tableColumn id="3" name="DATE D'ENVOI" dataDxfId="643" totalsRowDxfId="17"/>
    <tableColumn id="4" name="AGENCE" totalsRowDxfId="16"/>
    <tableColumn id="5" name="VILLE" totalsRowDxfId="15"/>
    <tableColumn id="6" name="ADRESSE" totalsRowDxfId="14"/>
    <tableColumn id="7" name="TELEPHONE" dataDxfId="642" totalsRowDxfId="13"/>
    <tableColumn id="8" name="MAIL" totalsRowDxfId="12"/>
    <tableColumn id="9" name="NOM DU PARTICIPANT" totalsRowDxfId="11"/>
    <tableColumn id="10" name="FORMATION" dataDxfId="641" totalsRowDxfId="10"/>
    <tableColumn id="11" name="DATE DE FORMATION" dataDxfId="640" totalsRowDxfId="9"/>
    <tableColumn id="12" name="CHÉQUE" dataDxfId="639" totalsRowDxfId="8"/>
    <tableColumn id="13" name="MONTANT TOTAL  HT" totalsRowFunction="sum" dataDxfId="638" totalsRowDxfId="7"/>
    <tableColumn id="14" name="MONTANT TOTAL TTC" totalsRowFunction="custom" dataDxfId="637" totalsRowDxfId="6">
      <calculatedColumnFormula>IF(OR(C3="Refuse",C3="Refusé"),0,(N3*1.2))</calculatedColumnFormula>
      <totalsRowFormula>SUBTOTAL(109,Tableau112[MONTANT TOTAL  HT])</totalsRowFormula>
    </tableColumn>
    <tableColumn id="15" name="NUMÉRO DE FACTURE" dataDxfId="636" totalsRowDxfId="5"/>
    <tableColumn id="16" name="REFERENCE CLIENT" dataDxfId="635" totalsRowDxfId="4"/>
    <tableColumn id="17" name="DATE ENVOI FACTURE " dataDxfId="634" totalsRowDxfId="3"/>
    <tableColumn id="18" name="DATE RECEPTION CHÈQUE" dataDxfId="584" totalsRowDxfId="2"/>
    <tableColumn id="19" name="RESTE A RECEVOIR TTC" totalsRowFunction="custom" dataDxfId="582" totalsRowDxfId="1">
      <calculatedColumnFormula>Tableau112[[#This Row],[MONTANT TOTAL TTC]]</calculatedColumnFormula>
      <totalsRowFormula>SUBTOTAL(109,Tableau112[MONTANT TOTAL  HT])</totalsRowFormula>
    </tableColumn>
    <tableColumn id="20" name="REMARQUE" dataDxfId="583" totalsRowDxfId="0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2" name="Tableau413" displayName="Tableau413" ref="B34:U61" totalsRowShown="0" headerRowDxfId="633" dataDxfId="631" totalsRowDxfId="629" headerRowBorderDxfId="632" tableBorderDxfId="630" totalsRowBorderDxfId="628">
  <autoFilter ref="B34:U61"/>
  <tableColumns count="20">
    <tableColumn id="1" name="STATUT" dataDxfId="627" totalsRowDxfId="626"/>
    <tableColumn id="2" name="MOIS" dataDxfId="625" totalsRowDxfId="624"/>
    <tableColumn id="3" name="DATE D'ENVOI" dataDxfId="623" totalsRowDxfId="622"/>
    <tableColumn id="4" name="AGENCE" dataDxfId="621" totalsRowDxfId="620"/>
    <tableColumn id="5" name="VILLE" dataDxfId="619" totalsRowDxfId="618"/>
    <tableColumn id="6" name="ADRESSE" dataDxfId="617" totalsRowDxfId="616"/>
    <tableColumn id="7" name="TELEPHONE" dataDxfId="615" totalsRowDxfId="614"/>
    <tableColumn id="8" name="MAIL" dataDxfId="613" totalsRowDxfId="612"/>
    <tableColumn id="9" name="NOM DU PARTICIPANT" dataDxfId="611" totalsRowDxfId="610"/>
    <tableColumn id="10" name="FORMATION" dataDxfId="609"/>
    <tableColumn id="11" name="DATE DE FORMATION" dataDxfId="608" totalsRowDxfId="607"/>
    <tableColumn id="12" name="CHÉQUE" dataDxfId="606" totalsRowDxfId="605"/>
    <tableColumn id="13" name="MONTANT TOTAL  HT" dataDxfId="604" totalsRowDxfId="603"/>
    <tableColumn id="14" name="MONTANT TOTAL TTC" dataDxfId="602" totalsRowDxfId="601">
      <calculatedColumnFormula>IF(OR(C35="Refuse",C35="Refusé"),0,(N35*1.2))</calculatedColumnFormula>
    </tableColumn>
    <tableColumn id="15" name="NUMÉRO DE FACTURE" dataDxfId="600" totalsRowDxfId="599"/>
    <tableColumn id="16" name="REFERENCE CLIENT" dataDxfId="598" totalsRowDxfId="597"/>
    <tableColumn id="17" name="DATE ENVOI FACTURE " dataDxfId="596" totalsRowDxfId="595"/>
    <tableColumn id="18" name="DATE RECEPTION CHÈQUE" dataDxfId="594" totalsRowDxfId="593"/>
    <tableColumn id="19" name="RESTE A RECEVOIR TTC" dataDxfId="581" totalsRowDxfId="592">
      <calculatedColumnFormula>Tableau413[[#This Row],[MONTANT TOTAL TTC]]</calculatedColumnFormula>
    </tableColumn>
    <tableColumn id="20" name="REMARQUE" dataDxfId="585" totalsRowDxfId="591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3" name="Tableau11114" displayName="Tableau11114" ref="B66:U93" totalsRowShown="0" headerRowDxfId="590" dataDxfId="561" totalsRowDxfId="587" headerRowBorderDxfId="589" tableBorderDxfId="588" totalsRowBorderDxfId="586">
  <autoFilter ref="B66:U93"/>
  <tableColumns count="20">
    <tableColumn id="1" name="STATUT" dataDxfId="580" totalsRowDxfId="560"/>
    <tableColumn id="2" name="MOIS" dataDxfId="579" totalsRowDxfId="559"/>
    <tableColumn id="3" name="DATE D'ENVOI" dataDxfId="578" totalsRowDxfId="558"/>
    <tableColumn id="4" name="AGENCE" dataDxfId="577" totalsRowDxfId="557"/>
    <tableColumn id="5" name="VILLE" dataDxfId="576" totalsRowDxfId="556"/>
    <tableColumn id="6" name="ADRESSE" dataDxfId="575" totalsRowDxfId="555"/>
    <tableColumn id="7" name="TELEPHONE" dataDxfId="574" totalsRowDxfId="554"/>
    <tableColumn id="8" name="MAIL" dataDxfId="573" totalsRowDxfId="553"/>
    <tableColumn id="9" name="NOM DU PARTICIPANT" dataDxfId="572" totalsRowDxfId="552"/>
    <tableColumn id="10" name="FORMATION" dataDxfId="571" totalsRowDxfId="551"/>
    <tableColumn id="11" name="DATE DE FORMATION" dataDxfId="570" totalsRowDxfId="550"/>
    <tableColumn id="12" name="CHÉQUE" dataDxfId="569" totalsRowDxfId="549"/>
    <tableColumn id="13" name="MONTANT TOTAL  HT" dataDxfId="568" totalsRowDxfId="548"/>
    <tableColumn id="14" name="MONTANT TOTAL TTC" dataDxfId="567" totalsRowDxfId="547">
      <calculatedColumnFormula>IF(OR(C67="Refuse",C67="Refusé"),0,(N67*1.2))</calculatedColumnFormula>
    </tableColumn>
    <tableColumn id="15" name="NUMÉRO DE FACTURE" dataDxfId="566" totalsRowDxfId="546"/>
    <tableColumn id="16" name="REFERENCE CLIENT" dataDxfId="565" totalsRowDxfId="545"/>
    <tableColumn id="17" name="DATE ENVOI FACTURE " dataDxfId="564" totalsRowDxfId="544"/>
    <tableColumn id="18" name="DATE RECEPTION CHÈQUE" dataDxfId="563" totalsRowDxfId="543"/>
    <tableColumn id="19" name="RESTE A RECEVOIR TTC" dataDxfId="540" totalsRowDxfId="542">
      <calculatedColumnFormula>Tableau11114[[#This Row],[MONTANT TOTAL TTC]]</calculatedColumnFormula>
    </tableColumn>
    <tableColumn id="20" name="REMARQUE" dataDxfId="562" totalsRowDxfId="54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U307"/>
  <sheetViews>
    <sheetView zoomScale="98" zoomScaleNormal="98" workbookViewId="0">
      <pane xSplit="1" ySplit="2" topLeftCell="B207" activePane="bottomRight" state="frozen"/>
      <selection pane="topRight" activeCell="B1" sqref="B1"/>
      <selection pane="bottomLeft" activeCell="A3" sqref="A3"/>
      <selection pane="bottomRight" activeCell="W208" sqref="W208"/>
    </sheetView>
  </sheetViews>
  <sheetFormatPr baseColWidth="10" defaultRowHeight="15" x14ac:dyDescent="0.25"/>
  <cols>
    <col min="1" max="1" width="14.28515625" customWidth="1"/>
    <col min="2" max="3" width="12.85546875" customWidth="1"/>
    <col min="4" max="4" width="16.28515625" style="106" customWidth="1"/>
    <col min="5" max="5" width="24.140625" style="62" customWidth="1"/>
    <col min="6" max="6" width="22.7109375" customWidth="1"/>
    <col min="7" max="7" width="32" customWidth="1"/>
    <col min="8" max="8" width="16.7109375" style="117" customWidth="1"/>
    <col min="9" max="9" width="22.7109375" customWidth="1"/>
    <col min="10" max="10" width="22.85546875" style="62" customWidth="1"/>
    <col min="11" max="11" width="32.42578125" customWidth="1"/>
    <col min="12" max="12" width="10.7109375" customWidth="1"/>
    <col min="13" max="13" width="18.7109375" style="15" customWidth="1"/>
    <col min="14" max="14" width="18.7109375" customWidth="1"/>
    <col min="15" max="15" width="15.5703125" customWidth="1"/>
    <col min="16" max="16" width="14.28515625" customWidth="1"/>
    <col min="17" max="17" width="17" style="16" customWidth="1"/>
    <col min="18" max="18" width="26.7109375" style="16" customWidth="1"/>
    <col min="19" max="19" width="17.140625" style="106" customWidth="1"/>
    <col min="20" max="20" width="18.7109375" style="255" customWidth="1"/>
    <col min="21" max="21" width="22.7109375" style="15" customWidth="1"/>
  </cols>
  <sheetData>
    <row r="1" spans="1:21" ht="81" customHeight="1" x14ac:dyDescent="0.25">
      <c r="A1" s="55"/>
      <c r="B1" s="118" t="s">
        <v>33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</row>
    <row r="2" spans="1:21" ht="60" customHeight="1" x14ac:dyDescent="0.25">
      <c r="A2" s="57"/>
      <c r="B2" s="245" t="s">
        <v>18</v>
      </c>
      <c r="C2" s="245" t="s">
        <v>0</v>
      </c>
      <c r="D2" s="246" t="s">
        <v>1</v>
      </c>
      <c r="E2" s="245" t="s">
        <v>2</v>
      </c>
      <c r="F2" s="245" t="s">
        <v>3</v>
      </c>
      <c r="G2" s="245" t="s">
        <v>11</v>
      </c>
      <c r="H2" s="244" t="s">
        <v>14</v>
      </c>
      <c r="I2" s="245" t="s">
        <v>13</v>
      </c>
      <c r="J2" s="245" t="s">
        <v>27</v>
      </c>
      <c r="K2" s="245" t="s">
        <v>8</v>
      </c>
      <c r="L2" s="245" t="s">
        <v>6</v>
      </c>
      <c r="M2" s="286" t="s">
        <v>55</v>
      </c>
      <c r="N2" s="286" t="s">
        <v>57</v>
      </c>
      <c r="O2" s="245" t="s">
        <v>7</v>
      </c>
      <c r="P2" s="245" t="s">
        <v>15</v>
      </c>
      <c r="Q2" s="287" t="s">
        <v>32</v>
      </c>
      <c r="R2" s="287" t="s">
        <v>26</v>
      </c>
      <c r="S2" s="246" t="s">
        <v>4</v>
      </c>
      <c r="T2" s="286" t="s">
        <v>9</v>
      </c>
      <c r="U2" s="245" t="s">
        <v>12</v>
      </c>
    </row>
    <row r="3" spans="1:21" ht="18.75" customHeight="1" x14ac:dyDescent="0.25">
      <c r="A3" s="122" t="s">
        <v>42</v>
      </c>
      <c r="B3" s="194"/>
      <c r="C3" s="194"/>
      <c r="D3" s="193"/>
      <c r="E3" s="191"/>
      <c r="F3" s="190"/>
      <c r="G3" s="190"/>
      <c r="H3" s="192"/>
      <c r="I3" s="190"/>
      <c r="J3" s="191"/>
      <c r="K3" s="190"/>
      <c r="L3" s="190"/>
      <c r="M3" s="225"/>
      <c r="N3" s="225">
        <f t="shared" ref="N3:N66" si="0">IF(OR(B3="Refuse",B3="Refusé"),0,(M3*1.2))</f>
        <v>0</v>
      </c>
      <c r="O3" s="190"/>
      <c r="P3" s="190"/>
      <c r="Q3" s="189"/>
      <c r="R3" s="189"/>
      <c r="S3" s="193"/>
      <c r="T3" s="249">
        <f>Tableau267[[#This Row],[MONTANT TOTAL  TTC]]</f>
        <v>0</v>
      </c>
      <c r="U3" s="226"/>
    </row>
    <row r="4" spans="1:21" ht="18.75" customHeight="1" x14ac:dyDescent="0.25">
      <c r="A4" s="123"/>
      <c r="B4" s="64"/>
      <c r="C4" s="64"/>
      <c r="D4" s="162"/>
      <c r="E4" s="65"/>
      <c r="F4" s="66"/>
      <c r="G4" s="66"/>
      <c r="H4" s="165"/>
      <c r="I4" s="66"/>
      <c r="J4" s="65"/>
      <c r="K4" s="66"/>
      <c r="L4" s="66"/>
      <c r="M4" s="10"/>
      <c r="N4" s="10">
        <f t="shared" si="0"/>
        <v>0</v>
      </c>
      <c r="O4" s="66"/>
      <c r="P4" s="66"/>
      <c r="Q4" s="63"/>
      <c r="R4" s="63"/>
      <c r="S4" s="162"/>
      <c r="T4" s="250">
        <f>Tableau267[[#This Row],[MONTANT TOTAL  TTC]]</f>
        <v>0</v>
      </c>
      <c r="U4" s="81"/>
    </row>
    <row r="5" spans="1:21" ht="18.75" customHeight="1" x14ac:dyDescent="0.25">
      <c r="A5" s="123"/>
      <c r="B5" s="64"/>
      <c r="C5" s="64"/>
      <c r="D5" s="162"/>
      <c r="E5" s="65"/>
      <c r="F5" s="66"/>
      <c r="G5" s="66"/>
      <c r="H5" s="165"/>
      <c r="I5" s="66"/>
      <c r="J5" s="65"/>
      <c r="K5" s="66"/>
      <c r="L5" s="66"/>
      <c r="M5" s="10"/>
      <c r="N5" s="10">
        <f t="shared" si="0"/>
        <v>0</v>
      </c>
      <c r="O5" s="66"/>
      <c r="P5" s="66"/>
      <c r="Q5" s="63"/>
      <c r="R5" s="63"/>
      <c r="S5" s="162"/>
      <c r="T5" s="250">
        <f>Tableau267[[#This Row],[MONTANT TOTAL  TTC]]</f>
        <v>0</v>
      </c>
      <c r="U5" s="81"/>
    </row>
    <row r="6" spans="1:21" ht="18.75" customHeight="1" x14ac:dyDescent="0.25">
      <c r="A6" s="123"/>
      <c r="B6" s="64"/>
      <c r="C6" s="64"/>
      <c r="D6" s="162"/>
      <c r="E6" s="65"/>
      <c r="F6" s="66"/>
      <c r="G6" s="66"/>
      <c r="H6" s="165"/>
      <c r="I6" s="66"/>
      <c r="J6" s="65"/>
      <c r="K6" s="66"/>
      <c r="L6" s="66"/>
      <c r="M6" s="10"/>
      <c r="N6" s="10">
        <f t="shared" si="0"/>
        <v>0</v>
      </c>
      <c r="O6" s="66"/>
      <c r="P6" s="66"/>
      <c r="Q6" s="63"/>
      <c r="R6" s="63"/>
      <c r="S6" s="162"/>
      <c r="T6" s="250">
        <f>Tableau267[[#This Row],[MONTANT TOTAL  TTC]]</f>
        <v>0</v>
      </c>
      <c r="U6" s="81"/>
    </row>
    <row r="7" spans="1:21" ht="18.75" customHeight="1" x14ac:dyDescent="0.25">
      <c r="A7" s="123"/>
      <c r="B7" s="64"/>
      <c r="C7" s="64"/>
      <c r="D7" s="162"/>
      <c r="E7" s="65"/>
      <c r="F7" s="66"/>
      <c r="G7" s="66"/>
      <c r="H7" s="165"/>
      <c r="I7" s="66"/>
      <c r="J7" s="65"/>
      <c r="K7" s="66"/>
      <c r="L7" s="66"/>
      <c r="M7" s="10"/>
      <c r="N7" s="10">
        <f t="shared" si="0"/>
        <v>0</v>
      </c>
      <c r="O7" s="66"/>
      <c r="P7" s="66"/>
      <c r="Q7" s="63"/>
      <c r="R7" s="63"/>
      <c r="S7" s="162"/>
      <c r="T7" s="250">
        <f>Tableau267[[#This Row],[MONTANT TOTAL  TTC]]</f>
        <v>0</v>
      </c>
      <c r="U7" s="81"/>
    </row>
    <row r="8" spans="1:21" ht="18.75" customHeight="1" x14ac:dyDescent="0.25">
      <c r="A8" s="123"/>
      <c r="B8" s="64"/>
      <c r="C8" s="64"/>
      <c r="D8" s="162"/>
      <c r="E8" s="65"/>
      <c r="F8" s="66"/>
      <c r="G8" s="66"/>
      <c r="H8" s="165"/>
      <c r="I8" s="66"/>
      <c r="J8" s="65"/>
      <c r="K8" s="66"/>
      <c r="L8" s="66"/>
      <c r="M8" s="10"/>
      <c r="N8" s="10">
        <f t="shared" si="0"/>
        <v>0</v>
      </c>
      <c r="O8" s="66"/>
      <c r="P8" s="66"/>
      <c r="Q8" s="63"/>
      <c r="R8" s="63"/>
      <c r="S8" s="162"/>
      <c r="T8" s="250">
        <f>Tableau267[[#This Row],[MONTANT TOTAL  TTC]]</f>
        <v>0</v>
      </c>
      <c r="U8" s="81"/>
    </row>
    <row r="9" spans="1:21" ht="18.75" customHeight="1" x14ac:dyDescent="0.25">
      <c r="A9" s="123"/>
      <c r="B9" s="64"/>
      <c r="C9" s="64"/>
      <c r="D9" s="162"/>
      <c r="E9" s="65"/>
      <c r="F9" s="66"/>
      <c r="G9" s="66"/>
      <c r="H9" s="165"/>
      <c r="I9" s="66"/>
      <c r="J9" s="65"/>
      <c r="K9" s="66"/>
      <c r="L9" s="66"/>
      <c r="M9" s="10"/>
      <c r="N9" s="10">
        <f t="shared" si="0"/>
        <v>0</v>
      </c>
      <c r="O9" s="66"/>
      <c r="P9" s="66"/>
      <c r="Q9" s="63"/>
      <c r="R9" s="63"/>
      <c r="S9" s="162"/>
      <c r="T9" s="250">
        <f>Tableau267[[#This Row],[MONTANT TOTAL  TTC]]</f>
        <v>0</v>
      </c>
      <c r="U9" s="81"/>
    </row>
    <row r="10" spans="1:21" ht="18.75" customHeight="1" x14ac:dyDescent="0.25">
      <c r="A10" s="123"/>
      <c r="B10" s="64"/>
      <c r="C10" s="64"/>
      <c r="D10" s="162"/>
      <c r="E10" s="65"/>
      <c r="F10" s="66"/>
      <c r="G10" s="66"/>
      <c r="H10" s="165"/>
      <c r="I10" s="66"/>
      <c r="J10" s="65"/>
      <c r="K10" s="66"/>
      <c r="L10" s="66"/>
      <c r="M10" s="10"/>
      <c r="N10" s="10">
        <f t="shared" si="0"/>
        <v>0</v>
      </c>
      <c r="O10" s="66"/>
      <c r="P10" s="66"/>
      <c r="Q10" s="63"/>
      <c r="R10" s="63"/>
      <c r="S10" s="162"/>
      <c r="T10" s="250">
        <f>Tableau267[[#This Row],[MONTANT TOTAL  TTC]]</f>
        <v>0</v>
      </c>
      <c r="U10" s="81"/>
    </row>
    <row r="11" spans="1:21" ht="18.75" customHeight="1" x14ac:dyDescent="0.25">
      <c r="A11" s="123"/>
      <c r="B11" s="64"/>
      <c r="C11" s="64"/>
      <c r="D11" s="162"/>
      <c r="E11" s="65"/>
      <c r="F11" s="66"/>
      <c r="G11" s="66"/>
      <c r="H11" s="165"/>
      <c r="I11" s="66"/>
      <c r="J11" s="65"/>
      <c r="K11" s="66"/>
      <c r="L11" s="66"/>
      <c r="M11" s="10"/>
      <c r="N11" s="10">
        <f t="shared" si="0"/>
        <v>0</v>
      </c>
      <c r="O11" s="66"/>
      <c r="P11" s="66"/>
      <c r="Q11" s="63"/>
      <c r="R11" s="63"/>
      <c r="S11" s="162"/>
      <c r="T11" s="250">
        <f>Tableau267[[#This Row],[MONTANT TOTAL  TTC]]</f>
        <v>0</v>
      </c>
      <c r="U11" s="81"/>
    </row>
    <row r="12" spans="1:21" ht="18.75" customHeight="1" x14ac:dyDescent="0.25">
      <c r="A12" s="123"/>
      <c r="B12" s="64"/>
      <c r="C12" s="64"/>
      <c r="D12" s="162"/>
      <c r="E12" s="65"/>
      <c r="F12" s="66"/>
      <c r="G12" s="66"/>
      <c r="H12" s="165"/>
      <c r="I12" s="66"/>
      <c r="J12" s="65"/>
      <c r="K12" s="66"/>
      <c r="L12" s="66"/>
      <c r="M12" s="10"/>
      <c r="N12" s="10">
        <f t="shared" si="0"/>
        <v>0</v>
      </c>
      <c r="O12" s="66"/>
      <c r="P12" s="66"/>
      <c r="Q12" s="63"/>
      <c r="R12" s="63"/>
      <c r="S12" s="162"/>
      <c r="T12" s="250">
        <f>Tableau267[[#This Row],[MONTANT TOTAL  TTC]]</f>
        <v>0</v>
      </c>
      <c r="U12" s="81"/>
    </row>
    <row r="13" spans="1:21" ht="18.75" customHeight="1" x14ac:dyDescent="0.25">
      <c r="A13" s="123"/>
      <c r="B13" s="64"/>
      <c r="C13" s="64"/>
      <c r="D13" s="162"/>
      <c r="E13" s="65"/>
      <c r="F13" s="66"/>
      <c r="G13" s="66"/>
      <c r="H13" s="165"/>
      <c r="I13" s="66"/>
      <c r="J13" s="65"/>
      <c r="K13" s="66"/>
      <c r="L13" s="66"/>
      <c r="M13" s="10"/>
      <c r="N13" s="10">
        <f t="shared" si="0"/>
        <v>0</v>
      </c>
      <c r="O13" s="66"/>
      <c r="P13" s="66"/>
      <c r="Q13" s="63"/>
      <c r="R13" s="63"/>
      <c r="S13" s="162"/>
      <c r="T13" s="250">
        <f>Tableau267[[#This Row],[MONTANT TOTAL  TTC]]</f>
        <v>0</v>
      </c>
      <c r="U13" s="81"/>
    </row>
    <row r="14" spans="1:21" ht="18.75" customHeight="1" x14ac:dyDescent="0.25">
      <c r="A14" s="123"/>
      <c r="B14" s="64"/>
      <c r="C14" s="64"/>
      <c r="D14" s="162"/>
      <c r="E14" s="65"/>
      <c r="F14" s="66"/>
      <c r="G14" s="66"/>
      <c r="H14" s="165"/>
      <c r="I14" s="66"/>
      <c r="J14" s="65"/>
      <c r="K14" s="66"/>
      <c r="L14" s="66"/>
      <c r="M14" s="10"/>
      <c r="N14" s="10">
        <f t="shared" si="0"/>
        <v>0</v>
      </c>
      <c r="O14" s="66"/>
      <c r="P14" s="66"/>
      <c r="Q14" s="63"/>
      <c r="R14" s="63"/>
      <c r="S14" s="162"/>
      <c r="T14" s="250">
        <f>Tableau267[[#This Row],[MONTANT TOTAL  TTC]]</f>
        <v>0</v>
      </c>
      <c r="U14" s="81"/>
    </row>
    <row r="15" spans="1:21" ht="18.75" customHeight="1" x14ac:dyDescent="0.25">
      <c r="A15" s="123"/>
      <c r="B15" s="64"/>
      <c r="C15" s="64"/>
      <c r="D15" s="162"/>
      <c r="E15" s="65"/>
      <c r="F15" s="66"/>
      <c r="G15" s="66"/>
      <c r="H15" s="165"/>
      <c r="I15" s="66"/>
      <c r="J15" s="65"/>
      <c r="K15" s="66"/>
      <c r="L15" s="66"/>
      <c r="M15" s="10"/>
      <c r="N15" s="10">
        <f t="shared" si="0"/>
        <v>0</v>
      </c>
      <c r="O15" s="66"/>
      <c r="P15" s="66"/>
      <c r="Q15" s="63"/>
      <c r="R15" s="63"/>
      <c r="S15" s="162"/>
      <c r="T15" s="250">
        <f>Tableau267[[#This Row],[MONTANT TOTAL  TTC]]</f>
        <v>0</v>
      </c>
      <c r="U15" s="81"/>
    </row>
    <row r="16" spans="1:21" ht="18.75" customHeight="1" x14ac:dyDescent="0.25">
      <c r="A16" s="123"/>
      <c r="B16" s="64"/>
      <c r="C16" s="64"/>
      <c r="D16" s="162"/>
      <c r="E16" s="65"/>
      <c r="F16" s="66"/>
      <c r="G16" s="66"/>
      <c r="H16" s="165"/>
      <c r="I16" s="66"/>
      <c r="J16" s="65"/>
      <c r="K16" s="66"/>
      <c r="L16" s="66"/>
      <c r="M16" s="10"/>
      <c r="N16" s="10">
        <f t="shared" si="0"/>
        <v>0</v>
      </c>
      <c r="O16" s="66"/>
      <c r="P16" s="66"/>
      <c r="Q16" s="63"/>
      <c r="R16" s="63"/>
      <c r="S16" s="162"/>
      <c r="T16" s="250">
        <f>Tableau267[[#This Row],[MONTANT TOTAL  TTC]]</f>
        <v>0</v>
      </c>
      <c r="U16" s="81"/>
    </row>
    <row r="17" spans="1:21" ht="18.75" customHeight="1" x14ac:dyDescent="0.25">
      <c r="A17" s="123"/>
      <c r="B17" s="64"/>
      <c r="C17" s="64"/>
      <c r="D17" s="162"/>
      <c r="E17" s="65"/>
      <c r="F17" s="66"/>
      <c r="G17" s="66"/>
      <c r="H17" s="165"/>
      <c r="I17" s="66"/>
      <c r="J17" s="65"/>
      <c r="K17" s="66"/>
      <c r="L17" s="66"/>
      <c r="M17" s="10"/>
      <c r="N17" s="10">
        <f t="shared" si="0"/>
        <v>0</v>
      </c>
      <c r="O17" s="66"/>
      <c r="P17" s="66"/>
      <c r="Q17" s="63"/>
      <c r="R17" s="63"/>
      <c r="S17" s="162"/>
      <c r="T17" s="250">
        <f>Tableau267[[#This Row],[MONTANT TOTAL  TTC]]</f>
        <v>0</v>
      </c>
      <c r="U17" s="81"/>
    </row>
    <row r="18" spans="1:21" ht="18.75" customHeight="1" x14ac:dyDescent="0.25">
      <c r="A18" s="123"/>
      <c r="B18" s="64"/>
      <c r="C18" s="64"/>
      <c r="D18" s="162"/>
      <c r="E18" s="65"/>
      <c r="F18" s="66"/>
      <c r="G18" s="66"/>
      <c r="H18" s="165"/>
      <c r="I18" s="66"/>
      <c r="J18" s="65"/>
      <c r="K18" s="66"/>
      <c r="L18" s="66"/>
      <c r="M18" s="10"/>
      <c r="N18" s="10">
        <f t="shared" si="0"/>
        <v>0</v>
      </c>
      <c r="O18" s="66"/>
      <c r="P18" s="66"/>
      <c r="Q18" s="63"/>
      <c r="R18" s="63"/>
      <c r="S18" s="162"/>
      <c r="T18" s="250">
        <f>Tableau267[[#This Row],[MONTANT TOTAL  TTC]]</f>
        <v>0</v>
      </c>
      <c r="U18" s="81"/>
    </row>
    <row r="19" spans="1:21" ht="18.75" customHeight="1" x14ac:dyDescent="0.25">
      <c r="A19" s="123"/>
      <c r="B19" s="64"/>
      <c r="C19" s="64"/>
      <c r="D19" s="162"/>
      <c r="E19" s="65"/>
      <c r="F19" s="66"/>
      <c r="G19" s="66"/>
      <c r="H19" s="165"/>
      <c r="I19" s="66"/>
      <c r="J19" s="65"/>
      <c r="K19" s="66"/>
      <c r="L19" s="66"/>
      <c r="M19" s="10"/>
      <c r="N19" s="10">
        <f t="shared" si="0"/>
        <v>0</v>
      </c>
      <c r="O19" s="66"/>
      <c r="P19" s="66"/>
      <c r="Q19" s="63"/>
      <c r="R19" s="63"/>
      <c r="S19" s="162"/>
      <c r="T19" s="250">
        <f>Tableau267[[#This Row],[MONTANT TOTAL  TTC]]</f>
        <v>0</v>
      </c>
      <c r="U19" s="81"/>
    </row>
    <row r="20" spans="1:21" ht="18.75" customHeight="1" x14ac:dyDescent="0.25">
      <c r="A20" s="123"/>
      <c r="B20" s="64"/>
      <c r="C20" s="64"/>
      <c r="D20" s="162"/>
      <c r="E20" s="65"/>
      <c r="F20" s="66"/>
      <c r="G20" s="66"/>
      <c r="H20" s="165"/>
      <c r="I20" s="66"/>
      <c r="J20" s="65"/>
      <c r="K20" s="66"/>
      <c r="L20" s="66"/>
      <c r="M20" s="10"/>
      <c r="N20" s="10">
        <f t="shared" si="0"/>
        <v>0</v>
      </c>
      <c r="O20" s="66"/>
      <c r="P20" s="66"/>
      <c r="Q20" s="63"/>
      <c r="R20" s="63"/>
      <c r="S20" s="162"/>
      <c r="T20" s="250">
        <f>Tableau267[[#This Row],[MONTANT TOTAL  TTC]]</f>
        <v>0</v>
      </c>
      <c r="U20" s="81"/>
    </row>
    <row r="21" spans="1:21" ht="18.75" customHeight="1" x14ac:dyDescent="0.25">
      <c r="A21" s="123"/>
      <c r="B21" s="64"/>
      <c r="C21" s="64"/>
      <c r="D21" s="162"/>
      <c r="E21" s="65"/>
      <c r="F21" s="66"/>
      <c r="G21" s="66"/>
      <c r="H21" s="165"/>
      <c r="I21" s="66"/>
      <c r="J21" s="65"/>
      <c r="K21" s="66"/>
      <c r="L21" s="66"/>
      <c r="M21" s="10"/>
      <c r="N21" s="10">
        <f t="shared" si="0"/>
        <v>0</v>
      </c>
      <c r="O21" s="66"/>
      <c r="P21" s="66"/>
      <c r="Q21" s="63"/>
      <c r="R21" s="63"/>
      <c r="S21" s="162"/>
      <c r="T21" s="250">
        <f>Tableau267[[#This Row],[MONTANT TOTAL  TTC]]</f>
        <v>0</v>
      </c>
      <c r="U21" s="81"/>
    </row>
    <row r="22" spans="1:21" ht="18.75" customHeight="1" x14ac:dyDescent="0.25">
      <c r="A22" s="123"/>
      <c r="B22" s="64"/>
      <c r="C22" s="64"/>
      <c r="D22" s="162"/>
      <c r="E22" s="65"/>
      <c r="F22" s="66"/>
      <c r="G22" s="66"/>
      <c r="H22" s="165"/>
      <c r="I22" s="66"/>
      <c r="J22" s="65"/>
      <c r="K22" s="66"/>
      <c r="L22" s="66"/>
      <c r="M22" s="10"/>
      <c r="N22" s="10">
        <f t="shared" si="0"/>
        <v>0</v>
      </c>
      <c r="O22" s="66"/>
      <c r="P22" s="66"/>
      <c r="Q22" s="63"/>
      <c r="R22" s="63"/>
      <c r="S22" s="162"/>
      <c r="T22" s="250">
        <f>Tableau267[[#This Row],[MONTANT TOTAL  TTC]]</f>
        <v>0</v>
      </c>
      <c r="U22" s="81"/>
    </row>
    <row r="23" spans="1:21" ht="18.75" customHeight="1" x14ac:dyDescent="0.25">
      <c r="A23" s="123"/>
      <c r="B23" s="64"/>
      <c r="C23" s="64"/>
      <c r="D23" s="162"/>
      <c r="E23" s="65"/>
      <c r="F23" s="66"/>
      <c r="G23" s="66"/>
      <c r="H23" s="165"/>
      <c r="I23" s="66"/>
      <c r="J23" s="65"/>
      <c r="K23" s="66"/>
      <c r="L23" s="66"/>
      <c r="M23" s="10"/>
      <c r="N23" s="10">
        <f t="shared" si="0"/>
        <v>0</v>
      </c>
      <c r="O23" s="66"/>
      <c r="P23" s="66"/>
      <c r="Q23" s="63"/>
      <c r="R23" s="63"/>
      <c r="S23" s="162"/>
      <c r="T23" s="250">
        <f>Tableau267[[#This Row],[MONTANT TOTAL  TTC]]</f>
        <v>0</v>
      </c>
      <c r="U23" s="81"/>
    </row>
    <row r="24" spans="1:21" ht="18.75" customHeight="1" x14ac:dyDescent="0.25">
      <c r="A24" s="123"/>
      <c r="B24" s="64"/>
      <c r="C24" s="64"/>
      <c r="D24" s="162"/>
      <c r="E24" s="65"/>
      <c r="F24" s="66"/>
      <c r="G24" s="66"/>
      <c r="H24" s="165"/>
      <c r="I24" s="66"/>
      <c r="J24" s="65"/>
      <c r="K24" s="66"/>
      <c r="L24" s="66"/>
      <c r="M24" s="10"/>
      <c r="N24" s="10">
        <f t="shared" si="0"/>
        <v>0</v>
      </c>
      <c r="O24" s="66"/>
      <c r="P24" s="66"/>
      <c r="Q24" s="63"/>
      <c r="R24" s="63"/>
      <c r="S24" s="162"/>
      <c r="T24" s="250">
        <f>Tableau267[[#This Row],[MONTANT TOTAL  TTC]]</f>
        <v>0</v>
      </c>
      <c r="U24" s="81"/>
    </row>
    <row r="25" spans="1:21" ht="18.75" customHeight="1" x14ac:dyDescent="0.25">
      <c r="A25" s="123"/>
      <c r="B25" s="64"/>
      <c r="C25" s="64"/>
      <c r="D25" s="162"/>
      <c r="E25" s="65"/>
      <c r="F25" s="66"/>
      <c r="G25" s="66"/>
      <c r="H25" s="165"/>
      <c r="I25" s="66"/>
      <c r="J25" s="65"/>
      <c r="K25" s="66"/>
      <c r="L25" s="66"/>
      <c r="M25" s="10"/>
      <c r="N25" s="10">
        <f t="shared" si="0"/>
        <v>0</v>
      </c>
      <c r="O25" s="66"/>
      <c r="P25" s="66"/>
      <c r="Q25" s="63"/>
      <c r="R25" s="63"/>
      <c r="S25" s="162"/>
      <c r="T25" s="250">
        <f>Tableau267[[#This Row],[MONTANT TOTAL  TTC]]</f>
        <v>0</v>
      </c>
      <c r="U25" s="81"/>
    </row>
    <row r="26" spans="1:21" ht="18.75" customHeight="1" x14ac:dyDescent="0.25">
      <c r="A26" s="123"/>
      <c r="B26" s="64"/>
      <c r="C26" s="64"/>
      <c r="D26" s="162"/>
      <c r="E26" s="65"/>
      <c r="F26" s="66"/>
      <c r="G26" s="66"/>
      <c r="H26" s="165"/>
      <c r="I26" s="66"/>
      <c r="J26" s="65"/>
      <c r="K26" s="66"/>
      <c r="L26" s="66"/>
      <c r="M26" s="10"/>
      <c r="N26" s="10">
        <f t="shared" si="0"/>
        <v>0</v>
      </c>
      <c r="O26" s="66"/>
      <c r="P26" s="66"/>
      <c r="Q26" s="63"/>
      <c r="R26" s="63"/>
      <c r="S26" s="162"/>
      <c r="T26" s="250">
        <f>Tableau267[[#This Row],[MONTANT TOTAL  TTC]]</f>
        <v>0</v>
      </c>
      <c r="U26" s="81"/>
    </row>
    <row r="27" spans="1:21" ht="18.75" customHeight="1" x14ac:dyDescent="0.25">
      <c r="A27" s="123"/>
      <c r="B27" s="64"/>
      <c r="C27" s="64"/>
      <c r="D27" s="162"/>
      <c r="E27" s="65"/>
      <c r="F27" s="66"/>
      <c r="G27" s="66"/>
      <c r="H27" s="165"/>
      <c r="I27" s="66"/>
      <c r="J27" s="65"/>
      <c r="K27" s="66"/>
      <c r="L27" s="66"/>
      <c r="M27" s="10"/>
      <c r="N27" s="10">
        <f t="shared" si="0"/>
        <v>0</v>
      </c>
      <c r="O27" s="66"/>
      <c r="P27" s="66"/>
      <c r="Q27" s="63"/>
      <c r="R27" s="63"/>
      <c r="S27" s="162"/>
      <c r="T27" s="250">
        <f>Tableau267[[#This Row],[MONTANT TOTAL  TTC]]</f>
        <v>0</v>
      </c>
      <c r="U27" s="81"/>
    </row>
    <row r="28" spans="1:21" ht="18.75" customHeight="1" x14ac:dyDescent="0.25">
      <c r="A28" s="123"/>
      <c r="B28" s="64"/>
      <c r="C28" s="64"/>
      <c r="D28" s="162"/>
      <c r="E28" s="65"/>
      <c r="F28" s="66"/>
      <c r="G28" s="66"/>
      <c r="H28" s="165"/>
      <c r="I28" s="66"/>
      <c r="J28" s="65"/>
      <c r="K28" s="66"/>
      <c r="L28" s="66"/>
      <c r="M28" s="10"/>
      <c r="N28" s="10">
        <f t="shared" si="0"/>
        <v>0</v>
      </c>
      <c r="O28" s="66"/>
      <c r="P28" s="66"/>
      <c r="Q28" s="63"/>
      <c r="R28" s="63"/>
      <c r="S28" s="162"/>
      <c r="T28" s="250">
        <f>Tableau267[[#This Row],[MONTANT TOTAL  TTC]]</f>
        <v>0</v>
      </c>
      <c r="U28" s="81"/>
    </row>
    <row r="29" spans="1:21" ht="18.75" customHeight="1" x14ac:dyDescent="0.25">
      <c r="A29" s="123"/>
      <c r="B29" s="64"/>
      <c r="C29" s="64"/>
      <c r="D29" s="162"/>
      <c r="E29" s="65"/>
      <c r="F29" s="66"/>
      <c r="G29" s="66"/>
      <c r="H29" s="165"/>
      <c r="I29" s="66"/>
      <c r="J29" s="65"/>
      <c r="K29" s="66"/>
      <c r="L29" s="66"/>
      <c r="M29" s="10"/>
      <c r="N29" s="10">
        <f t="shared" si="0"/>
        <v>0</v>
      </c>
      <c r="O29" s="66"/>
      <c r="P29" s="66"/>
      <c r="Q29" s="63"/>
      <c r="R29" s="63"/>
      <c r="S29" s="162"/>
      <c r="T29" s="250">
        <f>Tableau267[[#This Row],[MONTANT TOTAL  TTC]]</f>
        <v>0</v>
      </c>
      <c r="U29" s="81"/>
    </row>
    <row r="30" spans="1:21" ht="18.75" customHeight="1" x14ac:dyDescent="0.25">
      <c r="A30" s="123"/>
      <c r="B30" s="64"/>
      <c r="C30" s="64"/>
      <c r="D30" s="162"/>
      <c r="E30" s="65"/>
      <c r="F30" s="66"/>
      <c r="G30" s="66"/>
      <c r="H30" s="165"/>
      <c r="I30" s="66"/>
      <c r="J30" s="65"/>
      <c r="K30" s="66"/>
      <c r="L30" s="66"/>
      <c r="M30" s="10"/>
      <c r="N30" s="10">
        <f t="shared" si="0"/>
        <v>0</v>
      </c>
      <c r="O30" s="66"/>
      <c r="P30" s="66"/>
      <c r="Q30" s="63"/>
      <c r="R30" s="63"/>
      <c r="S30" s="162"/>
      <c r="T30" s="250">
        <f>Tableau267[[#This Row],[MONTANT TOTAL  TTC]]</f>
        <v>0</v>
      </c>
      <c r="U30" s="81"/>
    </row>
    <row r="31" spans="1:21" ht="18.75" customHeight="1" x14ac:dyDescent="0.25">
      <c r="A31" s="123"/>
      <c r="B31" s="64"/>
      <c r="C31" s="64"/>
      <c r="D31" s="162"/>
      <c r="E31" s="65"/>
      <c r="F31" s="66"/>
      <c r="G31" s="66"/>
      <c r="H31" s="165"/>
      <c r="I31" s="66"/>
      <c r="J31" s="65"/>
      <c r="K31" s="66"/>
      <c r="L31" s="66"/>
      <c r="M31" s="10"/>
      <c r="N31" s="10">
        <f t="shared" si="0"/>
        <v>0</v>
      </c>
      <c r="O31" s="66"/>
      <c r="P31" s="66"/>
      <c r="Q31" s="63"/>
      <c r="R31" s="63"/>
      <c r="S31" s="162"/>
      <c r="T31" s="250">
        <f>Tableau267[[#This Row],[MONTANT TOTAL  TTC]]</f>
        <v>0</v>
      </c>
      <c r="U31" s="81"/>
    </row>
    <row r="32" spans="1:21" ht="18.75" customHeight="1" x14ac:dyDescent="0.25">
      <c r="A32" s="123"/>
      <c r="B32" s="64"/>
      <c r="C32" s="64"/>
      <c r="D32" s="162"/>
      <c r="E32" s="65"/>
      <c r="F32" s="66"/>
      <c r="G32" s="66"/>
      <c r="H32" s="165"/>
      <c r="I32" s="66"/>
      <c r="J32" s="65"/>
      <c r="K32" s="66"/>
      <c r="L32" s="66"/>
      <c r="M32" s="10"/>
      <c r="N32" s="10">
        <f t="shared" si="0"/>
        <v>0</v>
      </c>
      <c r="O32" s="66"/>
      <c r="P32" s="66"/>
      <c r="Q32" s="63"/>
      <c r="R32" s="63"/>
      <c r="S32" s="162"/>
      <c r="T32" s="250">
        <f>Tableau267[[#This Row],[MONTANT TOTAL  TTC]]</f>
        <v>0</v>
      </c>
      <c r="U32" s="81"/>
    </row>
    <row r="33" spans="1:21" ht="18.75" customHeight="1" x14ac:dyDescent="0.25">
      <c r="A33" s="123"/>
      <c r="B33" s="64"/>
      <c r="C33" s="64"/>
      <c r="D33" s="162"/>
      <c r="E33" s="65"/>
      <c r="F33" s="66"/>
      <c r="G33" s="66"/>
      <c r="H33" s="165"/>
      <c r="I33" s="66"/>
      <c r="J33" s="65"/>
      <c r="K33" s="66"/>
      <c r="L33" s="66"/>
      <c r="M33" s="10"/>
      <c r="N33" s="10">
        <f t="shared" si="0"/>
        <v>0</v>
      </c>
      <c r="O33" s="66"/>
      <c r="P33" s="66"/>
      <c r="Q33" s="63"/>
      <c r="R33" s="63"/>
      <c r="S33" s="162"/>
      <c r="T33" s="250">
        <f>Tableau267[[#This Row],[MONTANT TOTAL  TTC]]</f>
        <v>0</v>
      </c>
      <c r="U33" s="81"/>
    </row>
    <row r="34" spans="1:21" ht="18.75" customHeight="1" x14ac:dyDescent="0.25">
      <c r="A34" s="123"/>
      <c r="B34" s="64"/>
      <c r="C34" s="64"/>
      <c r="D34" s="162"/>
      <c r="E34" s="65"/>
      <c r="F34" s="66"/>
      <c r="G34" s="66"/>
      <c r="H34" s="165"/>
      <c r="I34" s="66"/>
      <c r="J34" s="65"/>
      <c r="K34" s="66"/>
      <c r="L34" s="66"/>
      <c r="M34" s="10"/>
      <c r="N34" s="10">
        <f t="shared" si="0"/>
        <v>0</v>
      </c>
      <c r="O34" s="66"/>
      <c r="P34" s="66"/>
      <c r="Q34" s="63"/>
      <c r="R34" s="63"/>
      <c r="S34" s="162"/>
      <c r="T34" s="250">
        <f>Tableau267[[#This Row],[MONTANT TOTAL  TTC]]</f>
        <v>0</v>
      </c>
      <c r="U34" s="81"/>
    </row>
    <row r="35" spans="1:21" ht="18.75" customHeight="1" x14ac:dyDescent="0.25">
      <c r="A35" s="123"/>
      <c r="B35" s="64"/>
      <c r="C35" s="64"/>
      <c r="D35" s="162"/>
      <c r="E35" s="65"/>
      <c r="F35" s="66"/>
      <c r="G35" s="66"/>
      <c r="H35" s="165"/>
      <c r="I35" s="66"/>
      <c r="J35" s="65"/>
      <c r="K35" s="66"/>
      <c r="L35" s="66"/>
      <c r="M35" s="10"/>
      <c r="N35" s="10">
        <f t="shared" si="0"/>
        <v>0</v>
      </c>
      <c r="O35" s="66"/>
      <c r="P35" s="66"/>
      <c r="Q35" s="63"/>
      <c r="R35" s="63"/>
      <c r="S35" s="162"/>
      <c r="T35" s="250">
        <f>Tableau267[[#This Row],[MONTANT TOTAL  TTC]]</f>
        <v>0</v>
      </c>
      <c r="U35" s="81"/>
    </row>
    <row r="36" spans="1:21" ht="18.75" customHeight="1" x14ac:dyDescent="0.25">
      <c r="A36" s="123"/>
      <c r="B36" s="64"/>
      <c r="C36" s="64"/>
      <c r="D36" s="162"/>
      <c r="E36" s="65"/>
      <c r="F36" s="66"/>
      <c r="G36" s="66"/>
      <c r="H36" s="165"/>
      <c r="I36" s="66"/>
      <c r="J36" s="65"/>
      <c r="K36" s="66"/>
      <c r="L36" s="66"/>
      <c r="M36" s="10"/>
      <c r="N36" s="10">
        <f t="shared" si="0"/>
        <v>0</v>
      </c>
      <c r="O36" s="66"/>
      <c r="P36" s="66"/>
      <c r="Q36" s="63"/>
      <c r="R36" s="63"/>
      <c r="S36" s="162"/>
      <c r="T36" s="250">
        <f>Tableau267[[#This Row],[MONTANT TOTAL  TTC]]</f>
        <v>0</v>
      </c>
      <c r="U36" s="81"/>
    </row>
    <row r="37" spans="1:21" ht="18.75" customHeight="1" x14ac:dyDescent="0.25">
      <c r="A37" s="123"/>
      <c r="B37" s="64"/>
      <c r="C37" s="64"/>
      <c r="D37" s="162"/>
      <c r="E37" s="65"/>
      <c r="F37" s="66"/>
      <c r="G37" s="66"/>
      <c r="H37" s="165"/>
      <c r="I37" s="66"/>
      <c r="J37" s="65"/>
      <c r="K37" s="66"/>
      <c r="L37" s="66"/>
      <c r="M37" s="10"/>
      <c r="N37" s="10">
        <f t="shared" si="0"/>
        <v>0</v>
      </c>
      <c r="O37" s="66"/>
      <c r="P37" s="66"/>
      <c r="Q37" s="63"/>
      <c r="R37" s="63"/>
      <c r="S37" s="162"/>
      <c r="T37" s="250">
        <f>Tableau267[[#This Row],[MONTANT TOTAL  TTC]]</f>
        <v>0</v>
      </c>
      <c r="U37" s="81"/>
    </row>
    <row r="38" spans="1:21" ht="18.75" customHeight="1" x14ac:dyDescent="0.25">
      <c r="A38" s="123"/>
      <c r="B38" s="64"/>
      <c r="C38" s="64"/>
      <c r="D38" s="162"/>
      <c r="E38" s="65"/>
      <c r="F38" s="66"/>
      <c r="G38" s="66"/>
      <c r="H38" s="165"/>
      <c r="I38" s="66"/>
      <c r="J38" s="65"/>
      <c r="K38" s="66"/>
      <c r="L38" s="66"/>
      <c r="M38" s="10"/>
      <c r="N38" s="10">
        <f t="shared" si="0"/>
        <v>0</v>
      </c>
      <c r="O38" s="66"/>
      <c r="P38" s="66"/>
      <c r="Q38" s="63"/>
      <c r="R38" s="63"/>
      <c r="S38" s="162"/>
      <c r="T38" s="250">
        <f>Tableau267[[#This Row],[MONTANT TOTAL  TTC]]</f>
        <v>0</v>
      </c>
      <c r="U38" s="81"/>
    </row>
    <row r="39" spans="1:21" ht="18.75" customHeight="1" x14ac:dyDescent="0.25">
      <c r="A39" s="123"/>
      <c r="B39" s="64"/>
      <c r="C39" s="64"/>
      <c r="D39" s="162"/>
      <c r="E39" s="65"/>
      <c r="F39" s="66"/>
      <c r="G39" s="66"/>
      <c r="H39" s="165"/>
      <c r="I39" s="66"/>
      <c r="J39" s="65"/>
      <c r="K39" s="66"/>
      <c r="L39" s="66"/>
      <c r="M39" s="10"/>
      <c r="N39" s="10">
        <f t="shared" si="0"/>
        <v>0</v>
      </c>
      <c r="O39" s="66"/>
      <c r="P39" s="66"/>
      <c r="Q39" s="63"/>
      <c r="R39" s="63"/>
      <c r="S39" s="162"/>
      <c r="T39" s="250">
        <f>Tableau267[[#This Row],[MONTANT TOTAL  TTC]]</f>
        <v>0</v>
      </c>
      <c r="U39" s="81"/>
    </row>
    <row r="40" spans="1:21" ht="18.75" customHeight="1" x14ac:dyDescent="0.25">
      <c r="A40" s="123"/>
      <c r="B40" s="64"/>
      <c r="C40" s="64"/>
      <c r="D40" s="162"/>
      <c r="E40" s="65"/>
      <c r="F40" s="66"/>
      <c r="G40" s="66"/>
      <c r="H40" s="165"/>
      <c r="I40" s="66"/>
      <c r="J40" s="65"/>
      <c r="K40" s="66"/>
      <c r="L40" s="66"/>
      <c r="M40" s="10"/>
      <c r="N40" s="10">
        <f t="shared" si="0"/>
        <v>0</v>
      </c>
      <c r="O40" s="66"/>
      <c r="P40" s="66"/>
      <c r="Q40" s="63"/>
      <c r="R40" s="63"/>
      <c r="S40" s="162"/>
      <c r="T40" s="250">
        <f>Tableau267[[#This Row],[MONTANT TOTAL  TTC]]</f>
        <v>0</v>
      </c>
      <c r="U40" s="81"/>
    </row>
    <row r="41" spans="1:21" ht="18.75" customHeight="1" x14ac:dyDescent="0.25">
      <c r="A41" s="123"/>
      <c r="B41" s="64"/>
      <c r="C41" s="64"/>
      <c r="D41" s="162"/>
      <c r="E41" s="65"/>
      <c r="F41" s="66"/>
      <c r="G41" s="66"/>
      <c r="H41" s="165"/>
      <c r="I41" s="66"/>
      <c r="J41" s="65"/>
      <c r="K41" s="66"/>
      <c r="L41" s="66"/>
      <c r="M41" s="10"/>
      <c r="N41" s="10">
        <f t="shared" si="0"/>
        <v>0</v>
      </c>
      <c r="O41" s="66"/>
      <c r="P41" s="66"/>
      <c r="Q41" s="63"/>
      <c r="R41" s="63"/>
      <c r="S41" s="162"/>
      <c r="T41" s="250">
        <f>Tableau267[[#This Row],[MONTANT TOTAL  TTC]]</f>
        <v>0</v>
      </c>
      <c r="U41" s="81"/>
    </row>
    <row r="42" spans="1:21" ht="18.75" customHeight="1" x14ac:dyDescent="0.25">
      <c r="A42" s="123"/>
      <c r="B42" s="64"/>
      <c r="C42" s="64"/>
      <c r="D42" s="162"/>
      <c r="E42" s="65"/>
      <c r="F42" s="66"/>
      <c r="G42" s="66"/>
      <c r="H42" s="165"/>
      <c r="I42" s="66"/>
      <c r="J42" s="65"/>
      <c r="K42" s="66"/>
      <c r="L42" s="66"/>
      <c r="M42" s="10"/>
      <c r="N42" s="10">
        <f t="shared" si="0"/>
        <v>0</v>
      </c>
      <c r="O42" s="66"/>
      <c r="P42" s="66"/>
      <c r="Q42" s="63"/>
      <c r="R42" s="63"/>
      <c r="S42" s="162"/>
      <c r="T42" s="250">
        <f>Tableau267[[#This Row],[MONTANT TOTAL  TTC]]</f>
        <v>0</v>
      </c>
      <c r="U42" s="81"/>
    </row>
    <row r="43" spans="1:21" ht="18.75" customHeight="1" x14ac:dyDescent="0.25">
      <c r="A43" s="123"/>
      <c r="B43" s="64"/>
      <c r="C43" s="64"/>
      <c r="D43" s="162"/>
      <c r="E43" s="65"/>
      <c r="F43" s="66"/>
      <c r="G43" s="66"/>
      <c r="H43" s="165"/>
      <c r="I43" s="66"/>
      <c r="J43" s="65"/>
      <c r="K43" s="66"/>
      <c r="L43" s="66"/>
      <c r="M43" s="10"/>
      <c r="N43" s="10">
        <f t="shared" si="0"/>
        <v>0</v>
      </c>
      <c r="O43" s="66"/>
      <c r="P43" s="66"/>
      <c r="Q43" s="63"/>
      <c r="R43" s="63"/>
      <c r="S43" s="162"/>
      <c r="T43" s="250">
        <f>Tableau267[[#This Row],[MONTANT TOTAL  TTC]]</f>
        <v>0</v>
      </c>
      <c r="U43" s="81"/>
    </row>
    <row r="44" spans="1:21" ht="18.75" customHeight="1" x14ac:dyDescent="0.25">
      <c r="A44" s="123"/>
      <c r="B44" s="64"/>
      <c r="C44" s="64"/>
      <c r="D44" s="162"/>
      <c r="E44" s="65"/>
      <c r="F44" s="66"/>
      <c r="G44" s="66"/>
      <c r="H44" s="165"/>
      <c r="I44" s="66"/>
      <c r="J44" s="65"/>
      <c r="K44" s="66"/>
      <c r="L44" s="66"/>
      <c r="M44" s="10"/>
      <c r="N44" s="10">
        <f t="shared" si="0"/>
        <v>0</v>
      </c>
      <c r="O44" s="66"/>
      <c r="P44" s="66"/>
      <c r="Q44" s="63"/>
      <c r="R44" s="63"/>
      <c r="S44" s="162"/>
      <c r="T44" s="250">
        <f>Tableau267[[#This Row],[MONTANT TOTAL  TTC]]</f>
        <v>0</v>
      </c>
      <c r="U44" s="81"/>
    </row>
    <row r="45" spans="1:21" ht="18.75" customHeight="1" x14ac:dyDescent="0.25">
      <c r="A45" s="123"/>
      <c r="B45" s="64"/>
      <c r="C45" s="64"/>
      <c r="D45" s="162"/>
      <c r="E45" s="65"/>
      <c r="F45" s="66"/>
      <c r="G45" s="66"/>
      <c r="H45" s="165"/>
      <c r="I45" s="66"/>
      <c r="J45" s="65"/>
      <c r="K45" s="66"/>
      <c r="L45" s="66"/>
      <c r="M45" s="10"/>
      <c r="N45" s="10">
        <f t="shared" si="0"/>
        <v>0</v>
      </c>
      <c r="O45" s="66"/>
      <c r="P45" s="66"/>
      <c r="Q45" s="63"/>
      <c r="R45" s="63"/>
      <c r="S45" s="162"/>
      <c r="T45" s="250">
        <f>Tableau267[[#This Row],[MONTANT TOTAL  TTC]]</f>
        <v>0</v>
      </c>
      <c r="U45" s="81"/>
    </row>
    <row r="46" spans="1:21" ht="18.75" customHeight="1" x14ac:dyDescent="0.25">
      <c r="A46" s="123"/>
      <c r="B46" s="64"/>
      <c r="C46" s="64"/>
      <c r="D46" s="162"/>
      <c r="E46" s="65"/>
      <c r="F46" s="66"/>
      <c r="G46" s="66"/>
      <c r="H46" s="165"/>
      <c r="I46" s="66"/>
      <c r="J46" s="65"/>
      <c r="K46" s="66"/>
      <c r="L46" s="66"/>
      <c r="M46" s="10"/>
      <c r="N46" s="10">
        <f t="shared" si="0"/>
        <v>0</v>
      </c>
      <c r="O46" s="66"/>
      <c r="P46" s="66"/>
      <c r="Q46" s="63"/>
      <c r="R46" s="63"/>
      <c r="S46" s="162"/>
      <c r="T46" s="250">
        <f>Tableau267[[#This Row],[MONTANT TOTAL  TTC]]</f>
        <v>0</v>
      </c>
      <c r="U46" s="81"/>
    </row>
    <row r="47" spans="1:21" ht="18.75" customHeight="1" x14ac:dyDescent="0.25">
      <c r="A47" s="123"/>
      <c r="B47" s="64"/>
      <c r="C47" s="64"/>
      <c r="D47" s="162"/>
      <c r="E47" s="65"/>
      <c r="F47" s="66"/>
      <c r="G47" s="66"/>
      <c r="H47" s="165"/>
      <c r="I47" s="66"/>
      <c r="J47" s="65"/>
      <c r="K47" s="66"/>
      <c r="L47" s="66"/>
      <c r="M47" s="10"/>
      <c r="N47" s="10">
        <f t="shared" si="0"/>
        <v>0</v>
      </c>
      <c r="O47" s="66"/>
      <c r="P47" s="66"/>
      <c r="Q47" s="63"/>
      <c r="R47" s="63"/>
      <c r="S47" s="162"/>
      <c r="T47" s="250">
        <f>Tableau267[[#This Row],[MONTANT TOTAL  TTC]]</f>
        <v>0</v>
      </c>
      <c r="U47" s="81"/>
    </row>
    <row r="48" spans="1:21" ht="18.75" customHeight="1" x14ac:dyDescent="0.25">
      <c r="A48" s="123"/>
      <c r="B48" s="64"/>
      <c r="C48" s="64"/>
      <c r="D48" s="162"/>
      <c r="E48" s="65"/>
      <c r="F48" s="66"/>
      <c r="G48" s="66"/>
      <c r="H48" s="165"/>
      <c r="I48" s="66"/>
      <c r="J48" s="65"/>
      <c r="K48" s="66"/>
      <c r="L48" s="66"/>
      <c r="M48" s="10"/>
      <c r="N48" s="10">
        <f t="shared" si="0"/>
        <v>0</v>
      </c>
      <c r="O48" s="66"/>
      <c r="P48" s="66"/>
      <c r="Q48" s="63"/>
      <c r="R48" s="63"/>
      <c r="S48" s="162"/>
      <c r="T48" s="250">
        <f>Tableau267[[#This Row],[MONTANT TOTAL  TTC]]</f>
        <v>0</v>
      </c>
      <c r="U48" s="81"/>
    </row>
    <row r="49" spans="1:21" ht="18.75" customHeight="1" x14ac:dyDescent="0.25">
      <c r="A49" s="123"/>
      <c r="B49" s="64"/>
      <c r="C49" s="64"/>
      <c r="D49" s="162"/>
      <c r="E49" s="65"/>
      <c r="F49" s="66"/>
      <c r="G49" s="66"/>
      <c r="H49" s="165"/>
      <c r="I49" s="66"/>
      <c r="J49" s="65"/>
      <c r="K49" s="66"/>
      <c r="L49" s="66"/>
      <c r="M49" s="10"/>
      <c r="N49" s="10">
        <f t="shared" si="0"/>
        <v>0</v>
      </c>
      <c r="O49" s="66"/>
      <c r="P49" s="66"/>
      <c r="Q49" s="63"/>
      <c r="R49" s="63"/>
      <c r="S49" s="162"/>
      <c r="T49" s="250">
        <f>Tableau267[[#This Row],[MONTANT TOTAL  TTC]]</f>
        <v>0</v>
      </c>
      <c r="U49" s="81"/>
    </row>
    <row r="50" spans="1:21" ht="18.75" customHeight="1" x14ac:dyDescent="0.25">
      <c r="A50" s="123"/>
      <c r="B50" s="64"/>
      <c r="C50" s="64"/>
      <c r="D50" s="162"/>
      <c r="E50" s="65"/>
      <c r="F50" s="66"/>
      <c r="G50" s="66"/>
      <c r="H50" s="165"/>
      <c r="I50" s="66"/>
      <c r="J50" s="65"/>
      <c r="K50" s="66"/>
      <c r="L50" s="66"/>
      <c r="M50" s="10"/>
      <c r="N50" s="10">
        <f t="shared" si="0"/>
        <v>0</v>
      </c>
      <c r="O50" s="66"/>
      <c r="P50" s="66"/>
      <c r="Q50" s="63"/>
      <c r="R50" s="63"/>
      <c r="S50" s="162"/>
      <c r="T50" s="250">
        <f>Tableau267[[#This Row],[MONTANT TOTAL  TTC]]</f>
        <v>0</v>
      </c>
      <c r="U50" s="81"/>
    </row>
    <row r="51" spans="1:21" ht="18.75" customHeight="1" x14ac:dyDescent="0.25">
      <c r="A51" s="123"/>
      <c r="B51" s="64"/>
      <c r="C51" s="64"/>
      <c r="D51" s="162"/>
      <c r="E51" s="65"/>
      <c r="F51" s="66"/>
      <c r="G51" s="66"/>
      <c r="H51" s="165"/>
      <c r="I51" s="66"/>
      <c r="J51" s="65"/>
      <c r="K51" s="66"/>
      <c r="L51" s="66"/>
      <c r="M51" s="10"/>
      <c r="N51" s="10">
        <f t="shared" si="0"/>
        <v>0</v>
      </c>
      <c r="O51" s="66"/>
      <c r="P51" s="66"/>
      <c r="Q51" s="63"/>
      <c r="R51" s="63"/>
      <c r="S51" s="162"/>
      <c r="T51" s="250">
        <f>Tableau267[[#This Row],[MONTANT TOTAL  TTC]]</f>
        <v>0</v>
      </c>
      <c r="U51" s="81"/>
    </row>
    <row r="52" spans="1:21" ht="18.75" customHeight="1" x14ac:dyDescent="0.25">
      <c r="A52" s="123"/>
      <c r="B52" s="64"/>
      <c r="C52" s="64"/>
      <c r="D52" s="162"/>
      <c r="E52" s="65"/>
      <c r="F52" s="66"/>
      <c r="G52" s="66"/>
      <c r="H52" s="165"/>
      <c r="I52" s="66"/>
      <c r="J52" s="65"/>
      <c r="K52" s="66"/>
      <c r="L52" s="66"/>
      <c r="M52" s="10"/>
      <c r="N52" s="10">
        <f t="shared" si="0"/>
        <v>0</v>
      </c>
      <c r="O52" s="66"/>
      <c r="P52" s="66"/>
      <c r="Q52" s="63"/>
      <c r="R52" s="63"/>
      <c r="S52" s="162"/>
      <c r="T52" s="250">
        <f>Tableau267[[#This Row],[MONTANT TOTAL  TTC]]</f>
        <v>0</v>
      </c>
      <c r="U52" s="81"/>
    </row>
    <row r="53" spans="1:21" ht="18.75" customHeight="1" x14ac:dyDescent="0.25">
      <c r="A53" s="123"/>
      <c r="B53" s="64"/>
      <c r="C53" s="64"/>
      <c r="D53" s="162"/>
      <c r="E53" s="65"/>
      <c r="F53" s="66"/>
      <c r="G53" s="66"/>
      <c r="H53" s="165"/>
      <c r="I53" s="66"/>
      <c r="J53" s="65"/>
      <c r="K53" s="66"/>
      <c r="L53" s="66"/>
      <c r="M53" s="10"/>
      <c r="N53" s="10">
        <f t="shared" si="0"/>
        <v>0</v>
      </c>
      <c r="O53" s="66"/>
      <c r="P53" s="66"/>
      <c r="Q53" s="63"/>
      <c r="R53" s="63"/>
      <c r="S53" s="162"/>
      <c r="T53" s="250">
        <f>Tableau267[[#This Row],[MONTANT TOTAL  TTC]]</f>
        <v>0</v>
      </c>
      <c r="U53" s="81"/>
    </row>
    <row r="54" spans="1:21" ht="18.75" customHeight="1" x14ac:dyDescent="0.25">
      <c r="A54" s="123"/>
      <c r="B54" s="64"/>
      <c r="C54" s="64"/>
      <c r="D54" s="162"/>
      <c r="E54" s="65"/>
      <c r="F54" s="66"/>
      <c r="G54" s="66"/>
      <c r="H54" s="165"/>
      <c r="I54" s="66"/>
      <c r="J54" s="65"/>
      <c r="K54" s="66"/>
      <c r="L54" s="66"/>
      <c r="M54" s="10"/>
      <c r="N54" s="10">
        <f t="shared" si="0"/>
        <v>0</v>
      </c>
      <c r="O54" s="66"/>
      <c r="P54" s="66"/>
      <c r="Q54" s="63"/>
      <c r="R54" s="63"/>
      <c r="S54" s="162"/>
      <c r="T54" s="250">
        <f>Tableau267[[#This Row],[MONTANT TOTAL  TTC]]</f>
        <v>0</v>
      </c>
      <c r="U54" s="81"/>
    </row>
    <row r="55" spans="1:21" ht="18.75" customHeight="1" x14ac:dyDescent="0.25">
      <c r="A55" s="123"/>
      <c r="B55" s="64"/>
      <c r="C55" s="64"/>
      <c r="D55" s="162"/>
      <c r="E55" s="65"/>
      <c r="F55" s="66"/>
      <c r="G55" s="66"/>
      <c r="H55" s="165"/>
      <c r="I55" s="66"/>
      <c r="J55" s="65"/>
      <c r="K55" s="66"/>
      <c r="L55" s="66"/>
      <c r="M55" s="10"/>
      <c r="N55" s="10">
        <f t="shared" si="0"/>
        <v>0</v>
      </c>
      <c r="O55" s="66"/>
      <c r="P55" s="66"/>
      <c r="Q55" s="63"/>
      <c r="R55" s="63"/>
      <c r="S55" s="162"/>
      <c r="T55" s="250">
        <f>Tableau267[[#This Row],[MONTANT TOTAL  TTC]]</f>
        <v>0</v>
      </c>
      <c r="U55" s="81"/>
    </row>
    <row r="56" spans="1:21" ht="18.75" customHeight="1" x14ac:dyDescent="0.25">
      <c r="A56" s="123"/>
      <c r="B56" s="64"/>
      <c r="C56" s="64"/>
      <c r="D56" s="162"/>
      <c r="E56" s="65"/>
      <c r="F56" s="66"/>
      <c r="G56" s="66"/>
      <c r="H56" s="165"/>
      <c r="I56" s="66"/>
      <c r="J56" s="65"/>
      <c r="K56" s="66"/>
      <c r="L56" s="66"/>
      <c r="M56" s="10"/>
      <c r="N56" s="10">
        <f t="shared" si="0"/>
        <v>0</v>
      </c>
      <c r="O56" s="66"/>
      <c r="P56" s="66"/>
      <c r="Q56" s="63"/>
      <c r="R56" s="63"/>
      <c r="S56" s="162"/>
      <c r="T56" s="250">
        <f>Tableau267[[#This Row],[MONTANT TOTAL  TTC]]</f>
        <v>0</v>
      </c>
      <c r="U56" s="81"/>
    </row>
    <row r="57" spans="1:21" ht="18.75" customHeight="1" x14ac:dyDescent="0.25">
      <c r="A57" s="123"/>
      <c r="B57" s="64"/>
      <c r="C57" s="64"/>
      <c r="D57" s="162"/>
      <c r="E57" s="65"/>
      <c r="F57" s="66"/>
      <c r="G57" s="66"/>
      <c r="H57" s="165"/>
      <c r="I57" s="66"/>
      <c r="J57" s="65"/>
      <c r="K57" s="66"/>
      <c r="L57" s="66"/>
      <c r="M57" s="10"/>
      <c r="N57" s="10">
        <f t="shared" si="0"/>
        <v>0</v>
      </c>
      <c r="O57" s="66"/>
      <c r="P57" s="66"/>
      <c r="Q57" s="63"/>
      <c r="R57" s="63"/>
      <c r="S57" s="162"/>
      <c r="T57" s="250">
        <f>Tableau267[[#This Row],[MONTANT TOTAL  TTC]]</f>
        <v>0</v>
      </c>
      <c r="U57" s="81"/>
    </row>
    <row r="58" spans="1:21" ht="18.75" customHeight="1" x14ac:dyDescent="0.25">
      <c r="A58" s="123"/>
      <c r="B58" s="64"/>
      <c r="C58" s="64"/>
      <c r="D58" s="162"/>
      <c r="E58" s="65"/>
      <c r="F58" s="66"/>
      <c r="G58" s="66"/>
      <c r="H58" s="165"/>
      <c r="I58" s="66"/>
      <c r="J58" s="65"/>
      <c r="K58" s="66"/>
      <c r="L58" s="66"/>
      <c r="M58" s="10"/>
      <c r="N58" s="10">
        <f t="shared" si="0"/>
        <v>0</v>
      </c>
      <c r="O58" s="66"/>
      <c r="P58" s="66"/>
      <c r="Q58" s="63"/>
      <c r="R58" s="63"/>
      <c r="S58" s="162"/>
      <c r="T58" s="250">
        <f>Tableau267[[#This Row],[MONTANT TOTAL  TTC]]</f>
        <v>0</v>
      </c>
      <c r="U58" s="81"/>
    </row>
    <row r="59" spans="1:21" ht="18.75" customHeight="1" x14ac:dyDescent="0.25">
      <c r="A59" s="123"/>
      <c r="B59" s="64"/>
      <c r="C59" s="64"/>
      <c r="D59" s="162"/>
      <c r="E59" s="65"/>
      <c r="F59" s="66"/>
      <c r="G59" s="66"/>
      <c r="H59" s="165"/>
      <c r="I59" s="66"/>
      <c r="J59" s="65"/>
      <c r="K59" s="66"/>
      <c r="L59" s="66"/>
      <c r="M59" s="10"/>
      <c r="N59" s="10">
        <f t="shared" si="0"/>
        <v>0</v>
      </c>
      <c r="O59" s="66"/>
      <c r="P59" s="66"/>
      <c r="Q59" s="63"/>
      <c r="R59" s="63"/>
      <c r="S59" s="162"/>
      <c r="T59" s="250">
        <f>Tableau267[[#This Row],[MONTANT TOTAL  TTC]]</f>
        <v>0</v>
      </c>
      <c r="U59" s="81"/>
    </row>
    <row r="60" spans="1:21" ht="18.75" customHeight="1" x14ac:dyDescent="0.25">
      <c r="A60" s="123"/>
      <c r="B60" s="64"/>
      <c r="C60" s="64"/>
      <c r="D60" s="162"/>
      <c r="E60" s="65"/>
      <c r="F60" s="66"/>
      <c r="G60" s="66"/>
      <c r="H60" s="165"/>
      <c r="I60" s="66"/>
      <c r="J60" s="65"/>
      <c r="K60" s="66"/>
      <c r="L60" s="66"/>
      <c r="M60" s="10"/>
      <c r="N60" s="10">
        <f t="shared" si="0"/>
        <v>0</v>
      </c>
      <c r="O60" s="66"/>
      <c r="P60" s="66"/>
      <c r="Q60" s="63"/>
      <c r="R60" s="63"/>
      <c r="S60" s="162"/>
      <c r="T60" s="250">
        <f>Tableau267[[#This Row],[MONTANT TOTAL  TTC]]</f>
        <v>0</v>
      </c>
      <c r="U60" s="81"/>
    </row>
    <row r="61" spans="1:21" ht="18.75" customHeight="1" x14ac:dyDescent="0.25">
      <c r="A61" s="123"/>
      <c r="B61" s="64"/>
      <c r="C61" s="64"/>
      <c r="D61" s="162"/>
      <c r="E61" s="65"/>
      <c r="F61" s="66"/>
      <c r="G61" s="66"/>
      <c r="H61" s="165"/>
      <c r="I61" s="66"/>
      <c r="J61" s="65"/>
      <c r="K61" s="66"/>
      <c r="L61" s="66"/>
      <c r="M61" s="10"/>
      <c r="N61" s="10">
        <f t="shared" si="0"/>
        <v>0</v>
      </c>
      <c r="O61" s="66"/>
      <c r="P61" s="66"/>
      <c r="Q61" s="63"/>
      <c r="R61" s="63"/>
      <c r="S61" s="162"/>
      <c r="T61" s="250">
        <f>Tableau267[[#This Row],[MONTANT TOTAL  TTC]]</f>
        <v>0</v>
      </c>
      <c r="U61" s="81"/>
    </row>
    <row r="62" spans="1:21" ht="18.75" customHeight="1" x14ac:dyDescent="0.25">
      <c r="A62" s="123"/>
      <c r="B62" s="64"/>
      <c r="C62" s="64"/>
      <c r="D62" s="162"/>
      <c r="E62" s="65"/>
      <c r="F62" s="66"/>
      <c r="G62" s="66"/>
      <c r="H62" s="165"/>
      <c r="I62" s="66"/>
      <c r="J62" s="65"/>
      <c r="K62" s="66"/>
      <c r="L62" s="66"/>
      <c r="M62" s="10"/>
      <c r="N62" s="10">
        <f t="shared" si="0"/>
        <v>0</v>
      </c>
      <c r="O62" s="66"/>
      <c r="P62" s="66"/>
      <c r="Q62" s="63"/>
      <c r="R62" s="63"/>
      <c r="S62" s="162"/>
      <c r="T62" s="250">
        <f>Tableau267[[#This Row],[MONTANT TOTAL  TTC]]</f>
        <v>0</v>
      </c>
      <c r="U62" s="81"/>
    </row>
    <row r="63" spans="1:21" ht="18.75" customHeight="1" x14ac:dyDescent="0.25">
      <c r="A63" s="123"/>
      <c r="B63" s="64"/>
      <c r="C63" s="64"/>
      <c r="D63" s="162"/>
      <c r="E63" s="65"/>
      <c r="F63" s="66"/>
      <c r="G63" s="66"/>
      <c r="H63" s="165"/>
      <c r="I63" s="66"/>
      <c r="J63" s="65"/>
      <c r="K63" s="66"/>
      <c r="L63" s="66"/>
      <c r="M63" s="10"/>
      <c r="N63" s="10">
        <f t="shared" si="0"/>
        <v>0</v>
      </c>
      <c r="O63" s="66"/>
      <c r="P63" s="66"/>
      <c r="Q63" s="63"/>
      <c r="R63" s="63"/>
      <c r="S63" s="162"/>
      <c r="T63" s="250">
        <f>Tableau267[[#This Row],[MONTANT TOTAL  TTC]]</f>
        <v>0</v>
      </c>
      <c r="U63" s="81"/>
    </row>
    <row r="64" spans="1:21" ht="18.75" customHeight="1" x14ac:dyDescent="0.25">
      <c r="A64" s="123"/>
      <c r="B64" s="64"/>
      <c r="C64" s="64"/>
      <c r="D64" s="162"/>
      <c r="E64" s="65"/>
      <c r="F64" s="66"/>
      <c r="G64" s="66"/>
      <c r="H64" s="165"/>
      <c r="I64" s="66"/>
      <c r="J64" s="65"/>
      <c r="K64" s="66"/>
      <c r="L64" s="66"/>
      <c r="M64" s="10"/>
      <c r="N64" s="10">
        <f t="shared" si="0"/>
        <v>0</v>
      </c>
      <c r="O64" s="66"/>
      <c r="P64" s="66"/>
      <c r="Q64" s="63"/>
      <c r="R64" s="63"/>
      <c r="S64" s="162"/>
      <c r="T64" s="250">
        <f>Tableau267[[#This Row],[MONTANT TOTAL  TTC]]</f>
        <v>0</v>
      </c>
      <c r="U64" s="81"/>
    </row>
    <row r="65" spans="1:21" ht="18.75" customHeight="1" x14ac:dyDescent="0.25">
      <c r="A65" s="123"/>
      <c r="B65" s="64"/>
      <c r="C65" s="64"/>
      <c r="D65" s="162"/>
      <c r="E65" s="65"/>
      <c r="F65" s="66"/>
      <c r="G65" s="66"/>
      <c r="H65" s="165"/>
      <c r="I65" s="66"/>
      <c r="J65" s="65"/>
      <c r="K65" s="66"/>
      <c r="L65" s="66"/>
      <c r="M65" s="10"/>
      <c r="N65" s="10">
        <f t="shared" si="0"/>
        <v>0</v>
      </c>
      <c r="O65" s="66"/>
      <c r="P65" s="66"/>
      <c r="Q65" s="63"/>
      <c r="R65" s="63"/>
      <c r="S65" s="162"/>
      <c r="T65" s="250">
        <f>Tableau267[[#This Row],[MONTANT TOTAL  TTC]]</f>
        <v>0</v>
      </c>
      <c r="U65" s="81"/>
    </row>
    <row r="66" spans="1:21" ht="18.75" customHeight="1" x14ac:dyDescent="0.25">
      <c r="A66" s="123"/>
      <c r="B66" s="64"/>
      <c r="C66" s="64"/>
      <c r="D66" s="162"/>
      <c r="E66" s="65"/>
      <c r="F66" s="66"/>
      <c r="G66" s="66"/>
      <c r="H66" s="165"/>
      <c r="I66" s="66"/>
      <c r="J66" s="65"/>
      <c r="K66" s="66"/>
      <c r="L66" s="66"/>
      <c r="M66" s="10"/>
      <c r="N66" s="10">
        <f t="shared" si="0"/>
        <v>0</v>
      </c>
      <c r="O66" s="66"/>
      <c r="P66" s="66"/>
      <c r="Q66" s="63"/>
      <c r="R66" s="63"/>
      <c r="S66" s="162"/>
      <c r="T66" s="250">
        <f>Tableau267[[#This Row],[MONTANT TOTAL  TTC]]</f>
        <v>0</v>
      </c>
      <c r="U66" s="81"/>
    </row>
    <row r="67" spans="1:21" ht="18.75" customHeight="1" x14ac:dyDescent="0.25">
      <c r="A67" s="123"/>
      <c r="B67" s="64"/>
      <c r="C67" s="64"/>
      <c r="D67" s="162"/>
      <c r="E67" s="65"/>
      <c r="F67" s="66"/>
      <c r="G67" s="66"/>
      <c r="H67" s="165"/>
      <c r="I67" s="66"/>
      <c r="J67" s="65"/>
      <c r="K67" s="66"/>
      <c r="L67" s="66"/>
      <c r="M67" s="10"/>
      <c r="N67" s="10">
        <f t="shared" ref="N67:N100" si="1">IF(OR(B67="Refuse",B67="Refusé"),0,(M67*1.2))</f>
        <v>0</v>
      </c>
      <c r="O67" s="66"/>
      <c r="P67" s="66"/>
      <c r="Q67" s="63"/>
      <c r="R67" s="63"/>
      <c r="S67" s="162"/>
      <c r="T67" s="250">
        <f>Tableau267[[#This Row],[MONTANT TOTAL  TTC]]</f>
        <v>0</v>
      </c>
      <c r="U67" s="81"/>
    </row>
    <row r="68" spans="1:21" ht="18.75" customHeight="1" x14ac:dyDescent="0.25">
      <c r="A68" s="123"/>
      <c r="B68" s="64"/>
      <c r="C68" s="64"/>
      <c r="D68" s="162"/>
      <c r="E68" s="65"/>
      <c r="F68" s="66"/>
      <c r="G68" s="66"/>
      <c r="H68" s="165"/>
      <c r="I68" s="66"/>
      <c r="J68" s="65"/>
      <c r="K68" s="66"/>
      <c r="L68" s="66"/>
      <c r="M68" s="10"/>
      <c r="N68" s="10">
        <f t="shared" si="1"/>
        <v>0</v>
      </c>
      <c r="O68" s="66"/>
      <c r="P68" s="66"/>
      <c r="Q68" s="63"/>
      <c r="R68" s="63"/>
      <c r="S68" s="162"/>
      <c r="T68" s="250">
        <f>Tableau267[[#This Row],[MONTANT TOTAL  TTC]]</f>
        <v>0</v>
      </c>
      <c r="U68" s="81"/>
    </row>
    <row r="69" spans="1:21" ht="18.75" customHeight="1" x14ac:dyDescent="0.25">
      <c r="A69" s="123"/>
      <c r="B69" s="64"/>
      <c r="C69" s="64"/>
      <c r="D69" s="162"/>
      <c r="E69" s="65"/>
      <c r="F69" s="66"/>
      <c r="G69" s="66"/>
      <c r="H69" s="165"/>
      <c r="I69" s="66"/>
      <c r="J69" s="65"/>
      <c r="K69" s="66"/>
      <c r="L69" s="66"/>
      <c r="M69" s="10"/>
      <c r="N69" s="10">
        <f t="shared" si="1"/>
        <v>0</v>
      </c>
      <c r="O69" s="66"/>
      <c r="P69" s="66"/>
      <c r="Q69" s="63"/>
      <c r="R69" s="63"/>
      <c r="S69" s="162"/>
      <c r="T69" s="250">
        <f>Tableau267[[#This Row],[MONTANT TOTAL  TTC]]</f>
        <v>0</v>
      </c>
      <c r="U69" s="81"/>
    </row>
    <row r="70" spans="1:21" ht="18.75" customHeight="1" x14ac:dyDescent="0.25">
      <c r="A70" s="123"/>
      <c r="B70" s="64"/>
      <c r="C70" s="64"/>
      <c r="D70" s="162"/>
      <c r="E70" s="65"/>
      <c r="F70" s="66"/>
      <c r="G70" s="66"/>
      <c r="H70" s="165"/>
      <c r="I70" s="66"/>
      <c r="J70" s="65"/>
      <c r="K70" s="66"/>
      <c r="L70" s="66"/>
      <c r="M70" s="10"/>
      <c r="N70" s="10">
        <f t="shared" si="1"/>
        <v>0</v>
      </c>
      <c r="O70" s="66"/>
      <c r="P70" s="66"/>
      <c r="Q70" s="63"/>
      <c r="R70" s="63"/>
      <c r="S70" s="162"/>
      <c r="T70" s="250">
        <f>Tableau267[[#This Row],[MONTANT TOTAL  TTC]]</f>
        <v>0</v>
      </c>
      <c r="U70" s="81"/>
    </row>
    <row r="71" spans="1:21" ht="18.75" customHeight="1" x14ac:dyDescent="0.25">
      <c r="A71" s="123"/>
      <c r="B71" s="64"/>
      <c r="C71" s="64"/>
      <c r="D71" s="162"/>
      <c r="E71" s="65"/>
      <c r="F71" s="66"/>
      <c r="G71" s="66"/>
      <c r="H71" s="165"/>
      <c r="I71" s="66"/>
      <c r="J71" s="65"/>
      <c r="K71" s="66"/>
      <c r="L71" s="66"/>
      <c r="M71" s="10"/>
      <c r="N71" s="10">
        <f t="shared" si="1"/>
        <v>0</v>
      </c>
      <c r="O71" s="66"/>
      <c r="P71" s="66"/>
      <c r="Q71" s="63"/>
      <c r="R71" s="63"/>
      <c r="S71" s="162"/>
      <c r="T71" s="250">
        <f>Tableau267[[#This Row],[MONTANT TOTAL  TTC]]</f>
        <v>0</v>
      </c>
      <c r="U71" s="81"/>
    </row>
    <row r="72" spans="1:21" ht="18.75" customHeight="1" x14ac:dyDescent="0.25">
      <c r="A72" s="123"/>
      <c r="B72" s="64"/>
      <c r="C72" s="64"/>
      <c r="D72" s="162"/>
      <c r="E72" s="65"/>
      <c r="F72" s="66"/>
      <c r="G72" s="66"/>
      <c r="H72" s="165"/>
      <c r="I72" s="66"/>
      <c r="J72" s="65"/>
      <c r="K72" s="66"/>
      <c r="L72" s="66"/>
      <c r="M72" s="10"/>
      <c r="N72" s="10">
        <f t="shared" si="1"/>
        <v>0</v>
      </c>
      <c r="O72" s="66"/>
      <c r="P72" s="66"/>
      <c r="Q72" s="63"/>
      <c r="R72" s="63"/>
      <c r="S72" s="162"/>
      <c r="T72" s="250">
        <f>Tableau267[[#This Row],[MONTANT TOTAL  TTC]]</f>
        <v>0</v>
      </c>
      <c r="U72" s="81"/>
    </row>
    <row r="73" spans="1:21" ht="18.75" customHeight="1" x14ac:dyDescent="0.25">
      <c r="A73" s="123"/>
      <c r="B73" s="64"/>
      <c r="C73" s="64"/>
      <c r="D73" s="162"/>
      <c r="E73" s="65"/>
      <c r="F73" s="66"/>
      <c r="G73" s="66"/>
      <c r="H73" s="165"/>
      <c r="I73" s="66"/>
      <c r="J73" s="65"/>
      <c r="K73" s="66"/>
      <c r="L73" s="66"/>
      <c r="M73" s="10"/>
      <c r="N73" s="10">
        <f t="shared" si="1"/>
        <v>0</v>
      </c>
      <c r="O73" s="66"/>
      <c r="P73" s="66"/>
      <c r="Q73" s="63"/>
      <c r="R73" s="63"/>
      <c r="S73" s="162"/>
      <c r="T73" s="250">
        <f>Tableau267[[#This Row],[MONTANT TOTAL  TTC]]</f>
        <v>0</v>
      </c>
      <c r="U73" s="81"/>
    </row>
    <row r="74" spans="1:21" ht="18.75" customHeight="1" x14ac:dyDescent="0.25">
      <c r="A74" s="123"/>
      <c r="B74" s="64"/>
      <c r="C74" s="64"/>
      <c r="D74" s="162"/>
      <c r="E74" s="65"/>
      <c r="F74" s="66"/>
      <c r="G74" s="66"/>
      <c r="H74" s="165"/>
      <c r="I74" s="66"/>
      <c r="J74" s="65"/>
      <c r="K74" s="66"/>
      <c r="L74" s="66"/>
      <c r="M74" s="10"/>
      <c r="N74" s="10">
        <f t="shared" si="1"/>
        <v>0</v>
      </c>
      <c r="O74" s="66"/>
      <c r="P74" s="66"/>
      <c r="Q74" s="63"/>
      <c r="R74" s="63"/>
      <c r="S74" s="162"/>
      <c r="T74" s="250">
        <f>Tableau267[[#This Row],[MONTANT TOTAL  TTC]]</f>
        <v>0</v>
      </c>
      <c r="U74" s="81"/>
    </row>
    <row r="75" spans="1:21" ht="18.75" customHeight="1" x14ac:dyDescent="0.25">
      <c r="A75" s="123"/>
      <c r="B75" s="64"/>
      <c r="C75" s="64"/>
      <c r="D75" s="162"/>
      <c r="E75" s="65"/>
      <c r="F75" s="66"/>
      <c r="G75" s="66"/>
      <c r="H75" s="165"/>
      <c r="I75" s="66"/>
      <c r="J75" s="65"/>
      <c r="K75" s="66"/>
      <c r="L75" s="66"/>
      <c r="M75" s="10"/>
      <c r="N75" s="10">
        <f t="shared" si="1"/>
        <v>0</v>
      </c>
      <c r="O75" s="66"/>
      <c r="P75" s="66"/>
      <c r="Q75" s="63"/>
      <c r="R75" s="63"/>
      <c r="S75" s="162"/>
      <c r="T75" s="250">
        <f>Tableau267[[#This Row],[MONTANT TOTAL  TTC]]</f>
        <v>0</v>
      </c>
      <c r="U75" s="81"/>
    </row>
    <row r="76" spans="1:21" ht="18.75" customHeight="1" x14ac:dyDescent="0.25">
      <c r="A76" s="123"/>
      <c r="B76" s="64"/>
      <c r="C76" s="64"/>
      <c r="D76" s="162"/>
      <c r="E76" s="65"/>
      <c r="F76" s="66"/>
      <c r="G76" s="66"/>
      <c r="H76" s="165"/>
      <c r="I76" s="66"/>
      <c r="J76" s="65"/>
      <c r="K76" s="66"/>
      <c r="L76" s="66"/>
      <c r="M76" s="10"/>
      <c r="N76" s="10">
        <f t="shared" si="1"/>
        <v>0</v>
      </c>
      <c r="O76" s="66"/>
      <c r="P76" s="66"/>
      <c r="Q76" s="63"/>
      <c r="R76" s="63"/>
      <c r="S76" s="162"/>
      <c r="T76" s="250">
        <f>Tableau267[[#This Row],[MONTANT TOTAL  TTC]]</f>
        <v>0</v>
      </c>
      <c r="U76" s="81"/>
    </row>
    <row r="77" spans="1:21" ht="18.75" customHeight="1" x14ac:dyDescent="0.25">
      <c r="A77" s="123"/>
      <c r="B77" s="64"/>
      <c r="C77" s="64"/>
      <c r="D77" s="162"/>
      <c r="E77" s="65"/>
      <c r="F77" s="66"/>
      <c r="G77" s="66"/>
      <c r="H77" s="165"/>
      <c r="I77" s="66"/>
      <c r="J77" s="65"/>
      <c r="K77" s="66"/>
      <c r="L77" s="66"/>
      <c r="M77" s="10"/>
      <c r="N77" s="10">
        <f t="shared" si="1"/>
        <v>0</v>
      </c>
      <c r="O77" s="66"/>
      <c r="P77" s="66"/>
      <c r="Q77" s="63"/>
      <c r="R77" s="63"/>
      <c r="S77" s="162"/>
      <c r="T77" s="250">
        <f>Tableau267[[#This Row],[MONTANT TOTAL  TTC]]</f>
        <v>0</v>
      </c>
      <c r="U77" s="81"/>
    </row>
    <row r="78" spans="1:21" ht="18.75" customHeight="1" x14ac:dyDescent="0.25">
      <c r="A78" s="123"/>
      <c r="B78" s="64"/>
      <c r="C78" s="64"/>
      <c r="D78" s="162"/>
      <c r="E78" s="65"/>
      <c r="F78" s="66"/>
      <c r="G78" s="66"/>
      <c r="H78" s="165"/>
      <c r="I78" s="66"/>
      <c r="J78" s="65"/>
      <c r="K78" s="66"/>
      <c r="L78" s="66"/>
      <c r="M78" s="10"/>
      <c r="N78" s="10">
        <f t="shared" si="1"/>
        <v>0</v>
      </c>
      <c r="O78" s="66"/>
      <c r="P78" s="66"/>
      <c r="Q78" s="63"/>
      <c r="R78" s="63"/>
      <c r="S78" s="162"/>
      <c r="T78" s="250">
        <f>Tableau267[[#This Row],[MONTANT TOTAL  TTC]]</f>
        <v>0</v>
      </c>
      <c r="U78" s="81"/>
    </row>
    <row r="79" spans="1:21" ht="18.75" customHeight="1" x14ac:dyDescent="0.25">
      <c r="A79" s="123"/>
      <c r="B79" s="64"/>
      <c r="C79" s="64"/>
      <c r="D79" s="162"/>
      <c r="E79" s="65"/>
      <c r="F79" s="66"/>
      <c r="G79" s="66"/>
      <c r="H79" s="165"/>
      <c r="I79" s="66"/>
      <c r="J79" s="65"/>
      <c r="K79" s="66"/>
      <c r="L79" s="66"/>
      <c r="M79" s="10"/>
      <c r="N79" s="10">
        <f t="shared" si="1"/>
        <v>0</v>
      </c>
      <c r="O79" s="66"/>
      <c r="P79" s="66"/>
      <c r="Q79" s="63"/>
      <c r="R79" s="63"/>
      <c r="S79" s="162"/>
      <c r="T79" s="250">
        <f>Tableau267[[#This Row],[MONTANT TOTAL  TTC]]</f>
        <v>0</v>
      </c>
      <c r="U79" s="81"/>
    </row>
    <row r="80" spans="1:21" ht="18.75" customHeight="1" x14ac:dyDescent="0.25">
      <c r="A80" s="123"/>
      <c r="B80" s="64"/>
      <c r="C80" s="64"/>
      <c r="D80" s="162"/>
      <c r="E80" s="65"/>
      <c r="F80" s="66"/>
      <c r="G80" s="66"/>
      <c r="H80" s="165"/>
      <c r="I80" s="66"/>
      <c r="J80" s="65"/>
      <c r="K80" s="66"/>
      <c r="L80" s="66"/>
      <c r="M80" s="10"/>
      <c r="N80" s="10">
        <f t="shared" si="1"/>
        <v>0</v>
      </c>
      <c r="O80" s="66"/>
      <c r="P80" s="66"/>
      <c r="Q80" s="63"/>
      <c r="R80" s="63"/>
      <c r="S80" s="162"/>
      <c r="T80" s="250">
        <f>Tableau267[[#This Row],[MONTANT TOTAL  TTC]]</f>
        <v>0</v>
      </c>
      <c r="U80" s="81"/>
    </row>
    <row r="81" spans="1:21" ht="18.75" customHeight="1" x14ac:dyDescent="0.25">
      <c r="A81" s="123"/>
      <c r="B81" s="64"/>
      <c r="C81" s="64"/>
      <c r="D81" s="162"/>
      <c r="E81" s="65"/>
      <c r="F81" s="66"/>
      <c r="G81" s="66"/>
      <c r="H81" s="165"/>
      <c r="I81" s="66"/>
      <c r="J81" s="65"/>
      <c r="K81" s="66"/>
      <c r="L81" s="66"/>
      <c r="M81" s="10"/>
      <c r="N81" s="10">
        <f t="shared" si="1"/>
        <v>0</v>
      </c>
      <c r="O81" s="66"/>
      <c r="P81" s="66"/>
      <c r="Q81" s="63"/>
      <c r="R81" s="63"/>
      <c r="S81" s="162"/>
      <c r="T81" s="250">
        <f>Tableau267[[#This Row],[MONTANT TOTAL  TTC]]</f>
        <v>0</v>
      </c>
      <c r="U81" s="81"/>
    </row>
    <row r="82" spans="1:21" ht="18.75" customHeight="1" x14ac:dyDescent="0.25">
      <c r="A82" s="123"/>
      <c r="B82" s="64"/>
      <c r="C82" s="64"/>
      <c r="D82" s="162"/>
      <c r="E82" s="65"/>
      <c r="F82" s="66"/>
      <c r="G82" s="66"/>
      <c r="H82" s="165"/>
      <c r="I82" s="66"/>
      <c r="J82" s="65"/>
      <c r="K82" s="66"/>
      <c r="L82" s="66"/>
      <c r="M82" s="10"/>
      <c r="N82" s="10">
        <f t="shared" si="1"/>
        <v>0</v>
      </c>
      <c r="O82" s="66"/>
      <c r="P82" s="66"/>
      <c r="Q82" s="63"/>
      <c r="R82" s="63"/>
      <c r="S82" s="162"/>
      <c r="T82" s="250">
        <f>Tableau267[[#This Row],[MONTANT TOTAL  TTC]]</f>
        <v>0</v>
      </c>
      <c r="U82" s="81"/>
    </row>
    <row r="83" spans="1:21" ht="18.75" customHeight="1" x14ac:dyDescent="0.25">
      <c r="A83" s="123"/>
      <c r="B83" s="64"/>
      <c r="C83" s="64"/>
      <c r="D83" s="162"/>
      <c r="E83" s="65"/>
      <c r="F83" s="66"/>
      <c r="G83" s="66"/>
      <c r="H83" s="165"/>
      <c r="I83" s="66"/>
      <c r="J83" s="65"/>
      <c r="K83" s="66"/>
      <c r="L83" s="66"/>
      <c r="M83" s="10"/>
      <c r="N83" s="10">
        <f t="shared" si="1"/>
        <v>0</v>
      </c>
      <c r="O83" s="66"/>
      <c r="P83" s="66"/>
      <c r="Q83" s="63"/>
      <c r="R83" s="63"/>
      <c r="S83" s="162"/>
      <c r="T83" s="250">
        <f>Tableau267[[#This Row],[MONTANT TOTAL  TTC]]</f>
        <v>0</v>
      </c>
      <c r="U83" s="81"/>
    </row>
    <row r="84" spans="1:21" ht="18.75" customHeight="1" x14ac:dyDescent="0.25">
      <c r="A84" s="123"/>
      <c r="B84" s="64"/>
      <c r="C84" s="64"/>
      <c r="D84" s="162"/>
      <c r="E84" s="65"/>
      <c r="F84" s="66"/>
      <c r="G84" s="66"/>
      <c r="H84" s="165"/>
      <c r="I84" s="66"/>
      <c r="J84" s="65"/>
      <c r="K84" s="66"/>
      <c r="L84" s="66"/>
      <c r="M84" s="10"/>
      <c r="N84" s="10">
        <f t="shared" si="1"/>
        <v>0</v>
      </c>
      <c r="O84" s="66"/>
      <c r="P84" s="66"/>
      <c r="Q84" s="63"/>
      <c r="R84" s="63"/>
      <c r="S84" s="162"/>
      <c r="T84" s="250">
        <f>Tableau267[[#This Row],[MONTANT TOTAL  TTC]]</f>
        <v>0</v>
      </c>
      <c r="U84" s="81"/>
    </row>
    <row r="85" spans="1:21" ht="18.75" customHeight="1" x14ac:dyDescent="0.25">
      <c r="A85" s="123"/>
      <c r="B85" s="64"/>
      <c r="C85" s="64"/>
      <c r="D85" s="162"/>
      <c r="E85" s="65"/>
      <c r="F85" s="66"/>
      <c r="G85" s="66"/>
      <c r="H85" s="165"/>
      <c r="I85" s="66"/>
      <c r="J85" s="65"/>
      <c r="K85" s="66"/>
      <c r="L85" s="66"/>
      <c r="M85" s="10"/>
      <c r="N85" s="10">
        <f t="shared" si="1"/>
        <v>0</v>
      </c>
      <c r="O85" s="66"/>
      <c r="P85" s="66"/>
      <c r="Q85" s="63"/>
      <c r="R85" s="63"/>
      <c r="S85" s="162"/>
      <c r="T85" s="250">
        <f>Tableau267[[#This Row],[MONTANT TOTAL  TTC]]</f>
        <v>0</v>
      </c>
      <c r="U85" s="81"/>
    </row>
    <row r="86" spans="1:21" ht="18.75" customHeight="1" x14ac:dyDescent="0.25">
      <c r="A86" s="123"/>
      <c r="B86" s="64"/>
      <c r="C86" s="64"/>
      <c r="D86" s="162"/>
      <c r="E86" s="65"/>
      <c r="F86" s="66"/>
      <c r="G86" s="66"/>
      <c r="H86" s="165"/>
      <c r="I86" s="66"/>
      <c r="J86" s="65"/>
      <c r="K86" s="66"/>
      <c r="L86" s="66"/>
      <c r="M86" s="10"/>
      <c r="N86" s="10">
        <f t="shared" si="1"/>
        <v>0</v>
      </c>
      <c r="O86" s="66"/>
      <c r="P86" s="66"/>
      <c r="Q86" s="63"/>
      <c r="R86" s="63"/>
      <c r="S86" s="162"/>
      <c r="T86" s="250">
        <f>Tableau267[[#This Row],[MONTANT TOTAL  TTC]]</f>
        <v>0</v>
      </c>
      <c r="U86" s="81"/>
    </row>
    <row r="87" spans="1:21" ht="18.75" customHeight="1" x14ac:dyDescent="0.25">
      <c r="A87" s="123"/>
      <c r="B87" s="64"/>
      <c r="C87" s="64"/>
      <c r="D87" s="162"/>
      <c r="E87" s="65"/>
      <c r="F87" s="66"/>
      <c r="G87" s="66"/>
      <c r="H87" s="165"/>
      <c r="I87" s="66"/>
      <c r="J87" s="65"/>
      <c r="K87" s="66"/>
      <c r="L87" s="66"/>
      <c r="M87" s="10"/>
      <c r="N87" s="10">
        <f t="shared" si="1"/>
        <v>0</v>
      </c>
      <c r="O87" s="66"/>
      <c r="P87" s="66"/>
      <c r="Q87" s="63"/>
      <c r="R87" s="63"/>
      <c r="S87" s="162"/>
      <c r="T87" s="250">
        <f>Tableau267[[#This Row],[MONTANT TOTAL  TTC]]</f>
        <v>0</v>
      </c>
      <c r="U87" s="81"/>
    </row>
    <row r="88" spans="1:21" ht="18.75" customHeight="1" x14ac:dyDescent="0.25">
      <c r="A88" s="123"/>
      <c r="B88" s="64"/>
      <c r="C88" s="64"/>
      <c r="D88" s="162"/>
      <c r="E88" s="65"/>
      <c r="F88" s="66"/>
      <c r="G88" s="66"/>
      <c r="H88" s="165"/>
      <c r="I88" s="66"/>
      <c r="J88" s="65"/>
      <c r="K88" s="66"/>
      <c r="L88" s="66"/>
      <c r="M88" s="10"/>
      <c r="N88" s="10">
        <f t="shared" si="1"/>
        <v>0</v>
      </c>
      <c r="O88" s="66"/>
      <c r="P88" s="66"/>
      <c r="Q88" s="63"/>
      <c r="R88" s="63"/>
      <c r="S88" s="162"/>
      <c r="T88" s="250">
        <f>Tableau267[[#This Row],[MONTANT TOTAL  TTC]]</f>
        <v>0</v>
      </c>
      <c r="U88" s="81"/>
    </row>
    <row r="89" spans="1:21" ht="18.75" customHeight="1" x14ac:dyDescent="0.25">
      <c r="A89" s="123"/>
      <c r="B89" s="64"/>
      <c r="C89" s="64"/>
      <c r="D89" s="162"/>
      <c r="E89" s="65"/>
      <c r="F89" s="66"/>
      <c r="G89" s="66"/>
      <c r="H89" s="165"/>
      <c r="I89" s="66"/>
      <c r="J89" s="65"/>
      <c r="K89" s="66"/>
      <c r="L89" s="66"/>
      <c r="M89" s="10"/>
      <c r="N89" s="10">
        <f t="shared" si="1"/>
        <v>0</v>
      </c>
      <c r="O89" s="66"/>
      <c r="P89" s="66"/>
      <c r="Q89" s="63"/>
      <c r="R89" s="63"/>
      <c r="S89" s="162"/>
      <c r="T89" s="250">
        <f>Tableau267[[#This Row],[MONTANT TOTAL  TTC]]</f>
        <v>0</v>
      </c>
      <c r="U89" s="81"/>
    </row>
    <row r="90" spans="1:21" ht="18.75" customHeight="1" x14ac:dyDescent="0.25">
      <c r="A90" s="123"/>
      <c r="B90" s="64"/>
      <c r="C90" s="64"/>
      <c r="D90" s="162"/>
      <c r="E90" s="65"/>
      <c r="F90" s="66"/>
      <c r="G90" s="66"/>
      <c r="H90" s="165"/>
      <c r="I90" s="66"/>
      <c r="J90" s="65"/>
      <c r="K90" s="66"/>
      <c r="L90" s="66"/>
      <c r="M90" s="10"/>
      <c r="N90" s="10">
        <f t="shared" si="1"/>
        <v>0</v>
      </c>
      <c r="O90" s="66"/>
      <c r="P90" s="66"/>
      <c r="Q90" s="63"/>
      <c r="R90" s="63"/>
      <c r="S90" s="162"/>
      <c r="T90" s="250">
        <f>Tableau267[[#This Row],[MONTANT TOTAL  TTC]]</f>
        <v>0</v>
      </c>
      <c r="U90" s="81"/>
    </row>
    <row r="91" spans="1:21" ht="18.75" customHeight="1" x14ac:dyDescent="0.25">
      <c r="A91" s="123"/>
      <c r="B91" s="64"/>
      <c r="C91" s="64"/>
      <c r="D91" s="162"/>
      <c r="E91" s="65"/>
      <c r="F91" s="66"/>
      <c r="G91" s="66"/>
      <c r="H91" s="165"/>
      <c r="I91" s="66"/>
      <c r="J91" s="65"/>
      <c r="K91" s="66"/>
      <c r="L91" s="66"/>
      <c r="M91" s="10"/>
      <c r="N91" s="10">
        <f t="shared" si="1"/>
        <v>0</v>
      </c>
      <c r="O91" s="66"/>
      <c r="P91" s="66"/>
      <c r="Q91" s="63"/>
      <c r="R91" s="63"/>
      <c r="S91" s="162"/>
      <c r="T91" s="250">
        <f>Tableau267[[#This Row],[MONTANT TOTAL  TTC]]</f>
        <v>0</v>
      </c>
      <c r="U91" s="81"/>
    </row>
    <row r="92" spans="1:21" ht="18.75" customHeight="1" x14ac:dyDescent="0.25">
      <c r="A92" s="123"/>
      <c r="B92" s="64"/>
      <c r="C92" s="64"/>
      <c r="D92" s="162"/>
      <c r="E92" s="65"/>
      <c r="F92" s="66"/>
      <c r="G92" s="66"/>
      <c r="H92" s="165"/>
      <c r="I92" s="66"/>
      <c r="J92" s="65"/>
      <c r="K92" s="66"/>
      <c r="L92" s="66"/>
      <c r="M92" s="10"/>
      <c r="N92" s="10">
        <f t="shared" si="1"/>
        <v>0</v>
      </c>
      <c r="O92" s="66"/>
      <c r="P92" s="66"/>
      <c r="Q92" s="63"/>
      <c r="R92" s="63"/>
      <c r="S92" s="162"/>
      <c r="T92" s="250">
        <f>Tableau267[[#This Row],[MONTANT TOTAL  TTC]]</f>
        <v>0</v>
      </c>
      <c r="U92" s="81"/>
    </row>
    <row r="93" spans="1:21" ht="18.75" customHeight="1" x14ac:dyDescent="0.25">
      <c r="A93" s="123"/>
      <c r="B93" s="64"/>
      <c r="C93" s="64"/>
      <c r="D93" s="162"/>
      <c r="E93" s="65"/>
      <c r="F93" s="66"/>
      <c r="G93" s="66"/>
      <c r="H93" s="165"/>
      <c r="I93" s="66"/>
      <c r="J93" s="65"/>
      <c r="K93" s="66"/>
      <c r="L93" s="66"/>
      <c r="M93" s="10"/>
      <c r="N93" s="10">
        <f t="shared" si="1"/>
        <v>0</v>
      </c>
      <c r="O93" s="66"/>
      <c r="P93" s="66"/>
      <c r="Q93" s="63"/>
      <c r="R93" s="63"/>
      <c r="S93" s="162"/>
      <c r="T93" s="250">
        <f>Tableau267[[#This Row],[MONTANT TOTAL  TTC]]</f>
        <v>0</v>
      </c>
      <c r="U93" s="81"/>
    </row>
    <row r="94" spans="1:21" ht="18.75" customHeight="1" x14ac:dyDescent="0.25">
      <c r="A94" s="123"/>
      <c r="B94" s="64"/>
      <c r="C94" s="64"/>
      <c r="D94" s="162"/>
      <c r="E94" s="65"/>
      <c r="F94" s="66"/>
      <c r="G94" s="66"/>
      <c r="H94" s="165"/>
      <c r="I94" s="66"/>
      <c r="J94" s="65"/>
      <c r="K94" s="66"/>
      <c r="L94" s="66"/>
      <c r="M94" s="10"/>
      <c r="N94" s="10">
        <f t="shared" si="1"/>
        <v>0</v>
      </c>
      <c r="O94" s="66"/>
      <c r="P94" s="66"/>
      <c r="Q94" s="63"/>
      <c r="R94" s="63"/>
      <c r="S94" s="162"/>
      <c r="T94" s="250">
        <f>Tableau267[[#This Row],[MONTANT TOTAL  TTC]]</f>
        <v>0</v>
      </c>
      <c r="U94" s="81"/>
    </row>
    <row r="95" spans="1:21" ht="18.75" customHeight="1" x14ac:dyDescent="0.25">
      <c r="A95" s="123"/>
      <c r="B95" s="64"/>
      <c r="C95" s="64"/>
      <c r="D95" s="162"/>
      <c r="E95" s="65"/>
      <c r="F95" s="66"/>
      <c r="G95" s="66"/>
      <c r="H95" s="165"/>
      <c r="I95" s="66"/>
      <c r="J95" s="65"/>
      <c r="K95" s="66"/>
      <c r="L95" s="66"/>
      <c r="M95" s="10"/>
      <c r="N95" s="10">
        <f t="shared" si="1"/>
        <v>0</v>
      </c>
      <c r="O95" s="66"/>
      <c r="P95" s="66"/>
      <c r="Q95" s="63"/>
      <c r="R95" s="63"/>
      <c r="S95" s="162"/>
      <c r="T95" s="250">
        <f>Tableau267[[#This Row],[MONTANT TOTAL  TTC]]</f>
        <v>0</v>
      </c>
      <c r="U95" s="81"/>
    </row>
    <row r="96" spans="1:21" ht="18.75" customHeight="1" x14ac:dyDescent="0.25">
      <c r="A96" s="123"/>
      <c r="B96" s="64"/>
      <c r="C96" s="64"/>
      <c r="D96" s="162"/>
      <c r="E96" s="65"/>
      <c r="F96" s="66"/>
      <c r="G96" s="66"/>
      <c r="H96" s="165"/>
      <c r="I96" s="66"/>
      <c r="J96" s="65"/>
      <c r="K96" s="66"/>
      <c r="L96" s="66"/>
      <c r="M96" s="10"/>
      <c r="N96" s="10">
        <f t="shared" si="1"/>
        <v>0</v>
      </c>
      <c r="O96" s="66"/>
      <c r="P96" s="66"/>
      <c r="Q96" s="63"/>
      <c r="R96" s="63"/>
      <c r="S96" s="162"/>
      <c r="T96" s="250">
        <f>Tableau267[[#This Row],[MONTANT TOTAL  TTC]]</f>
        <v>0</v>
      </c>
      <c r="U96" s="81"/>
    </row>
    <row r="97" spans="1:21" ht="18.75" customHeight="1" x14ac:dyDescent="0.25">
      <c r="A97" s="123"/>
      <c r="B97" s="64"/>
      <c r="C97" s="64"/>
      <c r="D97" s="162"/>
      <c r="E97" s="65"/>
      <c r="F97" s="66"/>
      <c r="G97" s="66"/>
      <c r="H97" s="165"/>
      <c r="I97" s="66"/>
      <c r="J97" s="65"/>
      <c r="K97" s="66"/>
      <c r="L97" s="66"/>
      <c r="M97" s="10"/>
      <c r="N97" s="10">
        <f t="shared" si="1"/>
        <v>0</v>
      </c>
      <c r="O97" s="66"/>
      <c r="P97" s="66"/>
      <c r="Q97" s="63"/>
      <c r="R97" s="63"/>
      <c r="S97" s="162"/>
      <c r="T97" s="250">
        <f>Tableau267[[#This Row],[MONTANT TOTAL  TTC]]</f>
        <v>0</v>
      </c>
      <c r="U97" s="81"/>
    </row>
    <row r="98" spans="1:21" ht="18.75" customHeight="1" x14ac:dyDescent="0.25">
      <c r="A98" s="123"/>
      <c r="B98" s="64"/>
      <c r="C98" s="64"/>
      <c r="D98" s="162"/>
      <c r="E98" s="65"/>
      <c r="F98" s="66"/>
      <c r="G98" s="66"/>
      <c r="H98" s="165"/>
      <c r="I98" s="66"/>
      <c r="J98" s="65"/>
      <c r="K98" s="66"/>
      <c r="L98" s="66"/>
      <c r="M98" s="10"/>
      <c r="N98" s="10">
        <f t="shared" si="1"/>
        <v>0</v>
      </c>
      <c r="O98" s="66"/>
      <c r="P98" s="66"/>
      <c r="Q98" s="63"/>
      <c r="R98" s="63"/>
      <c r="S98" s="162"/>
      <c r="T98" s="250">
        <f>Tableau267[[#This Row],[MONTANT TOTAL  TTC]]</f>
        <v>0</v>
      </c>
      <c r="U98" s="81"/>
    </row>
    <row r="99" spans="1:21" ht="18.75" customHeight="1" x14ac:dyDescent="0.25">
      <c r="A99" s="123"/>
      <c r="B99" s="64"/>
      <c r="C99" s="64"/>
      <c r="D99" s="162"/>
      <c r="E99" s="65"/>
      <c r="F99" s="66"/>
      <c r="G99" s="66"/>
      <c r="H99" s="165"/>
      <c r="I99" s="66"/>
      <c r="J99" s="65"/>
      <c r="K99" s="66"/>
      <c r="L99" s="66"/>
      <c r="M99" s="10"/>
      <c r="N99" s="10">
        <f t="shared" si="1"/>
        <v>0</v>
      </c>
      <c r="O99" s="66"/>
      <c r="P99" s="66"/>
      <c r="Q99" s="63"/>
      <c r="R99" s="63"/>
      <c r="S99" s="162"/>
      <c r="T99" s="250">
        <f>Tableau267[[#This Row],[MONTANT TOTAL  TTC]]</f>
        <v>0</v>
      </c>
      <c r="U99" s="81"/>
    </row>
    <row r="100" spans="1:21" ht="18.75" customHeight="1" x14ac:dyDescent="0.25">
      <c r="A100" s="123"/>
      <c r="B100" s="70"/>
      <c r="C100" s="70"/>
      <c r="D100" s="163"/>
      <c r="E100" s="72"/>
      <c r="F100" s="73"/>
      <c r="G100" s="73"/>
      <c r="H100" s="166"/>
      <c r="I100" s="73"/>
      <c r="J100" s="72"/>
      <c r="K100" s="73"/>
      <c r="L100" s="73"/>
      <c r="M100" s="14"/>
      <c r="N100" s="14">
        <f t="shared" si="1"/>
        <v>0</v>
      </c>
      <c r="O100" s="73"/>
      <c r="P100" s="73"/>
      <c r="Q100" s="71"/>
      <c r="R100" s="71"/>
      <c r="S100" s="163"/>
      <c r="T100" s="250">
        <f>Tableau267[[#This Row],[MONTANT TOTAL  TTC]]</f>
        <v>0</v>
      </c>
      <c r="U100" s="81"/>
    </row>
    <row r="101" spans="1:21" ht="18.75" customHeight="1" x14ac:dyDescent="0.25">
      <c r="A101" s="54"/>
      <c r="B101" s="82" t="s">
        <v>10</v>
      </c>
      <c r="C101" s="82"/>
      <c r="D101" s="229"/>
      <c r="E101" s="84"/>
      <c r="F101" s="85"/>
      <c r="G101" s="85"/>
      <c r="H101" s="228"/>
      <c r="I101" s="85"/>
      <c r="J101" s="84"/>
      <c r="K101" s="86"/>
      <c r="L101" s="86"/>
      <c r="M101" s="87"/>
      <c r="N101" s="87">
        <f>SUBTOTAL(109,Tableau267[MONTANT TOTAL  TTC])</f>
        <v>0</v>
      </c>
      <c r="O101" s="86"/>
      <c r="P101" s="86"/>
      <c r="Q101" s="88"/>
      <c r="R101" s="88"/>
      <c r="S101" s="230"/>
      <c r="T101" s="251">
        <f>SUBTOTAL(109,Tableau267[RESTE A RECEVOIR TTC])</f>
        <v>0</v>
      </c>
      <c r="U101" s="89"/>
    </row>
    <row r="102" spans="1:21" ht="18.75" customHeight="1" x14ac:dyDescent="0.25">
      <c r="A102" s="124"/>
      <c r="B102" s="124"/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</row>
    <row r="103" spans="1:21" ht="18.75" customHeight="1" x14ac:dyDescent="0.25">
      <c r="A103" s="124"/>
      <c r="B103" s="124"/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</row>
    <row r="104" spans="1:21" ht="81" customHeight="1" x14ac:dyDescent="0.25">
      <c r="A104" s="227"/>
      <c r="B104" s="119" t="s">
        <v>54</v>
      </c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</row>
    <row r="105" spans="1:21" ht="60" customHeight="1" x14ac:dyDescent="0.25">
      <c r="A105" s="125" t="s">
        <v>36</v>
      </c>
      <c r="B105" s="245" t="s">
        <v>18</v>
      </c>
      <c r="C105" s="245" t="s">
        <v>0</v>
      </c>
      <c r="D105" s="246" t="s">
        <v>1</v>
      </c>
      <c r="E105" s="245" t="s">
        <v>2</v>
      </c>
      <c r="F105" s="245" t="s">
        <v>3</v>
      </c>
      <c r="G105" s="245" t="s">
        <v>11</v>
      </c>
      <c r="H105" s="244" t="s">
        <v>14</v>
      </c>
      <c r="I105" s="245" t="s">
        <v>13</v>
      </c>
      <c r="J105" s="245" t="s">
        <v>27</v>
      </c>
      <c r="K105" s="245" t="s">
        <v>8</v>
      </c>
      <c r="L105" s="245" t="s">
        <v>6</v>
      </c>
      <c r="M105" s="286" t="s">
        <v>55</v>
      </c>
      <c r="N105" s="286" t="s">
        <v>57</v>
      </c>
      <c r="O105" s="245" t="s">
        <v>7</v>
      </c>
      <c r="P105" s="245" t="s">
        <v>15</v>
      </c>
      <c r="Q105" s="287" t="s">
        <v>32</v>
      </c>
      <c r="R105" s="287" t="s">
        <v>26</v>
      </c>
      <c r="S105" s="246" t="s">
        <v>4</v>
      </c>
      <c r="T105" s="286" t="s">
        <v>9</v>
      </c>
      <c r="U105" s="245" t="s">
        <v>12</v>
      </c>
    </row>
    <row r="106" spans="1:21" ht="18.75" customHeight="1" x14ac:dyDescent="0.25">
      <c r="A106" s="125"/>
      <c r="B106" s="194"/>
      <c r="C106" s="194"/>
      <c r="D106" s="193"/>
      <c r="E106" s="191"/>
      <c r="F106" s="190"/>
      <c r="G106" s="190"/>
      <c r="H106" s="192"/>
      <c r="I106" s="190"/>
      <c r="J106" s="191"/>
      <c r="K106" s="190"/>
      <c r="L106" s="190"/>
      <c r="M106" s="188"/>
      <c r="N106" s="188">
        <f t="shared" ref="N106:N169" si="2">IF(OR(B106="Refuse",B106="Refusé"),0,(M106*1.2))</f>
        <v>0</v>
      </c>
      <c r="O106" s="190"/>
      <c r="P106" s="190"/>
      <c r="Q106" s="189"/>
      <c r="R106" s="189"/>
      <c r="S106" s="193"/>
      <c r="T106" s="252">
        <f>Tableau2673[[#This Row],[MONTANT TOTAL  TTC]]</f>
        <v>0</v>
      </c>
      <c r="U106" s="226"/>
    </row>
    <row r="107" spans="1:21" ht="18.75" customHeight="1" x14ac:dyDescent="0.25">
      <c r="A107" s="125"/>
      <c r="B107" s="64"/>
      <c r="C107" s="64"/>
      <c r="D107" s="162"/>
      <c r="E107" s="65"/>
      <c r="F107" s="66"/>
      <c r="G107" s="66"/>
      <c r="H107" s="165"/>
      <c r="I107" s="66"/>
      <c r="J107" s="65"/>
      <c r="K107" s="66"/>
      <c r="L107" s="66"/>
      <c r="M107" s="67"/>
      <c r="N107" s="67">
        <f t="shared" si="2"/>
        <v>0</v>
      </c>
      <c r="O107" s="66"/>
      <c r="P107" s="66"/>
      <c r="Q107" s="63"/>
      <c r="R107" s="63"/>
      <c r="S107" s="162"/>
      <c r="T107" s="253">
        <f>Tableau2673[[#This Row],[MONTANT TOTAL  TTC]]</f>
        <v>0</v>
      </c>
      <c r="U107" s="81"/>
    </row>
    <row r="108" spans="1:21" ht="18.75" customHeight="1" x14ac:dyDescent="0.25">
      <c r="A108" s="125"/>
      <c r="B108" s="64"/>
      <c r="C108" s="64"/>
      <c r="D108" s="162"/>
      <c r="E108" s="65"/>
      <c r="F108" s="66"/>
      <c r="G108" s="66"/>
      <c r="H108" s="165"/>
      <c r="I108" s="66"/>
      <c r="J108" s="65"/>
      <c r="K108" s="66"/>
      <c r="L108" s="66"/>
      <c r="M108" s="67"/>
      <c r="N108" s="67">
        <f t="shared" si="2"/>
        <v>0</v>
      </c>
      <c r="O108" s="66"/>
      <c r="P108" s="66"/>
      <c r="Q108" s="63"/>
      <c r="R108" s="63"/>
      <c r="S108" s="162"/>
      <c r="T108" s="253">
        <f>Tableau2673[[#This Row],[MONTANT TOTAL  TTC]]</f>
        <v>0</v>
      </c>
      <c r="U108" s="81"/>
    </row>
    <row r="109" spans="1:21" ht="18.75" customHeight="1" x14ac:dyDescent="0.25">
      <c r="A109" s="125"/>
      <c r="B109" s="64"/>
      <c r="C109" s="64"/>
      <c r="D109" s="162"/>
      <c r="E109" s="65"/>
      <c r="F109" s="66"/>
      <c r="G109" s="66"/>
      <c r="H109" s="165"/>
      <c r="I109" s="66"/>
      <c r="J109" s="65"/>
      <c r="K109" s="66"/>
      <c r="L109" s="66"/>
      <c r="M109" s="67"/>
      <c r="N109" s="67">
        <f t="shared" si="2"/>
        <v>0</v>
      </c>
      <c r="O109" s="66"/>
      <c r="P109" s="66"/>
      <c r="Q109" s="63"/>
      <c r="R109" s="63"/>
      <c r="S109" s="162"/>
      <c r="T109" s="253">
        <f>Tableau2673[[#This Row],[MONTANT TOTAL  TTC]]</f>
        <v>0</v>
      </c>
      <c r="U109" s="81"/>
    </row>
    <row r="110" spans="1:21" ht="18.75" customHeight="1" x14ac:dyDescent="0.25">
      <c r="A110" s="125"/>
      <c r="B110" s="64"/>
      <c r="C110" s="64"/>
      <c r="D110" s="162"/>
      <c r="E110" s="65"/>
      <c r="F110" s="66"/>
      <c r="G110" s="66"/>
      <c r="H110" s="165"/>
      <c r="I110" s="66"/>
      <c r="J110" s="65"/>
      <c r="K110" s="66"/>
      <c r="L110" s="66"/>
      <c r="M110" s="67"/>
      <c r="N110" s="67">
        <f t="shared" si="2"/>
        <v>0</v>
      </c>
      <c r="O110" s="66"/>
      <c r="P110" s="66"/>
      <c r="Q110" s="63"/>
      <c r="R110" s="63"/>
      <c r="S110" s="162"/>
      <c r="T110" s="253">
        <f>Tableau2673[[#This Row],[MONTANT TOTAL  TTC]]</f>
        <v>0</v>
      </c>
      <c r="U110" s="81"/>
    </row>
    <row r="111" spans="1:21" ht="18.75" customHeight="1" x14ac:dyDescent="0.25">
      <c r="A111" s="125"/>
      <c r="B111" s="64"/>
      <c r="C111" s="64"/>
      <c r="D111" s="162"/>
      <c r="E111" s="65"/>
      <c r="F111" s="66"/>
      <c r="G111" s="66"/>
      <c r="H111" s="165"/>
      <c r="I111" s="66"/>
      <c r="J111" s="65"/>
      <c r="K111" s="66"/>
      <c r="L111" s="66"/>
      <c r="M111" s="67"/>
      <c r="N111" s="67">
        <f t="shared" si="2"/>
        <v>0</v>
      </c>
      <c r="O111" s="66"/>
      <c r="P111" s="66"/>
      <c r="Q111" s="63"/>
      <c r="R111" s="63"/>
      <c r="S111" s="162"/>
      <c r="T111" s="253">
        <f>Tableau2673[[#This Row],[MONTANT TOTAL  TTC]]</f>
        <v>0</v>
      </c>
      <c r="U111" s="81"/>
    </row>
    <row r="112" spans="1:21" ht="18.75" customHeight="1" x14ac:dyDescent="0.25">
      <c r="A112" s="125"/>
      <c r="B112" s="64"/>
      <c r="C112" s="64"/>
      <c r="D112" s="162"/>
      <c r="E112" s="65"/>
      <c r="F112" s="66"/>
      <c r="G112" s="66"/>
      <c r="H112" s="165"/>
      <c r="I112" s="66"/>
      <c r="J112" s="65"/>
      <c r="K112" s="66"/>
      <c r="L112" s="66"/>
      <c r="M112" s="67"/>
      <c r="N112" s="67">
        <f t="shared" si="2"/>
        <v>0</v>
      </c>
      <c r="O112" s="66"/>
      <c r="P112" s="66"/>
      <c r="Q112" s="63"/>
      <c r="R112" s="63"/>
      <c r="S112" s="162"/>
      <c r="T112" s="253">
        <f>Tableau2673[[#This Row],[MONTANT TOTAL  TTC]]</f>
        <v>0</v>
      </c>
      <c r="U112" s="81"/>
    </row>
    <row r="113" spans="1:21" ht="18.75" customHeight="1" x14ac:dyDescent="0.25">
      <c r="A113" s="125"/>
      <c r="B113" s="64"/>
      <c r="C113" s="64"/>
      <c r="D113" s="162"/>
      <c r="E113" s="65"/>
      <c r="F113" s="66"/>
      <c r="G113" s="66"/>
      <c r="H113" s="165"/>
      <c r="I113" s="66"/>
      <c r="J113" s="65"/>
      <c r="K113" s="66"/>
      <c r="L113" s="66"/>
      <c r="M113" s="67"/>
      <c r="N113" s="67">
        <f t="shared" si="2"/>
        <v>0</v>
      </c>
      <c r="O113" s="66"/>
      <c r="P113" s="66"/>
      <c r="Q113" s="63"/>
      <c r="R113" s="63"/>
      <c r="S113" s="162"/>
      <c r="T113" s="253">
        <f>Tableau2673[[#This Row],[MONTANT TOTAL  TTC]]</f>
        <v>0</v>
      </c>
      <c r="U113" s="81"/>
    </row>
    <row r="114" spans="1:21" ht="18.75" customHeight="1" x14ac:dyDescent="0.25">
      <c r="A114" s="125"/>
      <c r="B114" s="64"/>
      <c r="C114" s="64"/>
      <c r="D114" s="162"/>
      <c r="E114" s="65"/>
      <c r="F114" s="66"/>
      <c r="G114" s="66"/>
      <c r="H114" s="165"/>
      <c r="I114" s="66"/>
      <c r="J114" s="65"/>
      <c r="K114" s="66"/>
      <c r="L114" s="66"/>
      <c r="M114" s="67"/>
      <c r="N114" s="67">
        <f t="shared" si="2"/>
        <v>0</v>
      </c>
      <c r="O114" s="66"/>
      <c r="P114" s="66"/>
      <c r="Q114" s="63"/>
      <c r="R114" s="63"/>
      <c r="S114" s="162"/>
      <c r="T114" s="253">
        <f>Tableau2673[[#This Row],[MONTANT TOTAL  TTC]]</f>
        <v>0</v>
      </c>
      <c r="U114" s="81"/>
    </row>
    <row r="115" spans="1:21" ht="18.75" customHeight="1" x14ac:dyDescent="0.25">
      <c r="A115" s="125"/>
      <c r="B115" s="64"/>
      <c r="C115" s="64"/>
      <c r="D115" s="162"/>
      <c r="E115" s="65"/>
      <c r="F115" s="66"/>
      <c r="G115" s="66"/>
      <c r="H115" s="165"/>
      <c r="I115" s="66"/>
      <c r="J115" s="65"/>
      <c r="K115" s="66"/>
      <c r="L115" s="66"/>
      <c r="M115" s="67"/>
      <c r="N115" s="67">
        <f t="shared" si="2"/>
        <v>0</v>
      </c>
      <c r="O115" s="66"/>
      <c r="P115" s="66"/>
      <c r="Q115" s="63"/>
      <c r="R115" s="63"/>
      <c r="S115" s="162"/>
      <c r="T115" s="253">
        <f>Tableau2673[[#This Row],[MONTANT TOTAL  TTC]]</f>
        <v>0</v>
      </c>
      <c r="U115" s="81"/>
    </row>
    <row r="116" spans="1:21" ht="18.75" customHeight="1" x14ac:dyDescent="0.25">
      <c r="A116" s="125"/>
      <c r="B116" s="64"/>
      <c r="C116" s="64"/>
      <c r="D116" s="162"/>
      <c r="E116" s="65"/>
      <c r="F116" s="66"/>
      <c r="G116" s="66"/>
      <c r="H116" s="165"/>
      <c r="I116" s="66"/>
      <c r="J116" s="65"/>
      <c r="K116" s="66"/>
      <c r="L116" s="66"/>
      <c r="M116" s="67"/>
      <c r="N116" s="67">
        <f t="shared" si="2"/>
        <v>0</v>
      </c>
      <c r="O116" s="66"/>
      <c r="P116" s="66"/>
      <c r="Q116" s="63"/>
      <c r="R116" s="63"/>
      <c r="S116" s="162"/>
      <c r="T116" s="253">
        <f>Tableau2673[[#This Row],[MONTANT TOTAL  TTC]]</f>
        <v>0</v>
      </c>
      <c r="U116" s="81"/>
    </row>
    <row r="117" spans="1:21" ht="18.75" customHeight="1" x14ac:dyDescent="0.25">
      <c r="A117" s="125"/>
      <c r="B117" s="64"/>
      <c r="C117" s="64"/>
      <c r="D117" s="162"/>
      <c r="E117" s="65"/>
      <c r="F117" s="66"/>
      <c r="G117" s="66"/>
      <c r="H117" s="165"/>
      <c r="I117" s="66"/>
      <c r="J117" s="65"/>
      <c r="K117" s="66"/>
      <c r="L117" s="66"/>
      <c r="M117" s="67"/>
      <c r="N117" s="67">
        <f t="shared" si="2"/>
        <v>0</v>
      </c>
      <c r="O117" s="66"/>
      <c r="P117" s="66"/>
      <c r="Q117" s="63"/>
      <c r="R117" s="63"/>
      <c r="S117" s="162"/>
      <c r="T117" s="253">
        <f>Tableau2673[[#This Row],[MONTANT TOTAL  TTC]]</f>
        <v>0</v>
      </c>
      <c r="U117" s="81"/>
    </row>
    <row r="118" spans="1:21" ht="18.75" customHeight="1" x14ac:dyDescent="0.25">
      <c r="A118" s="125"/>
      <c r="B118" s="64"/>
      <c r="C118" s="64"/>
      <c r="D118" s="162"/>
      <c r="E118" s="65"/>
      <c r="F118" s="66"/>
      <c r="G118" s="66"/>
      <c r="H118" s="165"/>
      <c r="I118" s="66"/>
      <c r="J118" s="65"/>
      <c r="K118" s="66"/>
      <c r="L118" s="66"/>
      <c r="M118" s="67"/>
      <c r="N118" s="67">
        <f t="shared" si="2"/>
        <v>0</v>
      </c>
      <c r="O118" s="66"/>
      <c r="P118" s="66"/>
      <c r="Q118" s="63"/>
      <c r="R118" s="63"/>
      <c r="S118" s="162"/>
      <c r="T118" s="253">
        <f>Tableau2673[[#This Row],[MONTANT TOTAL  TTC]]</f>
        <v>0</v>
      </c>
      <c r="U118" s="81"/>
    </row>
    <row r="119" spans="1:21" ht="18.75" customHeight="1" x14ac:dyDescent="0.25">
      <c r="A119" s="125"/>
      <c r="B119" s="64"/>
      <c r="C119" s="64"/>
      <c r="D119" s="162"/>
      <c r="E119" s="65"/>
      <c r="F119" s="66"/>
      <c r="G119" s="66"/>
      <c r="H119" s="165"/>
      <c r="I119" s="66"/>
      <c r="J119" s="65"/>
      <c r="K119" s="66"/>
      <c r="L119" s="66"/>
      <c r="M119" s="67"/>
      <c r="N119" s="67">
        <f t="shared" si="2"/>
        <v>0</v>
      </c>
      <c r="O119" s="66"/>
      <c r="P119" s="66"/>
      <c r="Q119" s="63"/>
      <c r="R119" s="63"/>
      <c r="S119" s="162"/>
      <c r="T119" s="253">
        <f>Tableau2673[[#This Row],[MONTANT TOTAL  TTC]]</f>
        <v>0</v>
      </c>
      <c r="U119" s="81"/>
    </row>
    <row r="120" spans="1:21" ht="18.75" customHeight="1" x14ac:dyDescent="0.25">
      <c r="A120" s="125"/>
      <c r="B120" s="64"/>
      <c r="C120" s="64"/>
      <c r="D120" s="162"/>
      <c r="E120" s="65"/>
      <c r="F120" s="66"/>
      <c r="G120" s="66"/>
      <c r="H120" s="165"/>
      <c r="I120" s="66"/>
      <c r="J120" s="65"/>
      <c r="K120" s="66"/>
      <c r="L120" s="66"/>
      <c r="M120" s="67"/>
      <c r="N120" s="67">
        <f t="shared" si="2"/>
        <v>0</v>
      </c>
      <c r="O120" s="66"/>
      <c r="P120" s="66"/>
      <c r="Q120" s="63"/>
      <c r="R120" s="63"/>
      <c r="S120" s="162"/>
      <c r="T120" s="253">
        <f>Tableau2673[[#This Row],[MONTANT TOTAL  TTC]]</f>
        <v>0</v>
      </c>
      <c r="U120" s="81"/>
    </row>
    <row r="121" spans="1:21" ht="18.75" customHeight="1" x14ac:dyDescent="0.25">
      <c r="A121" s="125"/>
      <c r="B121" s="64"/>
      <c r="C121" s="64"/>
      <c r="D121" s="162"/>
      <c r="E121" s="65"/>
      <c r="F121" s="66"/>
      <c r="G121" s="66"/>
      <c r="H121" s="165"/>
      <c r="I121" s="66"/>
      <c r="J121" s="65"/>
      <c r="K121" s="66"/>
      <c r="L121" s="66"/>
      <c r="M121" s="67"/>
      <c r="N121" s="67">
        <f t="shared" si="2"/>
        <v>0</v>
      </c>
      <c r="O121" s="66"/>
      <c r="P121" s="66"/>
      <c r="Q121" s="63"/>
      <c r="R121" s="63"/>
      <c r="S121" s="162"/>
      <c r="T121" s="253">
        <f>Tableau2673[[#This Row],[MONTANT TOTAL  TTC]]</f>
        <v>0</v>
      </c>
      <c r="U121" s="81"/>
    </row>
    <row r="122" spans="1:21" ht="18.75" customHeight="1" x14ac:dyDescent="0.25">
      <c r="A122" s="125"/>
      <c r="B122" s="64"/>
      <c r="C122" s="64"/>
      <c r="D122" s="162"/>
      <c r="E122" s="65"/>
      <c r="F122" s="66"/>
      <c r="G122" s="66"/>
      <c r="H122" s="165"/>
      <c r="I122" s="66"/>
      <c r="J122" s="65"/>
      <c r="K122" s="66"/>
      <c r="L122" s="66"/>
      <c r="M122" s="67"/>
      <c r="N122" s="67">
        <f t="shared" si="2"/>
        <v>0</v>
      </c>
      <c r="O122" s="66"/>
      <c r="P122" s="66"/>
      <c r="Q122" s="63"/>
      <c r="R122" s="63"/>
      <c r="S122" s="162"/>
      <c r="T122" s="253">
        <f>Tableau2673[[#This Row],[MONTANT TOTAL  TTC]]</f>
        <v>0</v>
      </c>
      <c r="U122" s="81"/>
    </row>
    <row r="123" spans="1:21" ht="18.75" customHeight="1" x14ac:dyDescent="0.25">
      <c r="A123" s="125"/>
      <c r="B123" s="64"/>
      <c r="C123" s="64"/>
      <c r="D123" s="162"/>
      <c r="E123" s="65"/>
      <c r="F123" s="66"/>
      <c r="G123" s="66"/>
      <c r="H123" s="165"/>
      <c r="I123" s="66"/>
      <c r="J123" s="65"/>
      <c r="K123" s="66"/>
      <c r="L123" s="66"/>
      <c r="M123" s="67"/>
      <c r="N123" s="67">
        <f t="shared" si="2"/>
        <v>0</v>
      </c>
      <c r="O123" s="66"/>
      <c r="P123" s="66"/>
      <c r="Q123" s="63"/>
      <c r="R123" s="63"/>
      <c r="S123" s="162"/>
      <c r="T123" s="253">
        <f>Tableau2673[[#This Row],[MONTANT TOTAL  TTC]]</f>
        <v>0</v>
      </c>
      <c r="U123" s="81"/>
    </row>
    <row r="124" spans="1:21" ht="18.75" customHeight="1" x14ac:dyDescent="0.25">
      <c r="A124" s="125"/>
      <c r="B124" s="64"/>
      <c r="C124" s="64"/>
      <c r="D124" s="162"/>
      <c r="E124" s="65"/>
      <c r="F124" s="66"/>
      <c r="G124" s="66"/>
      <c r="H124" s="165"/>
      <c r="I124" s="66"/>
      <c r="J124" s="65"/>
      <c r="K124" s="66"/>
      <c r="L124" s="66"/>
      <c r="M124" s="67"/>
      <c r="N124" s="67">
        <f t="shared" si="2"/>
        <v>0</v>
      </c>
      <c r="O124" s="66"/>
      <c r="P124" s="66"/>
      <c r="Q124" s="63"/>
      <c r="R124" s="63"/>
      <c r="S124" s="162"/>
      <c r="T124" s="253">
        <f>Tableau2673[[#This Row],[MONTANT TOTAL  TTC]]</f>
        <v>0</v>
      </c>
      <c r="U124" s="81"/>
    </row>
    <row r="125" spans="1:21" ht="18.75" customHeight="1" x14ac:dyDescent="0.25">
      <c r="A125" s="125"/>
      <c r="B125" s="64"/>
      <c r="C125" s="64"/>
      <c r="D125" s="162"/>
      <c r="E125" s="65"/>
      <c r="F125" s="66"/>
      <c r="G125" s="66"/>
      <c r="H125" s="165"/>
      <c r="I125" s="66"/>
      <c r="J125" s="65"/>
      <c r="K125" s="66"/>
      <c r="L125" s="66"/>
      <c r="M125" s="67"/>
      <c r="N125" s="67">
        <f t="shared" si="2"/>
        <v>0</v>
      </c>
      <c r="O125" s="66"/>
      <c r="P125" s="66"/>
      <c r="Q125" s="63"/>
      <c r="R125" s="63"/>
      <c r="S125" s="162"/>
      <c r="T125" s="253">
        <f>Tableau2673[[#This Row],[MONTANT TOTAL  TTC]]</f>
        <v>0</v>
      </c>
      <c r="U125" s="81"/>
    </row>
    <row r="126" spans="1:21" ht="18.75" customHeight="1" x14ac:dyDescent="0.25">
      <c r="A126" s="125"/>
      <c r="B126" s="64"/>
      <c r="C126" s="64"/>
      <c r="D126" s="162"/>
      <c r="E126" s="65"/>
      <c r="F126" s="66"/>
      <c r="G126" s="66"/>
      <c r="H126" s="165"/>
      <c r="I126" s="66"/>
      <c r="J126" s="65"/>
      <c r="K126" s="66"/>
      <c r="L126" s="66"/>
      <c r="M126" s="67"/>
      <c r="N126" s="67">
        <f t="shared" si="2"/>
        <v>0</v>
      </c>
      <c r="O126" s="66"/>
      <c r="P126" s="66"/>
      <c r="Q126" s="63"/>
      <c r="R126" s="63"/>
      <c r="S126" s="162"/>
      <c r="T126" s="253">
        <f>Tableau2673[[#This Row],[MONTANT TOTAL  TTC]]</f>
        <v>0</v>
      </c>
      <c r="U126" s="81"/>
    </row>
    <row r="127" spans="1:21" ht="18.75" customHeight="1" x14ac:dyDescent="0.25">
      <c r="A127" s="125"/>
      <c r="B127" s="64"/>
      <c r="C127" s="64"/>
      <c r="D127" s="162"/>
      <c r="E127" s="65"/>
      <c r="F127" s="66"/>
      <c r="G127" s="66"/>
      <c r="H127" s="165"/>
      <c r="I127" s="66"/>
      <c r="J127" s="65"/>
      <c r="K127" s="66"/>
      <c r="L127" s="66"/>
      <c r="M127" s="67"/>
      <c r="N127" s="67">
        <f t="shared" si="2"/>
        <v>0</v>
      </c>
      <c r="O127" s="66"/>
      <c r="P127" s="66"/>
      <c r="Q127" s="63"/>
      <c r="R127" s="63"/>
      <c r="S127" s="162"/>
      <c r="T127" s="253">
        <f>Tableau2673[[#This Row],[MONTANT TOTAL  TTC]]</f>
        <v>0</v>
      </c>
      <c r="U127" s="81"/>
    </row>
    <row r="128" spans="1:21" ht="18.75" customHeight="1" x14ac:dyDescent="0.25">
      <c r="A128" s="125"/>
      <c r="B128" s="64"/>
      <c r="C128" s="64"/>
      <c r="D128" s="162"/>
      <c r="E128" s="65"/>
      <c r="F128" s="66"/>
      <c r="G128" s="66"/>
      <c r="H128" s="165"/>
      <c r="I128" s="66"/>
      <c r="J128" s="65"/>
      <c r="K128" s="66"/>
      <c r="L128" s="66"/>
      <c r="M128" s="67"/>
      <c r="N128" s="67">
        <f t="shared" si="2"/>
        <v>0</v>
      </c>
      <c r="O128" s="66"/>
      <c r="P128" s="66"/>
      <c r="Q128" s="63"/>
      <c r="R128" s="63"/>
      <c r="S128" s="162"/>
      <c r="T128" s="253">
        <f>Tableau2673[[#This Row],[MONTANT TOTAL  TTC]]</f>
        <v>0</v>
      </c>
      <c r="U128" s="81"/>
    </row>
    <row r="129" spans="1:21" ht="18.75" customHeight="1" x14ac:dyDescent="0.25">
      <c r="A129" s="125"/>
      <c r="B129" s="64"/>
      <c r="C129" s="64"/>
      <c r="D129" s="162"/>
      <c r="E129" s="65"/>
      <c r="F129" s="66"/>
      <c r="G129" s="66"/>
      <c r="H129" s="165"/>
      <c r="I129" s="66"/>
      <c r="J129" s="65"/>
      <c r="K129" s="66"/>
      <c r="L129" s="66"/>
      <c r="M129" s="67"/>
      <c r="N129" s="67">
        <f t="shared" si="2"/>
        <v>0</v>
      </c>
      <c r="O129" s="66"/>
      <c r="P129" s="66"/>
      <c r="Q129" s="63"/>
      <c r="R129" s="63"/>
      <c r="S129" s="162"/>
      <c r="T129" s="253">
        <f>Tableau2673[[#This Row],[MONTANT TOTAL  TTC]]</f>
        <v>0</v>
      </c>
      <c r="U129" s="81"/>
    </row>
    <row r="130" spans="1:21" ht="18.75" customHeight="1" x14ac:dyDescent="0.25">
      <c r="A130" s="125"/>
      <c r="B130" s="64"/>
      <c r="C130" s="64"/>
      <c r="D130" s="162"/>
      <c r="E130" s="65"/>
      <c r="F130" s="66"/>
      <c r="G130" s="66"/>
      <c r="H130" s="165"/>
      <c r="I130" s="66"/>
      <c r="J130" s="65"/>
      <c r="K130" s="66"/>
      <c r="L130" s="66"/>
      <c r="M130" s="67"/>
      <c r="N130" s="67">
        <f t="shared" si="2"/>
        <v>0</v>
      </c>
      <c r="O130" s="66"/>
      <c r="P130" s="66"/>
      <c r="Q130" s="63"/>
      <c r="R130" s="63"/>
      <c r="S130" s="162"/>
      <c r="T130" s="253">
        <f>Tableau2673[[#This Row],[MONTANT TOTAL  TTC]]</f>
        <v>0</v>
      </c>
      <c r="U130" s="81"/>
    </row>
    <row r="131" spans="1:21" ht="18.75" customHeight="1" x14ac:dyDescent="0.25">
      <c r="A131" s="125"/>
      <c r="B131" s="64"/>
      <c r="C131" s="64"/>
      <c r="D131" s="162"/>
      <c r="E131" s="65"/>
      <c r="F131" s="66"/>
      <c r="G131" s="66"/>
      <c r="H131" s="165"/>
      <c r="I131" s="66"/>
      <c r="J131" s="65"/>
      <c r="K131" s="66"/>
      <c r="L131" s="66"/>
      <c r="M131" s="67"/>
      <c r="N131" s="67">
        <f t="shared" si="2"/>
        <v>0</v>
      </c>
      <c r="O131" s="66"/>
      <c r="P131" s="66"/>
      <c r="Q131" s="63"/>
      <c r="R131" s="63"/>
      <c r="S131" s="162"/>
      <c r="T131" s="253">
        <f>Tableau2673[[#This Row],[MONTANT TOTAL  TTC]]</f>
        <v>0</v>
      </c>
      <c r="U131" s="81"/>
    </row>
    <row r="132" spans="1:21" ht="18.75" customHeight="1" x14ac:dyDescent="0.25">
      <c r="A132" s="125"/>
      <c r="B132" s="64"/>
      <c r="C132" s="64"/>
      <c r="D132" s="162"/>
      <c r="E132" s="65"/>
      <c r="F132" s="66"/>
      <c r="G132" s="66"/>
      <c r="H132" s="165"/>
      <c r="I132" s="66"/>
      <c r="J132" s="65"/>
      <c r="K132" s="66"/>
      <c r="L132" s="66"/>
      <c r="M132" s="67"/>
      <c r="N132" s="67">
        <f t="shared" si="2"/>
        <v>0</v>
      </c>
      <c r="O132" s="66"/>
      <c r="P132" s="66"/>
      <c r="Q132" s="63"/>
      <c r="R132" s="63"/>
      <c r="S132" s="162"/>
      <c r="T132" s="253">
        <f>Tableau2673[[#This Row],[MONTANT TOTAL  TTC]]</f>
        <v>0</v>
      </c>
      <c r="U132" s="81"/>
    </row>
    <row r="133" spans="1:21" ht="18.75" customHeight="1" x14ac:dyDescent="0.25">
      <c r="A133" s="125"/>
      <c r="B133" s="64"/>
      <c r="C133" s="64"/>
      <c r="D133" s="162"/>
      <c r="E133" s="65"/>
      <c r="F133" s="66"/>
      <c r="G133" s="66"/>
      <c r="H133" s="165"/>
      <c r="I133" s="66"/>
      <c r="J133" s="65"/>
      <c r="K133" s="66"/>
      <c r="L133" s="66"/>
      <c r="M133" s="67"/>
      <c r="N133" s="67">
        <f t="shared" si="2"/>
        <v>0</v>
      </c>
      <c r="O133" s="66"/>
      <c r="P133" s="66"/>
      <c r="Q133" s="63"/>
      <c r="R133" s="63"/>
      <c r="S133" s="162"/>
      <c r="T133" s="253">
        <f>Tableau2673[[#This Row],[MONTANT TOTAL  TTC]]</f>
        <v>0</v>
      </c>
      <c r="U133" s="81"/>
    </row>
    <row r="134" spans="1:21" ht="18.75" customHeight="1" x14ac:dyDescent="0.25">
      <c r="A134" s="125"/>
      <c r="B134" s="64"/>
      <c r="C134" s="64"/>
      <c r="D134" s="162"/>
      <c r="E134" s="65"/>
      <c r="F134" s="66"/>
      <c r="G134" s="66"/>
      <c r="H134" s="165"/>
      <c r="I134" s="66"/>
      <c r="J134" s="65"/>
      <c r="K134" s="66"/>
      <c r="L134" s="66"/>
      <c r="M134" s="67"/>
      <c r="N134" s="67">
        <f t="shared" si="2"/>
        <v>0</v>
      </c>
      <c r="O134" s="66"/>
      <c r="P134" s="66"/>
      <c r="Q134" s="63"/>
      <c r="R134" s="63"/>
      <c r="S134" s="162"/>
      <c r="T134" s="253">
        <f>Tableau2673[[#This Row],[MONTANT TOTAL  TTC]]</f>
        <v>0</v>
      </c>
      <c r="U134" s="81"/>
    </row>
    <row r="135" spans="1:21" ht="18.75" customHeight="1" x14ac:dyDescent="0.25">
      <c r="A135" s="125"/>
      <c r="B135" s="64"/>
      <c r="C135" s="64"/>
      <c r="D135" s="162"/>
      <c r="E135" s="65"/>
      <c r="F135" s="66"/>
      <c r="G135" s="66"/>
      <c r="H135" s="165"/>
      <c r="I135" s="66"/>
      <c r="J135" s="65"/>
      <c r="K135" s="66"/>
      <c r="L135" s="66"/>
      <c r="M135" s="67"/>
      <c r="N135" s="67">
        <f t="shared" si="2"/>
        <v>0</v>
      </c>
      <c r="O135" s="66"/>
      <c r="P135" s="66"/>
      <c r="Q135" s="63"/>
      <c r="R135" s="63"/>
      <c r="S135" s="162"/>
      <c r="T135" s="253">
        <f>Tableau2673[[#This Row],[MONTANT TOTAL  TTC]]</f>
        <v>0</v>
      </c>
      <c r="U135" s="81"/>
    </row>
    <row r="136" spans="1:21" ht="18.75" customHeight="1" x14ac:dyDescent="0.25">
      <c r="A136" s="125"/>
      <c r="B136" s="64"/>
      <c r="C136" s="64"/>
      <c r="D136" s="162"/>
      <c r="E136" s="65"/>
      <c r="F136" s="66"/>
      <c r="G136" s="66"/>
      <c r="H136" s="165"/>
      <c r="I136" s="66"/>
      <c r="J136" s="65"/>
      <c r="K136" s="66"/>
      <c r="L136" s="66"/>
      <c r="M136" s="67"/>
      <c r="N136" s="67">
        <f t="shared" si="2"/>
        <v>0</v>
      </c>
      <c r="O136" s="66"/>
      <c r="P136" s="66"/>
      <c r="Q136" s="63"/>
      <c r="R136" s="63"/>
      <c r="S136" s="162"/>
      <c r="T136" s="253">
        <f>Tableau2673[[#This Row],[MONTANT TOTAL  TTC]]</f>
        <v>0</v>
      </c>
      <c r="U136" s="81"/>
    </row>
    <row r="137" spans="1:21" ht="18.75" customHeight="1" x14ac:dyDescent="0.25">
      <c r="A137" s="125"/>
      <c r="B137" s="64"/>
      <c r="C137" s="64"/>
      <c r="D137" s="162"/>
      <c r="E137" s="65"/>
      <c r="F137" s="66"/>
      <c r="G137" s="66"/>
      <c r="H137" s="165"/>
      <c r="I137" s="66"/>
      <c r="J137" s="65"/>
      <c r="K137" s="66"/>
      <c r="L137" s="66"/>
      <c r="M137" s="67"/>
      <c r="N137" s="67">
        <f t="shared" si="2"/>
        <v>0</v>
      </c>
      <c r="O137" s="66"/>
      <c r="P137" s="66"/>
      <c r="Q137" s="63"/>
      <c r="R137" s="63"/>
      <c r="S137" s="162"/>
      <c r="T137" s="253">
        <f>Tableau2673[[#This Row],[MONTANT TOTAL  TTC]]</f>
        <v>0</v>
      </c>
      <c r="U137" s="81"/>
    </row>
    <row r="138" spans="1:21" ht="18.75" customHeight="1" x14ac:dyDescent="0.25">
      <c r="A138" s="125"/>
      <c r="B138" s="64"/>
      <c r="C138" s="64"/>
      <c r="D138" s="162"/>
      <c r="E138" s="65"/>
      <c r="F138" s="66"/>
      <c r="G138" s="66"/>
      <c r="H138" s="165"/>
      <c r="I138" s="66"/>
      <c r="J138" s="65"/>
      <c r="K138" s="66"/>
      <c r="L138" s="66"/>
      <c r="M138" s="67"/>
      <c r="N138" s="67">
        <f t="shared" si="2"/>
        <v>0</v>
      </c>
      <c r="O138" s="66"/>
      <c r="P138" s="66"/>
      <c r="Q138" s="63"/>
      <c r="R138" s="63"/>
      <c r="S138" s="162"/>
      <c r="T138" s="253">
        <f>Tableau2673[[#This Row],[MONTANT TOTAL  TTC]]</f>
        <v>0</v>
      </c>
      <c r="U138" s="81"/>
    </row>
    <row r="139" spans="1:21" ht="18.75" customHeight="1" x14ac:dyDescent="0.25">
      <c r="A139" s="125"/>
      <c r="B139" s="64"/>
      <c r="C139" s="64"/>
      <c r="D139" s="162"/>
      <c r="E139" s="65"/>
      <c r="F139" s="66"/>
      <c r="G139" s="66"/>
      <c r="H139" s="165"/>
      <c r="I139" s="66"/>
      <c r="J139" s="65"/>
      <c r="K139" s="66"/>
      <c r="L139" s="66"/>
      <c r="M139" s="67"/>
      <c r="N139" s="67">
        <f t="shared" si="2"/>
        <v>0</v>
      </c>
      <c r="O139" s="66"/>
      <c r="P139" s="66"/>
      <c r="Q139" s="63"/>
      <c r="R139" s="63"/>
      <c r="S139" s="162"/>
      <c r="T139" s="253">
        <f>Tableau2673[[#This Row],[MONTANT TOTAL  TTC]]</f>
        <v>0</v>
      </c>
      <c r="U139" s="81"/>
    </row>
    <row r="140" spans="1:21" ht="18.75" customHeight="1" x14ac:dyDescent="0.25">
      <c r="A140" s="125"/>
      <c r="B140" s="64"/>
      <c r="C140" s="64"/>
      <c r="D140" s="162"/>
      <c r="E140" s="65"/>
      <c r="F140" s="66"/>
      <c r="G140" s="66"/>
      <c r="H140" s="165"/>
      <c r="I140" s="66"/>
      <c r="J140" s="65"/>
      <c r="K140" s="66"/>
      <c r="L140" s="66"/>
      <c r="M140" s="67"/>
      <c r="N140" s="67">
        <f t="shared" si="2"/>
        <v>0</v>
      </c>
      <c r="O140" s="66"/>
      <c r="P140" s="66"/>
      <c r="Q140" s="63"/>
      <c r="R140" s="63"/>
      <c r="S140" s="162"/>
      <c r="T140" s="253">
        <f>Tableau2673[[#This Row],[MONTANT TOTAL  TTC]]</f>
        <v>0</v>
      </c>
      <c r="U140" s="81"/>
    </row>
    <row r="141" spans="1:21" ht="18.75" customHeight="1" x14ac:dyDescent="0.25">
      <c r="A141" s="125"/>
      <c r="B141" s="64"/>
      <c r="C141" s="64"/>
      <c r="D141" s="162"/>
      <c r="E141" s="65"/>
      <c r="F141" s="66"/>
      <c r="G141" s="66"/>
      <c r="H141" s="165"/>
      <c r="I141" s="66"/>
      <c r="J141" s="65"/>
      <c r="K141" s="66"/>
      <c r="L141" s="66"/>
      <c r="M141" s="67"/>
      <c r="N141" s="67">
        <f t="shared" si="2"/>
        <v>0</v>
      </c>
      <c r="O141" s="66"/>
      <c r="P141" s="66"/>
      <c r="Q141" s="63"/>
      <c r="R141" s="63"/>
      <c r="S141" s="162"/>
      <c r="T141" s="253">
        <f>Tableau2673[[#This Row],[MONTANT TOTAL  TTC]]</f>
        <v>0</v>
      </c>
      <c r="U141" s="81"/>
    </row>
    <row r="142" spans="1:21" ht="18.75" customHeight="1" x14ac:dyDescent="0.25">
      <c r="A142" s="125"/>
      <c r="B142" s="64"/>
      <c r="C142" s="64"/>
      <c r="D142" s="162"/>
      <c r="E142" s="65"/>
      <c r="F142" s="66"/>
      <c r="G142" s="66"/>
      <c r="H142" s="165"/>
      <c r="I142" s="66"/>
      <c r="J142" s="65"/>
      <c r="K142" s="66"/>
      <c r="L142" s="66"/>
      <c r="M142" s="67"/>
      <c r="N142" s="67">
        <f t="shared" si="2"/>
        <v>0</v>
      </c>
      <c r="O142" s="66"/>
      <c r="P142" s="66"/>
      <c r="Q142" s="63"/>
      <c r="R142" s="63"/>
      <c r="S142" s="162"/>
      <c r="T142" s="253">
        <f>Tableau2673[[#This Row],[MONTANT TOTAL  TTC]]</f>
        <v>0</v>
      </c>
      <c r="U142" s="81"/>
    </row>
    <row r="143" spans="1:21" ht="18.75" customHeight="1" x14ac:dyDescent="0.25">
      <c r="A143" s="125"/>
      <c r="B143" s="64"/>
      <c r="C143" s="64"/>
      <c r="D143" s="162"/>
      <c r="E143" s="65"/>
      <c r="F143" s="66"/>
      <c r="G143" s="66"/>
      <c r="H143" s="165"/>
      <c r="I143" s="66"/>
      <c r="J143" s="65"/>
      <c r="K143" s="66"/>
      <c r="L143" s="66"/>
      <c r="M143" s="67"/>
      <c r="N143" s="67">
        <f t="shared" si="2"/>
        <v>0</v>
      </c>
      <c r="O143" s="66"/>
      <c r="P143" s="66"/>
      <c r="Q143" s="63"/>
      <c r="R143" s="63"/>
      <c r="S143" s="162"/>
      <c r="T143" s="253">
        <f>Tableau2673[[#This Row],[MONTANT TOTAL  TTC]]</f>
        <v>0</v>
      </c>
      <c r="U143" s="81"/>
    </row>
    <row r="144" spans="1:21" ht="18.75" customHeight="1" x14ac:dyDescent="0.25">
      <c r="A144" s="125"/>
      <c r="B144" s="64"/>
      <c r="C144" s="64"/>
      <c r="D144" s="162"/>
      <c r="E144" s="65"/>
      <c r="F144" s="66"/>
      <c r="G144" s="66"/>
      <c r="H144" s="165"/>
      <c r="I144" s="66"/>
      <c r="J144" s="65"/>
      <c r="K144" s="66"/>
      <c r="L144" s="66"/>
      <c r="M144" s="67"/>
      <c r="N144" s="67">
        <f t="shared" si="2"/>
        <v>0</v>
      </c>
      <c r="O144" s="66"/>
      <c r="P144" s="66"/>
      <c r="Q144" s="63"/>
      <c r="R144" s="63"/>
      <c r="S144" s="162"/>
      <c r="T144" s="253">
        <f>Tableau2673[[#This Row],[MONTANT TOTAL  TTC]]</f>
        <v>0</v>
      </c>
      <c r="U144" s="81"/>
    </row>
    <row r="145" spans="1:21" ht="18.75" customHeight="1" x14ac:dyDescent="0.25">
      <c r="A145" s="125"/>
      <c r="B145" s="64"/>
      <c r="C145" s="64"/>
      <c r="D145" s="162"/>
      <c r="E145" s="65"/>
      <c r="F145" s="66"/>
      <c r="G145" s="66"/>
      <c r="H145" s="165"/>
      <c r="I145" s="66"/>
      <c r="J145" s="65"/>
      <c r="K145" s="66"/>
      <c r="L145" s="66"/>
      <c r="M145" s="67"/>
      <c r="N145" s="67">
        <f t="shared" si="2"/>
        <v>0</v>
      </c>
      <c r="O145" s="66"/>
      <c r="P145" s="66"/>
      <c r="Q145" s="63"/>
      <c r="R145" s="63"/>
      <c r="S145" s="162"/>
      <c r="T145" s="253">
        <f>Tableau2673[[#This Row],[MONTANT TOTAL  TTC]]</f>
        <v>0</v>
      </c>
      <c r="U145" s="81"/>
    </row>
    <row r="146" spans="1:21" ht="18.75" customHeight="1" x14ac:dyDescent="0.25">
      <c r="A146" s="125"/>
      <c r="B146" s="64"/>
      <c r="C146" s="64"/>
      <c r="D146" s="162"/>
      <c r="E146" s="65"/>
      <c r="F146" s="66"/>
      <c r="G146" s="66"/>
      <c r="H146" s="165"/>
      <c r="I146" s="66"/>
      <c r="J146" s="65"/>
      <c r="K146" s="66"/>
      <c r="L146" s="66"/>
      <c r="M146" s="67"/>
      <c r="N146" s="67">
        <f t="shared" si="2"/>
        <v>0</v>
      </c>
      <c r="O146" s="66"/>
      <c r="P146" s="66"/>
      <c r="Q146" s="63"/>
      <c r="R146" s="63"/>
      <c r="S146" s="162"/>
      <c r="T146" s="253">
        <f>Tableau2673[[#This Row],[MONTANT TOTAL  TTC]]</f>
        <v>0</v>
      </c>
      <c r="U146" s="81"/>
    </row>
    <row r="147" spans="1:21" ht="18.75" customHeight="1" x14ac:dyDescent="0.25">
      <c r="A147" s="125"/>
      <c r="B147" s="64"/>
      <c r="C147" s="64"/>
      <c r="D147" s="162"/>
      <c r="E147" s="65"/>
      <c r="F147" s="66"/>
      <c r="G147" s="66"/>
      <c r="H147" s="165"/>
      <c r="I147" s="66"/>
      <c r="J147" s="65"/>
      <c r="K147" s="66"/>
      <c r="L147" s="66"/>
      <c r="M147" s="67"/>
      <c r="N147" s="67">
        <f t="shared" si="2"/>
        <v>0</v>
      </c>
      <c r="O147" s="66"/>
      <c r="P147" s="66"/>
      <c r="Q147" s="63"/>
      <c r="R147" s="63"/>
      <c r="S147" s="162"/>
      <c r="T147" s="253">
        <f>Tableau2673[[#This Row],[MONTANT TOTAL  TTC]]</f>
        <v>0</v>
      </c>
      <c r="U147" s="81"/>
    </row>
    <row r="148" spans="1:21" ht="18.75" customHeight="1" x14ac:dyDescent="0.25">
      <c r="A148" s="125"/>
      <c r="B148" s="64"/>
      <c r="C148" s="64"/>
      <c r="D148" s="162"/>
      <c r="E148" s="65"/>
      <c r="F148" s="66"/>
      <c r="G148" s="66"/>
      <c r="H148" s="165"/>
      <c r="I148" s="66"/>
      <c r="J148" s="65"/>
      <c r="K148" s="66"/>
      <c r="L148" s="66"/>
      <c r="M148" s="67"/>
      <c r="N148" s="67">
        <f t="shared" si="2"/>
        <v>0</v>
      </c>
      <c r="O148" s="66"/>
      <c r="P148" s="66"/>
      <c r="Q148" s="63"/>
      <c r="R148" s="63"/>
      <c r="S148" s="162"/>
      <c r="T148" s="253">
        <f>Tableau2673[[#This Row],[MONTANT TOTAL  TTC]]</f>
        <v>0</v>
      </c>
      <c r="U148" s="81"/>
    </row>
    <row r="149" spans="1:21" ht="18.75" customHeight="1" x14ac:dyDescent="0.25">
      <c r="A149" s="125"/>
      <c r="B149" s="64"/>
      <c r="C149" s="64"/>
      <c r="D149" s="162"/>
      <c r="E149" s="65"/>
      <c r="F149" s="66"/>
      <c r="G149" s="66"/>
      <c r="H149" s="165"/>
      <c r="I149" s="66"/>
      <c r="J149" s="65"/>
      <c r="K149" s="66"/>
      <c r="L149" s="66"/>
      <c r="M149" s="67"/>
      <c r="N149" s="67">
        <f t="shared" si="2"/>
        <v>0</v>
      </c>
      <c r="O149" s="66"/>
      <c r="P149" s="66"/>
      <c r="Q149" s="63"/>
      <c r="R149" s="63"/>
      <c r="S149" s="162"/>
      <c r="T149" s="253">
        <f>Tableau2673[[#This Row],[MONTANT TOTAL  TTC]]</f>
        <v>0</v>
      </c>
      <c r="U149" s="81"/>
    </row>
    <row r="150" spans="1:21" ht="18.75" customHeight="1" x14ac:dyDescent="0.25">
      <c r="A150" s="125"/>
      <c r="B150" s="64"/>
      <c r="C150" s="64"/>
      <c r="D150" s="162"/>
      <c r="E150" s="65"/>
      <c r="F150" s="66"/>
      <c r="G150" s="66"/>
      <c r="H150" s="165"/>
      <c r="I150" s="66"/>
      <c r="J150" s="65"/>
      <c r="K150" s="66"/>
      <c r="L150" s="66"/>
      <c r="M150" s="67"/>
      <c r="N150" s="67">
        <f t="shared" si="2"/>
        <v>0</v>
      </c>
      <c r="O150" s="66"/>
      <c r="P150" s="66"/>
      <c r="Q150" s="63"/>
      <c r="R150" s="63"/>
      <c r="S150" s="162"/>
      <c r="T150" s="253">
        <f>Tableau2673[[#This Row],[MONTANT TOTAL  TTC]]</f>
        <v>0</v>
      </c>
      <c r="U150" s="81"/>
    </row>
    <row r="151" spans="1:21" ht="18.75" customHeight="1" x14ac:dyDescent="0.25">
      <c r="A151" s="125"/>
      <c r="B151" s="64"/>
      <c r="C151" s="64"/>
      <c r="D151" s="162"/>
      <c r="E151" s="65"/>
      <c r="F151" s="66"/>
      <c r="G151" s="66"/>
      <c r="H151" s="165"/>
      <c r="I151" s="66"/>
      <c r="J151" s="65"/>
      <c r="K151" s="66"/>
      <c r="L151" s="66"/>
      <c r="M151" s="67"/>
      <c r="N151" s="67">
        <f t="shared" si="2"/>
        <v>0</v>
      </c>
      <c r="O151" s="66"/>
      <c r="P151" s="66"/>
      <c r="Q151" s="63"/>
      <c r="R151" s="63"/>
      <c r="S151" s="162"/>
      <c r="T151" s="253">
        <f>Tableau2673[[#This Row],[MONTANT TOTAL  TTC]]</f>
        <v>0</v>
      </c>
      <c r="U151" s="81"/>
    </row>
    <row r="152" spans="1:21" ht="18.75" customHeight="1" x14ac:dyDescent="0.25">
      <c r="A152" s="125"/>
      <c r="B152" s="64"/>
      <c r="C152" s="64"/>
      <c r="D152" s="162"/>
      <c r="E152" s="65"/>
      <c r="F152" s="66"/>
      <c r="G152" s="66"/>
      <c r="H152" s="165"/>
      <c r="I152" s="66"/>
      <c r="J152" s="65"/>
      <c r="K152" s="66"/>
      <c r="L152" s="66"/>
      <c r="M152" s="67"/>
      <c r="N152" s="67">
        <f t="shared" si="2"/>
        <v>0</v>
      </c>
      <c r="O152" s="66"/>
      <c r="P152" s="66"/>
      <c r="Q152" s="63"/>
      <c r="R152" s="63"/>
      <c r="S152" s="162"/>
      <c r="T152" s="253">
        <f>Tableau2673[[#This Row],[MONTANT TOTAL  TTC]]</f>
        <v>0</v>
      </c>
      <c r="U152" s="81"/>
    </row>
    <row r="153" spans="1:21" ht="18.75" customHeight="1" x14ac:dyDescent="0.25">
      <c r="A153" s="125"/>
      <c r="B153" s="64"/>
      <c r="C153" s="64"/>
      <c r="D153" s="162"/>
      <c r="E153" s="65"/>
      <c r="F153" s="66"/>
      <c r="G153" s="66"/>
      <c r="H153" s="165"/>
      <c r="I153" s="66"/>
      <c r="J153" s="65"/>
      <c r="K153" s="66"/>
      <c r="L153" s="66"/>
      <c r="M153" s="67"/>
      <c r="N153" s="67">
        <f t="shared" si="2"/>
        <v>0</v>
      </c>
      <c r="O153" s="66"/>
      <c r="P153" s="66"/>
      <c r="Q153" s="63"/>
      <c r="R153" s="63"/>
      <c r="S153" s="162"/>
      <c r="T153" s="253">
        <f>Tableau2673[[#This Row],[MONTANT TOTAL  TTC]]</f>
        <v>0</v>
      </c>
      <c r="U153" s="81"/>
    </row>
    <row r="154" spans="1:21" ht="18.75" customHeight="1" x14ac:dyDescent="0.25">
      <c r="A154" s="125"/>
      <c r="B154" s="64"/>
      <c r="C154" s="64"/>
      <c r="D154" s="162"/>
      <c r="E154" s="65"/>
      <c r="F154" s="66"/>
      <c r="G154" s="66"/>
      <c r="H154" s="165"/>
      <c r="I154" s="66"/>
      <c r="J154" s="65"/>
      <c r="K154" s="66"/>
      <c r="L154" s="66"/>
      <c r="M154" s="67"/>
      <c r="N154" s="67">
        <f t="shared" si="2"/>
        <v>0</v>
      </c>
      <c r="O154" s="66"/>
      <c r="P154" s="66"/>
      <c r="Q154" s="63"/>
      <c r="R154" s="63"/>
      <c r="S154" s="162"/>
      <c r="T154" s="253">
        <f>Tableau2673[[#This Row],[MONTANT TOTAL  TTC]]</f>
        <v>0</v>
      </c>
      <c r="U154" s="81"/>
    </row>
    <row r="155" spans="1:21" ht="18.75" customHeight="1" x14ac:dyDescent="0.25">
      <c r="A155" s="125"/>
      <c r="B155" s="64"/>
      <c r="C155" s="64"/>
      <c r="D155" s="162"/>
      <c r="E155" s="65"/>
      <c r="F155" s="66"/>
      <c r="G155" s="66"/>
      <c r="H155" s="165"/>
      <c r="I155" s="66"/>
      <c r="J155" s="65"/>
      <c r="K155" s="66"/>
      <c r="L155" s="66"/>
      <c r="M155" s="67"/>
      <c r="N155" s="67">
        <f t="shared" si="2"/>
        <v>0</v>
      </c>
      <c r="O155" s="66"/>
      <c r="P155" s="66"/>
      <c r="Q155" s="63"/>
      <c r="R155" s="63"/>
      <c r="S155" s="162"/>
      <c r="T155" s="253">
        <f>Tableau2673[[#This Row],[MONTANT TOTAL  TTC]]</f>
        <v>0</v>
      </c>
      <c r="U155" s="81"/>
    </row>
    <row r="156" spans="1:21" ht="18.75" customHeight="1" x14ac:dyDescent="0.25">
      <c r="A156" s="125"/>
      <c r="B156" s="64"/>
      <c r="C156" s="64"/>
      <c r="D156" s="162"/>
      <c r="E156" s="65"/>
      <c r="F156" s="66"/>
      <c r="G156" s="66"/>
      <c r="H156" s="165"/>
      <c r="I156" s="66"/>
      <c r="J156" s="65"/>
      <c r="K156" s="66"/>
      <c r="L156" s="66"/>
      <c r="M156" s="67"/>
      <c r="N156" s="67">
        <f t="shared" si="2"/>
        <v>0</v>
      </c>
      <c r="O156" s="66"/>
      <c r="P156" s="66"/>
      <c r="Q156" s="63"/>
      <c r="R156" s="63"/>
      <c r="S156" s="162"/>
      <c r="T156" s="253">
        <f>Tableau2673[[#This Row],[MONTANT TOTAL  TTC]]</f>
        <v>0</v>
      </c>
      <c r="U156" s="81"/>
    </row>
    <row r="157" spans="1:21" ht="18.75" customHeight="1" x14ac:dyDescent="0.25">
      <c r="A157" s="125"/>
      <c r="B157" s="64"/>
      <c r="C157" s="64"/>
      <c r="D157" s="162"/>
      <c r="E157" s="65"/>
      <c r="F157" s="66"/>
      <c r="G157" s="66"/>
      <c r="H157" s="165"/>
      <c r="I157" s="66"/>
      <c r="J157" s="65"/>
      <c r="K157" s="66"/>
      <c r="L157" s="66"/>
      <c r="M157" s="67"/>
      <c r="N157" s="67">
        <f t="shared" si="2"/>
        <v>0</v>
      </c>
      <c r="O157" s="66"/>
      <c r="P157" s="66"/>
      <c r="Q157" s="63"/>
      <c r="R157" s="63"/>
      <c r="S157" s="162"/>
      <c r="T157" s="253">
        <f>Tableau2673[[#This Row],[MONTANT TOTAL  TTC]]</f>
        <v>0</v>
      </c>
      <c r="U157" s="81"/>
    </row>
    <row r="158" spans="1:21" ht="18.75" customHeight="1" x14ac:dyDescent="0.25">
      <c r="A158" s="125"/>
      <c r="B158" s="64"/>
      <c r="C158" s="64"/>
      <c r="D158" s="162"/>
      <c r="E158" s="65"/>
      <c r="F158" s="66"/>
      <c r="G158" s="66"/>
      <c r="H158" s="165"/>
      <c r="I158" s="66"/>
      <c r="J158" s="65"/>
      <c r="K158" s="66"/>
      <c r="L158" s="66"/>
      <c r="M158" s="67"/>
      <c r="N158" s="67">
        <f t="shared" si="2"/>
        <v>0</v>
      </c>
      <c r="O158" s="66"/>
      <c r="P158" s="66"/>
      <c r="Q158" s="63"/>
      <c r="R158" s="63"/>
      <c r="S158" s="162"/>
      <c r="T158" s="253">
        <f>Tableau2673[[#This Row],[MONTANT TOTAL  TTC]]</f>
        <v>0</v>
      </c>
      <c r="U158" s="81"/>
    </row>
    <row r="159" spans="1:21" ht="18.75" customHeight="1" x14ac:dyDescent="0.25">
      <c r="A159" s="125"/>
      <c r="B159" s="64"/>
      <c r="C159" s="64"/>
      <c r="D159" s="162"/>
      <c r="E159" s="65"/>
      <c r="F159" s="66"/>
      <c r="G159" s="66"/>
      <c r="H159" s="165"/>
      <c r="I159" s="66"/>
      <c r="J159" s="65"/>
      <c r="K159" s="66"/>
      <c r="L159" s="66"/>
      <c r="M159" s="67"/>
      <c r="N159" s="67">
        <f t="shared" si="2"/>
        <v>0</v>
      </c>
      <c r="O159" s="66"/>
      <c r="P159" s="66"/>
      <c r="Q159" s="63"/>
      <c r="R159" s="63"/>
      <c r="S159" s="162"/>
      <c r="T159" s="253">
        <f>Tableau2673[[#This Row],[MONTANT TOTAL  TTC]]</f>
        <v>0</v>
      </c>
      <c r="U159" s="81"/>
    </row>
    <row r="160" spans="1:21" ht="18.75" customHeight="1" x14ac:dyDescent="0.25">
      <c r="A160" s="125"/>
      <c r="B160" s="64"/>
      <c r="C160" s="64"/>
      <c r="D160" s="162"/>
      <c r="E160" s="65"/>
      <c r="F160" s="66"/>
      <c r="G160" s="66"/>
      <c r="H160" s="165"/>
      <c r="I160" s="66"/>
      <c r="J160" s="65"/>
      <c r="K160" s="66"/>
      <c r="L160" s="66"/>
      <c r="M160" s="67"/>
      <c r="N160" s="67">
        <f t="shared" si="2"/>
        <v>0</v>
      </c>
      <c r="O160" s="66"/>
      <c r="P160" s="66"/>
      <c r="Q160" s="63"/>
      <c r="R160" s="63"/>
      <c r="S160" s="162"/>
      <c r="T160" s="253">
        <f>Tableau2673[[#This Row],[MONTANT TOTAL  TTC]]</f>
        <v>0</v>
      </c>
      <c r="U160" s="81"/>
    </row>
    <row r="161" spans="1:21" ht="18.75" customHeight="1" x14ac:dyDescent="0.25">
      <c r="A161" s="125"/>
      <c r="B161" s="64"/>
      <c r="C161" s="64"/>
      <c r="D161" s="162"/>
      <c r="E161" s="65"/>
      <c r="F161" s="66"/>
      <c r="G161" s="66"/>
      <c r="H161" s="165"/>
      <c r="I161" s="66"/>
      <c r="J161" s="65"/>
      <c r="K161" s="66"/>
      <c r="L161" s="66"/>
      <c r="M161" s="67"/>
      <c r="N161" s="67">
        <f t="shared" si="2"/>
        <v>0</v>
      </c>
      <c r="O161" s="66"/>
      <c r="P161" s="66"/>
      <c r="Q161" s="63"/>
      <c r="R161" s="63"/>
      <c r="S161" s="162"/>
      <c r="T161" s="253">
        <f>Tableau2673[[#This Row],[MONTANT TOTAL  TTC]]</f>
        <v>0</v>
      </c>
      <c r="U161" s="81"/>
    </row>
    <row r="162" spans="1:21" ht="18.75" customHeight="1" x14ac:dyDescent="0.25">
      <c r="A162" s="125"/>
      <c r="B162" s="64"/>
      <c r="C162" s="64"/>
      <c r="D162" s="162"/>
      <c r="E162" s="65"/>
      <c r="F162" s="66"/>
      <c r="G162" s="66"/>
      <c r="H162" s="165"/>
      <c r="I162" s="66"/>
      <c r="J162" s="65"/>
      <c r="K162" s="66"/>
      <c r="L162" s="66"/>
      <c r="M162" s="67"/>
      <c r="N162" s="67">
        <f t="shared" si="2"/>
        <v>0</v>
      </c>
      <c r="O162" s="66"/>
      <c r="P162" s="66"/>
      <c r="Q162" s="63"/>
      <c r="R162" s="63"/>
      <c r="S162" s="162"/>
      <c r="T162" s="253">
        <f>Tableau2673[[#This Row],[MONTANT TOTAL  TTC]]</f>
        <v>0</v>
      </c>
      <c r="U162" s="81"/>
    </row>
    <row r="163" spans="1:21" ht="18.75" customHeight="1" x14ac:dyDescent="0.25">
      <c r="A163" s="125"/>
      <c r="B163" s="64"/>
      <c r="C163" s="64"/>
      <c r="D163" s="162"/>
      <c r="E163" s="65"/>
      <c r="F163" s="66"/>
      <c r="G163" s="66"/>
      <c r="H163" s="165"/>
      <c r="I163" s="66"/>
      <c r="J163" s="65"/>
      <c r="K163" s="66"/>
      <c r="L163" s="66"/>
      <c r="M163" s="67"/>
      <c r="N163" s="67">
        <f t="shared" si="2"/>
        <v>0</v>
      </c>
      <c r="O163" s="66"/>
      <c r="P163" s="66"/>
      <c r="Q163" s="63"/>
      <c r="R163" s="63"/>
      <c r="S163" s="162"/>
      <c r="T163" s="253">
        <f>Tableau2673[[#This Row],[MONTANT TOTAL  TTC]]</f>
        <v>0</v>
      </c>
      <c r="U163" s="81"/>
    </row>
    <row r="164" spans="1:21" ht="18.75" customHeight="1" x14ac:dyDescent="0.25">
      <c r="A164" s="125"/>
      <c r="B164" s="64"/>
      <c r="C164" s="64"/>
      <c r="D164" s="162"/>
      <c r="E164" s="65"/>
      <c r="F164" s="66"/>
      <c r="G164" s="66"/>
      <c r="H164" s="165"/>
      <c r="I164" s="66"/>
      <c r="J164" s="65"/>
      <c r="K164" s="66"/>
      <c r="L164" s="66"/>
      <c r="M164" s="67"/>
      <c r="N164" s="67">
        <f t="shared" si="2"/>
        <v>0</v>
      </c>
      <c r="O164" s="66"/>
      <c r="P164" s="66"/>
      <c r="Q164" s="63"/>
      <c r="R164" s="63"/>
      <c r="S164" s="162"/>
      <c r="T164" s="253">
        <f>Tableau2673[[#This Row],[MONTANT TOTAL  TTC]]</f>
        <v>0</v>
      </c>
      <c r="U164" s="81"/>
    </row>
    <row r="165" spans="1:21" ht="18.75" customHeight="1" x14ac:dyDescent="0.25">
      <c r="A165" s="125"/>
      <c r="B165" s="64"/>
      <c r="C165" s="64"/>
      <c r="D165" s="162"/>
      <c r="E165" s="65"/>
      <c r="F165" s="66"/>
      <c r="G165" s="66"/>
      <c r="H165" s="165"/>
      <c r="I165" s="66"/>
      <c r="J165" s="65"/>
      <c r="K165" s="66"/>
      <c r="L165" s="66"/>
      <c r="M165" s="67"/>
      <c r="N165" s="67">
        <f t="shared" si="2"/>
        <v>0</v>
      </c>
      <c r="O165" s="66"/>
      <c r="P165" s="66"/>
      <c r="Q165" s="63"/>
      <c r="R165" s="63"/>
      <c r="S165" s="162"/>
      <c r="T165" s="253">
        <f>Tableau2673[[#This Row],[MONTANT TOTAL  TTC]]</f>
        <v>0</v>
      </c>
      <c r="U165" s="81"/>
    </row>
    <row r="166" spans="1:21" ht="18.75" customHeight="1" x14ac:dyDescent="0.25">
      <c r="A166" s="125"/>
      <c r="B166" s="64"/>
      <c r="C166" s="64"/>
      <c r="D166" s="162"/>
      <c r="E166" s="65"/>
      <c r="F166" s="66"/>
      <c r="G166" s="66"/>
      <c r="H166" s="165"/>
      <c r="I166" s="66"/>
      <c r="J166" s="65"/>
      <c r="K166" s="66"/>
      <c r="L166" s="66"/>
      <c r="M166" s="67"/>
      <c r="N166" s="67">
        <f t="shared" si="2"/>
        <v>0</v>
      </c>
      <c r="O166" s="66"/>
      <c r="P166" s="66"/>
      <c r="Q166" s="63"/>
      <c r="R166" s="63"/>
      <c r="S166" s="162"/>
      <c r="T166" s="253">
        <f>Tableau2673[[#This Row],[MONTANT TOTAL  TTC]]</f>
        <v>0</v>
      </c>
      <c r="U166" s="81"/>
    </row>
    <row r="167" spans="1:21" ht="18.75" customHeight="1" x14ac:dyDescent="0.25">
      <c r="A167" s="125"/>
      <c r="B167" s="64"/>
      <c r="C167" s="64"/>
      <c r="D167" s="162"/>
      <c r="E167" s="65"/>
      <c r="F167" s="66"/>
      <c r="G167" s="66"/>
      <c r="H167" s="165"/>
      <c r="I167" s="66"/>
      <c r="J167" s="65"/>
      <c r="K167" s="66"/>
      <c r="L167" s="66"/>
      <c r="M167" s="67"/>
      <c r="N167" s="67">
        <f t="shared" si="2"/>
        <v>0</v>
      </c>
      <c r="O167" s="66"/>
      <c r="P167" s="66"/>
      <c r="Q167" s="63"/>
      <c r="R167" s="63"/>
      <c r="S167" s="162"/>
      <c r="T167" s="253">
        <f>Tableau2673[[#This Row],[MONTANT TOTAL  TTC]]</f>
        <v>0</v>
      </c>
      <c r="U167" s="81"/>
    </row>
    <row r="168" spans="1:21" ht="18.75" customHeight="1" x14ac:dyDescent="0.25">
      <c r="A168" s="125"/>
      <c r="B168" s="64"/>
      <c r="C168" s="64"/>
      <c r="D168" s="162"/>
      <c r="E168" s="65"/>
      <c r="F168" s="66"/>
      <c r="G168" s="66"/>
      <c r="H168" s="165"/>
      <c r="I168" s="66"/>
      <c r="J168" s="65"/>
      <c r="K168" s="66"/>
      <c r="L168" s="66"/>
      <c r="M168" s="67"/>
      <c r="N168" s="67">
        <f t="shared" si="2"/>
        <v>0</v>
      </c>
      <c r="O168" s="66"/>
      <c r="P168" s="66"/>
      <c r="Q168" s="63"/>
      <c r="R168" s="63"/>
      <c r="S168" s="162"/>
      <c r="T168" s="253">
        <f>Tableau2673[[#This Row],[MONTANT TOTAL  TTC]]</f>
        <v>0</v>
      </c>
      <c r="U168" s="81"/>
    </row>
    <row r="169" spans="1:21" ht="18.75" customHeight="1" x14ac:dyDescent="0.25">
      <c r="A169" s="125"/>
      <c r="B169" s="64"/>
      <c r="C169" s="64"/>
      <c r="D169" s="162"/>
      <c r="E169" s="65"/>
      <c r="F169" s="66"/>
      <c r="G169" s="66"/>
      <c r="H169" s="165"/>
      <c r="I169" s="66"/>
      <c r="J169" s="65"/>
      <c r="K169" s="66"/>
      <c r="L169" s="66"/>
      <c r="M169" s="67"/>
      <c r="N169" s="67">
        <f t="shared" si="2"/>
        <v>0</v>
      </c>
      <c r="O169" s="66"/>
      <c r="P169" s="66"/>
      <c r="Q169" s="63"/>
      <c r="R169" s="63"/>
      <c r="S169" s="162"/>
      <c r="T169" s="253">
        <f>Tableau2673[[#This Row],[MONTANT TOTAL  TTC]]</f>
        <v>0</v>
      </c>
      <c r="U169" s="81"/>
    </row>
    <row r="170" spans="1:21" ht="18.75" customHeight="1" x14ac:dyDescent="0.25">
      <c r="A170" s="125"/>
      <c r="B170" s="64"/>
      <c r="C170" s="64"/>
      <c r="D170" s="162"/>
      <c r="E170" s="65"/>
      <c r="F170" s="66"/>
      <c r="G170" s="66"/>
      <c r="H170" s="165"/>
      <c r="I170" s="66"/>
      <c r="J170" s="65"/>
      <c r="K170" s="66"/>
      <c r="L170" s="66"/>
      <c r="M170" s="67"/>
      <c r="N170" s="67">
        <f t="shared" ref="N170:N203" si="3">IF(OR(B170="Refuse",B170="Refusé"),0,(M170*1.2))</f>
        <v>0</v>
      </c>
      <c r="O170" s="66"/>
      <c r="P170" s="66"/>
      <c r="Q170" s="63"/>
      <c r="R170" s="63"/>
      <c r="S170" s="162"/>
      <c r="T170" s="253">
        <f>Tableau2673[[#This Row],[MONTANT TOTAL  TTC]]</f>
        <v>0</v>
      </c>
      <c r="U170" s="81"/>
    </row>
    <row r="171" spans="1:21" ht="18.75" customHeight="1" x14ac:dyDescent="0.25">
      <c r="A171" s="125"/>
      <c r="B171" s="64"/>
      <c r="C171" s="64"/>
      <c r="D171" s="162"/>
      <c r="E171" s="65"/>
      <c r="F171" s="66"/>
      <c r="G171" s="66"/>
      <c r="H171" s="165"/>
      <c r="I171" s="66"/>
      <c r="J171" s="65"/>
      <c r="K171" s="66"/>
      <c r="L171" s="66"/>
      <c r="M171" s="67"/>
      <c r="N171" s="67">
        <f t="shared" si="3"/>
        <v>0</v>
      </c>
      <c r="O171" s="66"/>
      <c r="P171" s="66"/>
      <c r="Q171" s="63"/>
      <c r="R171" s="63"/>
      <c r="S171" s="162"/>
      <c r="T171" s="253">
        <f>Tableau2673[[#This Row],[MONTANT TOTAL  TTC]]</f>
        <v>0</v>
      </c>
      <c r="U171" s="81"/>
    </row>
    <row r="172" spans="1:21" ht="18.75" customHeight="1" x14ac:dyDescent="0.25">
      <c r="A172" s="125"/>
      <c r="B172" s="64"/>
      <c r="C172" s="64"/>
      <c r="D172" s="162"/>
      <c r="E172" s="65"/>
      <c r="F172" s="66"/>
      <c r="G172" s="66"/>
      <c r="H172" s="165"/>
      <c r="I172" s="66"/>
      <c r="J172" s="65"/>
      <c r="K172" s="66"/>
      <c r="L172" s="66"/>
      <c r="M172" s="67"/>
      <c r="N172" s="67">
        <f t="shared" si="3"/>
        <v>0</v>
      </c>
      <c r="O172" s="66"/>
      <c r="P172" s="66"/>
      <c r="Q172" s="63"/>
      <c r="R172" s="63"/>
      <c r="S172" s="162"/>
      <c r="T172" s="253">
        <f>Tableau2673[[#This Row],[MONTANT TOTAL  TTC]]</f>
        <v>0</v>
      </c>
      <c r="U172" s="81"/>
    </row>
    <row r="173" spans="1:21" ht="18.75" customHeight="1" x14ac:dyDescent="0.25">
      <c r="A173" s="125"/>
      <c r="B173" s="64"/>
      <c r="C173" s="64"/>
      <c r="D173" s="162"/>
      <c r="E173" s="65"/>
      <c r="F173" s="66"/>
      <c r="G173" s="66"/>
      <c r="H173" s="165"/>
      <c r="I173" s="66"/>
      <c r="J173" s="65"/>
      <c r="K173" s="66"/>
      <c r="L173" s="66"/>
      <c r="M173" s="67"/>
      <c r="N173" s="67">
        <f t="shared" si="3"/>
        <v>0</v>
      </c>
      <c r="O173" s="66"/>
      <c r="P173" s="66"/>
      <c r="Q173" s="63"/>
      <c r="R173" s="63"/>
      <c r="S173" s="162"/>
      <c r="T173" s="253">
        <f>Tableau2673[[#This Row],[MONTANT TOTAL  TTC]]</f>
        <v>0</v>
      </c>
      <c r="U173" s="81"/>
    </row>
    <row r="174" spans="1:21" ht="18.75" customHeight="1" x14ac:dyDescent="0.25">
      <c r="A174" s="125"/>
      <c r="B174" s="64"/>
      <c r="C174" s="64"/>
      <c r="D174" s="162"/>
      <c r="E174" s="65"/>
      <c r="F174" s="66"/>
      <c r="G174" s="66"/>
      <c r="H174" s="165"/>
      <c r="I174" s="66"/>
      <c r="J174" s="65"/>
      <c r="K174" s="66"/>
      <c r="L174" s="66"/>
      <c r="M174" s="67"/>
      <c r="N174" s="67">
        <f t="shared" si="3"/>
        <v>0</v>
      </c>
      <c r="O174" s="66"/>
      <c r="P174" s="66"/>
      <c r="Q174" s="63"/>
      <c r="R174" s="63"/>
      <c r="S174" s="162"/>
      <c r="T174" s="253">
        <f>Tableau2673[[#This Row],[MONTANT TOTAL  TTC]]</f>
        <v>0</v>
      </c>
      <c r="U174" s="81"/>
    </row>
    <row r="175" spans="1:21" ht="18.75" customHeight="1" x14ac:dyDescent="0.25">
      <c r="A175" s="125"/>
      <c r="B175" s="64"/>
      <c r="C175" s="64"/>
      <c r="D175" s="162"/>
      <c r="E175" s="65"/>
      <c r="F175" s="66"/>
      <c r="G175" s="66"/>
      <c r="H175" s="165"/>
      <c r="I175" s="66"/>
      <c r="J175" s="65"/>
      <c r="K175" s="66"/>
      <c r="L175" s="66"/>
      <c r="M175" s="67"/>
      <c r="N175" s="67">
        <f t="shared" si="3"/>
        <v>0</v>
      </c>
      <c r="O175" s="66"/>
      <c r="P175" s="66"/>
      <c r="Q175" s="63"/>
      <c r="R175" s="63"/>
      <c r="S175" s="162"/>
      <c r="T175" s="253">
        <f>Tableau2673[[#This Row],[MONTANT TOTAL  TTC]]</f>
        <v>0</v>
      </c>
      <c r="U175" s="81"/>
    </row>
    <row r="176" spans="1:21" ht="18.75" customHeight="1" x14ac:dyDescent="0.25">
      <c r="A176" s="125"/>
      <c r="B176" s="64"/>
      <c r="C176" s="64"/>
      <c r="D176" s="162"/>
      <c r="E176" s="65"/>
      <c r="F176" s="66"/>
      <c r="G176" s="66"/>
      <c r="H176" s="165"/>
      <c r="I176" s="66"/>
      <c r="J176" s="65"/>
      <c r="K176" s="66"/>
      <c r="L176" s="66"/>
      <c r="M176" s="67"/>
      <c r="N176" s="67">
        <f t="shared" si="3"/>
        <v>0</v>
      </c>
      <c r="O176" s="66"/>
      <c r="P176" s="66"/>
      <c r="Q176" s="63"/>
      <c r="R176" s="63"/>
      <c r="S176" s="162"/>
      <c r="T176" s="253">
        <f>Tableau2673[[#This Row],[MONTANT TOTAL  TTC]]</f>
        <v>0</v>
      </c>
      <c r="U176" s="81"/>
    </row>
    <row r="177" spans="1:21" ht="18.75" customHeight="1" x14ac:dyDescent="0.25">
      <c r="A177" s="125"/>
      <c r="B177" s="64"/>
      <c r="C177" s="64"/>
      <c r="D177" s="162"/>
      <c r="E177" s="65"/>
      <c r="F177" s="66"/>
      <c r="G177" s="66"/>
      <c r="H177" s="165"/>
      <c r="I177" s="66"/>
      <c r="J177" s="65"/>
      <c r="K177" s="66"/>
      <c r="L177" s="66"/>
      <c r="M177" s="67"/>
      <c r="N177" s="67">
        <f t="shared" si="3"/>
        <v>0</v>
      </c>
      <c r="O177" s="66"/>
      <c r="P177" s="66"/>
      <c r="Q177" s="63"/>
      <c r="R177" s="63"/>
      <c r="S177" s="162"/>
      <c r="T177" s="253">
        <f>Tableau2673[[#This Row],[MONTANT TOTAL  TTC]]</f>
        <v>0</v>
      </c>
      <c r="U177" s="81"/>
    </row>
    <row r="178" spans="1:21" ht="18.75" customHeight="1" x14ac:dyDescent="0.25">
      <c r="A178" s="125"/>
      <c r="B178" s="64"/>
      <c r="C178" s="64"/>
      <c r="D178" s="162"/>
      <c r="E178" s="65"/>
      <c r="F178" s="66"/>
      <c r="G178" s="66"/>
      <c r="H178" s="165"/>
      <c r="I178" s="66"/>
      <c r="J178" s="65"/>
      <c r="K178" s="66"/>
      <c r="L178" s="66"/>
      <c r="M178" s="67"/>
      <c r="N178" s="67">
        <f t="shared" si="3"/>
        <v>0</v>
      </c>
      <c r="O178" s="66"/>
      <c r="P178" s="66"/>
      <c r="Q178" s="63"/>
      <c r="R178" s="63"/>
      <c r="S178" s="162"/>
      <c r="T178" s="253">
        <f>Tableau2673[[#This Row],[MONTANT TOTAL  TTC]]</f>
        <v>0</v>
      </c>
      <c r="U178" s="81"/>
    </row>
    <row r="179" spans="1:21" ht="18.75" customHeight="1" x14ac:dyDescent="0.25">
      <c r="A179" s="125"/>
      <c r="B179" s="64"/>
      <c r="C179" s="64"/>
      <c r="D179" s="162"/>
      <c r="E179" s="65"/>
      <c r="F179" s="66"/>
      <c r="G179" s="66"/>
      <c r="H179" s="165"/>
      <c r="I179" s="66"/>
      <c r="J179" s="65"/>
      <c r="K179" s="66"/>
      <c r="L179" s="66"/>
      <c r="M179" s="67"/>
      <c r="N179" s="67">
        <f t="shared" si="3"/>
        <v>0</v>
      </c>
      <c r="O179" s="66"/>
      <c r="P179" s="66"/>
      <c r="Q179" s="63"/>
      <c r="R179" s="63"/>
      <c r="S179" s="162"/>
      <c r="T179" s="253">
        <f>Tableau2673[[#This Row],[MONTANT TOTAL  TTC]]</f>
        <v>0</v>
      </c>
      <c r="U179" s="81"/>
    </row>
    <row r="180" spans="1:21" ht="18.75" customHeight="1" x14ac:dyDescent="0.25">
      <c r="A180" s="125"/>
      <c r="B180" s="64"/>
      <c r="C180" s="64"/>
      <c r="D180" s="162"/>
      <c r="E180" s="65"/>
      <c r="F180" s="66"/>
      <c r="G180" s="66"/>
      <c r="H180" s="165"/>
      <c r="I180" s="66"/>
      <c r="J180" s="65"/>
      <c r="K180" s="66"/>
      <c r="L180" s="66"/>
      <c r="M180" s="67"/>
      <c r="N180" s="67">
        <f t="shared" si="3"/>
        <v>0</v>
      </c>
      <c r="O180" s="66"/>
      <c r="P180" s="66"/>
      <c r="Q180" s="63"/>
      <c r="R180" s="63"/>
      <c r="S180" s="162"/>
      <c r="T180" s="253">
        <f>Tableau2673[[#This Row],[MONTANT TOTAL  TTC]]</f>
        <v>0</v>
      </c>
      <c r="U180" s="81"/>
    </row>
    <row r="181" spans="1:21" ht="18.75" customHeight="1" x14ac:dyDescent="0.25">
      <c r="A181" s="125"/>
      <c r="B181" s="64"/>
      <c r="C181" s="64"/>
      <c r="D181" s="162"/>
      <c r="E181" s="65"/>
      <c r="F181" s="66"/>
      <c r="G181" s="66"/>
      <c r="H181" s="165"/>
      <c r="I181" s="66"/>
      <c r="J181" s="65"/>
      <c r="K181" s="66"/>
      <c r="L181" s="66"/>
      <c r="M181" s="67"/>
      <c r="N181" s="67">
        <f t="shared" si="3"/>
        <v>0</v>
      </c>
      <c r="O181" s="66"/>
      <c r="P181" s="66"/>
      <c r="Q181" s="63"/>
      <c r="R181" s="63"/>
      <c r="S181" s="162"/>
      <c r="T181" s="253">
        <f>Tableau2673[[#This Row],[MONTANT TOTAL  TTC]]</f>
        <v>0</v>
      </c>
      <c r="U181" s="81"/>
    </row>
    <row r="182" spans="1:21" ht="18.75" customHeight="1" x14ac:dyDescent="0.25">
      <c r="A182" s="125"/>
      <c r="B182" s="64"/>
      <c r="C182" s="64"/>
      <c r="D182" s="162"/>
      <c r="E182" s="65"/>
      <c r="F182" s="66"/>
      <c r="G182" s="66"/>
      <c r="H182" s="165"/>
      <c r="I182" s="66"/>
      <c r="J182" s="65"/>
      <c r="K182" s="66"/>
      <c r="L182" s="66"/>
      <c r="M182" s="67"/>
      <c r="N182" s="67">
        <f t="shared" si="3"/>
        <v>0</v>
      </c>
      <c r="O182" s="66"/>
      <c r="P182" s="66"/>
      <c r="Q182" s="63"/>
      <c r="R182" s="63"/>
      <c r="S182" s="162"/>
      <c r="T182" s="253">
        <f>Tableau2673[[#This Row],[MONTANT TOTAL  TTC]]</f>
        <v>0</v>
      </c>
      <c r="U182" s="81"/>
    </row>
    <row r="183" spans="1:21" ht="18.75" customHeight="1" x14ac:dyDescent="0.25">
      <c r="A183" s="125"/>
      <c r="B183" s="64"/>
      <c r="C183" s="64"/>
      <c r="D183" s="162"/>
      <c r="E183" s="65"/>
      <c r="F183" s="66"/>
      <c r="G183" s="66"/>
      <c r="H183" s="165"/>
      <c r="I183" s="66"/>
      <c r="J183" s="65"/>
      <c r="K183" s="66"/>
      <c r="L183" s="66"/>
      <c r="M183" s="67"/>
      <c r="N183" s="67">
        <f t="shared" si="3"/>
        <v>0</v>
      </c>
      <c r="O183" s="66"/>
      <c r="P183" s="66"/>
      <c r="Q183" s="63"/>
      <c r="R183" s="63"/>
      <c r="S183" s="162"/>
      <c r="T183" s="253">
        <f>Tableau2673[[#This Row],[MONTANT TOTAL  TTC]]</f>
        <v>0</v>
      </c>
      <c r="U183" s="81"/>
    </row>
    <row r="184" spans="1:21" ht="18.75" customHeight="1" x14ac:dyDescent="0.25">
      <c r="A184" s="125"/>
      <c r="B184" s="64"/>
      <c r="C184" s="64"/>
      <c r="D184" s="162"/>
      <c r="E184" s="65"/>
      <c r="F184" s="66"/>
      <c r="G184" s="66"/>
      <c r="H184" s="165"/>
      <c r="I184" s="66"/>
      <c r="J184" s="65"/>
      <c r="K184" s="66"/>
      <c r="L184" s="66"/>
      <c r="M184" s="67"/>
      <c r="N184" s="67">
        <f t="shared" si="3"/>
        <v>0</v>
      </c>
      <c r="O184" s="66"/>
      <c r="P184" s="66"/>
      <c r="Q184" s="63"/>
      <c r="R184" s="63"/>
      <c r="S184" s="162"/>
      <c r="T184" s="253">
        <f>Tableau2673[[#This Row],[MONTANT TOTAL  TTC]]</f>
        <v>0</v>
      </c>
      <c r="U184" s="81"/>
    </row>
    <row r="185" spans="1:21" ht="18.75" customHeight="1" x14ac:dyDescent="0.25">
      <c r="A185" s="125"/>
      <c r="B185" s="64"/>
      <c r="C185" s="64"/>
      <c r="D185" s="162"/>
      <c r="E185" s="65"/>
      <c r="F185" s="66"/>
      <c r="G185" s="66"/>
      <c r="H185" s="165"/>
      <c r="I185" s="66"/>
      <c r="J185" s="65"/>
      <c r="K185" s="66"/>
      <c r="L185" s="66"/>
      <c r="M185" s="67"/>
      <c r="N185" s="67">
        <f t="shared" si="3"/>
        <v>0</v>
      </c>
      <c r="O185" s="66"/>
      <c r="P185" s="66"/>
      <c r="Q185" s="63"/>
      <c r="R185" s="63"/>
      <c r="S185" s="162"/>
      <c r="T185" s="253">
        <f>Tableau2673[[#This Row],[MONTANT TOTAL  TTC]]</f>
        <v>0</v>
      </c>
      <c r="U185" s="81"/>
    </row>
    <row r="186" spans="1:21" ht="18.75" customHeight="1" x14ac:dyDescent="0.25">
      <c r="A186" s="125"/>
      <c r="B186" s="64"/>
      <c r="C186" s="64"/>
      <c r="D186" s="162"/>
      <c r="E186" s="65"/>
      <c r="F186" s="66"/>
      <c r="G186" s="66"/>
      <c r="H186" s="165"/>
      <c r="I186" s="66"/>
      <c r="J186" s="65"/>
      <c r="K186" s="66"/>
      <c r="L186" s="66"/>
      <c r="M186" s="67"/>
      <c r="N186" s="67">
        <f t="shared" si="3"/>
        <v>0</v>
      </c>
      <c r="O186" s="66"/>
      <c r="P186" s="66"/>
      <c r="Q186" s="63"/>
      <c r="R186" s="63"/>
      <c r="S186" s="162"/>
      <c r="T186" s="253">
        <f>Tableau2673[[#This Row],[MONTANT TOTAL  TTC]]</f>
        <v>0</v>
      </c>
      <c r="U186" s="81"/>
    </row>
    <row r="187" spans="1:21" ht="18.75" customHeight="1" x14ac:dyDescent="0.25">
      <c r="A187" s="125"/>
      <c r="B187" s="64"/>
      <c r="C187" s="64"/>
      <c r="D187" s="162"/>
      <c r="E187" s="65"/>
      <c r="F187" s="66"/>
      <c r="G187" s="66"/>
      <c r="H187" s="165"/>
      <c r="I187" s="66"/>
      <c r="J187" s="65"/>
      <c r="K187" s="66"/>
      <c r="L187" s="66"/>
      <c r="M187" s="67"/>
      <c r="N187" s="67">
        <f t="shared" si="3"/>
        <v>0</v>
      </c>
      <c r="O187" s="66"/>
      <c r="P187" s="66"/>
      <c r="Q187" s="63"/>
      <c r="R187" s="63"/>
      <c r="S187" s="162"/>
      <c r="T187" s="253">
        <f>Tableau2673[[#This Row],[MONTANT TOTAL  TTC]]</f>
        <v>0</v>
      </c>
      <c r="U187" s="81"/>
    </row>
    <row r="188" spans="1:21" ht="18.75" customHeight="1" x14ac:dyDescent="0.25">
      <c r="A188" s="125"/>
      <c r="B188" s="64"/>
      <c r="C188" s="64"/>
      <c r="D188" s="162"/>
      <c r="E188" s="65"/>
      <c r="F188" s="66"/>
      <c r="G188" s="66"/>
      <c r="H188" s="165"/>
      <c r="I188" s="66"/>
      <c r="J188" s="65"/>
      <c r="K188" s="66"/>
      <c r="L188" s="66"/>
      <c r="M188" s="67"/>
      <c r="N188" s="67">
        <f t="shared" si="3"/>
        <v>0</v>
      </c>
      <c r="O188" s="66"/>
      <c r="P188" s="66"/>
      <c r="Q188" s="63"/>
      <c r="R188" s="63"/>
      <c r="S188" s="162"/>
      <c r="T188" s="253">
        <f>Tableau2673[[#This Row],[MONTANT TOTAL  TTC]]</f>
        <v>0</v>
      </c>
      <c r="U188" s="81"/>
    </row>
    <row r="189" spans="1:21" ht="18.75" customHeight="1" x14ac:dyDescent="0.25">
      <c r="A189" s="125"/>
      <c r="B189" s="64"/>
      <c r="C189" s="64"/>
      <c r="D189" s="162"/>
      <c r="E189" s="65"/>
      <c r="F189" s="66"/>
      <c r="G189" s="66"/>
      <c r="H189" s="165"/>
      <c r="I189" s="66"/>
      <c r="J189" s="65"/>
      <c r="K189" s="66"/>
      <c r="L189" s="66"/>
      <c r="M189" s="67"/>
      <c r="N189" s="67">
        <f t="shared" si="3"/>
        <v>0</v>
      </c>
      <c r="O189" s="66"/>
      <c r="P189" s="66"/>
      <c r="Q189" s="63"/>
      <c r="R189" s="63"/>
      <c r="S189" s="162"/>
      <c r="T189" s="253">
        <f>Tableau2673[[#This Row],[MONTANT TOTAL  TTC]]</f>
        <v>0</v>
      </c>
      <c r="U189" s="81"/>
    </row>
    <row r="190" spans="1:21" ht="18.75" customHeight="1" x14ac:dyDescent="0.25">
      <c r="A190" s="125"/>
      <c r="B190" s="64"/>
      <c r="C190" s="64"/>
      <c r="D190" s="162"/>
      <c r="E190" s="65"/>
      <c r="F190" s="66"/>
      <c r="G190" s="66"/>
      <c r="H190" s="165"/>
      <c r="I190" s="66"/>
      <c r="J190" s="65"/>
      <c r="K190" s="66"/>
      <c r="L190" s="66"/>
      <c r="M190" s="67"/>
      <c r="N190" s="67">
        <f t="shared" si="3"/>
        <v>0</v>
      </c>
      <c r="O190" s="66"/>
      <c r="P190" s="66"/>
      <c r="Q190" s="63"/>
      <c r="R190" s="63"/>
      <c r="S190" s="162"/>
      <c r="T190" s="253">
        <f>Tableau2673[[#This Row],[MONTANT TOTAL  TTC]]</f>
        <v>0</v>
      </c>
      <c r="U190" s="81"/>
    </row>
    <row r="191" spans="1:21" ht="18.75" customHeight="1" x14ac:dyDescent="0.25">
      <c r="A191" s="125"/>
      <c r="B191" s="64"/>
      <c r="C191" s="64"/>
      <c r="D191" s="162"/>
      <c r="E191" s="65"/>
      <c r="F191" s="66"/>
      <c r="G191" s="66"/>
      <c r="H191" s="165"/>
      <c r="I191" s="66"/>
      <c r="J191" s="65"/>
      <c r="K191" s="66"/>
      <c r="L191" s="66"/>
      <c r="M191" s="67"/>
      <c r="N191" s="67">
        <f t="shared" si="3"/>
        <v>0</v>
      </c>
      <c r="O191" s="66"/>
      <c r="P191" s="66"/>
      <c r="Q191" s="63"/>
      <c r="R191" s="63"/>
      <c r="S191" s="162"/>
      <c r="T191" s="253">
        <f>Tableau2673[[#This Row],[MONTANT TOTAL  TTC]]</f>
        <v>0</v>
      </c>
      <c r="U191" s="81"/>
    </row>
    <row r="192" spans="1:21" ht="18.75" customHeight="1" x14ac:dyDescent="0.25">
      <c r="A192" s="125"/>
      <c r="B192" s="64"/>
      <c r="C192" s="64"/>
      <c r="D192" s="162"/>
      <c r="E192" s="65"/>
      <c r="F192" s="66"/>
      <c r="G192" s="66"/>
      <c r="H192" s="165"/>
      <c r="I192" s="66"/>
      <c r="J192" s="65"/>
      <c r="K192" s="66"/>
      <c r="L192" s="66"/>
      <c r="M192" s="67"/>
      <c r="N192" s="67">
        <f t="shared" si="3"/>
        <v>0</v>
      </c>
      <c r="O192" s="66"/>
      <c r="P192" s="66"/>
      <c r="Q192" s="63"/>
      <c r="R192" s="63"/>
      <c r="S192" s="162"/>
      <c r="T192" s="253">
        <f>Tableau2673[[#This Row],[MONTANT TOTAL  TTC]]</f>
        <v>0</v>
      </c>
      <c r="U192" s="81"/>
    </row>
    <row r="193" spans="1:21" ht="18.75" customHeight="1" x14ac:dyDescent="0.25">
      <c r="A193" s="125"/>
      <c r="B193" s="64"/>
      <c r="C193" s="64"/>
      <c r="D193" s="162"/>
      <c r="E193" s="65"/>
      <c r="F193" s="66"/>
      <c r="G193" s="66"/>
      <c r="H193" s="165"/>
      <c r="I193" s="66"/>
      <c r="J193" s="65"/>
      <c r="K193" s="66"/>
      <c r="L193" s="66"/>
      <c r="M193" s="67"/>
      <c r="N193" s="67">
        <f t="shared" si="3"/>
        <v>0</v>
      </c>
      <c r="O193" s="66"/>
      <c r="P193" s="66"/>
      <c r="Q193" s="63"/>
      <c r="R193" s="63"/>
      <c r="S193" s="162"/>
      <c r="T193" s="253">
        <f>Tableau2673[[#This Row],[MONTANT TOTAL  TTC]]</f>
        <v>0</v>
      </c>
      <c r="U193" s="81"/>
    </row>
    <row r="194" spans="1:21" ht="18.75" customHeight="1" x14ac:dyDescent="0.25">
      <c r="A194" s="125"/>
      <c r="B194" s="64"/>
      <c r="C194" s="64"/>
      <c r="D194" s="162"/>
      <c r="E194" s="65"/>
      <c r="F194" s="66"/>
      <c r="G194" s="66"/>
      <c r="H194" s="165"/>
      <c r="I194" s="66"/>
      <c r="J194" s="65"/>
      <c r="K194" s="66"/>
      <c r="L194" s="66"/>
      <c r="M194" s="67"/>
      <c r="N194" s="67">
        <f t="shared" si="3"/>
        <v>0</v>
      </c>
      <c r="O194" s="66"/>
      <c r="P194" s="66"/>
      <c r="Q194" s="63"/>
      <c r="R194" s="63"/>
      <c r="S194" s="162"/>
      <c r="T194" s="253">
        <f>Tableau2673[[#This Row],[MONTANT TOTAL  TTC]]</f>
        <v>0</v>
      </c>
      <c r="U194" s="81"/>
    </row>
    <row r="195" spans="1:21" ht="18.75" customHeight="1" x14ac:dyDescent="0.25">
      <c r="A195" s="125"/>
      <c r="B195" s="64"/>
      <c r="C195" s="64"/>
      <c r="D195" s="162"/>
      <c r="E195" s="65"/>
      <c r="F195" s="66"/>
      <c r="G195" s="66"/>
      <c r="H195" s="165"/>
      <c r="I195" s="66"/>
      <c r="J195" s="65"/>
      <c r="K195" s="66"/>
      <c r="L195" s="66"/>
      <c r="M195" s="67"/>
      <c r="N195" s="67">
        <f t="shared" si="3"/>
        <v>0</v>
      </c>
      <c r="O195" s="66"/>
      <c r="P195" s="66"/>
      <c r="Q195" s="63"/>
      <c r="R195" s="63"/>
      <c r="S195" s="162"/>
      <c r="T195" s="253">
        <f>Tableau2673[[#This Row],[MONTANT TOTAL  TTC]]</f>
        <v>0</v>
      </c>
      <c r="U195" s="81"/>
    </row>
    <row r="196" spans="1:21" ht="18.75" customHeight="1" x14ac:dyDescent="0.25">
      <c r="A196" s="125"/>
      <c r="B196" s="64"/>
      <c r="C196" s="64"/>
      <c r="D196" s="162"/>
      <c r="E196" s="65"/>
      <c r="F196" s="66"/>
      <c r="G196" s="66"/>
      <c r="H196" s="165"/>
      <c r="I196" s="66"/>
      <c r="J196" s="65"/>
      <c r="K196" s="66"/>
      <c r="L196" s="66"/>
      <c r="M196" s="67"/>
      <c r="N196" s="67">
        <f t="shared" si="3"/>
        <v>0</v>
      </c>
      <c r="O196" s="66"/>
      <c r="P196" s="66"/>
      <c r="Q196" s="63"/>
      <c r="R196" s="63"/>
      <c r="S196" s="162"/>
      <c r="T196" s="253">
        <f>Tableau2673[[#This Row],[MONTANT TOTAL  TTC]]</f>
        <v>0</v>
      </c>
      <c r="U196" s="81"/>
    </row>
    <row r="197" spans="1:21" ht="18.75" customHeight="1" x14ac:dyDescent="0.25">
      <c r="A197" s="125"/>
      <c r="B197" s="64"/>
      <c r="C197" s="64"/>
      <c r="D197" s="162"/>
      <c r="E197" s="65"/>
      <c r="F197" s="66"/>
      <c r="G197" s="66"/>
      <c r="H197" s="165"/>
      <c r="I197" s="66"/>
      <c r="J197" s="65"/>
      <c r="K197" s="66"/>
      <c r="L197" s="66"/>
      <c r="M197" s="67"/>
      <c r="N197" s="67">
        <f t="shared" si="3"/>
        <v>0</v>
      </c>
      <c r="O197" s="66"/>
      <c r="P197" s="66"/>
      <c r="Q197" s="63"/>
      <c r="R197" s="63"/>
      <c r="S197" s="162"/>
      <c r="T197" s="253">
        <f>Tableau2673[[#This Row],[MONTANT TOTAL  TTC]]</f>
        <v>0</v>
      </c>
      <c r="U197" s="81"/>
    </row>
    <row r="198" spans="1:21" ht="18.75" customHeight="1" x14ac:dyDescent="0.25">
      <c r="A198" s="125"/>
      <c r="B198" s="64"/>
      <c r="C198" s="64"/>
      <c r="D198" s="162"/>
      <c r="E198" s="65"/>
      <c r="F198" s="66"/>
      <c r="G198" s="66"/>
      <c r="H198" s="165"/>
      <c r="I198" s="66"/>
      <c r="J198" s="65"/>
      <c r="K198" s="66"/>
      <c r="L198" s="66"/>
      <c r="M198" s="67"/>
      <c r="N198" s="67">
        <f t="shared" si="3"/>
        <v>0</v>
      </c>
      <c r="O198" s="66"/>
      <c r="P198" s="66"/>
      <c r="Q198" s="63"/>
      <c r="R198" s="63"/>
      <c r="S198" s="162"/>
      <c r="T198" s="253">
        <f>Tableau2673[[#This Row],[MONTANT TOTAL  TTC]]</f>
        <v>0</v>
      </c>
      <c r="U198" s="81"/>
    </row>
    <row r="199" spans="1:21" ht="18.75" customHeight="1" x14ac:dyDescent="0.25">
      <c r="A199" s="125"/>
      <c r="B199" s="64"/>
      <c r="C199" s="64"/>
      <c r="D199" s="162"/>
      <c r="E199" s="65"/>
      <c r="F199" s="66"/>
      <c r="G199" s="66"/>
      <c r="H199" s="165"/>
      <c r="I199" s="66"/>
      <c r="J199" s="65"/>
      <c r="K199" s="66"/>
      <c r="L199" s="66"/>
      <c r="M199" s="67"/>
      <c r="N199" s="67">
        <f t="shared" si="3"/>
        <v>0</v>
      </c>
      <c r="O199" s="66"/>
      <c r="P199" s="66"/>
      <c r="Q199" s="63"/>
      <c r="R199" s="63"/>
      <c r="S199" s="162"/>
      <c r="T199" s="253">
        <f>Tableau2673[[#This Row],[MONTANT TOTAL  TTC]]</f>
        <v>0</v>
      </c>
      <c r="U199" s="81"/>
    </row>
    <row r="200" spans="1:21" ht="18.75" customHeight="1" x14ac:dyDescent="0.25">
      <c r="A200" s="125"/>
      <c r="B200" s="64"/>
      <c r="C200" s="64"/>
      <c r="D200" s="162"/>
      <c r="E200" s="65"/>
      <c r="F200" s="66"/>
      <c r="G200" s="66"/>
      <c r="H200" s="165"/>
      <c r="I200" s="66"/>
      <c r="J200" s="65"/>
      <c r="K200" s="66"/>
      <c r="L200" s="66"/>
      <c r="M200" s="67"/>
      <c r="N200" s="67">
        <f t="shared" si="3"/>
        <v>0</v>
      </c>
      <c r="O200" s="66"/>
      <c r="P200" s="66"/>
      <c r="Q200" s="63"/>
      <c r="R200" s="63"/>
      <c r="S200" s="162"/>
      <c r="T200" s="253">
        <f>Tableau2673[[#This Row],[MONTANT TOTAL  TTC]]</f>
        <v>0</v>
      </c>
      <c r="U200" s="81"/>
    </row>
    <row r="201" spans="1:21" ht="18.75" customHeight="1" x14ac:dyDescent="0.25">
      <c r="A201" s="125"/>
      <c r="B201" s="64"/>
      <c r="C201" s="64"/>
      <c r="D201" s="162"/>
      <c r="E201" s="65"/>
      <c r="F201" s="66"/>
      <c r="G201" s="66"/>
      <c r="H201" s="165"/>
      <c r="I201" s="66"/>
      <c r="J201" s="65"/>
      <c r="K201" s="66"/>
      <c r="L201" s="66"/>
      <c r="M201" s="67"/>
      <c r="N201" s="67">
        <f t="shared" si="3"/>
        <v>0</v>
      </c>
      <c r="O201" s="66"/>
      <c r="P201" s="66"/>
      <c r="Q201" s="63"/>
      <c r="R201" s="63"/>
      <c r="S201" s="162"/>
      <c r="T201" s="253">
        <f>Tableau2673[[#This Row],[MONTANT TOTAL  TTC]]</f>
        <v>0</v>
      </c>
      <c r="U201" s="81"/>
    </row>
    <row r="202" spans="1:21" ht="18.75" customHeight="1" x14ac:dyDescent="0.25">
      <c r="A202" s="125"/>
      <c r="B202" s="64"/>
      <c r="C202" s="64"/>
      <c r="D202" s="162"/>
      <c r="E202" s="65"/>
      <c r="F202" s="66"/>
      <c r="G202" s="66"/>
      <c r="H202" s="165"/>
      <c r="I202" s="66"/>
      <c r="J202" s="65"/>
      <c r="K202" s="66"/>
      <c r="L202" s="66"/>
      <c r="M202" s="67"/>
      <c r="N202" s="67">
        <f t="shared" si="3"/>
        <v>0</v>
      </c>
      <c r="O202" s="66"/>
      <c r="P202" s="66"/>
      <c r="Q202" s="63"/>
      <c r="R202" s="63"/>
      <c r="S202" s="162"/>
      <c r="T202" s="253">
        <f>Tableau2673[[#This Row],[MONTANT TOTAL  TTC]]</f>
        <v>0</v>
      </c>
      <c r="U202" s="81"/>
    </row>
    <row r="203" spans="1:21" ht="18.75" customHeight="1" x14ac:dyDescent="0.25">
      <c r="A203" s="125"/>
      <c r="B203" s="70"/>
      <c r="C203" s="70"/>
      <c r="D203" s="163"/>
      <c r="E203" s="72"/>
      <c r="F203" s="73"/>
      <c r="G203" s="73"/>
      <c r="H203" s="166"/>
      <c r="I203" s="73"/>
      <c r="J203" s="72"/>
      <c r="K203" s="73"/>
      <c r="L203" s="73"/>
      <c r="M203" s="74"/>
      <c r="N203" s="74">
        <f t="shared" si="3"/>
        <v>0</v>
      </c>
      <c r="O203" s="73"/>
      <c r="P203" s="73"/>
      <c r="Q203" s="71"/>
      <c r="R203" s="71"/>
      <c r="S203" s="163"/>
      <c r="T203" s="253">
        <f>Tableau2673[[#This Row],[MONTANT TOTAL  TTC]]</f>
        <v>0</v>
      </c>
      <c r="U203" s="81"/>
    </row>
    <row r="204" spans="1:21" ht="18.75" customHeight="1" x14ac:dyDescent="0.25">
      <c r="A204" s="53"/>
      <c r="B204" s="260" t="s">
        <v>10</v>
      </c>
      <c r="C204" s="260"/>
      <c r="D204" s="261"/>
      <c r="E204" s="262"/>
      <c r="F204" s="263"/>
      <c r="G204" s="263"/>
      <c r="H204" s="264"/>
      <c r="I204" s="263"/>
      <c r="J204" s="262"/>
      <c r="K204" s="263"/>
      <c r="L204" s="263"/>
      <c r="M204" s="248"/>
      <c r="N204" s="248">
        <f>SUBTOTAL(109,Tableau2673[MONTANT TOTAL  TTC])</f>
        <v>0</v>
      </c>
      <c r="O204" s="263"/>
      <c r="P204" s="263"/>
      <c r="Q204" s="265"/>
      <c r="R204" s="265"/>
      <c r="S204" s="261"/>
      <c r="T204" s="254">
        <f>SUBTOTAL(109,Tableau2673[RESTE A RECEVOIR TTC])</f>
        <v>0</v>
      </c>
      <c r="U204" s="273"/>
    </row>
    <row r="207" spans="1:21" ht="81" customHeight="1" x14ac:dyDescent="0.25">
      <c r="A207" s="119" t="s">
        <v>34</v>
      </c>
      <c r="B207" s="119"/>
      <c r="C207" s="119"/>
      <c r="D207" s="119"/>
      <c r="E207" s="119"/>
      <c r="F207" s="119"/>
      <c r="G207" s="119"/>
      <c r="H207" s="119"/>
      <c r="I207" s="119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</row>
    <row r="208" spans="1:21" ht="59.25" customHeight="1" x14ac:dyDescent="0.25">
      <c r="A208" s="56"/>
      <c r="B208" s="245" t="s">
        <v>18</v>
      </c>
      <c r="C208" s="245" t="s">
        <v>0</v>
      </c>
      <c r="D208" s="246" t="s">
        <v>1</v>
      </c>
      <c r="E208" s="245" t="s">
        <v>2</v>
      </c>
      <c r="F208" s="245" t="s">
        <v>3</v>
      </c>
      <c r="G208" s="245" t="s">
        <v>11</v>
      </c>
      <c r="H208" s="244" t="s">
        <v>14</v>
      </c>
      <c r="I208" s="245" t="s">
        <v>13</v>
      </c>
      <c r="J208" s="245" t="s">
        <v>27</v>
      </c>
      <c r="K208" s="245" t="s">
        <v>8</v>
      </c>
      <c r="L208" s="245" t="s">
        <v>6</v>
      </c>
      <c r="M208" s="286" t="s">
        <v>55</v>
      </c>
      <c r="N208" s="286" t="s">
        <v>57</v>
      </c>
      <c r="O208" s="245" t="s">
        <v>7</v>
      </c>
      <c r="P208" s="245" t="s">
        <v>15</v>
      </c>
      <c r="Q208" s="287" t="s">
        <v>32</v>
      </c>
      <c r="R208" s="287" t="s">
        <v>26</v>
      </c>
      <c r="S208" s="246" t="s">
        <v>4</v>
      </c>
      <c r="T208" s="286" t="s">
        <v>9</v>
      </c>
      <c r="U208" s="245" t="s">
        <v>12</v>
      </c>
    </row>
    <row r="209" spans="1:21" ht="18.75" customHeight="1" x14ac:dyDescent="0.25">
      <c r="A209" s="120" t="s">
        <v>43</v>
      </c>
      <c r="B209" s="194"/>
      <c r="C209" s="194"/>
      <c r="D209" s="193"/>
      <c r="E209" s="191"/>
      <c r="F209" s="190"/>
      <c r="G209" s="190"/>
      <c r="H209" s="192"/>
      <c r="I209" s="190"/>
      <c r="J209" s="191"/>
      <c r="K209" s="190"/>
      <c r="L209" s="190"/>
      <c r="M209" s="188"/>
      <c r="N209" s="188">
        <f t="shared" ref="N209:N272" si="4">IF(OR(B209="Refuse",B209="Refusé"),0,(M209*1.2))</f>
        <v>0</v>
      </c>
      <c r="O209" s="190"/>
      <c r="P209" s="190"/>
      <c r="Q209" s="189"/>
      <c r="R209" s="189"/>
      <c r="S209" s="193"/>
      <c r="T209" s="252">
        <f>Tableau2678[[#This Row],[MONTANT TOTAL  TTC]]</f>
        <v>0</v>
      </c>
      <c r="U209" s="226"/>
    </row>
    <row r="210" spans="1:21" ht="18.75" customHeight="1" x14ac:dyDescent="0.25">
      <c r="A210" s="121"/>
      <c r="B210" s="64"/>
      <c r="C210" s="64"/>
      <c r="D210" s="162"/>
      <c r="E210" s="65"/>
      <c r="F210" s="66"/>
      <c r="G210" s="66"/>
      <c r="H210" s="165"/>
      <c r="I210" s="66"/>
      <c r="J210" s="65"/>
      <c r="K210" s="66"/>
      <c r="L210" s="66"/>
      <c r="M210" s="67"/>
      <c r="N210" s="67">
        <f t="shared" si="4"/>
        <v>0</v>
      </c>
      <c r="O210" s="66"/>
      <c r="P210" s="66"/>
      <c r="Q210" s="63"/>
      <c r="R210" s="63"/>
      <c r="S210" s="162"/>
      <c r="T210" s="253">
        <f>Tableau2678[[#This Row],[MONTANT TOTAL  TTC]]</f>
        <v>0</v>
      </c>
      <c r="U210" s="81"/>
    </row>
    <row r="211" spans="1:21" ht="18.75" customHeight="1" x14ac:dyDescent="0.25">
      <c r="A211" s="121"/>
      <c r="B211" s="64"/>
      <c r="C211" s="64"/>
      <c r="D211" s="162"/>
      <c r="E211" s="65"/>
      <c r="F211" s="66"/>
      <c r="G211" s="66"/>
      <c r="H211" s="165"/>
      <c r="I211" s="66"/>
      <c r="J211" s="65"/>
      <c r="K211" s="66"/>
      <c r="L211" s="66"/>
      <c r="M211" s="67"/>
      <c r="N211" s="67">
        <f t="shared" si="4"/>
        <v>0</v>
      </c>
      <c r="O211" s="66"/>
      <c r="P211" s="66"/>
      <c r="Q211" s="63"/>
      <c r="R211" s="63"/>
      <c r="S211" s="162"/>
      <c r="T211" s="253">
        <f>Tableau2678[[#This Row],[MONTANT TOTAL  TTC]]</f>
        <v>0</v>
      </c>
      <c r="U211" s="81"/>
    </row>
    <row r="212" spans="1:21" ht="18.75" customHeight="1" x14ac:dyDescent="0.25">
      <c r="A212" s="121"/>
      <c r="B212" s="64"/>
      <c r="C212" s="64"/>
      <c r="D212" s="162"/>
      <c r="E212" s="65"/>
      <c r="F212" s="66"/>
      <c r="G212" s="66"/>
      <c r="H212" s="165"/>
      <c r="I212" s="66"/>
      <c r="J212" s="65"/>
      <c r="K212" s="66"/>
      <c r="L212" s="66"/>
      <c r="M212" s="67"/>
      <c r="N212" s="67">
        <f t="shared" si="4"/>
        <v>0</v>
      </c>
      <c r="O212" s="66"/>
      <c r="P212" s="66"/>
      <c r="Q212" s="63"/>
      <c r="R212" s="63"/>
      <c r="S212" s="162"/>
      <c r="T212" s="253">
        <f>Tableau2678[[#This Row],[MONTANT TOTAL  TTC]]</f>
        <v>0</v>
      </c>
      <c r="U212" s="81"/>
    </row>
    <row r="213" spans="1:21" ht="18.75" customHeight="1" x14ac:dyDescent="0.25">
      <c r="A213" s="121"/>
      <c r="B213" s="64"/>
      <c r="C213" s="64"/>
      <c r="D213" s="162"/>
      <c r="E213" s="65"/>
      <c r="F213" s="66"/>
      <c r="G213" s="66"/>
      <c r="H213" s="165"/>
      <c r="I213" s="66"/>
      <c r="J213" s="65"/>
      <c r="K213" s="66"/>
      <c r="L213" s="66"/>
      <c r="M213" s="67"/>
      <c r="N213" s="67">
        <f t="shared" si="4"/>
        <v>0</v>
      </c>
      <c r="O213" s="66"/>
      <c r="P213" s="66"/>
      <c r="Q213" s="63"/>
      <c r="R213" s="63"/>
      <c r="S213" s="162"/>
      <c r="T213" s="253">
        <f>Tableau2678[[#This Row],[MONTANT TOTAL  TTC]]</f>
        <v>0</v>
      </c>
      <c r="U213" s="81"/>
    </row>
    <row r="214" spans="1:21" ht="18.75" customHeight="1" x14ac:dyDescent="0.25">
      <c r="A214" s="121"/>
      <c r="B214" s="64"/>
      <c r="C214" s="64"/>
      <c r="D214" s="162"/>
      <c r="E214" s="65"/>
      <c r="F214" s="66"/>
      <c r="G214" s="66"/>
      <c r="H214" s="165"/>
      <c r="I214" s="66"/>
      <c r="J214" s="65"/>
      <c r="K214" s="66"/>
      <c r="L214" s="66"/>
      <c r="M214" s="67"/>
      <c r="N214" s="67">
        <f t="shared" si="4"/>
        <v>0</v>
      </c>
      <c r="O214" s="66"/>
      <c r="P214" s="66"/>
      <c r="Q214" s="63"/>
      <c r="R214" s="63"/>
      <c r="S214" s="162"/>
      <c r="T214" s="253">
        <f>Tableau2678[[#This Row],[MONTANT TOTAL  TTC]]</f>
        <v>0</v>
      </c>
      <c r="U214" s="81"/>
    </row>
    <row r="215" spans="1:21" ht="18.75" customHeight="1" x14ac:dyDescent="0.25">
      <c r="A215" s="121"/>
      <c r="B215" s="64"/>
      <c r="C215" s="64"/>
      <c r="D215" s="162"/>
      <c r="E215" s="65"/>
      <c r="F215" s="66"/>
      <c r="G215" s="66"/>
      <c r="H215" s="165"/>
      <c r="I215" s="66"/>
      <c r="J215" s="65"/>
      <c r="K215" s="66"/>
      <c r="L215" s="66"/>
      <c r="M215" s="67"/>
      <c r="N215" s="67">
        <f t="shared" si="4"/>
        <v>0</v>
      </c>
      <c r="O215" s="66"/>
      <c r="P215" s="66"/>
      <c r="Q215" s="63"/>
      <c r="R215" s="63"/>
      <c r="S215" s="162"/>
      <c r="T215" s="253">
        <f>Tableau2678[[#This Row],[MONTANT TOTAL  TTC]]</f>
        <v>0</v>
      </c>
      <c r="U215" s="81"/>
    </row>
    <row r="216" spans="1:21" ht="18.75" customHeight="1" x14ac:dyDescent="0.25">
      <c r="A216" s="121"/>
      <c r="B216" s="64"/>
      <c r="C216" s="64"/>
      <c r="D216" s="162"/>
      <c r="E216" s="65"/>
      <c r="F216" s="66"/>
      <c r="G216" s="66"/>
      <c r="H216" s="165"/>
      <c r="I216" s="66"/>
      <c r="J216" s="65"/>
      <c r="K216" s="66"/>
      <c r="L216" s="66"/>
      <c r="M216" s="67"/>
      <c r="N216" s="67">
        <f t="shared" si="4"/>
        <v>0</v>
      </c>
      <c r="O216" s="66"/>
      <c r="P216" s="66"/>
      <c r="Q216" s="63"/>
      <c r="R216" s="63"/>
      <c r="S216" s="162"/>
      <c r="T216" s="253">
        <f>Tableau2678[[#This Row],[MONTANT TOTAL  TTC]]</f>
        <v>0</v>
      </c>
      <c r="U216" s="81"/>
    </row>
    <row r="217" spans="1:21" ht="18.75" customHeight="1" x14ac:dyDescent="0.25">
      <c r="A217" s="121"/>
      <c r="B217" s="64"/>
      <c r="C217" s="64"/>
      <c r="D217" s="162"/>
      <c r="E217" s="65"/>
      <c r="F217" s="66"/>
      <c r="G217" s="66"/>
      <c r="H217" s="165"/>
      <c r="I217" s="66"/>
      <c r="J217" s="65"/>
      <c r="K217" s="66"/>
      <c r="L217" s="66"/>
      <c r="M217" s="67"/>
      <c r="N217" s="67">
        <f t="shared" si="4"/>
        <v>0</v>
      </c>
      <c r="O217" s="66"/>
      <c r="P217" s="66"/>
      <c r="Q217" s="63"/>
      <c r="R217" s="63"/>
      <c r="S217" s="162"/>
      <c r="T217" s="253">
        <f>Tableau2678[[#This Row],[MONTANT TOTAL  TTC]]</f>
        <v>0</v>
      </c>
      <c r="U217" s="81"/>
    </row>
    <row r="218" spans="1:21" ht="18.75" customHeight="1" x14ac:dyDescent="0.25">
      <c r="A218" s="121"/>
      <c r="B218" s="64"/>
      <c r="C218" s="64"/>
      <c r="D218" s="162"/>
      <c r="E218" s="65"/>
      <c r="F218" s="66"/>
      <c r="G218" s="66"/>
      <c r="H218" s="165"/>
      <c r="I218" s="66"/>
      <c r="J218" s="65"/>
      <c r="K218" s="66"/>
      <c r="L218" s="66"/>
      <c r="M218" s="67"/>
      <c r="N218" s="67">
        <f t="shared" si="4"/>
        <v>0</v>
      </c>
      <c r="O218" s="66"/>
      <c r="P218" s="66"/>
      <c r="Q218" s="63"/>
      <c r="R218" s="63"/>
      <c r="S218" s="162"/>
      <c r="T218" s="253">
        <f>Tableau2678[[#This Row],[MONTANT TOTAL  TTC]]</f>
        <v>0</v>
      </c>
      <c r="U218" s="81"/>
    </row>
    <row r="219" spans="1:21" ht="18.75" customHeight="1" x14ac:dyDescent="0.25">
      <c r="A219" s="121"/>
      <c r="B219" s="64"/>
      <c r="C219" s="64"/>
      <c r="D219" s="162"/>
      <c r="E219" s="65"/>
      <c r="F219" s="66"/>
      <c r="G219" s="66"/>
      <c r="H219" s="165"/>
      <c r="I219" s="66"/>
      <c r="J219" s="65"/>
      <c r="K219" s="66"/>
      <c r="L219" s="66"/>
      <c r="M219" s="67"/>
      <c r="N219" s="67">
        <f t="shared" si="4"/>
        <v>0</v>
      </c>
      <c r="O219" s="66"/>
      <c r="P219" s="66"/>
      <c r="Q219" s="63"/>
      <c r="R219" s="63"/>
      <c r="S219" s="162"/>
      <c r="T219" s="253">
        <f>Tableau2678[[#This Row],[MONTANT TOTAL  TTC]]</f>
        <v>0</v>
      </c>
      <c r="U219" s="81"/>
    </row>
    <row r="220" spans="1:21" ht="18.75" customHeight="1" x14ac:dyDescent="0.25">
      <c r="A220" s="121"/>
      <c r="B220" s="64"/>
      <c r="C220" s="64"/>
      <c r="D220" s="162"/>
      <c r="E220" s="65"/>
      <c r="F220" s="66"/>
      <c r="G220" s="66"/>
      <c r="H220" s="165"/>
      <c r="I220" s="66"/>
      <c r="J220" s="65"/>
      <c r="K220" s="66"/>
      <c r="L220" s="66"/>
      <c r="M220" s="67"/>
      <c r="N220" s="67">
        <f t="shared" si="4"/>
        <v>0</v>
      </c>
      <c r="O220" s="66"/>
      <c r="P220" s="66"/>
      <c r="Q220" s="63"/>
      <c r="R220" s="63"/>
      <c r="S220" s="162"/>
      <c r="T220" s="253">
        <f>Tableau2678[[#This Row],[MONTANT TOTAL  TTC]]</f>
        <v>0</v>
      </c>
      <c r="U220" s="81"/>
    </row>
    <row r="221" spans="1:21" ht="18.75" customHeight="1" x14ac:dyDescent="0.25">
      <c r="A221" s="121"/>
      <c r="B221" s="64"/>
      <c r="C221" s="64"/>
      <c r="D221" s="162"/>
      <c r="E221" s="65"/>
      <c r="F221" s="66"/>
      <c r="G221" s="66"/>
      <c r="H221" s="165"/>
      <c r="I221" s="66"/>
      <c r="J221" s="65"/>
      <c r="K221" s="66"/>
      <c r="L221" s="66"/>
      <c r="M221" s="67"/>
      <c r="N221" s="67">
        <f t="shared" si="4"/>
        <v>0</v>
      </c>
      <c r="O221" s="66"/>
      <c r="P221" s="66"/>
      <c r="Q221" s="63"/>
      <c r="R221" s="63"/>
      <c r="S221" s="162"/>
      <c r="T221" s="253">
        <f>Tableau2678[[#This Row],[MONTANT TOTAL  TTC]]</f>
        <v>0</v>
      </c>
      <c r="U221" s="81"/>
    </row>
    <row r="222" spans="1:21" ht="18.75" customHeight="1" x14ac:dyDescent="0.25">
      <c r="A222" s="121"/>
      <c r="B222" s="64"/>
      <c r="C222" s="64"/>
      <c r="D222" s="162"/>
      <c r="E222" s="65"/>
      <c r="F222" s="66"/>
      <c r="G222" s="66"/>
      <c r="H222" s="165"/>
      <c r="I222" s="66"/>
      <c r="J222" s="65"/>
      <c r="K222" s="66"/>
      <c r="L222" s="66"/>
      <c r="M222" s="67"/>
      <c r="N222" s="67">
        <f t="shared" si="4"/>
        <v>0</v>
      </c>
      <c r="O222" s="66"/>
      <c r="P222" s="66"/>
      <c r="Q222" s="63"/>
      <c r="R222" s="63"/>
      <c r="S222" s="162"/>
      <c r="T222" s="253">
        <f>Tableau2678[[#This Row],[MONTANT TOTAL  TTC]]</f>
        <v>0</v>
      </c>
      <c r="U222" s="81"/>
    </row>
    <row r="223" spans="1:21" ht="18.75" customHeight="1" x14ac:dyDescent="0.25">
      <c r="A223" s="121"/>
      <c r="B223" s="64"/>
      <c r="C223" s="64"/>
      <c r="D223" s="162"/>
      <c r="E223" s="65"/>
      <c r="F223" s="66"/>
      <c r="G223" s="66"/>
      <c r="H223" s="165"/>
      <c r="I223" s="66"/>
      <c r="J223" s="65"/>
      <c r="K223" s="66"/>
      <c r="L223" s="66"/>
      <c r="M223" s="67"/>
      <c r="N223" s="67">
        <f t="shared" si="4"/>
        <v>0</v>
      </c>
      <c r="O223" s="66"/>
      <c r="P223" s="66"/>
      <c r="Q223" s="63"/>
      <c r="R223" s="63"/>
      <c r="S223" s="162"/>
      <c r="T223" s="253">
        <f>Tableau2678[[#This Row],[MONTANT TOTAL  TTC]]</f>
        <v>0</v>
      </c>
      <c r="U223" s="81"/>
    </row>
    <row r="224" spans="1:21" ht="18.75" customHeight="1" x14ac:dyDescent="0.25">
      <c r="A224" s="121"/>
      <c r="B224" s="64"/>
      <c r="C224" s="64"/>
      <c r="D224" s="162"/>
      <c r="E224" s="65"/>
      <c r="F224" s="66"/>
      <c r="G224" s="66"/>
      <c r="H224" s="165"/>
      <c r="I224" s="66"/>
      <c r="J224" s="65"/>
      <c r="K224" s="66"/>
      <c r="L224" s="66"/>
      <c r="M224" s="67"/>
      <c r="N224" s="67">
        <f t="shared" si="4"/>
        <v>0</v>
      </c>
      <c r="O224" s="66"/>
      <c r="P224" s="66"/>
      <c r="Q224" s="63"/>
      <c r="R224" s="63"/>
      <c r="S224" s="162"/>
      <c r="T224" s="253">
        <f>Tableau2678[[#This Row],[MONTANT TOTAL  TTC]]</f>
        <v>0</v>
      </c>
      <c r="U224" s="81"/>
    </row>
    <row r="225" spans="1:21" ht="18.75" customHeight="1" x14ac:dyDescent="0.25">
      <c r="A225" s="121"/>
      <c r="B225" s="64"/>
      <c r="C225" s="64"/>
      <c r="D225" s="162"/>
      <c r="E225" s="65"/>
      <c r="F225" s="66"/>
      <c r="G225" s="66"/>
      <c r="H225" s="165"/>
      <c r="I225" s="66"/>
      <c r="J225" s="65"/>
      <c r="K225" s="66"/>
      <c r="L225" s="66"/>
      <c r="M225" s="67"/>
      <c r="N225" s="67">
        <f t="shared" si="4"/>
        <v>0</v>
      </c>
      <c r="O225" s="66"/>
      <c r="P225" s="66"/>
      <c r="Q225" s="63"/>
      <c r="R225" s="63"/>
      <c r="S225" s="162"/>
      <c r="T225" s="253">
        <f>Tableau2678[[#This Row],[MONTANT TOTAL  TTC]]</f>
        <v>0</v>
      </c>
      <c r="U225" s="81"/>
    </row>
    <row r="226" spans="1:21" ht="18.75" customHeight="1" x14ac:dyDescent="0.25">
      <c r="A226" s="121"/>
      <c r="B226" s="64"/>
      <c r="C226" s="64"/>
      <c r="D226" s="162"/>
      <c r="E226" s="65"/>
      <c r="F226" s="66"/>
      <c r="G226" s="66"/>
      <c r="H226" s="165"/>
      <c r="I226" s="66"/>
      <c r="J226" s="65"/>
      <c r="K226" s="66"/>
      <c r="L226" s="66"/>
      <c r="M226" s="67"/>
      <c r="N226" s="67">
        <f t="shared" si="4"/>
        <v>0</v>
      </c>
      <c r="O226" s="66"/>
      <c r="P226" s="66"/>
      <c r="Q226" s="63"/>
      <c r="R226" s="63"/>
      <c r="S226" s="162"/>
      <c r="T226" s="253">
        <f>Tableau2678[[#This Row],[MONTANT TOTAL  TTC]]</f>
        <v>0</v>
      </c>
      <c r="U226" s="81"/>
    </row>
    <row r="227" spans="1:21" ht="18.75" customHeight="1" x14ac:dyDescent="0.25">
      <c r="A227" s="121"/>
      <c r="B227" s="64"/>
      <c r="C227" s="64"/>
      <c r="D227" s="162"/>
      <c r="E227" s="65"/>
      <c r="F227" s="66"/>
      <c r="G227" s="66"/>
      <c r="H227" s="165"/>
      <c r="I227" s="66"/>
      <c r="J227" s="65"/>
      <c r="K227" s="66"/>
      <c r="L227" s="66"/>
      <c r="M227" s="67"/>
      <c r="N227" s="67">
        <f t="shared" si="4"/>
        <v>0</v>
      </c>
      <c r="O227" s="66"/>
      <c r="P227" s="66"/>
      <c r="Q227" s="63"/>
      <c r="R227" s="63"/>
      <c r="S227" s="162"/>
      <c r="T227" s="253">
        <f>Tableau2678[[#This Row],[MONTANT TOTAL  TTC]]</f>
        <v>0</v>
      </c>
      <c r="U227" s="81"/>
    </row>
    <row r="228" spans="1:21" ht="18.75" customHeight="1" x14ac:dyDescent="0.25">
      <c r="A228" s="121"/>
      <c r="B228" s="64"/>
      <c r="C228" s="64"/>
      <c r="D228" s="162"/>
      <c r="E228" s="65"/>
      <c r="F228" s="66"/>
      <c r="G228" s="66"/>
      <c r="H228" s="165"/>
      <c r="I228" s="66"/>
      <c r="J228" s="65"/>
      <c r="K228" s="66"/>
      <c r="L228" s="66"/>
      <c r="M228" s="67"/>
      <c r="N228" s="67">
        <f t="shared" si="4"/>
        <v>0</v>
      </c>
      <c r="O228" s="66"/>
      <c r="P228" s="66"/>
      <c r="Q228" s="63"/>
      <c r="R228" s="63"/>
      <c r="S228" s="162"/>
      <c r="T228" s="253">
        <f>Tableau2678[[#This Row],[MONTANT TOTAL  TTC]]</f>
        <v>0</v>
      </c>
      <c r="U228" s="81"/>
    </row>
    <row r="229" spans="1:21" ht="18.75" customHeight="1" x14ac:dyDescent="0.25">
      <c r="A229" s="121"/>
      <c r="B229" s="64"/>
      <c r="C229" s="64"/>
      <c r="D229" s="162"/>
      <c r="E229" s="65"/>
      <c r="F229" s="66"/>
      <c r="G229" s="66"/>
      <c r="H229" s="165"/>
      <c r="I229" s="66"/>
      <c r="J229" s="65"/>
      <c r="K229" s="66"/>
      <c r="L229" s="66"/>
      <c r="M229" s="67"/>
      <c r="N229" s="67">
        <f t="shared" si="4"/>
        <v>0</v>
      </c>
      <c r="O229" s="66"/>
      <c r="P229" s="66"/>
      <c r="Q229" s="63"/>
      <c r="R229" s="63"/>
      <c r="S229" s="162"/>
      <c r="T229" s="253">
        <f>Tableau2678[[#This Row],[MONTANT TOTAL  TTC]]</f>
        <v>0</v>
      </c>
      <c r="U229" s="81"/>
    </row>
    <row r="230" spans="1:21" ht="18.75" customHeight="1" x14ac:dyDescent="0.25">
      <c r="A230" s="121"/>
      <c r="B230" s="64"/>
      <c r="C230" s="64"/>
      <c r="D230" s="162"/>
      <c r="E230" s="65"/>
      <c r="F230" s="66"/>
      <c r="G230" s="66"/>
      <c r="H230" s="165"/>
      <c r="I230" s="66"/>
      <c r="J230" s="65"/>
      <c r="K230" s="66"/>
      <c r="L230" s="66"/>
      <c r="M230" s="67"/>
      <c r="N230" s="67">
        <f t="shared" si="4"/>
        <v>0</v>
      </c>
      <c r="O230" s="66"/>
      <c r="P230" s="66"/>
      <c r="Q230" s="63"/>
      <c r="R230" s="63"/>
      <c r="S230" s="162"/>
      <c r="T230" s="253">
        <f>Tableau2678[[#This Row],[MONTANT TOTAL  TTC]]</f>
        <v>0</v>
      </c>
      <c r="U230" s="81"/>
    </row>
    <row r="231" spans="1:21" ht="18.75" customHeight="1" x14ac:dyDescent="0.25">
      <c r="A231" s="121"/>
      <c r="B231" s="64"/>
      <c r="C231" s="64"/>
      <c r="D231" s="162"/>
      <c r="E231" s="65"/>
      <c r="F231" s="66"/>
      <c r="G231" s="66"/>
      <c r="H231" s="165"/>
      <c r="I231" s="66"/>
      <c r="J231" s="65"/>
      <c r="K231" s="66"/>
      <c r="L231" s="66"/>
      <c r="M231" s="67"/>
      <c r="N231" s="67">
        <f t="shared" si="4"/>
        <v>0</v>
      </c>
      <c r="O231" s="66"/>
      <c r="P231" s="66"/>
      <c r="Q231" s="63"/>
      <c r="R231" s="63"/>
      <c r="S231" s="162"/>
      <c r="T231" s="253">
        <f>Tableau2678[[#This Row],[MONTANT TOTAL  TTC]]</f>
        <v>0</v>
      </c>
      <c r="U231" s="81"/>
    </row>
    <row r="232" spans="1:21" ht="18.75" customHeight="1" x14ac:dyDescent="0.25">
      <c r="A232" s="121"/>
      <c r="B232" s="64"/>
      <c r="C232" s="64"/>
      <c r="D232" s="162"/>
      <c r="E232" s="65"/>
      <c r="F232" s="66"/>
      <c r="G232" s="66"/>
      <c r="H232" s="165"/>
      <c r="I232" s="66"/>
      <c r="J232" s="65"/>
      <c r="K232" s="66"/>
      <c r="L232" s="66"/>
      <c r="M232" s="67"/>
      <c r="N232" s="67">
        <f t="shared" si="4"/>
        <v>0</v>
      </c>
      <c r="O232" s="66"/>
      <c r="P232" s="66"/>
      <c r="Q232" s="63"/>
      <c r="R232" s="63"/>
      <c r="S232" s="162"/>
      <c r="T232" s="253">
        <f>Tableau2678[[#This Row],[MONTANT TOTAL  TTC]]</f>
        <v>0</v>
      </c>
      <c r="U232" s="81"/>
    </row>
    <row r="233" spans="1:21" ht="18.75" customHeight="1" x14ac:dyDescent="0.25">
      <c r="A233" s="121"/>
      <c r="B233" s="64"/>
      <c r="C233" s="64"/>
      <c r="D233" s="162"/>
      <c r="E233" s="65"/>
      <c r="F233" s="66"/>
      <c r="G233" s="66"/>
      <c r="H233" s="165"/>
      <c r="I233" s="66"/>
      <c r="J233" s="65"/>
      <c r="K233" s="66"/>
      <c r="L233" s="66"/>
      <c r="M233" s="67"/>
      <c r="N233" s="67">
        <f t="shared" si="4"/>
        <v>0</v>
      </c>
      <c r="O233" s="66"/>
      <c r="P233" s="66"/>
      <c r="Q233" s="63"/>
      <c r="R233" s="63"/>
      <c r="S233" s="162"/>
      <c r="T233" s="253">
        <f>Tableau2678[[#This Row],[MONTANT TOTAL  TTC]]</f>
        <v>0</v>
      </c>
      <c r="U233" s="81"/>
    </row>
    <row r="234" spans="1:21" ht="18.75" customHeight="1" x14ac:dyDescent="0.25">
      <c r="A234" s="121"/>
      <c r="B234" s="64"/>
      <c r="C234" s="64"/>
      <c r="D234" s="162"/>
      <c r="E234" s="65"/>
      <c r="F234" s="66"/>
      <c r="G234" s="66"/>
      <c r="H234" s="165"/>
      <c r="I234" s="66"/>
      <c r="J234" s="65"/>
      <c r="K234" s="66"/>
      <c r="L234" s="66"/>
      <c r="M234" s="67"/>
      <c r="N234" s="67">
        <f t="shared" si="4"/>
        <v>0</v>
      </c>
      <c r="O234" s="66"/>
      <c r="P234" s="66"/>
      <c r="Q234" s="63"/>
      <c r="R234" s="63"/>
      <c r="S234" s="162"/>
      <c r="T234" s="253">
        <f>Tableau2678[[#This Row],[MONTANT TOTAL  TTC]]</f>
        <v>0</v>
      </c>
      <c r="U234" s="81"/>
    </row>
    <row r="235" spans="1:21" ht="18.75" customHeight="1" x14ac:dyDescent="0.25">
      <c r="A235" s="121"/>
      <c r="B235" s="64"/>
      <c r="C235" s="64"/>
      <c r="D235" s="162"/>
      <c r="E235" s="65"/>
      <c r="F235" s="66"/>
      <c r="G235" s="66"/>
      <c r="H235" s="165"/>
      <c r="I235" s="66"/>
      <c r="J235" s="65"/>
      <c r="K235" s="66"/>
      <c r="L235" s="66"/>
      <c r="M235" s="67"/>
      <c r="N235" s="67">
        <f t="shared" si="4"/>
        <v>0</v>
      </c>
      <c r="O235" s="66"/>
      <c r="P235" s="66"/>
      <c r="Q235" s="63"/>
      <c r="R235" s="63"/>
      <c r="S235" s="162"/>
      <c r="T235" s="253">
        <f>Tableau2678[[#This Row],[MONTANT TOTAL  TTC]]</f>
        <v>0</v>
      </c>
      <c r="U235" s="81"/>
    </row>
    <row r="236" spans="1:21" ht="18.75" customHeight="1" x14ac:dyDescent="0.25">
      <c r="A236" s="121"/>
      <c r="B236" s="64"/>
      <c r="C236" s="64"/>
      <c r="D236" s="162"/>
      <c r="E236" s="65"/>
      <c r="F236" s="66"/>
      <c r="G236" s="66"/>
      <c r="H236" s="165"/>
      <c r="I236" s="66"/>
      <c r="J236" s="65"/>
      <c r="K236" s="66"/>
      <c r="L236" s="66"/>
      <c r="M236" s="67"/>
      <c r="N236" s="67">
        <f t="shared" si="4"/>
        <v>0</v>
      </c>
      <c r="O236" s="66"/>
      <c r="P236" s="66"/>
      <c r="Q236" s="63"/>
      <c r="R236" s="63"/>
      <c r="S236" s="162"/>
      <c r="T236" s="253">
        <f>Tableau2678[[#This Row],[MONTANT TOTAL  TTC]]</f>
        <v>0</v>
      </c>
      <c r="U236" s="81"/>
    </row>
    <row r="237" spans="1:21" ht="18.75" customHeight="1" x14ac:dyDescent="0.25">
      <c r="A237" s="121"/>
      <c r="B237" s="64"/>
      <c r="C237" s="64"/>
      <c r="D237" s="162"/>
      <c r="E237" s="65"/>
      <c r="F237" s="66"/>
      <c r="G237" s="66"/>
      <c r="H237" s="165"/>
      <c r="I237" s="66"/>
      <c r="J237" s="65"/>
      <c r="K237" s="66"/>
      <c r="L237" s="66"/>
      <c r="M237" s="67"/>
      <c r="N237" s="67">
        <f t="shared" si="4"/>
        <v>0</v>
      </c>
      <c r="O237" s="66"/>
      <c r="P237" s="66"/>
      <c r="Q237" s="63"/>
      <c r="R237" s="63"/>
      <c r="S237" s="162"/>
      <c r="T237" s="253">
        <f>Tableau2678[[#This Row],[MONTANT TOTAL  TTC]]</f>
        <v>0</v>
      </c>
      <c r="U237" s="81"/>
    </row>
    <row r="238" spans="1:21" ht="18.75" customHeight="1" x14ac:dyDescent="0.25">
      <c r="A238" s="121"/>
      <c r="B238" s="64"/>
      <c r="C238" s="64"/>
      <c r="D238" s="162"/>
      <c r="E238" s="65"/>
      <c r="F238" s="66"/>
      <c r="G238" s="66"/>
      <c r="H238" s="165"/>
      <c r="I238" s="66"/>
      <c r="J238" s="65"/>
      <c r="K238" s="66"/>
      <c r="L238" s="66"/>
      <c r="M238" s="67"/>
      <c r="N238" s="67">
        <f t="shared" si="4"/>
        <v>0</v>
      </c>
      <c r="O238" s="66"/>
      <c r="P238" s="66"/>
      <c r="Q238" s="63"/>
      <c r="R238" s="63"/>
      <c r="S238" s="162"/>
      <c r="T238" s="253">
        <f>Tableau2678[[#This Row],[MONTANT TOTAL  TTC]]</f>
        <v>0</v>
      </c>
      <c r="U238" s="81"/>
    </row>
    <row r="239" spans="1:21" ht="18.75" customHeight="1" x14ac:dyDescent="0.25">
      <c r="A239" s="121"/>
      <c r="B239" s="64"/>
      <c r="C239" s="64"/>
      <c r="D239" s="162"/>
      <c r="E239" s="65"/>
      <c r="F239" s="66"/>
      <c r="G239" s="66"/>
      <c r="H239" s="165"/>
      <c r="I239" s="66"/>
      <c r="J239" s="65"/>
      <c r="K239" s="66"/>
      <c r="L239" s="66"/>
      <c r="M239" s="67"/>
      <c r="N239" s="67">
        <f t="shared" si="4"/>
        <v>0</v>
      </c>
      <c r="O239" s="66"/>
      <c r="P239" s="66"/>
      <c r="Q239" s="63"/>
      <c r="R239" s="63"/>
      <c r="S239" s="162"/>
      <c r="T239" s="253">
        <f>Tableau2678[[#This Row],[MONTANT TOTAL  TTC]]</f>
        <v>0</v>
      </c>
      <c r="U239" s="81"/>
    </row>
    <row r="240" spans="1:21" ht="18.75" customHeight="1" x14ac:dyDescent="0.25">
      <c r="A240" s="121"/>
      <c r="B240" s="64"/>
      <c r="C240" s="64"/>
      <c r="D240" s="162"/>
      <c r="E240" s="65"/>
      <c r="F240" s="66"/>
      <c r="G240" s="66"/>
      <c r="H240" s="165"/>
      <c r="I240" s="66"/>
      <c r="J240" s="65"/>
      <c r="K240" s="66"/>
      <c r="L240" s="66"/>
      <c r="M240" s="67"/>
      <c r="N240" s="67">
        <f t="shared" si="4"/>
        <v>0</v>
      </c>
      <c r="O240" s="66"/>
      <c r="P240" s="66"/>
      <c r="Q240" s="63"/>
      <c r="R240" s="63"/>
      <c r="S240" s="162"/>
      <c r="T240" s="253">
        <f>Tableau2678[[#This Row],[MONTANT TOTAL  TTC]]</f>
        <v>0</v>
      </c>
      <c r="U240" s="81"/>
    </row>
    <row r="241" spans="1:21" ht="18.75" customHeight="1" x14ac:dyDescent="0.25">
      <c r="A241" s="121"/>
      <c r="B241" s="64"/>
      <c r="C241" s="64"/>
      <c r="D241" s="162"/>
      <c r="E241" s="65"/>
      <c r="F241" s="66"/>
      <c r="G241" s="66"/>
      <c r="H241" s="165"/>
      <c r="I241" s="66"/>
      <c r="J241" s="65"/>
      <c r="K241" s="66"/>
      <c r="L241" s="66"/>
      <c r="M241" s="67"/>
      <c r="N241" s="67">
        <f t="shared" si="4"/>
        <v>0</v>
      </c>
      <c r="O241" s="66"/>
      <c r="P241" s="66"/>
      <c r="Q241" s="63"/>
      <c r="R241" s="63"/>
      <c r="S241" s="162"/>
      <c r="T241" s="253">
        <f>Tableau2678[[#This Row],[MONTANT TOTAL  TTC]]</f>
        <v>0</v>
      </c>
      <c r="U241" s="81"/>
    </row>
    <row r="242" spans="1:21" ht="18.75" customHeight="1" x14ac:dyDescent="0.25">
      <c r="A242" s="121"/>
      <c r="B242" s="64"/>
      <c r="C242" s="64"/>
      <c r="D242" s="162"/>
      <c r="E242" s="65"/>
      <c r="F242" s="66"/>
      <c r="G242" s="66"/>
      <c r="H242" s="165"/>
      <c r="I242" s="66"/>
      <c r="J242" s="65"/>
      <c r="K242" s="66"/>
      <c r="L242" s="66"/>
      <c r="M242" s="67"/>
      <c r="N242" s="67">
        <f t="shared" si="4"/>
        <v>0</v>
      </c>
      <c r="O242" s="66"/>
      <c r="P242" s="66"/>
      <c r="Q242" s="63"/>
      <c r="R242" s="63"/>
      <c r="S242" s="162"/>
      <c r="T242" s="253">
        <f>Tableau2678[[#This Row],[MONTANT TOTAL  TTC]]</f>
        <v>0</v>
      </c>
      <c r="U242" s="81"/>
    </row>
    <row r="243" spans="1:21" ht="18.75" customHeight="1" x14ac:dyDescent="0.25">
      <c r="A243" s="121"/>
      <c r="B243" s="64"/>
      <c r="C243" s="64"/>
      <c r="D243" s="162"/>
      <c r="E243" s="65"/>
      <c r="F243" s="66"/>
      <c r="G243" s="66"/>
      <c r="H243" s="165"/>
      <c r="I243" s="66"/>
      <c r="J243" s="65"/>
      <c r="K243" s="66"/>
      <c r="L243" s="66"/>
      <c r="M243" s="67"/>
      <c r="N243" s="67">
        <f t="shared" si="4"/>
        <v>0</v>
      </c>
      <c r="O243" s="66"/>
      <c r="P243" s="66"/>
      <c r="Q243" s="63"/>
      <c r="R243" s="63"/>
      <c r="S243" s="162"/>
      <c r="T243" s="253">
        <f>Tableau2678[[#This Row],[MONTANT TOTAL  TTC]]</f>
        <v>0</v>
      </c>
      <c r="U243" s="81"/>
    </row>
    <row r="244" spans="1:21" ht="18.75" customHeight="1" x14ac:dyDescent="0.25">
      <c r="A244" s="121"/>
      <c r="B244" s="64"/>
      <c r="C244" s="64"/>
      <c r="D244" s="162"/>
      <c r="E244" s="65"/>
      <c r="F244" s="66"/>
      <c r="G244" s="66"/>
      <c r="H244" s="165"/>
      <c r="I244" s="66"/>
      <c r="J244" s="65"/>
      <c r="K244" s="66"/>
      <c r="L244" s="66"/>
      <c r="M244" s="67"/>
      <c r="N244" s="67">
        <f t="shared" si="4"/>
        <v>0</v>
      </c>
      <c r="O244" s="66"/>
      <c r="P244" s="66"/>
      <c r="Q244" s="63"/>
      <c r="R244" s="63"/>
      <c r="S244" s="162"/>
      <c r="T244" s="253">
        <f>Tableau2678[[#This Row],[MONTANT TOTAL  TTC]]</f>
        <v>0</v>
      </c>
      <c r="U244" s="81"/>
    </row>
    <row r="245" spans="1:21" ht="18.75" customHeight="1" x14ac:dyDescent="0.25">
      <c r="A245" s="121"/>
      <c r="B245" s="64"/>
      <c r="C245" s="64"/>
      <c r="D245" s="162"/>
      <c r="E245" s="65"/>
      <c r="F245" s="66"/>
      <c r="G245" s="66"/>
      <c r="H245" s="165"/>
      <c r="I245" s="66"/>
      <c r="J245" s="65"/>
      <c r="K245" s="66"/>
      <c r="L245" s="66"/>
      <c r="M245" s="67"/>
      <c r="N245" s="67">
        <f t="shared" si="4"/>
        <v>0</v>
      </c>
      <c r="O245" s="66"/>
      <c r="P245" s="66"/>
      <c r="Q245" s="63"/>
      <c r="R245" s="63"/>
      <c r="S245" s="162"/>
      <c r="T245" s="253">
        <f>Tableau2678[[#This Row],[MONTANT TOTAL  TTC]]</f>
        <v>0</v>
      </c>
      <c r="U245" s="81"/>
    </row>
    <row r="246" spans="1:21" ht="18.75" customHeight="1" x14ac:dyDescent="0.25">
      <c r="A246" s="121"/>
      <c r="B246" s="64"/>
      <c r="C246" s="64"/>
      <c r="D246" s="162"/>
      <c r="E246" s="65"/>
      <c r="F246" s="66"/>
      <c r="G246" s="66"/>
      <c r="H246" s="165"/>
      <c r="I246" s="66"/>
      <c r="J246" s="65"/>
      <c r="K246" s="66"/>
      <c r="L246" s="66"/>
      <c r="M246" s="67"/>
      <c r="N246" s="67">
        <f t="shared" si="4"/>
        <v>0</v>
      </c>
      <c r="O246" s="66"/>
      <c r="P246" s="66"/>
      <c r="Q246" s="63"/>
      <c r="R246" s="63"/>
      <c r="S246" s="162"/>
      <c r="T246" s="253">
        <f>Tableau2678[[#This Row],[MONTANT TOTAL  TTC]]</f>
        <v>0</v>
      </c>
      <c r="U246" s="81"/>
    </row>
    <row r="247" spans="1:21" ht="18.75" customHeight="1" x14ac:dyDescent="0.25">
      <c r="A247" s="121"/>
      <c r="B247" s="64"/>
      <c r="C247" s="64"/>
      <c r="D247" s="162"/>
      <c r="E247" s="65"/>
      <c r="F247" s="66"/>
      <c r="G247" s="66"/>
      <c r="H247" s="165"/>
      <c r="I247" s="66"/>
      <c r="J247" s="65"/>
      <c r="K247" s="66"/>
      <c r="L247" s="66"/>
      <c r="M247" s="67"/>
      <c r="N247" s="67">
        <f t="shared" si="4"/>
        <v>0</v>
      </c>
      <c r="O247" s="66"/>
      <c r="P247" s="66"/>
      <c r="Q247" s="63"/>
      <c r="R247" s="63"/>
      <c r="S247" s="162"/>
      <c r="T247" s="253">
        <f>Tableau2678[[#This Row],[MONTANT TOTAL  TTC]]</f>
        <v>0</v>
      </c>
      <c r="U247" s="81"/>
    </row>
    <row r="248" spans="1:21" ht="18.75" customHeight="1" x14ac:dyDescent="0.25">
      <c r="A248" s="121"/>
      <c r="B248" s="64"/>
      <c r="C248" s="64"/>
      <c r="D248" s="162"/>
      <c r="E248" s="65"/>
      <c r="F248" s="66"/>
      <c r="G248" s="66"/>
      <c r="H248" s="165"/>
      <c r="I248" s="66"/>
      <c r="J248" s="65"/>
      <c r="K248" s="66"/>
      <c r="L248" s="66"/>
      <c r="M248" s="67"/>
      <c r="N248" s="67">
        <f t="shared" si="4"/>
        <v>0</v>
      </c>
      <c r="O248" s="66"/>
      <c r="P248" s="66"/>
      <c r="Q248" s="63"/>
      <c r="R248" s="63"/>
      <c r="S248" s="162"/>
      <c r="T248" s="253">
        <f>Tableau2678[[#This Row],[MONTANT TOTAL  TTC]]</f>
        <v>0</v>
      </c>
      <c r="U248" s="81"/>
    </row>
    <row r="249" spans="1:21" ht="18.75" customHeight="1" x14ac:dyDescent="0.25">
      <c r="A249" s="121"/>
      <c r="B249" s="64"/>
      <c r="C249" s="64"/>
      <c r="D249" s="162"/>
      <c r="E249" s="65"/>
      <c r="F249" s="66"/>
      <c r="G249" s="66"/>
      <c r="H249" s="165"/>
      <c r="I249" s="66"/>
      <c r="J249" s="65"/>
      <c r="K249" s="66"/>
      <c r="L249" s="66"/>
      <c r="M249" s="67"/>
      <c r="N249" s="67">
        <f t="shared" si="4"/>
        <v>0</v>
      </c>
      <c r="O249" s="66"/>
      <c r="P249" s="66"/>
      <c r="Q249" s="63"/>
      <c r="R249" s="63"/>
      <c r="S249" s="162"/>
      <c r="T249" s="253">
        <f>Tableau2678[[#This Row],[MONTANT TOTAL  TTC]]</f>
        <v>0</v>
      </c>
      <c r="U249" s="81"/>
    </row>
    <row r="250" spans="1:21" ht="18.75" customHeight="1" x14ac:dyDescent="0.25">
      <c r="A250" s="121"/>
      <c r="B250" s="64"/>
      <c r="C250" s="64"/>
      <c r="D250" s="162"/>
      <c r="E250" s="65"/>
      <c r="F250" s="66"/>
      <c r="G250" s="66"/>
      <c r="H250" s="165"/>
      <c r="I250" s="66"/>
      <c r="J250" s="65"/>
      <c r="K250" s="66"/>
      <c r="L250" s="66"/>
      <c r="M250" s="67"/>
      <c r="N250" s="67">
        <f t="shared" si="4"/>
        <v>0</v>
      </c>
      <c r="O250" s="66"/>
      <c r="P250" s="66"/>
      <c r="Q250" s="63"/>
      <c r="R250" s="63"/>
      <c r="S250" s="162"/>
      <c r="T250" s="253">
        <f>Tableau2678[[#This Row],[MONTANT TOTAL  TTC]]</f>
        <v>0</v>
      </c>
      <c r="U250" s="81"/>
    </row>
    <row r="251" spans="1:21" ht="18.75" customHeight="1" x14ac:dyDescent="0.25">
      <c r="A251" s="121"/>
      <c r="B251" s="64"/>
      <c r="C251" s="64"/>
      <c r="D251" s="162"/>
      <c r="E251" s="65"/>
      <c r="F251" s="66"/>
      <c r="G251" s="66"/>
      <c r="H251" s="165"/>
      <c r="I251" s="66"/>
      <c r="J251" s="65"/>
      <c r="K251" s="66"/>
      <c r="L251" s="66"/>
      <c r="M251" s="67"/>
      <c r="N251" s="67">
        <f t="shared" si="4"/>
        <v>0</v>
      </c>
      <c r="O251" s="66"/>
      <c r="P251" s="66"/>
      <c r="Q251" s="63"/>
      <c r="R251" s="63"/>
      <c r="S251" s="162"/>
      <c r="T251" s="253">
        <f>Tableau2678[[#This Row],[MONTANT TOTAL  TTC]]</f>
        <v>0</v>
      </c>
      <c r="U251" s="81"/>
    </row>
    <row r="252" spans="1:21" ht="18.75" customHeight="1" x14ac:dyDescent="0.25">
      <c r="A252" s="121"/>
      <c r="B252" s="64"/>
      <c r="C252" s="64"/>
      <c r="D252" s="162"/>
      <c r="E252" s="65"/>
      <c r="F252" s="66"/>
      <c r="G252" s="66"/>
      <c r="H252" s="165"/>
      <c r="I252" s="66"/>
      <c r="J252" s="65"/>
      <c r="K252" s="66"/>
      <c r="L252" s="66"/>
      <c r="M252" s="67"/>
      <c r="N252" s="67">
        <f t="shared" si="4"/>
        <v>0</v>
      </c>
      <c r="O252" s="66"/>
      <c r="P252" s="66"/>
      <c r="Q252" s="63"/>
      <c r="R252" s="63"/>
      <c r="S252" s="162"/>
      <c r="T252" s="253">
        <f>Tableau2678[[#This Row],[MONTANT TOTAL  TTC]]</f>
        <v>0</v>
      </c>
      <c r="U252" s="81"/>
    </row>
    <row r="253" spans="1:21" ht="18.75" customHeight="1" x14ac:dyDescent="0.25">
      <c r="A253" s="121"/>
      <c r="B253" s="64"/>
      <c r="C253" s="64"/>
      <c r="D253" s="162"/>
      <c r="E253" s="65"/>
      <c r="F253" s="66"/>
      <c r="G253" s="66"/>
      <c r="H253" s="165"/>
      <c r="I253" s="66"/>
      <c r="J253" s="65"/>
      <c r="K253" s="66"/>
      <c r="L253" s="66"/>
      <c r="M253" s="67"/>
      <c r="N253" s="67">
        <f t="shared" si="4"/>
        <v>0</v>
      </c>
      <c r="O253" s="66"/>
      <c r="P253" s="66"/>
      <c r="Q253" s="63"/>
      <c r="R253" s="63"/>
      <c r="S253" s="162"/>
      <c r="T253" s="253">
        <f>Tableau2678[[#This Row],[MONTANT TOTAL  TTC]]</f>
        <v>0</v>
      </c>
      <c r="U253" s="81"/>
    </row>
    <row r="254" spans="1:21" ht="18.75" customHeight="1" x14ac:dyDescent="0.25">
      <c r="A254" s="121"/>
      <c r="B254" s="64"/>
      <c r="C254" s="64"/>
      <c r="D254" s="162"/>
      <c r="E254" s="65"/>
      <c r="F254" s="66"/>
      <c r="G254" s="66"/>
      <c r="H254" s="165"/>
      <c r="I254" s="66"/>
      <c r="J254" s="65"/>
      <c r="K254" s="66"/>
      <c r="L254" s="66"/>
      <c r="M254" s="67"/>
      <c r="N254" s="67">
        <f t="shared" si="4"/>
        <v>0</v>
      </c>
      <c r="O254" s="66"/>
      <c r="P254" s="66"/>
      <c r="Q254" s="63"/>
      <c r="R254" s="63"/>
      <c r="S254" s="162"/>
      <c r="T254" s="253">
        <f>Tableau2678[[#This Row],[MONTANT TOTAL  TTC]]</f>
        <v>0</v>
      </c>
      <c r="U254" s="81"/>
    </row>
    <row r="255" spans="1:21" ht="18.75" customHeight="1" x14ac:dyDescent="0.25">
      <c r="A255" s="121"/>
      <c r="B255" s="64"/>
      <c r="C255" s="64"/>
      <c r="D255" s="162"/>
      <c r="E255" s="65"/>
      <c r="F255" s="66"/>
      <c r="G255" s="66"/>
      <c r="H255" s="165"/>
      <c r="I255" s="66"/>
      <c r="J255" s="65"/>
      <c r="K255" s="66"/>
      <c r="L255" s="66"/>
      <c r="M255" s="67"/>
      <c r="N255" s="67">
        <f t="shared" si="4"/>
        <v>0</v>
      </c>
      <c r="O255" s="66"/>
      <c r="P255" s="66"/>
      <c r="Q255" s="63"/>
      <c r="R255" s="63"/>
      <c r="S255" s="162"/>
      <c r="T255" s="253">
        <f>Tableau2678[[#This Row],[MONTANT TOTAL  TTC]]</f>
        <v>0</v>
      </c>
      <c r="U255" s="81"/>
    </row>
    <row r="256" spans="1:21" ht="18.75" customHeight="1" x14ac:dyDescent="0.25">
      <c r="A256" s="121"/>
      <c r="B256" s="64"/>
      <c r="C256" s="64"/>
      <c r="D256" s="162"/>
      <c r="E256" s="65"/>
      <c r="F256" s="66"/>
      <c r="G256" s="66"/>
      <c r="H256" s="165"/>
      <c r="I256" s="66"/>
      <c r="J256" s="65"/>
      <c r="K256" s="66"/>
      <c r="L256" s="66"/>
      <c r="M256" s="67"/>
      <c r="N256" s="67">
        <f t="shared" si="4"/>
        <v>0</v>
      </c>
      <c r="O256" s="66"/>
      <c r="P256" s="66"/>
      <c r="Q256" s="63"/>
      <c r="R256" s="63"/>
      <c r="S256" s="162"/>
      <c r="T256" s="253">
        <f>Tableau2678[[#This Row],[MONTANT TOTAL  TTC]]</f>
        <v>0</v>
      </c>
      <c r="U256" s="81"/>
    </row>
    <row r="257" spans="1:21" ht="18.75" customHeight="1" x14ac:dyDescent="0.25">
      <c r="A257" s="121"/>
      <c r="B257" s="64"/>
      <c r="C257" s="64"/>
      <c r="D257" s="162"/>
      <c r="E257" s="65"/>
      <c r="F257" s="66"/>
      <c r="G257" s="66"/>
      <c r="H257" s="165"/>
      <c r="I257" s="66"/>
      <c r="J257" s="65"/>
      <c r="K257" s="66"/>
      <c r="L257" s="66"/>
      <c r="M257" s="67"/>
      <c r="N257" s="67">
        <f t="shared" si="4"/>
        <v>0</v>
      </c>
      <c r="O257" s="66"/>
      <c r="P257" s="66"/>
      <c r="Q257" s="63"/>
      <c r="R257" s="63"/>
      <c r="S257" s="162"/>
      <c r="T257" s="253">
        <f>Tableau2678[[#This Row],[MONTANT TOTAL  TTC]]</f>
        <v>0</v>
      </c>
      <c r="U257" s="81"/>
    </row>
    <row r="258" spans="1:21" ht="18.75" customHeight="1" x14ac:dyDescent="0.25">
      <c r="A258" s="121"/>
      <c r="B258" s="64"/>
      <c r="C258" s="64"/>
      <c r="D258" s="162"/>
      <c r="E258" s="65"/>
      <c r="F258" s="66"/>
      <c r="G258" s="66"/>
      <c r="H258" s="165"/>
      <c r="I258" s="66"/>
      <c r="J258" s="65"/>
      <c r="K258" s="66"/>
      <c r="L258" s="66"/>
      <c r="M258" s="67"/>
      <c r="N258" s="67">
        <f t="shared" si="4"/>
        <v>0</v>
      </c>
      <c r="O258" s="66"/>
      <c r="P258" s="66"/>
      <c r="Q258" s="63"/>
      <c r="R258" s="63"/>
      <c r="S258" s="162"/>
      <c r="T258" s="253">
        <f>Tableau2678[[#This Row],[MONTANT TOTAL  TTC]]</f>
        <v>0</v>
      </c>
      <c r="U258" s="81"/>
    </row>
    <row r="259" spans="1:21" ht="18.75" customHeight="1" x14ac:dyDescent="0.25">
      <c r="A259" s="121"/>
      <c r="B259" s="64"/>
      <c r="C259" s="64"/>
      <c r="D259" s="162"/>
      <c r="E259" s="65"/>
      <c r="F259" s="66"/>
      <c r="G259" s="66"/>
      <c r="H259" s="165"/>
      <c r="I259" s="66"/>
      <c r="J259" s="65"/>
      <c r="K259" s="66"/>
      <c r="L259" s="66"/>
      <c r="M259" s="67"/>
      <c r="N259" s="67">
        <f t="shared" si="4"/>
        <v>0</v>
      </c>
      <c r="O259" s="66"/>
      <c r="P259" s="66"/>
      <c r="Q259" s="63"/>
      <c r="R259" s="63"/>
      <c r="S259" s="162"/>
      <c r="T259" s="253">
        <f>Tableau2678[[#This Row],[MONTANT TOTAL  TTC]]</f>
        <v>0</v>
      </c>
      <c r="U259" s="81"/>
    </row>
    <row r="260" spans="1:21" ht="18.75" customHeight="1" x14ac:dyDescent="0.25">
      <c r="A260" s="121"/>
      <c r="B260" s="64"/>
      <c r="C260" s="64"/>
      <c r="D260" s="162"/>
      <c r="E260" s="65"/>
      <c r="F260" s="66"/>
      <c r="G260" s="66"/>
      <c r="H260" s="165"/>
      <c r="I260" s="66"/>
      <c r="J260" s="65"/>
      <c r="K260" s="66"/>
      <c r="L260" s="66"/>
      <c r="M260" s="67"/>
      <c r="N260" s="67">
        <f t="shared" si="4"/>
        <v>0</v>
      </c>
      <c r="O260" s="66"/>
      <c r="P260" s="66"/>
      <c r="Q260" s="63"/>
      <c r="R260" s="63"/>
      <c r="S260" s="162"/>
      <c r="T260" s="253">
        <f>Tableau2678[[#This Row],[MONTANT TOTAL  TTC]]</f>
        <v>0</v>
      </c>
      <c r="U260" s="81"/>
    </row>
    <row r="261" spans="1:21" ht="18.75" customHeight="1" x14ac:dyDescent="0.25">
      <c r="A261" s="121"/>
      <c r="B261" s="64"/>
      <c r="C261" s="64"/>
      <c r="D261" s="162"/>
      <c r="E261" s="65"/>
      <c r="F261" s="66"/>
      <c r="G261" s="66"/>
      <c r="H261" s="165"/>
      <c r="I261" s="66"/>
      <c r="J261" s="65"/>
      <c r="K261" s="66"/>
      <c r="L261" s="66"/>
      <c r="M261" s="67"/>
      <c r="N261" s="67">
        <f t="shared" si="4"/>
        <v>0</v>
      </c>
      <c r="O261" s="66"/>
      <c r="P261" s="66"/>
      <c r="Q261" s="63"/>
      <c r="R261" s="63"/>
      <c r="S261" s="162"/>
      <c r="T261" s="253">
        <f>Tableau2678[[#This Row],[MONTANT TOTAL  TTC]]</f>
        <v>0</v>
      </c>
      <c r="U261" s="81"/>
    </row>
    <row r="262" spans="1:21" ht="18.75" customHeight="1" x14ac:dyDescent="0.25">
      <c r="A262" s="121"/>
      <c r="B262" s="64"/>
      <c r="C262" s="64"/>
      <c r="D262" s="162"/>
      <c r="E262" s="65"/>
      <c r="F262" s="66"/>
      <c r="G262" s="66"/>
      <c r="H262" s="165"/>
      <c r="I262" s="66"/>
      <c r="J262" s="65"/>
      <c r="K262" s="66"/>
      <c r="L262" s="66"/>
      <c r="M262" s="67"/>
      <c r="N262" s="67">
        <f t="shared" si="4"/>
        <v>0</v>
      </c>
      <c r="O262" s="66"/>
      <c r="P262" s="66"/>
      <c r="Q262" s="63"/>
      <c r="R262" s="63"/>
      <c r="S262" s="162"/>
      <c r="T262" s="253">
        <f>Tableau2678[[#This Row],[MONTANT TOTAL  TTC]]</f>
        <v>0</v>
      </c>
      <c r="U262" s="81"/>
    </row>
    <row r="263" spans="1:21" ht="18.75" customHeight="1" x14ac:dyDescent="0.25">
      <c r="A263" s="121"/>
      <c r="B263" s="64"/>
      <c r="C263" s="64"/>
      <c r="D263" s="162"/>
      <c r="E263" s="65"/>
      <c r="F263" s="66"/>
      <c r="G263" s="66"/>
      <c r="H263" s="165"/>
      <c r="I263" s="66"/>
      <c r="J263" s="65"/>
      <c r="K263" s="66"/>
      <c r="L263" s="66"/>
      <c r="M263" s="67"/>
      <c r="N263" s="67">
        <f t="shared" si="4"/>
        <v>0</v>
      </c>
      <c r="O263" s="66"/>
      <c r="P263" s="66"/>
      <c r="Q263" s="63"/>
      <c r="R263" s="63"/>
      <c r="S263" s="162"/>
      <c r="T263" s="253">
        <f>Tableau2678[[#This Row],[MONTANT TOTAL  TTC]]</f>
        <v>0</v>
      </c>
      <c r="U263" s="81"/>
    </row>
    <row r="264" spans="1:21" ht="18.75" customHeight="1" x14ac:dyDescent="0.25">
      <c r="A264" s="121"/>
      <c r="B264" s="64"/>
      <c r="C264" s="64"/>
      <c r="D264" s="162"/>
      <c r="E264" s="65"/>
      <c r="F264" s="66"/>
      <c r="G264" s="66"/>
      <c r="H264" s="165"/>
      <c r="I264" s="66"/>
      <c r="J264" s="65"/>
      <c r="K264" s="66"/>
      <c r="L264" s="66"/>
      <c r="M264" s="67"/>
      <c r="N264" s="67">
        <f t="shared" si="4"/>
        <v>0</v>
      </c>
      <c r="O264" s="66"/>
      <c r="P264" s="66"/>
      <c r="Q264" s="63"/>
      <c r="R264" s="63"/>
      <c r="S264" s="162"/>
      <c r="T264" s="253">
        <f>Tableau2678[[#This Row],[MONTANT TOTAL  TTC]]</f>
        <v>0</v>
      </c>
      <c r="U264" s="81"/>
    </row>
    <row r="265" spans="1:21" ht="18.75" customHeight="1" x14ac:dyDescent="0.25">
      <c r="A265" s="121"/>
      <c r="B265" s="64"/>
      <c r="C265" s="64"/>
      <c r="D265" s="162"/>
      <c r="E265" s="65"/>
      <c r="F265" s="66"/>
      <c r="G265" s="66"/>
      <c r="H265" s="165"/>
      <c r="I265" s="66"/>
      <c r="J265" s="65"/>
      <c r="K265" s="66"/>
      <c r="L265" s="66"/>
      <c r="M265" s="67"/>
      <c r="N265" s="67">
        <f t="shared" si="4"/>
        <v>0</v>
      </c>
      <c r="O265" s="66"/>
      <c r="P265" s="66"/>
      <c r="Q265" s="63"/>
      <c r="R265" s="63"/>
      <c r="S265" s="162"/>
      <c r="T265" s="253">
        <f>Tableau2678[[#This Row],[MONTANT TOTAL  TTC]]</f>
        <v>0</v>
      </c>
      <c r="U265" s="81"/>
    </row>
    <row r="266" spans="1:21" ht="18.75" customHeight="1" x14ac:dyDescent="0.25">
      <c r="A266" s="121"/>
      <c r="B266" s="64"/>
      <c r="C266" s="64"/>
      <c r="D266" s="162"/>
      <c r="E266" s="65"/>
      <c r="F266" s="66"/>
      <c r="G266" s="66"/>
      <c r="H266" s="165"/>
      <c r="I266" s="66"/>
      <c r="J266" s="65"/>
      <c r="K266" s="66"/>
      <c r="L266" s="66"/>
      <c r="M266" s="67"/>
      <c r="N266" s="67">
        <f t="shared" si="4"/>
        <v>0</v>
      </c>
      <c r="O266" s="66"/>
      <c r="P266" s="66"/>
      <c r="Q266" s="63"/>
      <c r="R266" s="63"/>
      <c r="S266" s="162"/>
      <c r="T266" s="253">
        <f>Tableau2678[[#This Row],[MONTANT TOTAL  TTC]]</f>
        <v>0</v>
      </c>
      <c r="U266" s="81"/>
    </row>
    <row r="267" spans="1:21" ht="18.75" customHeight="1" x14ac:dyDescent="0.25">
      <c r="A267" s="121"/>
      <c r="B267" s="64"/>
      <c r="C267" s="64"/>
      <c r="D267" s="162"/>
      <c r="E267" s="65"/>
      <c r="F267" s="66"/>
      <c r="G267" s="66"/>
      <c r="H267" s="165"/>
      <c r="I267" s="66"/>
      <c r="J267" s="65"/>
      <c r="K267" s="66"/>
      <c r="L267" s="66"/>
      <c r="M267" s="67"/>
      <c r="N267" s="67">
        <f t="shared" si="4"/>
        <v>0</v>
      </c>
      <c r="O267" s="66"/>
      <c r="P267" s="66"/>
      <c r="Q267" s="63"/>
      <c r="R267" s="63"/>
      <c r="S267" s="162"/>
      <c r="T267" s="253">
        <f>Tableau2678[[#This Row],[MONTANT TOTAL  TTC]]</f>
        <v>0</v>
      </c>
      <c r="U267" s="81"/>
    </row>
    <row r="268" spans="1:21" ht="18.75" customHeight="1" x14ac:dyDescent="0.25">
      <c r="A268" s="121"/>
      <c r="B268" s="64"/>
      <c r="C268" s="64"/>
      <c r="D268" s="162"/>
      <c r="E268" s="65"/>
      <c r="F268" s="66"/>
      <c r="G268" s="66"/>
      <c r="H268" s="165"/>
      <c r="I268" s="66"/>
      <c r="J268" s="65"/>
      <c r="K268" s="66"/>
      <c r="L268" s="66"/>
      <c r="M268" s="67"/>
      <c r="N268" s="67">
        <f t="shared" si="4"/>
        <v>0</v>
      </c>
      <c r="O268" s="66"/>
      <c r="P268" s="66"/>
      <c r="Q268" s="63"/>
      <c r="R268" s="63"/>
      <c r="S268" s="162"/>
      <c r="T268" s="253">
        <f>Tableau2678[[#This Row],[MONTANT TOTAL  TTC]]</f>
        <v>0</v>
      </c>
      <c r="U268" s="81"/>
    </row>
    <row r="269" spans="1:21" ht="18.75" customHeight="1" x14ac:dyDescent="0.25">
      <c r="A269" s="121"/>
      <c r="B269" s="64"/>
      <c r="C269" s="64"/>
      <c r="D269" s="162"/>
      <c r="E269" s="65"/>
      <c r="F269" s="66"/>
      <c r="G269" s="66"/>
      <c r="H269" s="165"/>
      <c r="I269" s="66"/>
      <c r="J269" s="65"/>
      <c r="K269" s="66"/>
      <c r="L269" s="66"/>
      <c r="M269" s="67"/>
      <c r="N269" s="67">
        <f t="shared" si="4"/>
        <v>0</v>
      </c>
      <c r="O269" s="66"/>
      <c r="P269" s="66"/>
      <c r="Q269" s="63"/>
      <c r="R269" s="63"/>
      <c r="S269" s="162"/>
      <c r="T269" s="253">
        <f>Tableau2678[[#This Row],[MONTANT TOTAL  TTC]]</f>
        <v>0</v>
      </c>
      <c r="U269" s="81"/>
    </row>
    <row r="270" spans="1:21" ht="18.75" customHeight="1" x14ac:dyDescent="0.25">
      <c r="A270" s="121"/>
      <c r="B270" s="64"/>
      <c r="C270" s="64"/>
      <c r="D270" s="162"/>
      <c r="E270" s="65"/>
      <c r="F270" s="66"/>
      <c r="G270" s="66"/>
      <c r="H270" s="165"/>
      <c r="I270" s="66"/>
      <c r="J270" s="65"/>
      <c r="K270" s="66"/>
      <c r="L270" s="66"/>
      <c r="M270" s="67"/>
      <c r="N270" s="67">
        <f t="shared" si="4"/>
        <v>0</v>
      </c>
      <c r="O270" s="66"/>
      <c r="P270" s="66"/>
      <c r="Q270" s="63"/>
      <c r="R270" s="63"/>
      <c r="S270" s="162"/>
      <c r="T270" s="253">
        <f>Tableau2678[[#This Row],[MONTANT TOTAL  TTC]]</f>
        <v>0</v>
      </c>
      <c r="U270" s="81"/>
    </row>
    <row r="271" spans="1:21" ht="18.75" customHeight="1" x14ac:dyDescent="0.25">
      <c r="A271" s="121"/>
      <c r="B271" s="64"/>
      <c r="C271" s="64"/>
      <c r="D271" s="162"/>
      <c r="E271" s="65"/>
      <c r="F271" s="66"/>
      <c r="G271" s="66"/>
      <c r="H271" s="165"/>
      <c r="I271" s="66"/>
      <c r="J271" s="65"/>
      <c r="K271" s="66"/>
      <c r="L271" s="66"/>
      <c r="M271" s="67"/>
      <c r="N271" s="67">
        <f t="shared" si="4"/>
        <v>0</v>
      </c>
      <c r="O271" s="66"/>
      <c r="P271" s="66"/>
      <c r="Q271" s="63"/>
      <c r="R271" s="63"/>
      <c r="S271" s="162"/>
      <c r="T271" s="253">
        <f>Tableau2678[[#This Row],[MONTANT TOTAL  TTC]]</f>
        <v>0</v>
      </c>
      <c r="U271" s="81"/>
    </row>
    <row r="272" spans="1:21" ht="18.75" customHeight="1" x14ac:dyDescent="0.25">
      <c r="A272" s="121"/>
      <c r="B272" s="64"/>
      <c r="C272" s="64"/>
      <c r="D272" s="162"/>
      <c r="E272" s="65"/>
      <c r="F272" s="66"/>
      <c r="G272" s="66"/>
      <c r="H272" s="165"/>
      <c r="I272" s="66"/>
      <c r="J272" s="65"/>
      <c r="K272" s="66"/>
      <c r="L272" s="66"/>
      <c r="M272" s="67"/>
      <c r="N272" s="67">
        <f t="shared" si="4"/>
        <v>0</v>
      </c>
      <c r="O272" s="66"/>
      <c r="P272" s="66"/>
      <c r="Q272" s="63"/>
      <c r="R272" s="63"/>
      <c r="S272" s="162"/>
      <c r="T272" s="253">
        <f>Tableau2678[[#This Row],[MONTANT TOTAL  TTC]]</f>
        <v>0</v>
      </c>
      <c r="U272" s="81"/>
    </row>
    <row r="273" spans="1:21" ht="18.75" customHeight="1" x14ac:dyDescent="0.25">
      <c r="A273" s="121"/>
      <c r="B273" s="64"/>
      <c r="C273" s="64"/>
      <c r="D273" s="162"/>
      <c r="E273" s="65"/>
      <c r="F273" s="66"/>
      <c r="G273" s="66"/>
      <c r="H273" s="165"/>
      <c r="I273" s="66"/>
      <c r="J273" s="65"/>
      <c r="K273" s="66"/>
      <c r="L273" s="66"/>
      <c r="M273" s="67"/>
      <c r="N273" s="67">
        <f t="shared" ref="N273:N306" si="5">IF(OR(B273="Refuse",B273="Refusé"),0,(M273*1.2))</f>
        <v>0</v>
      </c>
      <c r="O273" s="66"/>
      <c r="P273" s="66"/>
      <c r="Q273" s="63"/>
      <c r="R273" s="63"/>
      <c r="S273" s="162"/>
      <c r="T273" s="253">
        <f>Tableau2678[[#This Row],[MONTANT TOTAL  TTC]]</f>
        <v>0</v>
      </c>
      <c r="U273" s="81"/>
    </row>
    <row r="274" spans="1:21" ht="18.75" customHeight="1" x14ac:dyDescent="0.25">
      <c r="A274" s="121"/>
      <c r="B274" s="64"/>
      <c r="C274" s="64"/>
      <c r="D274" s="162"/>
      <c r="E274" s="65"/>
      <c r="F274" s="66"/>
      <c r="G274" s="66"/>
      <c r="H274" s="165"/>
      <c r="I274" s="66"/>
      <c r="J274" s="65"/>
      <c r="K274" s="66"/>
      <c r="L274" s="66"/>
      <c r="M274" s="67"/>
      <c r="N274" s="67">
        <f t="shared" si="5"/>
        <v>0</v>
      </c>
      <c r="O274" s="66"/>
      <c r="P274" s="66"/>
      <c r="Q274" s="63"/>
      <c r="R274" s="63"/>
      <c r="S274" s="162"/>
      <c r="T274" s="253">
        <f>Tableau2678[[#This Row],[MONTANT TOTAL  TTC]]</f>
        <v>0</v>
      </c>
      <c r="U274" s="81"/>
    </row>
    <row r="275" spans="1:21" ht="18.75" customHeight="1" x14ac:dyDescent="0.25">
      <c r="A275" s="121"/>
      <c r="B275" s="64"/>
      <c r="C275" s="64"/>
      <c r="D275" s="162"/>
      <c r="E275" s="65"/>
      <c r="F275" s="66"/>
      <c r="G275" s="66"/>
      <c r="H275" s="165"/>
      <c r="I275" s="66"/>
      <c r="J275" s="65"/>
      <c r="K275" s="66"/>
      <c r="L275" s="66"/>
      <c r="M275" s="67"/>
      <c r="N275" s="67">
        <f t="shared" si="5"/>
        <v>0</v>
      </c>
      <c r="O275" s="66"/>
      <c r="P275" s="66"/>
      <c r="Q275" s="63"/>
      <c r="R275" s="63"/>
      <c r="S275" s="162"/>
      <c r="T275" s="253">
        <f>Tableau2678[[#This Row],[MONTANT TOTAL  TTC]]</f>
        <v>0</v>
      </c>
      <c r="U275" s="81"/>
    </row>
    <row r="276" spans="1:21" ht="18.75" customHeight="1" x14ac:dyDescent="0.25">
      <c r="A276" s="121"/>
      <c r="B276" s="64"/>
      <c r="C276" s="64"/>
      <c r="D276" s="162"/>
      <c r="E276" s="65"/>
      <c r="F276" s="66"/>
      <c r="G276" s="66"/>
      <c r="H276" s="165"/>
      <c r="I276" s="66"/>
      <c r="J276" s="65"/>
      <c r="K276" s="66"/>
      <c r="L276" s="66"/>
      <c r="M276" s="67"/>
      <c r="N276" s="67">
        <f t="shared" si="5"/>
        <v>0</v>
      </c>
      <c r="O276" s="66"/>
      <c r="P276" s="66"/>
      <c r="Q276" s="63"/>
      <c r="R276" s="63"/>
      <c r="S276" s="162"/>
      <c r="T276" s="253">
        <f>Tableau2678[[#This Row],[MONTANT TOTAL  TTC]]</f>
        <v>0</v>
      </c>
      <c r="U276" s="81"/>
    </row>
    <row r="277" spans="1:21" ht="18.75" customHeight="1" x14ac:dyDescent="0.25">
      <c r="A277" s="121"/>
      <c r="B277" s="64"/>
      <c r="C277" s="64"/>
      <c r="D277" s="162"/>
      <c r="E277" s="65"/>
      <c r="F277" s="66"/>
      <c r="G277" s="66"/>
      <c r="H277" s="165"/>
      <c r="I277" s="66"/>
      <c r="J277" s="65"/>
      <c r="K277" s="66"/>
      <c r="L277" s="66"/>
      <c r="M277" s="67"/>
      <c r="N277" s="67">
        <f t="shared" si="5"/>
        <v>0</v>
      </c>
      <c r="O277" s="66"/>
      <c r="P277" s="66"/>
      <c r="Q277" s="63"/>
      <c r="R277" s="63"/>
      <c r="S277" s="162"/>
      <c r="T277" s="253">
        <f>Tableau2678[[#This Row],[MONTANT TOTAL  TTC]]</f>
        <v>0</v>
      </c>
      <c r="U277" s="81"/>
    </row>
    <row r="278" spans="1:21" ht="18.75" customHeight="1" x14ac:dyDescent="0.25">
      <c r="A278" s="121"/>
      <c r="B278" s="64"/>
      <c r="C278" s="64"/>
      <c r="D278" s="162"/>
      <c r="E278" s="65"/>
      <c r="F278" s="66"/>
      <c r="G278" s="66"/>
      <c r="H278" s="165"/>
      <c r="I278" s="66"/>
      <c r="J278" s="65"/>
      <c r="K278" s="66"/>
      <c r="L278" s="66"/>
      <c r="M278" s="67"/>
      <c r="N278" s="67">
        <f t="shared" si="5"/>
        <v>0</v>
      </c>
      <c r="O278" s="66"/>
      <c r="P278" s="66"/>
      <c r="Q278" s="63"/>
      <c r="R278" s="63"/>
      <c r="S278" s="162"/>
      <c r="T278" s="253">
        <f>Tableau2678[[#This Row],[MONTANT TOTAL  TTC]]</f>
        <v>0</v>
      </c>
      <c r="U278" s="81"/>
    </row>
    <row r="279" spans="1:21" ht="18.75" customHeight="1" x14ac:dyDescent="0.25">
      <c r="A279" s="121"/>
      <c r="B279" s="64"/>
      <c r="C279" s="64"/>
      <c r="D279" s="162"/>
      <c r="E279" s="65"/>
      <c r="F279" s="66"/>
      <c r="G279" s="66"/>
      <c r="H279" s="165"/>
      <c r="I279" s="66"/>
      <c r="J279" s="65"/>
      <c r="K279" s="66"/>
      <c r="L279" s="66"/>
      <c r="M279" s="67"/>
      <c r="N279" s="67">
        <f t="shared" si="5"/>
        <v>0</v>
      </c>
      <c r="O279" s="66"/>
      <c r="P279" s="66"/>
      <c r="Q279" s="63"/>
      <c r="R279" s="63"/>
      <c r="S279" s="162"/>
      <c r="T279" s="253">
        <f>Tableau2678[[#This Row],[MONTANT TOTAL  TTC]]</f>
        <v>0</v>
      </c>
      <c r="U279" s="81"/>
    </row>
    <row r="280" spans="1:21" ht="18.75" customHeight="1" x14ac:dyDescent="0.25">
      <c r="A280" s="121"/>
      <c r="B280" s="64"/>
      <c r="C280" s="64"/>
      <c r="D280" s="162"/>
      <c r="E280" s="65"/>
      <c r="F280" s="66"/>
      <c r="G280" s="66"/>
      <c r="H280" s="165"/>
      <c r="I280" s="66"/>
      <c r="J280" s="65"/>
      <c r="K280" s="66"/>
      <c r="L280" s="66"/>
      <c r="M280" s="67"/>
      <c r="N280" s="67">
        <f t="shared" si="5"/>
        <v>0</v>
      </c>
      <c r="O280" s="66"/>
      <c r="P280" s="66"/>
      <c r="Q280" s="63"/>
      <c r="R280" s="63"/>
      <c r="S280" s="162"/>
      <c r="T280" s="253">
        <f>Tableau2678[[#This Row],[MONTANT TOTAL  TTC]]</f>
        <v>0</v>
      </c>
      <c r="U280" s="81"/>
    </row>
    <row r="281" spans="1:21" ht="18.75" customHeight="1" x14ac:dyDescent="0.25">
      <c r="A281" s="121"/>
      <c r="B281" s="64"/>
      <c r="C281" s="64"/>
      <c r="D281" s="162"/>
      <c r="E281" s="65"/>
      <c r="F281" s="66"/>
      <c r="G281" s="66"/>
      <c r="H281" s="165"/>
      <c r="I281" s="66"/>
      <c r="J281" s="65"/>
      <c r="K281" s="66"/>
      <c r="L281" s="66"/>
      <c r="M281" s="67"/>
      <c r="N281" s="67">
        <f t="shared" si="5"/>
        <v>0</v>
      </c>
      <c r="O281" s="66"/>
      <c r="P281" s="66"/>
      <c r="Q281" s="63"/>
      <c r="R281" s="63"/>
      <c r="S281" s="162"/>
      <c r="T281" s="253">
        <f>Tableau2678[[#This Row],[MONTANT TOTAL  TTC]]</f>
        <v>0</v>
      </c>
      <c r="U281" s="81"/>
    </row>
    <row r="282" spans="1:21" ht="18.75" customHeight="1" x14ac:dyDescent="0.25">
      <c r="A282" s="121"/>
      <c r="B282" s="64"/>
      <c r="C282" s="64"/>
      <c r="D282" s="162"/>
      <c r="E282" s="65"/>
      <c r="F282" s="66"/>
      <c r="G282" s="66"/>
      <c r="H282" s="165"/>
      <c r="I282" s="66"/>
      <c r="J282" s="65"/>
      <c r="K282" s="66"/>
      <c r="L282" s="66"/>
      <c r="M282" s="67"/>
      <c r="N282" s="67">
        <f t="shared" si="5"/>
        <v>0</v>
      </c>
      <c r="O282" s="66"/>
      <c r="P282" s="66"/>
      <c r="Q282" s="63"/>
      <c r="R282" s="63"/>
      <c r="S282" s="162"/>
      <c r="T282" s="253">
        <f>Tableau2678[[#This Row],[MONTANT TOTAL  TTC]]</f>
        <v>0</v>
      </c>
      <c r="U282" s="81"/>
    </row>
    <row r="283" spans="1:21" ht="18.75" customHeight="1" x14ac:dyDescent="0.25">
      <c r="A283" s="121"/>
      <c r="B283" s="64"/>
      <c r="C283" s="64"/>
      <c r="D283" s="162"/>
      <c r="E283" s="65"/>
      <c r="F283" s="66"/>
      <c r="G283" s="66"/>
      <c r="H283" s="165"/>
      <c r="I283" s="66"/>
      <c r="J283" s="65"/>
      <c r="K283" s="66"/>
      <c r="L283" s="66"/>
      <c r="M283" s="67"/>
      <c r="N283" s="67">
        <f t="shared" si="5"/>
        <v>0</v>
      </c>
      <c r="O283" s="66"/>
      <c r="P283" s="66"/>
      <c r="Q283" s="63"/>
      <c r="R283" s="63"/>
      <c r="S283" s="162"/>
      <c r="T283" s="253">
        <f>Tableau2678[[#This Row],[MONTANT TOTAL  TTC]]</f>
        <v>0</v>
      </c>
      <c r="U283" s="81"/>
    </row>
    <row r="284" spans="1:21" ht="18.75" customHeight="1" x14ac:dyDescent="0.25">
      <c r="A284" s="121"/>
      <c r="B284" s="64"/>
      <c r="C284" s="64"/>
      <c r="D284" s="162"/>
      <c r="E284" s="65"/>
      <c r="F284" s="66"/>
      <c r="G284" s="66"/>
      <c r="H284" s="165"/>
      <c r="I284" s="66"/>
      <c r="J284" s="65"/>
      <c r="K284" s="66"/>
      <c r="L284" s="66"/>
      <c r="M284" s="67"/>
      <c r="N284" s="67">
        <f t="shared" si="5"/>
        <v>0</v>
      </c>
      <c r="O284" s="66"/>
      <c r="P284" s="66"/>
      <c r="Q284" s="63"/>
      <c r="R284" s="63"/>
      <c r="S284" s="162"/>
      <c r="T284" s="253">
        <f>Tableau2678[[#This Row],[MONTANT TOTAL  TTC]]</f>
        <v>0</v>
      </c>
      <c r="U284" s="81"/>
    </row>
    <row r="285" spans="1:21" ht="18.75" customHeight="1" x14ac:dyDescent="0.25">
      <c r="A285" s="121"/>
      <c r="B285" s="64"/>
      <c r="C285" s="64"/>
      <c r="D285" s="162"/>
      <c r="E285" s="65"/>
      <c r="F285" s="66"/>
      <c r="G285" s="66"/>
      <c r="H285" s="165"/>
      <c r="I285" s="66"/>
      <c r="J285" s="65"/>
      <c r="K285" s="66"/>
      <c r="L285" s="66"/>
      <c r="M285" s="67"/>
      <c r="N285" s="67">
        <f t="shared" si="5"/>
        <v>0</v>
      </c>
      <c r="O285" s="66"/>
      <c r="P285" s="66"/>
      <c r="Q285" s="63"/>
      <c r="R285" s="63"/>
      <c r="S285" s="162"/>
      <c r="T285" s="253">
        <f>Tableau2678[[#This Row],[MONTANT TOTAL  TTC]]</f>
        <v>0</v>
      </c>
      <c r="U285" s="81"/>
    </row>
    <row r="286" spans="1:21" ht="18.75" customHeight="1" x14ac:dyDescent="0.25">
      <c r="A286" s="121"/>
      <c r="B286" s="64"/>
      <c r="C286" s="64"/>
      <c r="D286" s="162"/>
      <c r="E286" s="65"/>
      <c r="F286" s="66"/>
      <c r="G286" s="66"/>
      <c r="H286" s="165"/>
      <c r="I286" s="66"/>
      <c r="J286" s="65"/>
      <c r="K286" s="66"/>
      <c r="L286" s="66"/>
      <c r="M286" s="67"/>
      <c r="N286" s="67">
        <f t="shared" si="5"/>
        <v>0</v>
      </c>
      <c r="O286" s="66"/>
      <c r="P286" s="66"/>
      <c r="Q286" s="63"/>
      <c r="R286" s="63"/>
      <c r="S286" s="162"/>
      <c r="T286" s="253">
        <f>Tableau2678[[#This Row],[MONTANT TOTAL  TTC]]</f>
        <v>0</v>
      </c>
      <c r="U286" s="81"/>
    </row>
    <row r="287" spans="1:21" ht="18.75" customHeight="1" x14ac:dyDescent="0.25">
      <c r="A287" s="121"/>
      <c r="B287" s="64"/>
      <c r="C287" s="64"/>
      <c r="D287" s="162"/>
      <c r="E287" s="65"/>
      <c r="F287" s="66"/>
      <c r="G287" s="66"/>
      <c r="H287" s="165"/>
      <c r="I287" s="66"/>
      <c r="J287" s="65"/>
      <c r="K287" s="66"/>
      <c r="L287" s="66"/>
      <c r="M287" s="67"/>
      <c r="N287" s="67">
        <f t="shared" si="5"/>
        <v>0</v>
      </c>
      <c r="O287" s="66"/>
      <c r="P287" s="66"/>
      <c r="Q287" s="63"/>
      <c r="R287" s="63"/>
      <c r="S287" s="162"/>
      <c r="T287" s="253">
        <f>Tableau2678[[#This Row],[MONTANT TOTAL  TTC]]</f>
        <v>0</v>
      </c>
      <c r="U287" s="81"/>
    </row>
    <row r="288" spans="1:21" ht="18.75" customHeight="1" x14ac:dyDescent="0.25">
      <c r="A288" s="121"/>
      <c r="B288" s="64"/>
      <c r="C288" s="64"/>
      <c r="D288" s="162"/>
      <c r="E288" s="65"/>
      <c r="F288" s="66"/>
      <c r="G288" s="66"/>
      <c r="H288" s="165"/>
      <c r="I288" s="66"/>
      <c r="J288" s="65"/>
      <c r="K288" s="66"/>
      <c r="L288" s="66"/>
      <c r="M288" s="67"/>
      <c r="N288" s="67">
        <f t="shared" si="5"/>
        <v>0</v>
      </c>
      <c r="O288" s="66"/>
      <c r="P288" s="66"/>
      <c r="Q288" s="63"/>
      <c r="R288" s="63"/>
      <c r="S288" s="162"/>
      <c r="T288" s="253">
        <f>Tableau2678[[#This Row],[MONTANT TOTAL  TTC]]</f>
        <v>0</v>
      </c>
      <c r="U288" s="81"/>
    </row>
    <row r="289" spans="1:21" ht="18.75" customHeight="1" x14ac:dyDescent="0.25">
      <c r="A289" s="121"/>
      <c r="B289" s="64"/>
      <c r="C289" s="64"/>
      <c r="D289" s="162"/>
      <c r="E289" s="65"/>
      <c r="F289" s="66"/>
      <c r="G289" s="66"/>
      <c r="H289" s="165"/>
      <c r="I289" s="66"/>
      <c r="J289" s="65"/>
      <c r="K289" s="66"/>
      <c r="L289" s="66"/>
      <c r="M289" s="67"/>
      <c r="N289" s="67">
        <f t="shared" si="5"/>
        <v>0</v>
      </c>
      <c r="O289" s="66"/>
      <c r="P289" s="66"/>
      <c r="Q289" s="63"/>
      <c r="R289" s="63"/>
      <c r="S289" s="162"/>
      <c r="T289" s="253">
        <f>Tableau2678[[#This Row],[MONTANT TOTAL  TTC]]</f>
        <v>0</v>
      </c>
      <c r="U289" s="81"/>
    </row>
    <row r="290" spans="1:21" ht="18.75" customHeight="1" x14ac:dyDescent="0.25">
      <c r="A290" s="121"/>
      <c r="B290" s="64"/>
      <c r="C290" s="64"/>
      <c r="D290" s="162"/>
      <c r="E290" s="65"/>
      <c r="F290" s="66"/>
      <c r="G290" s="66"/>
      <c r="H290" s="165"/>
      <c r="I290" s="66"/>
      <c r="J290" s="65"/>
      <c r="K290" s="66"/>
      <c r="L290" s="66"/>
      <c r="M290" s="67"/>
      <c r="N290" s="67">
        <f t="shared" si="5"/>
        <v>0</v>
      </c>
      <c r="O290" s="66"/>
      <c r="P290" s="66"/>
      <c r="Q290" s="63"/>
      <c r="R290" s="63"/>
      <c r="S290" s="162"/>
      <c r="T290" s="253">
        <f>Tableau2678[[#This Row],[MONTANT TOTAL  TTC]]</f>
        <v>0</v>
      </c>
      <c r="U290" s="81"/>
    </row>
    <row r="291" spans="1:21" ht="18.75" customHeight="1" x14ac:dyDescent="0.25">
      <c r="A291" s="121"/>
      <c r="B291" s="64"/>
      <c r="C291" s="64"/>
      <c r="D291" s="162"/>
      <c r="E291" s="65"/>
      <c r="F291" s="66"/>
      <c r="G291" s="66"/>
      <c r="H291" s="165"/>
      <c r="I291" s="66"/>
      <c r="J291" s="65"/>
      <c r="K291" s="66"/>
      <c r="L291" s="66"/>
      <c r="M291" s="67"/>
      <c r="N291" s="67">
        <f t="shared" si="5"/>
        <v>0</v>
      </c>
      <c r="O291" s="66"/>
      <c r="P291" s="66"/>
      <c r="Q291" s="63"/>
      <c r="R291" s="63"/>
      <c r="S291" s="162"/>
      <c r="T291" s="253">
        <f>Tableau2678[[#This Row],[MONTANT TOTAL  TTC]]</f>
        <v>0</v>
      </c>
      <c r="U291" s="81"/>
    </row>
    <row r="292" spans="1:21" ht="18.75" customHeight="1" x14ac:dyDescent="0.25">
      <c r="A292" s="121"/>
      <c r="B292" s="64"/>
      <c r="C292" s="64"/>
      <c r="D292" s="162"/>
      <c r="E292" s="65"/>
      <c r="F292" s="66"/>
      <c r="G292" s="66"/>
      <c r="H292" s="165"/>
      <c r="I292" s="66"/>
      <c r="J292" s="65"/>
      <c r="K292" s="66"/>
      <c r="L292" s="66"/>
      <c r="M292" s="67"/>
      <c r="N292" s="67">
        <f t="shared" si="5"/>
        <v>0</v>
      </c>
      <c r="O292" s="66"/>
      <c r="P292" s="66"/>
      <c r="Q292" s="63"/>
      <c r="R292" s="63"/>
      <c r="S292" s="162"/>
      <c r="T292" s="253">
        <f>Tableau2678[[#This Row],[MONTANT TOTAL  TTC]]</f>
        <v>0</v>
      </c>
      <c r="U292" s="81"/>
    </row>
    <row r="293" spans="1:21" ht="18.75" customHeight="1" x14ac:dyDescent="0.25">
      <c r="A293" s="121"/>
      <c r="B293" s="64"/>
      <c r="C293" s="64"/>
      <c r="D293" s="162"/>
      <c r="E293" s="65"/>
      <c r="F293" s="66"/>
      <c r="G293" s="66"/>
      <c r="H293" s="165"/>
      <c r="I293" s="66"/>
      <c r="J293" s="65"/>
      <c r="K293" s="66"/>
      <c r="L293" s="66"/>
      <c r="M293" s="67"/>
      <c r="N293" s="67">
        <f t="shared" si="5"/>
        <v>0</v>
      </c>
      <c r="O293" s="66"/>
      <c r="P293" s="66"/>
      <c r="Q293" s="63"/>
      <c r="R293" s="63"/>
      <c r="S293" s="162"/>
      <c r="T293" s="253">
        <f>Tableau2678[[#This Row],[MONTANT TOTAL  TTC]]</f>
        <v>0</v>
      </c>
      <c r="U293" s="81"/>
    </row>
    <row r="294" spans="1:21" ht="18.75" customHeight="1" x14ac:dyDescent="0.25">
      <c r="A294" s="121"/>
      <c r="B294" s="64"/>
      <c r="C294" s="64"/>
      <c r="D294" s="162"/>
      <c r="E294" s="65"/>
      <c r="F294" s="66"/>
      <c r="G294" s="66"/>
      <c r="H294" s="165"/>
      <c r="I294" s="66"/>
      <c r="J294" s="65"/>
      <c r="K294" s="66"/>
      <c r="L294" s="66"/>
      <c r="M294" s="67"/>
      <c r="N294" s="67">
        <f t="shared" si="5"/>
        <v>0</v>
      </c>
      <c r="O294" s="66"/>
      <c r="P294" s="66"/>
      <c r="Q294" s="63"/>
      <c r="R294" s="63"/>
      <c r="S294" s="162"/>
      <c r="T294" s="253">
        <f>Tableau2678[[#This Row],[MONTANT TOTAL  TTC]]</f>
        <v>0</v>
      </c>
      <c r="U294" s="81"/>
    </row>
    <row r="295" spans="1:21" ht="18.75" customHeight="1" x14ac:dyDescent="0.25">
      <c r="A295" s="121"/>
      <c r="B295" s="64"/>
      <c r="C295" s="64"/>
      <c r="D295" s="162"/>
      <c r="E295" s="65"/>
      <c r="F295" s="66"/>
      <c r="G295" s="66"/>
      <c r="H295" s="165"/>
      <c r="I295" s="66"/>
      <c r="J295" s="65"/>
      <c r="K295" s="66"/>
      <c r="L295" s="66"/>
      <c r="M295" s="67"/>
      <c r="N295" s="67">
        <f t="shared" si="5"/>
        <v>0</v>
      </c>
      <c r="O295" s="66"/>
      <c r="P295" s="66"/>
      <c r="Q295" s="63"/>
      <c r="R295" s="63"/>
      <c r="S295" s="162"/>
      <c r="T295" s="253">
        <f>Tableau2678[[#This Row],[MONTANT TOTAL  TTC]]</f>
        <v>0</v>
      </c>
      <c r="U295" s="81"/>
    </row>
    <row r="296" spans="1:21" ht="18.75" customHeight="1" x14ac:dyDescent="0.25">
      <c r="A296" s="121"/>
      <c r="B296" s="64"/>
      <c r="C296" s="64"/>
      <c r="D296" s="162"/>
      <c r="E296" s="65"/>
      <c r="F296" s="66"/>
      <c r="G296" s="66"/>
      <c r="H296" s="165"/>
      <c r="I296" s="66"/>
      <c r="J296" s="65"/>
      <c r="K296" s="66"/>
      <c r="L296" s="66"/>
      <c r="M296" s="67"/>
      <c r="N296" s="67">
        <f t="shared" si="5"/>
        <v>0</v>
      </c>
      <c r="O296" s="66"/>
      <c r="P296" s="66"/>
      <c r="Q296" s="63"/>
      <c r="R296" s="63"/>
      <c r="S296" s="162"/>
      <c r="T296" s="253">
        <f>Tableau2678[[#This Row],[MONTANT TOTAL  TTC]]</f>
        <v>0</v>
      </c>
      <c r="U296" s="81"/>
    </row>
    <row r="297" spans="1:21" ht="18.75" customHeight="1" x14ac:dyDescent="0.25">
      <c r="A297" s="121"/>
      <c r="B297" s="64"/>
      <c r="C297" s="64"/>
      <c r="D297" s="162"/>
      <c r="E297" s="65"/>
      <c r="F297" s="66"/>
      <c r="G297" s="66"/>
      <c r="H297" s="165"/>
      <c r="I297" s="66"/>
      <c r="J297" s="65"/>
      <c r="K297" s="66"/>
      <c r="L297" s="66"/>
      <c r="M297" s="67"/>
      <c r="N297" s="67">
        <f t="shared" si="5"/>
        <v>0</v>
      </c>
      <c r="O297" s="66"/>
      <c r="P297" s="66"/>
      <c r="Q297" s="63"/>
      <c r="R297" s="63"/>
      <c r="S297" s="162"/>
      <c r="T297" s="253">
        <f>Tableau2678[[#This Row],[MONTANT TOTAL  TTC]]</f>
        <v>0</v>
      </c>
      <c r="U297" s="81"/>
    </row>
    <row r="298" spans="1:21" ht="18.75" customHeight="1" x14ac:dyDescent="0.25">
      <c r="A298" s="121"/>
      <c r="B298" s="64"/>
      <c r="C298" s="64"/>
      <c r="D298" s="162"/>
      <c r="E298" s="65"/>
      <c r="F298" s="66"/>
      <c r="G298" s="66"/>
      <c r="H298" s="165"/>
      <c r="I298" s="66"/>
      <c r="J298" s="65"/>
      <c r="K298" s="66"/>
      <c r="L298" s="66"/>
      <c r="M298" s="67"/>
      <c r="N298" s="67">
        <f t="shared" si="5"/>
        <v>0</v>
      </c>
      <c r="O298" s="66"/>
      <c r="P298" s="66"/>
      <c r="Q298" s="63"/>
      <c r="R298" s="63"/>
      <c r="S298" s="162"/>
      <c r="T298" s="253">
        <f>Tableau2678[[#This Row],[MONTANT TOTAL  TTC]]</f>
        <v>0</v>
      </c>
      <c r="U298" s="81"/>
    </row>
    <row r="299" spans="1:21" ht="18.75" customHeight="1" x14ac:dyDescent="0.25">
      <c r="A299" s="121"/>
      <c r="B299" s="64"/>
      <c r="C299" s="64"/>
      <c r="D299" s="162"/>
      <c r="E299" s="65"/>
      <c r="F299" s="66"/>
      <c r="G299" s="66"/>
      <c r="H299" s="165"/>
      <c r="I299" s="66"/>
      <c r="J299" s="65"/>
      <c r="K299" s="66"/>
      <c r="L299" s="66"/>
      <c r="M299" s="67"/>
      <c r="N299" s="67">
        <f t="shared" si="5"/>
        <v>0</v>
      </c>
      <c r="O299" s="66"/>
      <c r="P299" s="66"/>
      <c r="Q299" s="63"/>
      <c r="R299" s="63"/>
      <c r="S299" s="162"/>
      <c r="T299" s="253">
        <f>Tableau2678[[#This Row],[MONTANT TOTAL  TTC]]</f>
        <v>0</v>
      </c>
      <c r="U299" s="81"/>
    </row>
    <row r="300" spans="1:21" ht="18.75" customHeight="1" x14ac:dyDescent="0.25">
      <c r="A300" s="121"/>
      <c r="B300" s="64"/>
      <c r="C300" s="64"/>
      <c r="D300" s="162"/>
      <c r="E300" s="65"/>
      <c r="F300" s="66"/>
      <c r="G300" s="66"/>
      <c r="H300" s="165"/>
      <c r="I300" s="66"/>
      <c r="J300" s="65"/>
      <c r="K300" s="66"/>
      <c r="L300" s="66"/>
      <c r="M300" s="67"/>
      <c r="N300" s="67">
        <f t="shared" si="5"/>
        <v>0</v>
      </c>
      <c r="O300" s="66"/>
      <c r="P300" s="66"/>
      <c r="Q300" s="63"/>
      <c r="R300" s="63"/>
      <c r="S300" s="162"/>
      <c r="T300" s="253">
        <f>Tableau2678[[#This Row],[MONTANT TOTAL  TTC]]</f>
        <v>0</v>
      </c>
      <c r="U300" s="81"/>
    </row>
    <row r="301" spans="1:21" ht="18.75" customHeight="1" x14ac:dyDescent="0.25">
      <c r="A301" s="121"/>
      <c r="B301" s="64"/>
      <c r="C301" s="64"/>
      <c r="D301" s="162"/>
      <c r="E301" s="65"/>
      <c r="F301" s="66"/>
      <c r="G301" s="66"/>
      <c r="H301" s="165"/>
      <c r="I301" s="66"/>
      <c r="J301" s="65"/>
      <c r="K301" s="66"/>
      <c r="L301" s="66"/>
      <c r="M301" s="67"/>
      <c r="N301" s="67">
        <f t="shared" si="5"/>
        <v>0</v>
      </c>
      <c r="O301" s="66"/>
      <c r="P301" s="66"/>
      <c r="Q301" s="63"/>
      <c r="R301" s="63"/>
      <c r="S301" s="162"/>
      <c r="T301" s="253">
        <f>Tableau2678[[#This Row],[MONTANT TOTAL  TTC]]</f>
        <v>0</v>
      </c>
      <c r="U301" s="81"/>
    </row>
    <row r="302" spans="1:21" ht="18.75" customHeight="1" x14ac:dyDescent="0.25">
      <c r="A302" s="121"/>
      <c r="B302" s="64"/>
      <c r="C302" s="64"/>
      <c r="D302" s="162"/>
      <c r="E302" s="65"/>
      <c r="F302" s="66"/>
      <c r="G302" s="66"/>
      <c r="H302" s="165"/>
      <c r="I302" s="66"/>
      <c r="J302" s="65"/>
      <c r="K302" s="66"/>
      <c r="L302" s="66"/>
      <c r="M302" s="67"/>
      <c r="N302" s="67">
        <f t="shared" si="5"/>
        <v>0</v>
      </c>
      <c r="O302" s="66"/>
      <c r="P302" s="66"/>
      <c r="Q302" s="63"/>
      <c r="R302" s="63"/>
      <c r="S302" s="162"/>
      <c r="T302" s="253">
        <f>Tableau2678[[#This Row],[MONTANT TOTAL  TTC]]</f>
        <v>0</v>
      </c>
      <c r="U302" s="81"/>
    </row>
    <row r="303" spans="1:21" ht="18.75" customHeight="1" x14ac:dyDescent="0.25">
      <c r="A303" s="121"/>
      <c r="B303" s="64"/>
      <c r="C303" s="64"/>
      <c r="D303" s="162"/>
      <c r="E303" s="65"/>
      <c r="F303" s="66"/>
      <c r="G303" s="66"/>
      <c r="H303" s="165"/>
      <c r="I303" s="66"/>
      <c r="J303" s="65"/>
      <c r="K303" s="66"/>
      <c r="L303" s="66"/>
      <c r="M303" s="67"/>
      <c r="N303" s="67">
        <f t="shared" si="5"/>
        <v>0</v>
      </c>
      <c r="O303" s="66"/>
      <c r="P303" s="66"/>
      <c r="Q303" s="63"/>
      <c r="R303" s="63"/>
      <c r="S303" s="162"/>
      <c r="T303" s="253">
        <f>Tableau2678[[#This Row],[MONTANT TOTAL  TTC]]</f>
        <v>0</v>
      </c>
      <c r="U303" s="81"/>
    </row>
    <row r="304" spans="1:21" ht="18.75" customHeight="1" x14ac:dyDescent="0.25">
      <c r="A304" s="121"/>
      <c r="B304" s="64"/>
      <c r="C304" s="64"/>
      <c r="D304" s="162"/>
      <c r="E304" s="65"/>
      <c r="F304" s="66"/>
      <c r="G304" s="66"/>
      <c r="H304" s="165"/>
      <c r="I304" s="66"/>
      <c r="J304" s="65"/>
      <c r="K304" s="66"/>
      <c r="L304" s="66"/>
      <c r="M304" s="67"/>
      <c r="N304" s="67">
        <f t="shared" si="5"/>
        <v>0</v>
      </c>
      <c r="O304" s="66"/>
      <c r="P304" s="66"/>
      <c r="Q304" s="63"/>
      <c r="R304" s="63"/>
      <c r="S304" s="162"/>
      <c r="T304" s="253">
        <f>Tableau2678[[#This Row],[MONTANT TOTAL  TTC]]</f>
        <v>0</v>
      </c>
      <c r="U304" s="81"/>
    </row>
    <row r="305" spans="1:21" ht="18.75" customHeight="1" x14ac:dyDescent="0.25">
      <c r="A305" s="121"/>
      <c r="B305" s="64"/>
      <c r="C305" s="64"/>
      <c r="D305" s="162"/>
      <c r="E305" s="65"/>
      <c r="F305" s="66"/>
      <c r="G305" s="66"/>
      <c r="H305" s="165"/>
      <c r="I305" s="66"/>
      <c r="J305" s="65"/>
      <c r="K305" s="66"/>
      <c r="L305" s="66"/>
      <c r="M305" s="67"/>
      <c r="N305" s="67">
        <f t="shared" si="5"/>
        <v>0</v>
      </c>
      <c r="O305" s="66"/>
      <c r="P305" s="66"/>
      <c r="Q305" s="63"/>
      <c r="R305" s="63"/>
      <c r="S305" s="162"/>
      <c r="T305" s="253">
        <f>Tableau2678[[#This Row],[MONTANT TOTAL  TTC]]</f>
        <v>0</v>
      </c>
      <c r="U305" s="81"/>
    </row>
    <row r="306" spans="1:21" ht="18.75" customHeight="1" x14ac:dyDescent="0.25">
      <c r="A306" s="121"/>
      <c r="B306" s="70"/>
      <c r="C306" s="70"/>
      <c r="D306" s="163"/>
      <c r="E306" s="72"/>
      <c r="F306" s="73"/>
      <c r="G306" s="73"/>
      <c r="H306" s="166"/>
      <c r="I306" s="73"/>
      <c r="J306" s="72"/>
      <c r="K306" s="73"/>
      <c r="L306" s="73"/>
      <c r="M306" s="74"/>
      <c r="N306" s="74">
        <f t="shared" si="5"/>
        <v>0</v>
      </c>
      <c r="O306" s="73"/>
      <c r="P306" s="73"/>
      <c r="Q306" s="71"/>
      <c r="R306" s="71"/>
      <c r="S306" s="163"/>
      <c r="T306" s="253">
        <f>Tableau2678[[#This Row],[MONTANT TOTAL  TTC]]</f>
        <v>0</v>
      </c>
      <c r="U306" s="81"/>
    </row>
    <row r="307" spans="1:21" ht="18.75" customHeight="1" x14ac:dyDescent="0.25">
      <c r="A307" s="29"/>
      <c r="B307" s="266" t="s">
        <v>10</v>
      </c>
      <c r="C307" s="266"/>
      <c r="D307" s="267"/>
      <c r="E307" s="268"/>
      <c r="F307" s="269"/>
      <c r="G307" s="269"/>
      <c r="H307" s="270"/>
      <c r="I307" s="269"/>
      <c r="J307" s="268"/>
      <c r="K307" s="269"/>
      <c r="L307" s="269"/>
      <c r="M307" s="247"/>
      <c r="N307" s="247">
        <f>SUBTOTAL(109,Tableau2678[MONTANT TOTAL  TTC])</f>
        <v>0</v>
      </c>
      <c r="O307" s="269"/>
      <c r="P307" s="269"/>
      <c r="Q307" s="271"/>
      <c r="R307" s="271"/>
      <c r="S307" s="267"/>
      <c r="T307" s="251">
        <f>SUBTOTAL(109,Tableau2678[RESTE A RECEVOIR TTC])</f>
        <v>0</v>
      </c>
      <c r="U307" s="272"/>
    </row>
  </sheetData>
  <mergeCells count="7">
    <mergeCell ref="B1:U1"/>
    <mergeCell ref="A209:A306"/>
    <mergeCell ref="A3:A100"/>
    <mergeCell ref="A102:U103"/>
    <mergeCell ref="A105:A203"/>
    <mergeCell ref="B104:U104"/>
    <mergeCell ref="A207:U207"/>
  </mergeCells>
  <conditionalFormatting sqref="L101:N101 L2 L205:N206 L308:N1048576">
    <cfRule type="cellIs" dxfId="409" priority="121" operator="equal">
      <formula>"OUI"</formula>
    </cfRule>
    <cfRule type="cellIs" dxfId="408" priority="122" operator="equal">
      <formula>"NON"</formula>
    </cfRule>
  </conditionalFormatting>
  <conditionalFormatting sqref="O105">
    <cfRule type="cellIs" dxfId="407" priority="112" operator="equal">
      <formula>"OUI"</formula>
    </cfRule>
    <cfRule type="cellIs" dxfId="406" priority="113" operator="equal">
      <formula>"NON"</formula>
    </cfRule>
  </conditionalFormatting>
  <conditionalFormatting sqref="L105">
    <cfRule type="cellIs" dxfId="405" priority="110" operator="equal">
      <formula>"OUI"</formula>
    </cfRule>
    <cfRule type="cellIs" dxfId="404" priority="111" operator="equal">
      <formula>"NON"</formula>
    </cfRule>
  </conditionalFormatting>
  <conditionalFormatting sqref="L204:N204">
    <cfRule type="cellIs" dxfId="403" priority="108" operator="equal">
      <formula>"OUI"</formula>
    </cfRule>
    <cfRule type="cellIs" dxfId="402" priority="109" operator="equal">
      <formula>"NON"</formula>
    </cfRule>
  </conditionalFormatting>
  <conditionalFormatting sqref="L208 L307:N307">
    <cfRule type="cellIs" dxfId="401" priority="93" operator="equal">
      <formula>"OUI"</formula>
    </cfRule>
    <cfRule type="cellIs" dxfId="400" priority="94" operator="equal">
      <formula>"NON"</formula>
    </cfRule>
  </conditionalFormatting>
  <conditionalFormatting sqref="T208 T105 T2 U102:U103 T101 U205:U206 T204 U308:U1048576 T307">
    <cfRule type="cellIs" dxfId="399" priority="66" operator="greaterThan">
      <formula>0</formula>
    </cfRule>
  </conditionalFormatting>
  <conditionalFormatting sqref="L204:N204 L105">
    <cfRule type="cellIs" dxfId="398" priority="64" operator="equal">
      <formula>"OUI"</formula>
    </cfRule>
    <cfRule type="cellIs" dxfId="397" priority="65" operator="equal">
      <formula>"NON"</formula>
    </cfRule>
  </conditionalFormatting>
  <conditionalFormatting sqref="L307:N307 L208">
    <cfRule type="cellIs" dxfId="396" priority="51" operator="equal">
      <formula>"OUI"</formula>
    </cfRule>
    <cfRule type="cellIs" dxfId="395" priority="52" operator="equal">
      <formula>"NON"</formula>
    </cfRule>
  </conditionalFormatting>
  <conditionalFormatting sqref="L5:L100 L3">
    <cfRule type="cellIs" dxfId="394" priority="38" operator="equal">
      <formula>"OUI"</formula>
    </cfRule>
    <cfRule type="cellIs" dxfId="393" priority="39" operator="equal">
      <formula>"NON"</formula>
    </cfRule>
  </conditionalFormatting>
  <conditionalFormatting sqref="L4">
    <cfRule type="cellIs" dxfId="392" priority="36" operator="equal">
      <formula>"OUI"</formula>
    </cfRule>
    <cfRule type="cellIs" dxfId="391" priority="37" operator="equal">
      <formula>"NON"</formula>
    </cfRule>
  </conditionalFormatting>
  <conditionalFormatting sqref="B3:L100 O3:S100">
    <cfRule type="expression" dxfId="390" priority="33">
      <formula>IF($B3="REFUSE",1)</formula>
    </cfRule>
    <cfRule type="expression" dxfId="389" priority="34">
      <formula>IF($B3="PAYE",1)</formula>
    </cfRule>
    <cfRule type="expression" dxfId="388" priority="35">
      <formula>IF($B3="ACCORD",1)</formula>
    </cfRule>
  </conditionalFormatting>
  <conditionalFormatting sqref="T106:T203">
    <cfRule type="expression" dxfId="387" priority="30">
      <formula>IF($B106="REFUSE",1)</formula>
    </cfRule>
    <cfRule type="expression" dxfId="386" priority="31">
      <formula>IF($B106="PAYE",1)</formula>
    </cfRule>
    <cfRule type="expression" dxfId="385" priority="32">
      <formula>IF($B106="ACCORD",1)</formula>
    </cfRule>
  </conditionalFormatting>
  <conditionalFormatting sqref="T106:T203">
    <cfRule type="cellIs" dxfId="384" priority="29" operator="greaterThan">
      <formula>0</formula>
    </cfRule>
  </conditionalFormatting>
  <conditionalFormatting sqref="L108:L203 L106">
    <cfRule type="cellIs" dxfId="383" priority="27" operator="equal">
      <formula>"OUI"</formula>
    </cfRule>
    <cfRule type="cellIs" dxfId="382" priority="28" operator="equal">
      <formula>"NON"</formula>
    </cfRule>
  </conditionalFormatting>
  <conditionalFormatting sqref="L107">
    <cfRule type="cellIs" dxfId="381" priority="25" operator="equal">
      <formula>"OUI"</formula>
    </cfRule>
    <cfRule type="cellIs" dxfId="380" priority="26" operator="equal">
      <formula>"NON"</formula>
    </cfRule>
  </conditionalFormatting>
  <conditionalFormatting sqref="B106:S203">
    <cfRule type="expression" dxfId="379" priority="22">
      <formula>IF($B106="REFUSE",1)</formula>
    </cfRule>
    <cfRule type="expression" dxfId="378" priority="23">
      <formula>IF($B106="PAYE",1)</formula>
    </cfRule>
    <cfRule type="expression" dxfId="377" priority="24">
      <formula>IF($B106="ACCORD",1)</formula>
    </cfRule>
  </conditionalFormatting>
  <conditionalFormatting sqref="T209:T306">
    <cfRule type="expression" dxfId="376" priority="19">
      <formula>IF($B209="REFUSE",1)</formula>
    </cfRule>
    <cfRule type="expression" dxfId="375" priority="20">
      <formula>IF($B209="PAYE",1)</formula>
    </cfRule>
    <cfRule type="expression" dxfId="374" priority="21">
      <formula>IF($B209="ACCORD",1)</formula>
    </cfRule>
  </conditionalFormatting>
  <conditionalFormatting sqref="T209:T306">
    <cfRule type="cellIs" dxfId="373" priority="18" operator="greaterThan">
      <formula>0</formula>
    </cfRule>
  </conditionalFormatting>
  <conditionalFormatting sqref="L211:L306 L209">
    <cfRule type="cellIs" dxfId="372" priority="16" operator="equal">
      <formula>"OUI"</formula>
    </cfRule>
    <cfRule type="cellIs" dxfId="371" priority="17" operator="equal">
      <formula>"NON"</formula>
    </cfRule>
  </conditionalFormatting>
  <conditionalFormatting sqref="L210">
    <cfRule type="cellIs" dxfId="370" priority="14" operator="equal">
      <formula>"OUI"</formula>
    </cfRule>
    <cfRule type="cellIs" dxfId="369" priority="15" operator="equal">
      <formula>"NON"</formula>
    </cfRule>
  </conditionalFormatting>
  <conditionalFormatting sqref="B209:S306">
    <cfRule type="expression" dxfId="368" priority="11">
      <formula>IF($B209="REFUSE",1)</formula>
    </cfRule>
    <cfRule type="expression" dxfId="367" priority="12">
      <formula>IF($B209="PAYE",1)</formula>
    </cfRule>
    <cfRule type="expression" dxfId="366" priority="13">
      <formula>IF($B209="ACCORD",1)</formula>
    </cfRule>
  </conditionalFormatting>
  <conditionalFormatting sqref="M3:N100">
    <cfRule type="expression" dxfId="365" priority="8">
      <formula>IF($B3="REFUSE",1)</formula>
    </cfRule>
    <cfRule type="expression" dxfId="364" priority="9">
      <formula>IF($B3="PAYE",1)</formula>
    </cfRule>
    <cfRule type="expression" dxfId="363" priority="10">
      <formula>IF($B3="ACCORD",1)</formula>
    </cfRule>
  </conditionalFormatting>
  <conditionalFormatting sqref="T3:T100">
    <cfRule type="expression" dxfId="362" priority="5">
      <formula>IF($B3="REFUSE",1)</formula>
    </cfRule>
    <cfRule type="expression" dxfId="361" priority="6">
      <formula>IF($B3="PAYE",1)</formula>
    </cfRule>
    <cfRule type="expression" dxfId="360" priority="7">
      <formula>IF($B3="ACCORD",1)</formula>
    </cfRule>
  </conditionalFormatting>
  <conditionalFormatting sqref="T1:T1048576">
    <cfRule type="cellIs" dxfId="359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T307"/>
  <sheetViews>
    <sheetView zoomScale="98" zoomScaleNormal="98" workbookViewId="0">
      <pane xSplit="1" ySplit="2" topLeftCell="J219" activePane="bottomRight" state="frozen"/>
      <selection pane="topRight" activeCell="B1" sqref="B1"/>
      <selection pane="bottomLeft" activeCell="A3" sqref="A3"/>
      <selection pane="bottomRight" activeCell="Q106" sqref="Q106"/>
    </sheetView>
  </sheetViews>
  <sheetFormatPr baseColWidth="10" defaultRowHeight="15" x14ac:dyDescent="0.25"/>
  <cols>
    <col min="1" max="1" width="14.28515625" customWidth="1"/>
    <col min="2" max="3" width="12.85546875" customWidth="1"/>
    <col min="4" max="4" width="17.28515625" style="106" customWidth="1"/>
    <col min="5" max="5" width="24.140625" style="62" customWidth="1"/>
    <col min="6" max="6" width="22.7109375" customWidth="1"/>
    <col min="7" max="7" width="32" customWidth="1"/>
    <col min="8" max="8" width="16.7109375" style="117" customWidth="1"/>
    <col min="9" max="9" width="22.7109375" customWidth="1"/>
    <col min="10" max="10" width="22.85546875" style="62" customWidth="1"/>
    <col min="11" max="11" width="32.42578125" customWidth="1"/>
    <col min="12" max="12" width="10.7109375" customWidth="1"/>
    <col min="13" max="14" width="18.7109375" customWidth="1"/>
    <col min="15" max="16" width="15.5703125" customWidth="1"/>
    <col min="17" max="18" width="26.7109375" style="16" customWidth="1"/>
    <col min="19" max="19" width="18.7109375" style="255" customWidth="1"/>
    <col min="20" max="20" width="19.85546875" style="15" customWidth="1"/>
  </cols>
  <sheetData>
    <row r="1" spans="1:20" ht="81" customHeight="1" x14ac:dyDescent="0.25">
      <c r="A1" s="256" t="s">
        <v>28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</row>
    <row r="2" spans="1:20" ht="60" customHeight="1" x14ac:dyDescent="0.25">
      <c r="A2" s="18"/>
      <c r="B2" s="245" t="s">
        <v>18</v>
      </c>
      <c r="C2" s="245" t="s">
        <v>0</v>
      </c>
      <c r="D2" s="246" t="s">
        <v>1</v>
      </c>
      <c r="E2" s="245" t="s">
        <v>2</v>
      </c>
      <c r="F2" s="245" t="s">
        <v>3</v>
      </c>
      <c r="G2" s="245" t="s">
        <v>11</v>
      </c>
      <c r="H2" s="244" t="s">
        <v>14</v>
      </c>
      <c r="I2" s="245" t="s">
        <v>13</v>
      </c>
      <c r="J2" s="30" t="s">
        <v>27</v>
      </c>
      <c r="K2" s="32" t="s">
        <v>8</v>
      </c>
      <c r="L2" s="32" t="s">
        <v>6</v>
      </c>
      <c r="M2" s="33" t="s">
        <v>55</v>
      </c>
      <c r="N2" s="33" t="s">
        <v>56</v>
      </c>
      <c r="O2" s="32" t="s">
        <v>7</v>
      </c>
      <c r="P2" s="32" t="s">
        <v>15</v>
      </c>
      <c r="Q2" s="31" t="s">
        <v>26</v>
      </c>
      <c r="R2" s="31" t="s">
        <v>4</v>
      </c>
      <c r="S2" s="33" t="s">
        <v>9</v>
      </c>
      <c r="T2" s="32" t="s">
        <v>12</v>
      </c>
    </row>
    <row r="3" spans="1:20" ht="18.75" customHeight="1" x14ac:dyDescent="0.25">
      <c r="A3" s="122" t="s">
        <v>45</v>
      </c>
      <c r="B3" s="239"/>
      <c r="C3" s="239"/>
      <c r="D3" s="240"/>
      <c r="E3" s="241"/>
      <c r="F3" s="242"/>
      <c r="G3" s="242"/>
      <c r="H3" s="243"/>
      <c r="I3" s="242"/>
      <c r="J3" s="60"/>
      <c r="K3" s="9"/>
      <c r="L3" s="9"/>
      <c r="M3" s="10"/>
      <c r="N3" s="10">
        <f t="shared" ref="N3:N34" si="0">IF(OR(B3="Refuse",B3="Refusé"),0,(M3*1.2))</f>
        <v>0</v>
      </c>
      <c r="O3" s="9"/>
      <c r="P3" s="9"/>
      <c r="Q3" s="8"/>
      <c r="R3" s="8"/>
      <c r="S3" s="250">
        <f>Tableau26[[#This Row],[MONTANT TOTAL TTC]]</f>
        <v>0</v>
      </c>
      <c r="T3" s="9"/>
    </row>
    <row r="4" spans="1:20" ht="18.75" customHeight="1" x14ac:dyDescent="0.25">
      <c r="A4" s="123"/>
      <c r="B4" s="7"/>
      <c r="C4" s="7"/>
      <c r="D4" s="232"/>
      <c r="E4" s="60"/>
      <c r="F4" s="9"/>
      <c r="G4" s="9"/>
      <c r="H4" s="236"/>
      <c r="I4" s="9"/>
      <c r="J4" s="60"/>
      <c r="K4" s="9"/>
      <c r="L4" s="9"/>
      <c r="M4" s="10"/>
      <c r="N4" s="10">
        <f t="shared" si="0"/>
        <v>0</v>
      </c>
      <c r="O4" s="9"/>
      <c r="P4" s="9"/>
      <c r="Q4" s="8"/>
      <c r="R4" s="8"/>
      <c r="S4" s="250">
        <f>Tableau26[[#This Row],[MONTANT TOTAL TTC]]</f>
        <v>0</v>
      </c>
      <c r="T4" s="9"/>
    </row>
    <row r="5" spans="1:20" ht="18.75" customHeight="1" x14ac:dyDescent="0.25">
      <c r="A5" s="123"/>
      <c r="B5" s="7"/>
      <c r="C5" s="7"/>
      <c r="D5" s="232"/>
      <c r="E5" s="60"/>
      <c r="F5" s="9"/>
      <c r="G5" s="9"/>
      <c r="H5" s="236"/>
      <c r="I5" s="9"/>
      <c r="J5" s="60"/>
      <c r="K5" s="9"/>
      <c r="L5" s="9"/>
      <c r="M5" s="10"/>
      <c r="N5" s="10">
        <f t="shared" si="0"/>
        <v>0</v>
      </c>
      <c r="O5" s="9"/>
      <c r="P5" s="9"/>
      <c r="Q5" s="8"/>
      <c r="R5" s="8"/>
      <c r="S5" s="250">
        <f>Tableau26[[#This Row],[MONTANT TOTAL TTC]]</f>
        <v>0</v>
      </c>
      <c r="T5" s="9"/>
    </row>
    <row r="6" spans="1:20" ht="18.75" customHeight="1" x14ac:dyDescent="0.25">
      <c r="A6" s="123"/>
      <c r="B6" s="7"/>
      <c r="C6" s="7"/>
      <c r="D6" s="232"/>
      <c r="E6" s="60"/>
      <c r="F6" s="9"/>
      <c r="G6" s="9"/>
      <c r="H6" s="236"/>
      <c r="I6" s="9"/>
      <c r="J6" s="60"/>
      <c r="K6" s="9"/>
      <c r="L6" s="9"/>
      <c r="M6" s="10"/>
      <c r="N6" s="10">
        <f t="shared" si="0"/>
        <v>0</v>
      </c>
      <c r="O6" s="9"/>
      <c r="P6" s="9"/>
      <c r="Q6" s="8"/>
      <c r="R6" s="8"/>
      <c r="S6" s="250">
        <f>Tableau26[[#This Row],[MONTANT TOTAL TTC]]</f>
        <v>0</v>
      </c>
      <c r="T6" s="9"/>
    </row>
    <row r="7" spans="1:20" ht="18.75" customHeight="1" x14ac:dyDescent="0.25">
      <c r="A7" s="123"/>
      <c r="B7" s="7"/>
      <c r="C7" s="7"/>
      <c r="D7" s="232"/>
      <c r="E7" s="60"/>
      <c r="F7" s="9"/>
      <c r="G7" s="9"/>
      <c r="H7" s="236"/>
      <c r="I7" s="9"/>
      <c r="J7" s="60"/>
      <c r="K7" s="9"/>
      <c r="L7" s="9"/>
      <c r="M7" s="10"/>
      <c r="N7" s="10">
        <f t="shared" si="0"/>
        <v>0</v>
      </c>
      <c r="O7" s="9"/>
      <c r="P7" s="9"/>
      <c r="Q7" s="8"/>
      <c r="R7" s="8"/>
      <c r="S7" s="250">
        <f>Tableau26[[#This Row],[MONTANT TOTAL TTC]]</f>
        <v>0</v>
      </c>
      <c r="T7" s="9"/>
    </row>
    <row r="8" spans="1:20" ht="18.75" customHeight="1" x14ac:dyDescent="0.25">
      <c r="A8" s="123"/>
      <c r="B8" s="7"/>
      <c r="C8" s="7"/>
      <c r="D8" s="232"/>
      <c r="E8" s="60"/>
      <c r="F8" s="9"/>
      <c r="G8" s="9"/>
      <c r="H8" s="236"/>
      <c r="I8" s="9"/>
      <c r="J8" s="60"/>
      <c r="K8" s="9"/>
      <c r="L8" s="9"/>
      <c r="M8" s="10"/>
      <c r="N8" s="10">
        <f t="shared" si="0"/>
        <v>0</v>
      </c>
      <c r="O8" s="9"/>
      <c r="P8" s="9"/>
      <c r="Q8" s="8"/>
      <c r="R8" s="8"/>
      <c r="S8" s="250">
        <f>Tableau26[[#This Row],[MONTANT TOTAL TTC]]</f>
        <v>0</v>
      </c>
      <c r="T8" s="9"/>
    </row>
    <row r="9" spans="1:20" ht="18.75" customHeight="1" x14ac:dyDescent="0.25">
      <c r="A9" s="123"/>
      <c r="B9" s="7"/>
      <c r="C9" s="7"/>
      <c r="D9" s="232"/>
      <c r="E9" s="60"/>
      <c r="F9" s="9"/>
      <c r="G9" s="9"/>
      <c r="H9" s="236"/>
      <c r="I9" s="9"/>
      <c r="J9" s="60"/>
      <c r="K9" s="9"/>
      <c r="L9" s="9"/>
      <c r="M9" s="10"/>
      <c r="N9" s="10">
        <f t="shared" si="0"/>
        <v>0</v>
      </c>
      <c r="O9" s="9"/>
      <c r="P9" s="9"/>
      <c r="Q9" s="8"/>
      <c r="R9" s="8"/>
      <c r="S9" s="250">
        <f>Tableau26[[#This Row],[MONTANT TOTAL TTC]]</f>
        <v>0</v>
      </c>
      <c r="T9" s="9"/>
    </row>
    <row r="10" spans="1:20" ht="18.75" customHeight="1" x14ac:dyDescent="0.25">
      <c r="A10" s="123"/>
      <c r="B10" s="7"/>
      <c r="C10" s="7"/>
      <c r="D10" s="232"/>
      <c r="E10" s="60"/>
      <c r="F10" s="9"/>
      <c r="G10" s="9"/>
      <c r="H10" s="236"/>
      <c r="I10" s="9"/>
      <c r="J10" s="60"/>
      <c r="K10" s="9"/>
      <c r="L10" s="9"/>
      <c r="M10" s="10"/>
      <c r="N10" s="10">
        <f t="shared" si="0"/>
        <v>0</v>
      </c>
      <c r="O10" s="9"/>
      <c r="P10" s="9"/>
      <c r="Q10" s="8"/>
      <c r="R10" s="8"/>
      <c r="S10" s="250">
        <f>Tableau26[[#This Row],[MONTANT TOTAL TTC]]</f>
        <v>0</v>
      </c>
      <c r="T10" s="9"/>
    </row>
    <row r="11" spans="1:20" ht="18.75" customHeight="1" x14ac:dyDescent="0.25">
      <c r="A11" s="123"/>
      <c r="B11" s="7"/>
      <c r="C11" s="7"/>
      <c r="D11" s="232"/>
      <c r="E11" s="60"/>
      <c r="F11" s="9"/>
      <c r="G11" s="9"/>
      <c r="H11" s="236"/>
      <c r="I11" s="9"/>
      <c r="J11" s="60"/>
      <c r="K11" s="9"/>
      <c r="L11" s="9"/>
      <c r="M11" s="10"/>
      <c r="N11" s="10">
        <f t="shared" si="0"/>
        <v>0</v>
      </c>
      <c r="O11" s="9"/>
      <c r="P11" s="9"/>
      <c r="Q11" s="8"/>
      <c r="R11" s="8"/>
      <c r="S11" s="250">
        <f>Tableau26[[#This Row],[MONTANT TOTAL TTC]]</f>
        <v>0</v>
      </c>
      <c r="T11" s="9"/>
    </row>
    <row r="12" spans="1:20" ht="18.75" customHeight="1" x14ac:dyDescent="0.25">
      <c r="A12" s="123"/>
      <c r="B12" s="7"/>
      <c r="C12" s="7"/>
      <c r="D12" s="232"/>
      <c r="E12" s="60"/>
      <c r="F12" s="9"/>
      <c r="G12" s="9"/>
      <c r="H12" s="236"/>
      <c r="I12" s="9"/>
      <c r="J12" s="60"/>
      <c r="K12" s="9"/>
      <c r="L12" s="9"/>
      <c r="M12" s="10"/>
      <c r="N12" s="10">
        <f t="shared" si="0"/>
        <v>0</v>
      </c>
      <c r="O12" s="9"/>
      <c r="P12" s="9"/>
      <c r="Q12" s="8"/>
      <c r="R12" s="8"/>
      <c r="S12" s="250">
        <f>Tableau26[[#This Row],[MONTANT TOTAL TTC]]</f>
        <v>0</v>
      </c>
      <c r="T12" s="9"/>
    </row>
    <row r="13" spans="1:20" ht="18.75" customHeight="1" x14ac:dyDescent="0.25">
      <c r="A13" s="123"/>
      <c r="B13" s="7"/>
      <c r="C13" s="7"/>
      <c r="D13" s="232"/>
      <c r="E13" s="60"/>
      <c r="F13" s="9"/>
      <c r="G13" s="9"/>
      <c r="H13" s="236"/>
      <c r="I13" s="9"/>
      <c r="J13" s="60"/>
      <c r="K13" s="9"/>
      <c r="L13" s="9"/>
      <c r="M13" s="10"/>
      <c r="N13" s="10">
        <f t="shared" si="0"/>
        <v>0</v>
      </c>
      <c r="O13" s="9"/>
      <c r="P13" s="9"/>
      <c r="Q13" s="8"/>
      <c r="R13" s="8"/>
      <c r="S13" s="250">
        <f>Tableau26[[#This Row],[MONTANT TOTAL TTC]]</f>
        <v>0</v>
      </c>
      <c r="T13" s="9"/>
    </row>
    <row r="14" spans="1:20" ht="18.75" customHeight="1" x14ac:dyDescent="0.25">
      <c r="A14" s="123"/>
      <c r="B14" s="7"/>
      <c r="C14" s="7"/>
      <c r="D14" s="232"/>
      <c r="E14" s="60"/>
      <c r="F14" s="9"/>
      <c r="G14" s="9"/>
      <c r="H14" s="236"/>
      <c r="I14" s="9"/>
      <c r="J14" s="60"/>
      <c r="K14" s="9"/>
      <c r="L14" s="9"/>
      <c r="M14" s="10"/>
      <c r="N14" s="10">
        <f t="shared" si="0"/>
        <v>0</v>
      </c>
      <c r="O14" s="9"/>
      <c r="P14" s="9"/>
      <c r="Q14" s="8"/>
      <c r="R14" s="8"/>
      <c r="S14" s="250">
        <f>Tableau26[[#This Row],[MONTANT TOTAL TTC]]</f>
        <v>0</v>
      </c>
      <c r="T14" s="9"/>
    </row>
    <row r="15" spans="1:20" ht="18.75" customHeight="1" x14ac:dyDescent="0.25">
      <c r="A15" s="123"/>
      <c r="B15" s="7"/>
      <c r="C15" s="7"/>
      <c r="D15" s="232"/>
      <c r="E15" s="60"/>
      <c r="F15" s="9"/>
      <c r="G15" s="9"/>
      <c r="H15" s="236"/>
      <c r="I15" s="9"/>
      <c r="J15" s="60"/>
      <c r="K15" s="9"/>
      <c r="L15" s="9"/>
      <c r="M15" s="10"/>
      <c r="N15" s="10">
        <f t="shared" si="0"/>
        <v>0</v>
      </c>
      <c r="O15" s="9"/>
      <c r="P15" s="9"/>
      <c r="Q15" s="8"/>
      <c r="R15" s="8"/>
      <c r="S15" s="250">
        <f>Tableau26[[#This Row],[MONTANT TOTAL TTC]]</f>
        <v>0</v>
      </c>
      <c r="T15" s="9"/>
    </row>
    <row r="16" spans="1:20" ht="18.75" customHeight="1" x14ac:dyDescent="0.25">
      <c r="A16" s="123"/>
      <c r="B16" s="7"/>
      <c r="C16" s="7"/>
      <c r="D16" s="232"/>
      <c r="E16" s="60"/>
      <c r="F16" s="9"/>
      <c r="G16" s="9"/>
      <c r="H16" s="236"/>
      <c r="I16" s="9"/>
      <c r="J16" s="60"/>
      <c r="K16" s="9"/>
      <c r="L16" s="9"/>
      <c r="M16" s="10"/>
      <c r="N16" s="10">
        <f t="shared" si="0"/>
        <v>0</v>
      </c>
      <c r="O16" s="9"/>
      <c r="P16" s="9"/>
      <c r="Q16" s="8"/>
      <c r="R16" s="8"/>
      <c r="S16" s="250">
        <f>Tableau26[[#This Row],[MONTANT TOTAL TTC]]</f>
        <v>0</v>
      </c>
      <c r="T16" s="9"/>
    </row>
    <row r="17" spans="1:20" ht="18.75" customHeight="1" x14ac:dyDescent="0.25">
      <c r="A17" s="123"/>
      <c r="B17" s="7"/>
      <c r="C17" s="7"/>
      <c r="D17" s="232"/>
      <c r="E17" s="60"/>
      <c r="F17" s="9"/>
      <c r="G17" s="9"/>
      <c r="H17" s="236"/>
      <c r="I17" s="9"/>
      <c r="J17" s="60"/>
      <c r="K17" s="9"/>
      <c r="L17" s="9"/>
      <c r="M17" s="10"/>
      <c r="N17" s="10">
        <f t="shared" si="0"/>
        <v>0</v>
      </c>
      <c r="O17" s="9"/>
      <c r="P17" s="9"/>
      <c r="Q17" s="8"/>
      <c r="R17" s="8"/>
      <c r="S17" s="250">
        <f>Tableau26[[#This Row],[MONTANT TOTAL TTC]]</f>
        <v>0</v>
      </c>
      <c r="T17" s="9"/>
    </row>
    <row r="18" spans="1:20" ht="18.75" customHeight="1" x14ac:dyDescent="0.25">
      <c r="A18" s="123"/>
      <c r="B18" s="7"/>
      <c r="C18" s="7"/>
      <c r="D18" s="232"/>
      <c r="E18" s="60"/>
      <c r="F18" s="9"/>
      <c r="G18" s="9"/>
      <c r="H18" s="236"/>
      <c r="I18" s="9"/>
      <c r="J18" s="60"/>
      <c r="K18" s="9"/>
      <c r="L18" s="9"/>
      <c r="M18" s="10"/>
      <c r="N18" s="10">
        <f t="shared" si="0"/>
        <v>0</v>
      </c>
      <c r="O18" s="9"/>
      <c r="P18" s="9"/>
      <c r="Q18" s="8"/>
      <c r="R18" s="8"/>
      <c r="S18" s="250">
        <f>Tableau26[[#This Row],[MONTANT TOTAL TTC]]</f>
        <v>0</v>
      </c>
      <c r="T18" s="9"/>
    </row>
    <row r="19" spans="1:20" ht="18.75" customHeight="1" x14ac:dyDescent="0.25">
      <c r="A19" s="123"/>
      <c r="B19" s="7"/>
      <c r="C19" s="7"/>
      <c r="D19" s="232"/>
      <c r="E19" s="60"/>
      <c r="F19" s="9"/>
      <c r="G19" s="9"/>
      <c r="H19" s="236"/>
      <c r="I19" s="9"/>
      <c r="J19" s="60"/>
      <c r="K19" s="9"/>
      <c r="L19" s="9"/>
      <c r="M19" s="10"/>
      <c r="N19" s="10">
        <f t="shared" si="0"/>
        <v>0</v>
      </c>
      <c r="O19" s="9"/>
      <c r="P19" s="9"/>
      <c r="Q19" s="8"/>
      <c r="R19" s="8"/>
      <c r="S19" s="250">
        <f>Tableau26[[#This Row],[MONTANT TOTAL TTC]]</f>
        <v>0</v>
      </c>
      <c r="T19" s="9"/>
    </row>
    <row r="20" spans="1:20" ht="18.75" customHeight="1" x14ac:dyDescent="0.25">
      <c r="A20" s="123"/>
      <c r="B20" s="7"/>
      <c r="C20" s="7"/>
      <c r="D20" s="232"/>
      <c r="E20" s="60"/>
      <c r="F20" s="9"/>
      <c r="G20" s="9"/>
      <c r="H20" s="236"/>
      <c r="I20" s="9"/>
      <c r="J20" s="60"/>
      <c r="K20" s="9"/>
      <c r="L20" s="9"/>
      <c r="M20" s="10"/>
      <c r="N20" s="10">
        <f t="shared" si="0"/>
        <v>0</v>
      </c>
      <c r="O20" s="9"/>
      <c r="P20" s="9"/>
      <c r="Q20" s="8"/>
      <c r="R20" s="8"/>
      <c r="S20" s="250">
        <f>Tableau26[[#This Row],[MONTANT TOTAL TTC]]</f>
        <v>0</v>
      </c>
      <c r="T20" s="9"/>
    </row>
    <row r="21" spans="1:20" ht="18.75" customHeight="1" x14ac:dyDescent="0.25">
      <c r="A21" s="123"/>
      <c r="B21" s="7"/>
      <c r="C21" s="7"/>
      <c r="D21" s="232"/>
      <c r="E21" s="60"/>
      <c r="F21" s="9"/>
      <c r="G21" s="9"/>
      <c r="H21" s="236"/>
      <c r="I21" s="9"/>
      <c r="J21" s="60"/>
      <c r="K21" s="9"/>
      <c r="L21" s="9"/>
      <c r="M21" s="10"/>
      <c r="N21" s="10">
        <f t="shared" si="0"/>
        <v>0</v>
      </c>
      <c r="O21" s="9"/>
      <c r="P21" s="9"/>
      <c r="Q21" s="8"/>
      <c r="R21" s="8"/>
      <c r="S21" s="250">
        <f>Tableau26[[#This Row],[MONTANT TOTAL TTC]]</f>
        <v>0</v>
      </c>
      <c r="T21" s="9"/>
    </row>
    <row r="22" spans="1:20" ht="18.75" customHeight="1" x14ac:dyDescent="0.25">
      <c r="A22" s="123"/>
      <c r="B22" s="7"/>
      <c r="C22" s="7"/>
      <c r="D22" s="232"/>
      <c r="E22" s="60"/>
      <c r="F22" s="9"/>
      <c r="G22" s="9"/>
      <c r="H22" s="236"/>
      <c r="I22" s="9"/>
      <c r="J22" s="60"/>
      <c r="K22" s="9"/>
      <c r="L22" s="9"/>
      <c r="M22" s="10"/>
      <c r="N22" s="10">
        <f t="shared" si="0"/>
        <v>0</v>
      </c>
      <c r="O22" s="9"/>
      <c r="P22" s="9"/>
      <c r="Q22" s="8"/>
      <c r="R22" s="8"/>
      <c r="S22" s="250">
        <f>Tableau26[[#This Row],[MONTANT TOTAL TTC]]</f>
        <v>0</v>
      </c>
      <c r="T22" s="9"/>
    </row>
    <row r="23" spans="1:20" ht="18.75" customHeight="1" x14ac:dyDescent="0.25">
      <c r="A23" s="123"/>
      <c r="B23" s="7"/>
      <c r="C23" s="7"/>
      <c r="D23" s="232"/>
      <c r="E23" s="60"/>
      <c r="F23" s="9"/>
      <c r="G23" s="9"/>
      <c r="H23" s="236"/>
      <c r="I23" s="9"/>
      <c r="J23" s="60"/>
      <c r="K23" s="9"/>
      <c r="L23" s="9"/>
      <c r="M23" s="10"/>
      <c r="N23" s="10">
        <f t="shared" si="0"/>
        <v>0</v>
      </c>
      <c r="O23" s="9"/>
      <c r="P23" s="9"/>
      <c r="Q23" s="8"/>
      <c r="R23" s="8"/>
      <c r="S23" s="250">
        <f>Tableau26[[#This Row],[MONTANT TOTAL TTC]]</f>
        <v>0</v>
      </c>
      <c r="T23" s="9"/>
    </row>
    <row r="24" spans="1:20" ht="18.75" customHeight="1" x14ac:dyDescent="0.25">
      <c r="A24" s="123"/>
      <c r="B24" s="7"/>
      <c r="C24" s="7"/>
      <c r="D24" s="232"/>
      <c r="E24" s="60"/>
      <c r="F24" s="9"/>
      <c r="G24" s="9"/>
      <c r="H24" s="236"/>
      <c r="I24" s="9"/>
      <c r="J24" s="60"/>
      <c r="K24" s="9"/>
      <c r="L24" s="9"/>
      <c r="M24" s="10"/>
      <c r="N24" s="10">
        <f t="shared" si="0"/>
        <v>0</v>
      </c>
      <c r="O24" s="9"/>
      <c r="P24" s="9"/>
      <c r="Q24" s="8"/>
      <c r="R24" s="8"/>
      <c r="S24" s="250">
        <f>Tableau26[[#This Row],[MONTANT TOTAL TTC]]</f>
        <v>0</v>
      </c>
      <c r="T24" s="9"/>
    </row>
    <row r="25" spans="1:20" ht="18.75" customHeight="1" x14ac:dyDescent="0.25">
      <c r="A25" s="123"/>
      <c r="B25" s="7"/>
      <c r="C25" s="7"/>
      <c r="D25" s="232"/>
      <c r="E25" s="60"/>
      <c r="F25" s="9"/>
      <c r="G25" s="9"/>
      <c r="H25" s="236"/>
      <c r="I25" s="9"/>
      <c r="J25" s="60"/>
      <c r="K25" s="9"/>
      <c r="L25" s="9"/>
      <c r="M25" s="10"/>
      <c r="N25" s="10">
        <f t="shared" si="0"/>
        <v>0</v>
      </c>
      <c r="O25" s="9"/>
      <c r="P25" s="9"/>
      <c r="Q25" s="8"/>
      <c r="R25" s="8"/>
      <c r="S25" s="250">
        <f>Tableau26[[#This Row],[MONTANT TOTAL TTC]]</f>
        <v>0</v>
      </c>
      <c r="T25" s="9"/>
    </row>
    <row r="26" spans="1:20" ht="18.75" customHeight="1" x14ac:dyDescent="0.25">
      <c r="A26" s="123"/>
      <c r="B26" s="7"/>
      <c r="C26" s="7"/>
      <c r="D26" s="232"/>
      <c r="E26" s="60"/>
      <c r="F26" s="9"/>
      <c r="G26" s="9"/>
      <c r="H26" s="236"/>
      <c r="I26" s="9"/>
      <c r="J26" s="60"/>
      <c r="K26" s="9"/>
      <c r="L26" s="9"/>
      <c r="M26" s="10"/>
      <c r="N26" s="10">
        <f t="shared" si="0"/>
        <v>0</v>
      </c>
      <c r="O26" s="9"/>
      <c r="P26" s="9"/>
      <c r="Q26" s="8"/>
      <c r="R26" s="8"/>
      <c r="S26" s="250">
        <f>Tableau26[[#This Row],[MONTANT TOTAL TTC]]</f>
        <v>0</v>
      </c>
      <c r="T26" s="9"/>
    </row>
    <row r="27" spans="1:20" ht="18.75" customHeight="1" x14ac:dyDescent="0.25">
      <c r="A27" s="123"/>
      <c r="B27" s="7"/>
      <c r="C27" s="7"/>
      <c r="D27" s="232"/>
      <c r="E27" s="60"/>
      <c r="F27" s="9"/>
      <c r="G27" s="9"/>
      <c r="H27" s="236"/>
      <c r="I27" s="9"/>
      <c r="J27" s="60"/>
      <c r="K27" s="9"/>
      <c r="L27" s="9"/>
      <c r="M27" s="10"/>
      <c r="N27" s="10">
        <f t="shared" si="0"/>
        <v>0</v>
      </c>
      <c r="O27" s="9"/>
      <c r="P27" s="9"/>
      <c r="Q27" s="8"/>
      <c r="R27" s="8"/>
      <c r="S27" s="250">
        <f>Tableau26[[#This Row],[MONTANT TOTAL TTC]]</f>
        <v>0</v>
      </c>
      <c r="T27" s="9"/>
    </row>
    <row r="28" spans="1:20" ht="18.75" customHeight="1" x14ac:dyDescent="0.25">
      <c r="A28" s="123"/>
      <c r="B28" s="7"/>
      <c r="C28" s="7"/>
      <c r="D28" s="232"/>
      <c r="E28" s="60"/>
      <c r="F28" s="9"/>
      <c r="G28" s="9"/>
      <c r="H28" s="236"/>
      <c r="I28" s="9"/>
      <c r="J28" s="60"/>
      <c r="K28" s="9"/>
      <c r="L28" s="9"/>
      <c r="M28" s="10"/>
      <c r="N28" s="10">
        <f t="shared" si="0"/>
        <v>0</v>
      </c>
      <c r="O28" s="9"/>
      <c r="P28" s="9"/>
      <c r="Q28" s="8"/>
      <c r="R28" s="8"/>
      <c r="S28" s="250">
        <f>Tableau26[[#This Row],[MONTANT TOTAL TTC]]</f>
        <v>0</v>
      </c>
      <c r="T28" s="9"/>
    </row>
    <row r="29" spans="1:20" ht="18.75" customHeight="1" x14ac:dyDescent="0.25">
      <c r="A29" s="123"/>
      <c r="B29" s="7"/>
      <c r="C29" s="7"/>
      <c r="D29" s="232"/>
      <c r="E29" s="60"/>
      <c r="F29" s="9"/>
      <c r="G29" s="9"/>
      <c r="H29" s="236"/>
      <c r="I29" s="9"/>
      <c r="J29" s="60"/>
      <c r="K29" s="9"/>
      <c r="L29" s="9"/>
      <c r="M29" s="10"/>
      <c r="N29" s="10">
        <f t="shared" si="0"/>
        <v>0</v>
      </c>
      <c r="O29" s="9"/>
      <c r="P29" s="9"/>
      <c r="Q29" s="8"/>
      <c r="R29" s="8"/>
      <c r="S29" s="250">
        <f>Tableau26[[#This Row],[MONTANT TOTAL TTC]]</f>
        <v>0</v>
      </c>
      <c r="T29" s="9"/>
    </row>
    <row r="30" spans="1:20" ht="18.75" customHeight="1" x14ac:dyDescent="0.25">
      <c r="A30" s="123"/>
      <c r="B30" s="7"/>
      <c r="C30" s="7"/>
      <c r="D30" s="232"/>
      <c r="E30" s="60"/>
      <c r="F30" s="9"/>
      <c r="G30" s="9"/>
      <c r="H30" s="236"/>
      <c r="I30" s="9"/>
      <c r="J30" s="60"/>
      <c r="K30" s="9"/>
      <c r="L30" s="9"/>
      <c r="M30" s="10"/>
      <c r="N30" s="10">
        <f t="shared" si="0"/>
        <v>0</v>
      </c>
      <c r="O30" s="9"/>
      <c r="P30" s="9"/>
      <c r="Q30" s="8"/>
      <c r="R30" s="8"/>
      <c r="S30" s="250">
        <f>Tableau26[[#This Row],[MONTANT TOTAL TTC]]</f>
        <v>0</v>
      </c>
      <c r="T30" s="9"/>
    </row>
    <row r="31" spans="1:20" ht="18.75" customHeight="1" x14ac:dyDescent="0.25">
      <c r="A31" s="123"/>
      <c r="B31" s="7"/>
      <c r="C31" s="7"/>
      <c r="D31" s="232"/>
      <c r="E31" s="60"/>
      <c r="F31" s="9"/>
      <c r="G31" s="9"/>
      <c r="H31" s="236"/>
      <c r="I31" s="9"/>
      <c r="J31" s="60"/>
      <c r="K31" s="9"/>
      <c r="L31" s="9"/>
      <c r="M31" s="10"/>
      <c r="N31" s="10">
        <f t="shared" si="0"/>
        <v>0</v>
      </c>
      <c r="O31" s="9"/>
      <c r="P31" s="9"/>
      <c r="Q31" s="8"/>
      <c r="R31" s="8"/>
      <c r="S31" s="250">
        <f>Tableau26[[#This Row],[MONTANT TOTAL TTC]]</f>
        <v>0</v>
      </c>
      <c r="T31" s="9"/>
    </row>
    <row r="32" spans="1:20" ht="18.75" customHeight="1" x14ac:dyDescent="0.25">
      <c r="A32" s="123"/>
      <c r="B32" s="7"/>
      <c r="C32" s="7"/>
      <c r="D32" s="232"/>
      <c r="E32" s="60"/>
      <c r="F32" s="9"/>
      <c r="G32" s="9"/>
      <c r="H32" s="236"/>
      <c r="I32" s="9"/>
      <c r="J32" s="60"/>
      <c r="K32" s="9"/>
      <c r="L32" s="9"/>
      <c r="M32" s="10"/>
      <c r="N32" s="10">
        <f t="shared" si="0"/>
        <v>0</v>
      </c>
      <c r="O32" s="9"/>
      <c r="P32" s="9"/>
      <c r="Q32" s="8"/>
      <c r="R32" s="8"/>
      <c r="S32" s="250">
        <f>Tableau26[[#This Row],[MONTANT TOTAL TTC]]</f>
        <v>0</v>
      </c>
      <c r="T32" s="9"/>
    </row>
    <row r="33" spans="1:20" ht="18.75" customHeight="1" x14ac:dyDescent="0.25">
      <c r="A33" s="123"/>
      <c r="B33" s="7"/>
      <c r="C33" s="7"/>
      <c r="D33" s="232"/>
      <c r="E33" s="60"/>
      <c r="F33" s="9"/>
      <c r="G33" s="9"/>
      <c r="H33" s="236"/>
      <c r="I33" s="9"/>
      <c r="J33" s="60"/>
      <c r="K33" s="9"/>
      <c r="L33" s="9"/>
      <c r="M33" s="10"/>
      <c r="N33" s="10">
        <f t="shared" si="0"/>
        <v>0</v>
      </c>
      <c r="O33" s="9"/>
      <c r="P33" s="9"/>
      <c r="Q33" s="8"/>
      <c r="R33" s="8"/>
      <c r="S33" s="250">
        <f>Tableau26[[#This Row],[MONTANT TOTAL TTC]]</f>
        <v>0</v>
      </c>
      <c r="T33" s="9"/>
    </row>
    <row r="34" spans="1:20" ht="18.75" customHeight="1" x14ac:dyDescent="0.25">
      <c r="A34" s="123"/>
      <c r="B34" s="7"/>
      <c r="C34" s="7"/>
      <c r="D34" s="232"/>
      <c r="E34" s="60"/>
      <c r="F34" s="9"/>
      <c r="G34" s="9"/>
      <c r="H34" s="236"/>
      <c r="I34" s="9"/>
      <c r="J34" s="60"/>
      <c r="K34" s="9"/>
      <c r="L34" s="9"/>
      <c r="M34" s="10"/>
      <c r="N34" s="10">
        <f t="shared" si="0"/>
        <v>0</v>
      </c>
      <c r="O34" s="9"/>
      <c r="P34" s="9"/>
      <c r="Q34" s="8"/>
      <c r="R34" s="8"/>
      <c r="S34" s="250">
        <f>Tableau26[[#This Row],[MONTANT TOTAL TTC]]</f>
        <v>0</v>
      </c>
      <c r="T34" s="9"/>
    </row>
    <row r="35" spans="1:20" ht="18.75" customHeight="1" x14ac:dyDescent="0.25">
      <c r="A35" s="123"/>
      <c r="B35" s="7"/>
      <c r="C35" s="7"/>
      <c r="D35" s="232"/>
      <c r="E35" s="60"/>
      <c r="F35" s="9"/>
      <c r="G35" s="9"/>
      <c r="H35" s="236"/>
      <c r="I35" s="9"/>
      <c r="J35" s="60"/>
      <c r="K35" s="9"/>
      <c r="L35" s="9"/>
      <c r="M35" s="10"/>
      <c r="N35" s="10">
        <f t="shared" ref="N35:N66" si="1">IF(OR(B35="Refuse",B35="Refusé"),0,(M35*1.2))</f>
        <v>0</v>
      </c>
      <c r="O35" s="9"/>
      <c r="P35" s="9"/>
      <c r="Q35" s="8"/>
      <c r="R35" s="8"/>
      <c r="S35" s="250">
        <f>Tableau26[[#This Row],[MONTANT TOTAL TTC]]</f>
        <v>0</v>
      </c>
      <c r="T35" s="9"/>
    </row>
    <row r="36" spans="1:20" ht="18.75" customHeight="1" x14ac:dyDescent="0.25">
      <c r="A36" s="123"/>
      <c r="B36" s="7"/>
      <c r="C36" s="7"/>
      <c r="D36" s="232"/>
      <c r="E36" s="60"/>
      <c r="F36" s="9"/>
      <c r="G36" s="9"/>
      <c r="H36" s="236"/>
      <c r="I36" s="9"/>
      <c r="J36" s="60"/>
      <c r="K36" s="9"/>
      <c r="L36" s="9"/>
      <c r="M36" s="10"/>
      <c r="N36" s="10">
        <f t="shared" si="1"/>
        <v>0</v>
      </c>
      <c r="O36" s="9"/>
      <c r="P36" s="9"/>
      <c r="Q36" s="8"/>
      <c r="R36" s="8"/>
      <c r="S36" s="250">
        <f>Tableau26[[#This Row],[MONTANT TOTAL TTC]]</f>
        <v>0</v>
      </c>
      <c r="T36" s="9"/>
    </row>
    <row r="37" spans="1:20" ht="18.75" customHeight="1" x14ac:dyDescent="0.25">
      <c r="A37" s="123"/>
      <c r="B37" s="7"/>
      <c r="C37" s="7"/>
      <c r="D37" s="232"/>
      <c r="E37" s="60"/>
      <c r="F37" s="9"/>
      <c r="G37" s="9"/>
      <c r="H37" s="236"/>
      <c r="I37" s="9"/>
      <c r="J37" s="60"/>
      <c r="K37" s="9"/>
      <c r="L37" s="9"/>
      <c r="M37" s="10"/>
      <c r="N37" s="10">
        <f t="shared" si="1"/>
        <v>0</v>
      </c>
      <c r="O37" s="9"/>
      <c r="P37" s="9"/>
      <c r="Q37" s="8"/>
      <c r="R37" s="8"/>
      <c r="S37" s="250">
        <f>Tableau26[[#This Row],[MONTANT TOTAL TTC]]</f>
        <v>0</v>
      </c>
      <c r="T37" s="9"/>
    </row>
    <row r="38" spans="1:20" ht="18.75" customHeight="1" x14ac:dyDescent="0.25">
      <c r="A38" s="123"/>
      <c r="B38" s="7"/>
      <c r="C38" s="7"/>
      <c r="D38" s="232"/>
      <c r="E38" s="60"/>
      <c r="F38" s="9"/>
      <c r="G38" s="9"/>
      <c r="H38" s="236"/>
      <c r="I38" s="9"/>
      <c r="J38" s="60"/>
      <c r="K38" s="9"/>
      <c r="L38" s="9"/>
      <c r="M38" s="10"/>
      <c r="N38" s="10">
        <f t="shared" si="1"/>
        <v>0</v>
      </c>
      <c r="O38" s="9"/>
      <c r="P38" s="9"/>
      <c r="Q38" s="8"/>
      <c r="R38" s="8"/>
      <c r="S38" s="250">
        <f>Tableau26[[#This Row],[MONTANT TOTAL TTC]]</f>
        <v>0</v>
      </c>
      <c r="T38" s="9"/>
    </row>
    <row r="39" spans="1:20" ht="18.75" customHeight="1" x14ac:dyDescent="0.25">
      <c r="A39" s="123"/>
      <c r="B39" s="7"/>
      <c r="C39" s="7"/>
      <c r="D39" s="232"/>
      <c r="E39" s="60"/>
      <c r="F39" s="9"/>
      <c r="G39" s="9"/>
      <c r="H39" s="236"/>
      <c r="I39" s="9"/>
      <c r="J39" s="60"/>
      <c r="K39" s="9"/>
      <c r="L39" s="9"/>
      <c r="M39" s="10"/>
      <c r="N39" s="10">
        <f t="shared" si="1"/>
        <v>0</v>
      </c>
      <c r="O39" s="9"/>
      <c r="P39" s="9"/>
      <c r="Q39" s="8"/>
      <c r="R39" s="8"/>
      <c r="S39" s="250">
        <f>Tableau26[[#This Row],[MONTANT TOTAL TTC]]</f>
        <v>0</v>
      </c>
      <c r="T39" s="9"/>
    </row>
    <row r="40" spans="1:20" ht="18.75" customHeight="1" x14ac:dyDescent="0.25">
      <c r="A40" s="123"/>
      <c r="B40" s="7"/>
      <c r="C40" s="7"/>
      <c r="D40" s="232"/>
      <c r="E40" s="60"/>
      <c r="F40" s="9"/>
      <c r="G40" s="9"/>
      <c r="H40" s="236"/>
      <c r="I40" s="9"/>
      <c r="J40" s="60"/>
      <c r="K40" s="9"/>
      <c r="L40" s="9"/>
      <c r="M40" s="10"/>
      <c r="N40" s="10">
        <f t="shared" si="1"/>
        <v>0</v>
      </c>
      <c r="O40" s="9"/>
      <c r="P40" s="9"/>
      <c r="Q40" s="8"/>
      <c r="R40" s="8"/>
      <c r="S40" s="250">
        <f>Tableau26[[#This Row],[MONTANT TOTAL TTC]]</f>
        <v>0</v>
      </c>
      <c r="T40" s="9"/>
    </row>
    <row r="41" spans="1:20" ht="18.75" customHeight="1" x14ac:dyDescent="0.25">
      <c r="A41" s="123"/>
      <c r="B41" s="7"/>
      <c r="C41" s="7"/>
      <c r="D41" s="232"/>
      <c r="E41" s="60"/>
      <c r="F41" s="9"/>
      <c r="G41" s="9"/>
      <c r="H41" s="236"/>
      <c r="I41" s="9"/>
      <c r="J41" s="60"/>
      <c r="K41" s="9"/>
      <c r="L41" s="9"/>
      <c r="M41" s="10"/>
      <c r="N41" s="10">
        <f t="shared" si="1"/>
        <v>0</v>
      </c>
      <c r="O41" s="9"/>
      <c r="P41" s="9"/>
      <c r="Q41" s="8"/>
      <c r="R41" s="8"/>
      <c r="S41" s="250">
        <f>Tableau26[[#This Row],[MONTANT TOTAL TTC]]</f>
        <v>0</v>
      </c>
      <c r="T41" s="9"/>
    </row>
    <row r="42" spans="1:20" ht="18.75" customHeight="1" x14ac:dyDescent="0.25">
      <c r="A42" s="123"/>
      <c r="B42" s="7"/>
      <c r="C42" s="7"/>
      <c r="D42" s="232"/>
      <c r="E42" s="60"/>
      <c r="F42" s="9"/>
      <c r="G42" s="9"/>
      <c r="H42" s="236"/>
      <c r="I42" s="9"/>
      <c r="J42" s="60"/>
      <c r="K42" s="9"/>
      <c r="L42" s="9"/>
      <c r="M42" s="10"/>
      <c r="N42" s="10">
        <f t="shared" si="1"/>
        <v>0</v>
      </c>
      <c r="O42" s="9"/>
      <c r="P42" s="9"/>
      <c r="Q42" s="8"/>
      <c r="R42" s="8"/>
      <c r="S42" s="250">
        <f>Tableau26[[#This Row],[MONTANT TOTAL TTC]]</f>
        <v>0</v>
      </c>
      <c r="T42" s="9"/>
    </row>
    <row r="43" spans="1:20" ht="18.75" customHeight="1" x14ac:dyDescent="0.25">
      <c r="A43" s="123"/>
      <c r="B43" s="7"/>
      <c r="C43" s="7"/>
      <c r="D43" s="232"/>
      <c r="E43" s="60"/>
      <c r="F43" s="9"/>
      <c r="G43" s="9"/>
      <c r="H43" s="236"/>
      <c r="I43" s="9"/>
      <c r="J43" s="60"/>
      <c r="K43" s="9"/>
      <c r="L43" s="9"/>
      <c r="M43" s="10"/>
      <c r="N43" s="10">
        <f t="shared" si="1"/>
        <v>0</v>
      </c>
      <c r="O43" s="9"/>
      <c r="P43" s="9"/>
      <c r="Q43" s="8"/>
      <c r="R43" s="8"/>
      <c r="S43" s="250">
        <f>Tableau26[[#This Row],[MONTANT TOTAL TTC]]</f>
        <v>0</v>
      </c>
      <c r="T43" s="9"/>
    </row>
    <row r="44" spans="1:20" ht="18.75" customHeight="1" x14ac:dyDescent="0.25">
      <c r="A44" s="123"/>
      <c r="B44" s="7"/>
      <c r="C44" s="7"/>
      <c r="D44" s="232"/>
      <c r="E44" s="60"/>
      <c r="F44" s="9"/>
      <c r="G44" s="9"/>
      <c r="H44" s="236"/>
      <c r="I44" s="9"/>
      <c r="J44" s="60"/>
      <c r="K44" s="9"/>
      <c r="L44" s="9"/>
      <c r="M44" s="10"/>
      <c r="N44" s="10">
        <f t="shared" si="1"/>
        <v>0</v>
      </c>
      <c r="O44" s="9"/>
      <c r="P44" s="9"/>
      <c r="Q44" s="8"/>
      <c r="R44" s="8"/>
      <c r="S44" s="250">
        <f>Tableau26[[#This Row],[MONTANT TOTAL TTC]]</f>
        <v>0</v>
      </c>
      <c r="T44" s="9"/>
    </row>
    <row r="45" spans="1:20" ht="18.75" customHeight="1" x14ac:dyDescent="0.25">
      <c r="A45" s="123"/>
      <c r="B45" s="7"/>
      <c r="C45" s="7"/>
      <c r="D45" s="232"/>
      <c r="E45" s="60"/>
      <c r="F45" s="9"/>
      <c r="G45" s="9"/>
      <c r="H45" s="236"/>
      <c r="I45" s="9"/>
      <c r="J45" s="60"/>
      <c r="K45" s="9"/>
      <c r="L45" s="9"/>
      <c r="M45" s="10"/>
      <c r="N45" s="10">
        <f t="shared" si="1"/>
        <v>0</v>
      </c>
      <c r="O45" s="9"/>
      <c r="P45" s="9"/>
      <c r="Q45" s="8"/>
      <c r="R45" s="8"/>
      <c r="S45" s="250">
        <f>Tableau26[[#This Row],[MONTANT TOTAL TTC]]</f>
        <v>0</v>
      </c>
      <c r="T45" s="9"/>
    </row>
    <row r="46" spans="1:20" ht="18.75" customHeight="1" x14ac:dyDescent="0.25">
      <c r="A46" s="123"/>
      <c r="B46" s="7"/>
      <c r="C46" s="7"/>
      <c r="D46" s="232"/>
      <c r="E46" s="60"/>
      <c r="F46" s="9"/>
      <c r="G46" s="9"/>
      <c r="H46" s="236"/>
      <c r="I46" s="9"/>
      <c r="J46" s="60"/>
      <c r="K46" s="9"/>
      <c r="L46" s="9"/>
      <c r="M46" s="10"/>
      <c r="N46" s="10">
        <f t="shared" si="1"/>
        <v>0</v>
      </c>
      <c r="O46" s="9"/>
      <c r="P46" s="9"/>
      <c r="Q46" s="8"/>
      <c r="R46" s="8"/>
      <c r="S46" s="250">
        <f>Tableau26[[#This Row],[MONTANT TOTAL TTC]]</f>
        <v>0</v>
      </c>
      <c r="T46" s="9"/>
    </row>
    <row r="47" spans="1:20" ht="18.75" customHeight="1" x14ac:dyDescent="0.25">
      <c r="A47" s="123"/>
      <c r="B47" s="7"/>
      <c r="C47" s="7"/>
      <c r="D47" s="232"/>
      <c r="E47" s="60"/>
      <c r="F47" s="9"/>
      <c r="G47" s="9"/>
      <c r="H47" s="236"/>
      <c r="I47" s="9"/>
      <c r="J47" s="60"/>
      <c r="K47" s="9"/>
      <c r="L47" s="9"/>
      <c r="M47" s="10"/>
      <c r="N47" s="10">
        <f t="shared" si="1"/>
        <v>0</v>
      </c>
      <c r="O47" s="9"/>
      <c r="P47" s="9"/>
      <c r="Q47" s="8"/>
      <c r="R47" s="8"/>
      <c r="S47" s="250">
        <f>Tableau26[[#This Row],[MONTANT TOTAL TTC]]</f>
        <v>0</v>
      </c>
      <c r="T47" s="9"/>
    </row>
    <row r="48" spans="1:20" ht="18.75" customHeight="1" x14ac:dyDescent="0.25">
      <c r="A48" s="123"/>
      <c r="B48" s="7"/>
      <c r="C48" s="7"/>
      <c r="D48" s="232"/>
      <c r="E48" s="60"/>
      <c r="F48" s="9"/>
      <c r="G48" s="9"/>
      <c r="H48" s="236"/>
      <c r="I48" s="9"/>
      <c r="J48" s="60"/>
      <c r="K48" s="9"/>
      <c r="L48" s="9"/>
      <c r="M48" s="10"/>
      <c r="N48" s="10">
        <f t="shared" si="1"/>
        <v>0</v>
      </c>
      <c r="O48" s="9"/>
      <c r="P48" s="9"/>
      <c r="Q48" s="8"/>
      <c r="R48" s="8"/>
      <c r="S48" s="250">
        <f>Tableau26[[#This Row],[MONTANT TOTAL TTC]]</f>
        <v>0</v>
      </c>
      <c r="T48" s="9"/>
    </row>
    <row r="49" spans="1:20" ht="18.75" customHeight="1" x14ac:dyDescent="0.25">
      <c r="A49" s="123"/>
      <c r="B49" s="7"/>
      <c r="C49" s="7"/>
      <c r="D49" s="232"/>
      <c r="E49" s="60"/>
      <c r="F49" s="9"/>
      <c r="G49" s="9"/>
      <c r="H49" s="236"/>
      <c r="I49" s="9"/>
      <c r="J49" s="60"/>
      <c r="K49" s="9"/>
      <c r="L49" s="9"/>
      <c r="M49" s="10"/>
      <c r="N49" s="10">
        <f t="shared" si="1"/>
        <v>0</v>
      </c>
      <c r="O49" s="9"/>
      <c r="P49" s="9"/>
      <c r="Q49" s="8"/>
      <c r="R49" s="8"/>
      <c r="S49" s="250">
        <f>Tableau26[[#This Row],[MONTANT TOTAL TTC]]</f>
        <v>0</v>
      </c>
      <c r="T49" s="9"/>
    </row>
    <row r="50" spans="1:20" ht="18.75" customHeight="1" x14ac:dyDescent="0.25">
      <c r="A50" s="123"/>
      <c r="B50" s="7"/>
      <c r="C50" s="7"/>
      <c r="D50" s="232"/>
      <c r="E50" s="60"/>
      <c r="F50" s="9"/>
      <c r="G50" s="9"/>
      <c r="H50" s="236"/>
      <c r="I50" s="9"/>
      <c r="J50" s="60"/>
      <c r="K50" s="9"/>
      <c r="L50" s="9"/>
      <c r="M50" s="10"/>
      <c r="N50" s="10">
        <f t="shared" si="1"/>
        <v>0</v>
      </c>
      <c r="O50" s="9"/>
      <c r="P50" s="9"/>
      <c r="Q50" s="8"/>
      <c r="R50" s="8"/>
      <c r="S50" s="250">
        <f>Tableau26[[#This Row],[MONTANT TOTAL TTC]]</f>
        <v>0</v>
      </c>
      <c r="T50" s="9"/>
    </row>
    <row r="51" spans="1:20" ht="18.75" customHeight="1" x14ac:dyDescent="0.25">
      <c r="A51" s="123"/>
      <c r="B51" s="7"/>
      <c r="C51" s="7"/>
      <c r="D51" s="232"/>
      <c r="E51" s="60"/>
      <c r="F51" s="9"/>
      <c r="G51" s="9"/>
      <c r="H51" s="236"/>
      <c r="I51" s="9"/>
      <c r="J51" s="60"/>
      <c r="K51" s="9"/>
      <c r="L51" s="9"/>
      <c r="M51" s="10"/>
      <c r="N51" s="10">
        <f t="shared" si="1"/>
        <v>0</v>
      </c>
      <c r="O51" s="9"/>
      <c r="P51" s="9"/>
      <c r="Q51" s="8"/>
      <c r="R51" s="8"/>
      <c r="S51" s="250">
        <f>Tableau26[[#This Row],[MONTANT TOTAL TTC]]</f>
        <v>0</v>
      </c>
      <c r="T51" s="9"/>
    </row>
    <row r="52" spans="1:20" ht="18.75" customHeight="1" x14ac:dyDescent="0.25">
      <c r="A52" s="123"/>
      <c r="B52" s="7"/>
      <c r="C52" s="7"/>
      <c r="D52" s="232"/>
      <c r="E52" s="60"/>
      <c r="F52" s="9"/>
      <c r="G52" s="9"/>
      <c r="H52" s="236"/>
      <c r="I52" s="9"/>
      <c r="J52" s="60"/>
      <c r="K52" s="9"/>
      <c r="L52" s="9"/>
      <c r="M52" s="10"/>
      <c r="N52" s="10">
        <f t="shared" si="1"/>
        <v>0</v>
      </c>
      <c r="O52" s="9"/>
      <c r="P52" s="9"/>
      <c r="Q52" s="8"/>
      <c r="R52" s="8"/>
      <c r="S52" s="250">
        <f>Tableau26[[#This Row],[MONTANT TOTAL TTC]]</f>
        <v>0</v>
      </c>
      <c r="T52" s="9"/>
    </row>
    <row r="53" spans="1:20" ht="18.75" customHeight="1" x14ac:dyDescent="0.25">
      <c r="A53" s="123"/>
      <c r="B53" s="7"/>
      <c r="C53" s="7"/>
      <c r="D53" s="232"/>
      <c r="E53" s="60"/>
      <c r="F53" s="9"/>
      <c r="G53" s="9"/>
      <c r="H53" s="236"/>
      <c r="I53" s="9"/>
      <c r="J53" s="60"/>
      <c r="K53" s="9"/>
      <c r="L53" s="9"/>
      <c r="M53" s="10"/>
      <c r="N53" s="10">
        <f t="shared" si="1"/>
        <v>0</v>
      </c>
      <c r="O53" s="9"/>
      <c r="P53" s="9"/>
      <c r="Q53" s="8"/>
      <c r="R53" s="8"/>
      <c r="S53" s="250">
        <f>Tableau26[[#This Row],[MONTANT TOTAL TTC]]</f>
        <v>0</v>
      </c>
      <c r="T53" s="9"/>
    </row>
    <row r="54" spans="1:20" ht="18.75" customHeight="1" x14ac:dyDescent="0.25">
      <c r="A54" s="123"/>
      <c r="B54" s="7"/>
      <c r="C54" s="7"/>
      <c r="D54" s="232"/>
      <c r="E54" s="60"/>
      <c r="F54" s="9"/>
      <c r="G54" s="9"/>
      <c r="H54" s="236"/>
      <c r="I54" s="9"/>
      <c r="J54" s="60"/>
      <c r="K54" s="9"/>
      <c r="L54" s="9"/>
      <c r="M54" s="10"/>
      <c r="N54" s="10">
        <f t="shared" si="1"/>
        <v>0</v>
      </c>
      <c r="O54" s="9"/>
      <c r="P54" s="9"/>
      <c r="Q54" s="8"/>
      <c r="R54" s="8"/>
      <c r="S54" s="250">
        <f>Tableau26[[#This Row],[MONTANT TOTAL TTC]]</f>
        <v>0</v>
      </c>
      <c r="T54" s="9"/>
    </row>
    <row r="55" spans="1:20" ht="18.75" customHeight="1" x14ac:dyDescent="0.25">
      <c r="A55" s="123"/>
      <c r="B55" s="7"/>
      <c r="C55" s="7"/>
      <c r="D55" s="232"/>
      <c r="E55" s="60"/>
      <c r="F55" s="9"/>
      <c r="G55" s="9"/>
      <c r="H55" s="236"/>
      <c r="I55" s="9"/>
      <c r="J55" s="60"/>
      <c r="K55" s="9"/>
      <c r="L55" s="9"/>
      <c r="M55" s="10"/>
      <c r="N55" s="10">
        <f t="shared" si="1"/>
        <v>0</v>
      </c>
      <c r="O55" s="9"/>
      <c r="P55" s="9"/>
      <c r="Q55" s="8"/>
      <c r="R55" s="8"/>
      <c r="S55" s="250">
        <f>Tableau26[[#This Row],[MONTANT TOTAL TTC]]</f>
        <v>0</v>
      </c>
      <c r="T55" s="9"/>
    </row>
    <row r="56" spans="1:20" ht="18.75" customHeight="1" x14ac:dyDescent="0.25">
      <c r="A56" s="123"/>
      <c r="B56" s="7"/>
      <c r="C56" s="7"/>
      <c r="D56" s="232"/>
      <c r="E56" s="60"/>
      <c r="F56" s="9"/>
      <c r="G56" s="9"/>
      <c r="H56" s="236"/>
      <c r="I56" s="9"/>
      <c r="J56" s="60"/>
      <c r="K56" s="9"/>
      <c r="L56" s="9"/>
      <c r="M56" s="10"/>
      <c r="N56" s="10">
        <f t="shared" si="1"/>
        <v>0</v>
      </c>
      <c r="O56" s="9"/>
      <c r="P56" s="9"/>
      <c r="Q56" s="8"/>
      <c r="R56" s="8"/>
      <c r="S56" s="250">
        <f>Tableau26[[#This Row],[MONTANT TOTAL TTC]]</f>
        <v>0</v>
      </c>
      <c r="T56" s="9"/>
    </row>
    <row r="57" spans="1:20" ht="18.75" customHeight="1" x14ac:dyDescent="0.25">
      <c r="A57" s="123"/>
      <c r="B57" s="7"/>
      <c r="C57" s="7"/>
      <c r="D57" s="232"/>
      <c r="E57" s="60"/>
      <c r="F57" s="9"/>
      <c r="G57" s="9"/>
      <c r="H57" s="236"/>
      <c r="I57" s="9"/>
      <c r="J57" s="60"/>
      <c r="K57" s="9"/>
      <c r="L57" s="9"/>
      <c r="M57" s="10"/>
      <c r="N57" s="10">
        <f t="shared" si="1"/>
        <v>0</v>
      </c>
      <c r="O57" s="9"/>
      <c r="P57" s="9"/>
      <c r="Q57" s="8"/>
      <c r="R57" s="8"/>
      <c r="S57" s="250">
        <f>Tableau26[[#This Row],[MONTANT TOTAL TTC]]</f>
        <v>0</v>
      </c>
      <c r="T57" s="9"/>
    </row>
    <row r="58" spans="1:20" ht="18.75" customHeight="1" x14ac:dyDescent="0.25">
      <c r="A58" s="123"/>
      <c r="B58" s="7"/>
      <c r="C58" s="7"/>
      <c r="D58" s="232"/>
      <c r="E58" s="60"/>
      <c r="F58" s="9"/>
      <c r="G58" s="9"/>
      <c r="H58" s="236"/>
      <c r="I58" s="9"/>
      <c r="J58" s="60"/>
      <c r="K58" s="9"/>
      <c r="L58" s="9"/>
      <c r="M58" s="10"/>
      <c r="N58" s="10">
        <f t="shared" si="1"/>
        <v>0</v>
      </c>
      <c r="O58" s="9"/>
      <c r="P58" s="9"/>
      <c r="Q58" s="8"/>
      <c r="R58" s="8"/>
      <c r="S58" s="250">
        <f>Tableau26[[#This Row],[MONTANT TOTAL TTC]]</f>
        <v>0</v>
      </c>
      <c r="T58" s="9"/>
    </row>
    <row r="59" spans="1:20" ht="18.75" customHeight="1" x14ac:dyDescent="0.25">
      <c r="A59" s="123"/>
      <c r="B59" s="7"/>
      <c r="C59" s="7"/>
      <c r="D59" s="232"/>
      <c r="E59" s="60"/>
      <c r="F59" s="9"/>
      <c r="G59" s="9"/>
      <c r="H59" s="236"/>
      <c r="I59" s="9"/>
      <c r="J59" s="60"/>
      <c r="K59" s="9"/>
      <c r="L59" s="9"/>
      <c r="M59" s="10"/>
      <c r="N59" s="10">
        <f t="shared" si="1"/>
        <v>0</v>
      </c>
      <c r="O59" s="9"/>
      <c r="P59" s="9"/>
      <c r="Q59" s="8"/>
      <c r="R59" s="8"/>
      <c r="S59" s="250">
        <f>Tableau26[[#This Row],[MONTANT TOTAL TTC]]</f>
        <v>0</v>
      </c>
      <c r="T59" s="9"/>
    </row>
    <row r="60" spans="1:20" ht="18.75" customHeight="1" x14ac:dyDescent="0.25">
      <c r="A60" s="123"/>
      <c r="B60" s="7"/>
      <c r="C60" s="7"/>
      <c r="D60" s="232"/>
      <c r="E60" s="60"/>
      <c r="F60" s="9"/>
      <c r="G60" s="9"/>
      <c r="H60" s="236"/>
      <c r="I60" s="9"/>
      <c r="J60" s="60"/>
      <c r="K60" s="9"/>
      <c r="L60" s="9"/>
      <c r="M60" s="10"/>
      <c r="N60" s="10">
        <f t="shared" si="1"/>
        <v>0</v>
      </c>
      <c r="O60" s="9"/>
      <c r="P60" s="9"/>
      <c r="Q60" s="8"/>
      <c r="R60" s="8"/>
      <c r="S60" s="250">
        <f>Tableau26[[#This Row],[MONTANT TOTAL TTC]]</f>
        <v>0</v>
      </c>
      <c r="T60" s="9"/>
    </row>
    <row r="61" spans="1:20" ht="18.75" customHeight="1" x14ac:dyDescent="0.25">
      <c r="A61" s="123"/>
      <c r="B61" s="7"/>
      <c r="C61" s="7"/>
      <c r="D61" s="232"/>
      <c r="E61" s="60"/>
      <c r="F61" s="9"/>
      <c r="G61" s="9"/>
      <c r="H61" s="236"/>
      <c r="I61" s="9"/>
      <c r="J61" s="60"/>
      <c r="K61" s="9"/>
      <c r="L61" s="9"/>
      <c r="M61" s="10"/>
      <c r="N61" s="10">
        <f t="shared" si="1"/>
        <v>0</v>
      </c>
      <c r="O61" s="9"/>
      <c r="P61" s="9"/>
      <c r="Q61" s="8"/>
      <c r="R61" s="8"/>
      <c r="S61" s="250">
        <f>Tableau26[[#This Row],[MONTANT TOTAL TTC]]</f>
        <v>0</v>
      </c>
      <c r="T61" s="9"/>
    </row>
    <row r="62" spans="1:20" ht="18.75" customHeight="1" x14ac:dyDescent="0.25">
      <c r="A62" s="123"/>
      <c r="B62" s="7"/>
      <c r="C62" s="7"/>
      <c r="D62" s="232"/>
      <c r="E62" s="60"/>
      <c r="F62" s="9"/>
      <c r="G62" s="9"/>
      <c r="H62" s="236"/>
      <c r="I62" s="9"/>
      <c r="J62" s="60"/>
      <c r="K62" s="9"/>
      <c r="L62" s="9"/>
      <c r="M62" s="10"/>
      <c r="N62" s="10">
        <f t="shared" si="1"/>
        <v>0</v>
      </c>
      <c r="O62" s="9"/>
      <c r="P62" s="9"/>
      <c r="Q62" s="8"/>
      <c r="R62" s="8"/>
      <c r="S62" s="250">
        <f>Tableau26[[#This Row],[MONTANT TOTAL TTC]]</f>
        <v>0</v>
      </c>
      <c r="T62" s="9"/>
    </row>
    <row r="63" spans="1:20" ht="18.75" customHeight="1" x14ac:dyDescent="0.25">
      <c r="A63" s="123"/>
      <c r="B63" s="7"/>
      <c r="C63" s="7"/>
      <c r="D63" s="232"/>
      <c r="E63" s="60"/>
      <c r="F63" s="9"/>
      <c r="G63" s="9"/>
      <c r="H63" s="236"/>
      <c r="I63" s="9"/>
      <c r="J63" s="60"/>
      <c r="K63" s="9"/>
      <c r="L63" s="9"/>
      <c r="M63" s="10"/>
      <c r="N63" s="10">
        <f t="shared" si="1"/>
        <v>0</v>
      </c>
      <c r="O63" s="9"/>
      <c r="P63" s="9"/>
      <c r="Q63" s="8"/>
      <c r="R63" s="8"/>
      <c r="S63" s="250">
        <f>Tableau26[[#This Row],[MONTANT TOTAL TTC]]</f>
        <v>0</v>
      </c>
      <c r="T63" s="9"/>
    </row>
    <row r="64" spans="1:20" ht="18.75" customHeight="1" x14ac:dyDescent="0.25">
      <c r="A64" s="123"/>
      <c r="B64" s="7"/>
      <c r="C64" s="7"/>
      <c r="D64" s="232"/>
      <c r="E64" s="60"/>
      <c r="F64" s="9"/>
      <c r="G64" s="9"/>
      <c r="H64" s="236"/>
      <c r="I64" s="9"/>
      <c r="J64" s="60"/>
      <c r="K64" s="9"/>
      <c r="L64" s="9"/>
      <c r="M64" s="10"/>
      <c r="N64" s="10">
        <f t="shared" si="1"/>
        <v>0</v>
      </c>
      <c r="O64" s="9"/>
      <c r="P64" s="9"/>
      <c r="Q64" s="8"/>
      <c r="R64" s="8"/>
      <c r="S64" s="250">
        <f>Tableau26[[#This Row],[MONTANT TOTAL TTC]]</f>
        <v>0</v>
      </c>
      <c r="T64" s="9"/>
    </row>
    <row r="65" spans="1:20" ht="18.75" customHeight="1" x14ac:dyDescent="0.25">
      <c r="A65" s="123"/>
      <c r="B65" s="7"/>
      <c r="C65" s="7"/>
      <c r="D65" s="232"/>
      <c r="E65" s="60"/>
      <c r="F65" s="9"/>
      <c r="G65" s="9"/>
      <c r="H65" s="236"/>
      <c r="I65" s="9"/>
      <c r="J65" s="60"/>
      <c r="K65" s="9"/>
      <c r="L65" s="9"/>
      <c r="M65" s="10"/>
      <c r="N65" s="10">
        <f t="shared" si="1"/>
        <v>0</v>
      </c>
      <c r="O65" s="9"/>
      <c r="P65" s="9"/>
      <c r="Q65" s="8"/>
      <c r="R65" s="8"/>
      <c r="S65" s="250">
        <f>Tableau26[[#This Row],[MONTANT TOTAL TTC]]</f>
        <v>0</v>
      </c>
      <c r="T65" s="9"/>
    </row>
    <row r="66" spans="1:20" ht="18.75" customHeight="1" x14ac:dyDescent="0.25">
      <c r="A66" s="123"/>
      <c r="B66" s="7"/>
      <c r="C66" s="7"/>
      <c r="D66" s="232"/>
      <c r="E66" s="60"/>
      <c r="F66" s="9"/>
      <c r="G66" s="9"/>
      <c r="H66" s="236"/>
      <c r="I66" s="9"/>
      <c r="J66" s="60"/>
      <c r="K66" s="9"/>
      <c r="L66" s="9"/>
      <c r="M66" s="10"/>
      <c r="N66" s="10">
        <f t="shared" si="1"/>
        <v>0</v>
      </c>
      <c r="O66" s="9"/>
      <c r="P66" s="9"/>
      <c r="Q66" s="8"/>
      <c r="R66" s="8"/>
      <c r="S66" s="250">
        <f>Tableau26[[#This Row],[MONTANT TOTAL TTC]]</f>
        <v>0</v>
      </c>
      <c r="T66" s="9"/>
    </row>
    <row r="67" spans="1:20" ht="18.75" customHeight="1" x14ac:dyDescent="0.25">
      <c r="A67" s="123"/>
      <c r="B67" s="7"/>
      <c r="C67" s="7"/>
      <c r="D67" s="232"/>
      <c r="E67" s="60"/>
      <c r="F67" s="9"/>
      <c r="G67" s="9"/>
      <c r="H67" s="236"/>
      <c r="I67" s="9"/>
      <c r="J67" s="60"/>
      <c r="K67" s="9"/>
      <c r="L67" s="9"/>
      <c r="M67" s="10"/>
      <c r="N67" s="10">
        <f t="shared" ref="N67:N98" si="2">IF(OR(B67="Refuse",B67="Refusé"),0,(M67*1.2))</f>
        <v>0</v>
      </c>
      <c r="O67" s="9"/>
      <c r="P67" s="9"/>
      <c r="Q67" s="8"/>
      <c r="R67" s="8"/>
      <c r="S67" s="250">
        <f>Tableau26[[#This Row],[MONTANT TOTAL TTC]]</f>
        <v>0</v>
      </c>
      <c r="T67" s="9"/>
    </row>
    <row r="68" spans="1:20" ht="18.75" customHeight="1" x14ac:dyDescent="0.25">
      <c r="A68" s="123"/>
      <c r="B68" s="7"/>
      <c r="C68" s="7"/>
      <c r="D68" s="232"/>
      <c r="E68" s="60"/>
      <c r="F68" s="9"/>
      <c r="G68" s="9"/>
      <c r="H68" s="236"/>
      <c r="I68" s="9"/>
      <c r="J68" s="60"/>
      <c r="K68" s="9"/>
      <c r="L68" s="9"/>
      <c r="M68" s="10"/>
      <c r="N68" s="10">
        <f t="shared" si="2"/>
        <v>0</v>
      </c>
      <c r="O68" s="9"/>
      <c r="P68" s="9"/>
      <c r="Q68" s="8"/>
      <c r="R68" s="8"/>
      <c r="S68" s="250">
        <f>Tableau26[[#This Row],[MONTANT TOTAL TTC]]</f>
        <v>0</v>
      </c>
      <c r="T68" s="9"/>
    </row>
    <row r="69" spans="1:20" ht="18.75" customHeight="1" x14ac:dyDescent="0.25">
      <c r="A69" s="123"/>
      <c r="B69" s="7"/>
      <c r="C69" s="7"/>
      <c r="D69" s="232"/>
      <c r="E69" s="60"/>
      <c r="F69" s="9"/>
      <c r="G69" s="9"/>
      <c r="H69" s="236"/>
      <c r="I69" s="9"/>
      <c r="J69" s="60"/>
      <c r="K69" s="9"/>
      <c r="L69" s="9"/>
      <c r="M69" s="10"/>
      <c r="N69" s="10">
        <f t="shared" si="2"/>
        <v>0</v>
      </c>
      <c r="O69" s="9"/>
      <c r="P69" s="9"/>
      <c r="Q69" s="8"/>
      <c r="R69" s="8"/>
      <c r="S69" s="250">
        <f>Tableau26[[#This Row],[MONTANT TOTAL TTC]]</f>
        <v>0</v>
      </c>
      <c r="T69" s="9"/>
    </row>
    <row r="70" spans="1:20" ht="18.75" customHeight="1" x14ac:dyDescent="0.25">
      <c r="A70" s="123"/>
      <c r="B70" s="7"/>
      <c r="C70" s="7"/>
      <c r="D70" s="232"/>
      <c r="E70" s="60"/>
      <c r="F70" s="9"/>
      <c r="G70" s="9"/>
      <c r="H70" s="236"/>
      <c r="I70" s="9"/>
      <c r="J70" s="60"/>
      <c r="K70" s="9"/>
      <c r="L70" s="9"/>
      <c r="M70" s="10"/>
      <c r="N70" s="10">
        <f t="shared" si="2"/>
        <v>0</v>
      </c>
      <c r="O70" s="9"/>
      <c r="P70" s="9"/>
      <c r="Q70" s="8"/>
      <c r="R70" s="8"/>
      <c r="S70" s="250">
        <f>Tableau26[[#This Row],[MONTANT TOTAL TTC]]</f>
        <v>0</v>
      </c>
      <c r="T70" s="9"/>
    </row>
    <row r="71" spans="1:20" ht="18.75" customHeight="1" x14ac:dyDescent="0.25">
      <c r="A71" s="123"/>
      <c r="B71" s="7"/>
      <c r="C71" s="7"/>
      <c r="D71" s="232"/>
      <c r="E71" s="60"/>
      <c r="F71" s="9"/>
      <c r="G71" s="9"/>
      <c r="H71" s="236"/>
      <c r="I71" s="9"/>
      <c r="J71" s="60"/>
      <c r="K71" s="9"/>
      <c r="L71" s="9"/>
      <c r="M71" s="10"/>
      <c r="N71" s="10">
        <f t="shared" si="2"/>
        <v>0</v>
      </c>
      <c r="O71" s="9"/>
      <c r="P71" s="9"/>
      <c r="Q71" s="8"/>
      <c r="R71" s="8"/>
      <c r="S71" s="250">
        <f>Tableau26[[#This Row],[MONTANT TOTAL TTC]]</f>
        <v>0</v>
      </c>
      <c r="T71" s="9"/>
    </row>
    <row r="72" spans="1:20" ht="18.75" customHeight="1" x14ac:dyDescent="0.25">
      <c r="A72" s="123"/>
      <c r="B72" s="7"/>
      <c r="C72" s="7"/>
      <c r="D72" s="232"/>
      <c r="E72" s="60"/>
      <c r="F72" s="9"/>
      <c r="G72" s="9"/>
      <c r="H72" s="236"/>
      <c r="I72" s="9"/>
      <c r="J72" s="60"/>
      <c r="K72" s="9"/>
      <c r="L72" s="9"/>
      <c r="M72" s="10"/>
      <c r="N72" s="10">
        <f t="shared" si="2"/>
        <v>0</v>
      </c>
      <c r="O72" s="9"/>
      <c r="P72" s="9"/>
      <c r="Q72" s="8"/>
      <c r="R72" s="8"/>
      <c r="S72" s="250">
        <f>Tableau26[[#This Row],[MONTANT TOTAL TTC]]</f>
        <v>0</v>
      </c>
      <c r="T72" s="9"/>
    </row>
    <row r="73" spans="1:20" ht="18.75" customHeight="1" x14ac:dyDescent="0.25">
      <c r="A73" s="123"/>
      <c r="B73" s="7"/>
      <c r="C73" s="7"/>
      <c r="D73" s="232"/>
      <c r="E73" s="60"/>
      <c r="F73" s="9"/>
      <c r="G73" s="9"/>
      <c r="H73" s="236"/>
      <c r="I73" s="9"/>
      <c r="J73" s="60"/>
      <c r="K73" s="9"/>
      <c r="L73" s="9"/>
      <c r="M73" s="10"/>
      <c r="N73" s="10">
        <f t="shared" si="2"/>
        <v>0</v>
      </c>
      <c r="O73" s="9"/>
      <c r="P73" s="9"/>
      <c r="Q73" s="8"/>
      <c r="R73" s="8"/>
      <c r="S73" s="250">
        <f>Tableau26[[#This Row],[MONTANT TOTAL TTC]]</f>
        <v>0</v>
      </c>
      <c r="T73" s="9"/>
    </row>
    <row r="74" spans="1:20" ht="18.75" customHeight="1" x14ac:dyDescent="0.25">
      <c r="A74" s="123"/>
      <c r="B74" s="7"/>
      <c r="C74" s="7"/>
      <c r="D74" s="232"/>
      <c r="E74" s="60"/>
      <c r="F74" s="9"/>
      <c r="G74" s="9"/>
      <c r="H74" s="236"/>
      <c r="I74" s="9"/>
      <c r="J74" s="60"/>
      <c r="K74" s="9"/>
      <c r="L74" s="9"/>
      <c r="M74" s="10"/>
      <c r="N74" s="10">
        <f t="shared" si="2"/>
        <v>0</v>
      </c>
      <c r="O74" s="9"/>
      <c r="P74" s="9"/>
      <c r="Q74" s="8"/>
      <c r="R74" s="8"/>
      <c r="S74" s="250">
        <f>Tableau26[[#This Row],[MONTANT TOTAL TTC]]</f>
        <v>0</v>
      </c>
      <c r="T74" s="9"/>
    </row>
    <row r="75" spans="1:20" ht="18.75" customHeight="1" x14ac:dyDescent="0.25">
      <c r="A75" s="123"/>
      <c r="B75" s="7"/>
      <c r="C75" s="7"/>
      <c r="D75" s="232"/>
      <c r="E75" s="60"/>
      <c r="F75" s="9"/>
      <c r="G75" s="9"/>
      <c r="H75" s="236"/>
      <c r="I75" s="9"/>
      <c r="J75" s="60"/>
      <c r="K75" s="9"/>
      <c r="L75" s="9"/>
      <c r="M75" s="10"/>
      <c r="N75" s="10">
        <f t="shared" si="2"/>
        <v>0</v>
      </c>
      <c r="O75" s="9"/>
      <c r="P75" s="9"/>
      <c r="Q75" s="8"/>
      <c r="R75" s="8"/>
      <c r="S75" s="250">
        <f>Tableau26[[#This Row],[MONTANT TOTAL TTC]]</f>
        <v>0</v>
      </c>
      <c r="T75" s="9"/>
    </row>
    <row r="76" spans="1:20" ht="18.75" customHeight="1" x14ac:dyDescent="0.25">
      <c r="A76" s="123"/>
      <c r="B76" s="7"/>
      <c r="C76" s="7"/>
      <c r="D76" s="232"/>
      <c r="E76" s="60"/>
      <c r="F76" s="9"/>
      <c r="G76" s="9"/>
      <c r="H76" s="236"/>
      <c r="I76" s="9"/>
      <c r="J76" s="60"/>
      <c r="K76" s="9"/>
      <c r="L76" s="9"/>
      <c r="M76" s="10"/>
      <c r="N76" s="10">
        <f t="shared" si="2"/>
        <v>0</v>
      </c>
      <c r="O76" s="9"/>
      <c r="P76" s="9"/>
      <c r="Q76" s="8"/>
      <c r="R76" s="8"/>
      <c r="S76" s="250">
        <f>Tableau26[[#This Row],[MONTANT TOTAL TTC]]</f>
        <v>0</v>
      </c>
      <c r="T76" s="9"/>
    </row>
    <row r="77" spans="1:20" ht="18.75" customHeight="1" x14ac:dyDescent="0.25">
      <c r="A77" s="123"/>
      <c r="B77" s="7"/>
      <c r="C77" s="7"/>
      <c r="D77" s="232"/>
      <c r="E77" s="60"/>
      <c r="F77" s="9"/>
      <c r="G77" s="9"/>
      <c r="H77" s="236"/>
      <c r="I77" s="9"/>
      <c r="J77" s="60"/>
      <c r="K77" s="9"/>
      <c r="L77" s="9"/>
      <c r="M77" s="10"/>
      <c r="N77" s="10">
        <f t="shared" si="2"/>
        <v>0</v>
      </c>
      <c r="O77" s="9"/>
      <c r="P77" s="9"/>
      <c r="Q77" s="8"/>
      <c r="R77" s="8"/>
      <c r="S77" s="250">
        <f>Tableau26[[#This Row],[MONTANT TOTAL TTC]]</f>
        <v>0</v>
      </c>
      <c r="T77" s="9"/>
    </row>
    <row r="78" spans="1:20" ht="18.75" customHeight="1" x14ac:dyDescent="0.25">
      <c r="A78" s="123"/>
      <c r="B78" s="7"/>
      <c r="C78" s="7"/>
      <c r="D78" s="232"/>
      <c r="E78" s="60"/>
      <c r="F78" s="9"/>
      <c r="G78" s="9"/>
      <c r="H78" s="236"/>
      <c r="I78" s="9"/>
      <c r="J78" s="60"/>
      <c r="K78" s="9"/>
      <c r="L78" s="9"/>
      <c r="M78" s="10"/>
      <c r="N78" s="10">
        <f t="shared" si="2"/>
        <v>0</v>
      </c>
      <c r="O78" s="9"/>
      <c r="P78" s="9"/>
      <c r="Q78" s="8"/>
      <c r="R78" s="8"/>
      <c r="S78" s="250">
        <f>Tableau26[[#This Row],[MONTANT TOTAL TTC]]</f>
        <v>0</v>
      </c>
      <c r="T78" s="9"/>
    </row>
    <row r="79" spans="1:20" ht="18.75" customHeight="1" x14ac:dyDescent="0.25">
      <c r="A79" s="123"/>
      <c r="B79" s="7"/>
      <c r="C79" s="7"/>
      <c r="D79" s="232"/>
      <c r="E79" s="60"/>
      <c r="F79" s="9"/>
      <c r="G79" s="9"/>
      <c r="H79" s="236"/>
      <c r="I79" s="9"/>
      <c r="J79" s="60"/>
      <c r="K79" s="9"/>
      <c r="L79" s="9"/>
      <c r="M79" s="10"/>
      <c r="N79" s="10">
        <f t="shared" si="2"/>
        <v>0</v>
      </c>
      <c r="O79" s="9"/>
      <c r="P79" s="9"/>
      <c r="Q79" s="8"/>
      <c r="R79" s="8"/>
      <c r="S79" s="250">
        <f>Tableau26[[#This Row],[MONTANT TOTAL TTC]]</f>
        <v>0</v>
      </c>
      <c r="T79" s="9"/>
    </row>
    <row r="80" spans="1:20" ht="18.75" customHeight="1" x14ac:dyDescent="0.25">
      <c r="A80" s="123"/>
      <c r="B80" s="7"/>
      <c r="C80" s="7"/>
      <c r="D80" s="232"/>
      <c r="E80" s="60"/>
      <c r="F80" s="9"/>
      <c r="G80" s="9"/>
      <c r="H80" s="236"/>
      <c r="I80" s="9"/>
      <c r="J80" s="60"/>
      <c r="K80" s="9"/>
      <c r="L80" s="9"/>
      <c r="M80" s="10"/>
      <c r="N80" s="10">
        <f t="shared" si="2"/>
        <v>0</v>
      </c>
      <c r="O80" s="9"/>
      <c r="P80" s="9"/>
      <c r="Q80" s="8"/>
      <c r="R80" s="8"/>
      <c r="S80" s="250">
        <f>Tableau26[[#This Row],[MONTANT TOTAL TTC]]</f>
        <v>0</v>
      </c>
      <c r="T80" s="9"/>
    </row>
    <row r="81" spans="1:20" ht="18.75" customHeight="1" x14ac:dyDescent="0.25">
      <c r="A81" s="123"/>
      <c r="B81" s="7"/>
      <c r="C81" s="7"/>
      <c r="D81" s="232"/>
      <c r="E81" s="60"/>
      <c r="F81" s="9"/>
      <c r="G81" s="9"/>
      <c r="H81" s="236"/>
      <c r="I81" s="9"/>
      <c r="J81" s="60"/>
      <c r="K81" s="9"/>
      <c r="L81" s="9"/>
      <c r="M81" s="10"/>
      <c r="N81" s="10">
        <f t="shared" si="2"/>
        <v>0</v>
      </c>
      <c r="O81" s="9"/>
      <c r="P81" s="9"/>
      <c r="Q81" s="8"/>
      <c r="R81" s="8"/>
      <c r="S81" s="250">
        <f>Tableau26[[#This Row],[MONTANT TOTAL TTC]]</f>
        <v>0</v>
      </c>
      <c r="T81" s="9"/>
    </row>
    <row r="82" spans="1:20" ht="18.75" customHeight="1" x14ac:dyDescent="0.25">
      <c r="A82" s="123"/>
      <c r="B82" s="7"/>
      <c r="C82" s="7"/>
      <c r="D82" s="232"/>
      <c r="E82" s="60"/>
      <c r="F82" s="9"/>
      <c r="G82" s="9"/>
      <c r="H82" s="236"/>
      <c r="I82" s="9"/>
      <c r="J82" s="60"/>
      <c r="K82" s="9"/>
      <c r="L82" s="9"/>
      <c r="M82" s="10"/>
      <c r="N82" s="10">
        <f t="shared" si="2"/>
        <v>0</v>
      </c>
      <c r="O82" s="9"/>
      <c r="P82" s="9"/>
      <c r="Q82" s="8"/>
      <c r="R82" s="8"/>
      <c r="S82" s="250">
        <f>Tableau26[[#This Row],[MONTANT TOTAL TTC]]</f>
        <v>0</v>
      </c>
      <c r="T82" s="9"/>
    </row>
    <row r="83" spans="1:20" ht="18.75" customHeight="1" x14ac:dyDescent="0.25">
      <c r="A83" s="123"/>
      <c r="B83" s="7"/>
      <c r="C83" s="7"/>
      <c r="D83" s="232"/>
      <c r="E83" s="60"/>
      <c r="F83" s="9"/>
      <c r="G83" s="9"/>
      <c r="H83" s="236"/>
      <c r="I83" s="9"/>
      <c r="J83" s="60"/>
      <c r="K83" s="9"/>
      <c r="L83" s="9"/>
      <c r="M83" s="10"/>
      <c r="N83" s="10">
        <f t="shared" si="2"/>
        <v>0</v>
      </c>
      <c r="O83" s="9"/>
      <c r="P83" s="9"/>
      <c r="Q83" s="8"/>
      <c r="R83" s="8"/>
      <c r="S83" s="250">
        <f>Tableau26[[#This Row],[MONTANT TOTAL TTC]]</f>
        <v>0</v>
      </c>
      <c r="T83" s="9"/>
    </row>
    <row r="84" spans="1:20" ht="18.75" customHeight="1" x14ac:dyDescent="0.25">
      <c r="A84" s="123"/>
      <c r="B84" s="7"/>
      <c r="C84" s="7"/>
      <c r="D84" s="232"/>
      <c r="E84" s="60"/>
      <c r="F84" s="9"/>
      <c r="G84" s="9"/>
      <c r="H84" s="236"/>
      <c r="I84" s="9"/>
      <c r="J84" s="60"/>
      <c r="K84" s="9"/>
      <c r="L84" s="9"/>
      <c r="M84" s="10"/>
      <c r="N84" s="10">
        <f t="shared" si="2"/>
        <v>0</v>
      </c>
      <c r="O84" s="9"/>
      <c r="P84" s="9"/>
      <c r="Q84" s="8"/>
      <c r="R84" s="8"/>
      <c r="S84" s="250">
        <f>Tableau26[[#This Row],[MONTANT TOTAL TTC]]</f>
        <v>0</v>
      </c>
      <c r="T84" s="9"/>
    </row>
    <row r="85" spans="1:20" ht="18.75" customHeight="1" x14ac:dyDescent="0.25">
      <c r="A85" s="123"/>
      <c r="B85" s="7"/>
      <c r="C85" s="7"/>
      <c r="D85" s="232"/>
      <c r="E85" s="60"/>
      <c r="F85" s="9"/>
      <c r="G85" s="9"/>
      <c r="H85" s="236"/>
      <c r="I85" s="9"/>
      <c r="J85" s="60"/>
      <c r="K85" s="9"/>
      <c r="L85" s="9"/>
      <c r="M85" s="10"/>
      <c r="N85" s="10">
        <f t="shared" si="2"/>
        <v>0</v>
      </c>
      <c r="O85" s="9"/>
      <c r="P85" s="9"/>
      <c r="Q85" s="8"/>
      <c r="R85" s="8"/>
      <c r="S85" s="250">
        <f>Tableau26[[#This Row],[MONTANT TOTAL TTC]]</f>
        <v>0</v>
      </c>
      <c r="T85" s="9"/>
    </row>
    <row r="86" spans="1:20" ht="18.75" customHeight="1" x14ac:dyDescent="0.25">
      <c r="A86" s="123"/>
      <c r="B86" s="7"/>
      <c r="C86" s="7"/>
      <c r="D86" s="232"/>
      <c r="E86" s="60"/>
      <c r="F86" s="9"/>
      <c r="G86" s="9"/>
      <c r="H86" s="236"/>
      <c r="I86" s="9"/>
      <c r="J86" s="60"/>
      <c r="K86" s="9"/>
      <c r="L86" s="9"/>
      <c r="M86" s="10"/>
      <c r="N86" s="10">
        <f t="shared" si="2"/>
        <v>0</v>
      </c>
      <c r="O86" s="9"/>
      <c r="P86" s="9"/>
      <c r="Q86" s="8"/>
      <c r="R86" s="8"/>
      <c r="S86" s="250">
        <f>Tableau26[[#This Row],[MONTANT TOTAL TTC]]</f>
        <v>0</v>
      </c>
      <c r="T86" s="9"/>
    </row>
    <row r="87" spans="1:20" ht="18.75" customHeight="1" x14ac:dyDescent="0.25">
      <c r="A87" s="123"/>
      <c r="B87" s="7"/>
      <c r="C87" s="7"/>
      <c r="D87" s="232"/>
      <c r="E87" s="60"/>
      <c r="F87" s="9"/>
      <c r="G87" s="9"/>
      <c r="H87" s="236"/>
      <c r="I87" s="9"/>
      <c r="J87" s="60"/>
      <c r="K87" s="9"/>
      <c r="L87" s="9"/>
      <c r="M87" s="10"/>
      <c r="N87" s="10">
        <f t="shared" si="2"/>
        <v>0</v>
      </c>
      <c r="O87" s="9"/>
      <c r="P87" s="9"/>
      <c r="Q87" s="8"/>
      <c r="R87" s="8"/>
      <c r="S87" s="250">
        <f>Tableau26[[#This Row],[MONTANT TOTAL TTC]]</f>
        <v>0</v>
      </c>
      <c r="T87" s="9"/>
    </row>
    <row r="88" spans="1:20" ht="18.75" customHeight="1" x14ac:dyDescent="0.25">
      <c r="A88" s="123"/>
      <c r="B88" s="7"/>
      <c r="C88" s="7"/>
      <c r="D88" s="232"/>
      <c r="E88" s="60"/>
      <c r="F88" s="9"/>
      <c r="G88" s="9"/>
      <c r="H88" s="236"/>
      <c r="I88" s="9"/>
      <c r="J88" s="60"/>
      <c r="K88" s="9"/>
      <c r="L88" s="9"/>
      <c r="M88" s="10"/>
      <c r="N88" s="10">
        <f t="shared" si="2"/>
        <v>0</v>
      </c>
      <c r="O88" s="9"/>
      <c r="P88" s="9"/>
      <c r="Q88" s="8"/>
      <c r="R88" s="8"/>
      <c r="S88" s="250">
        <f>Tableau26[[#This Row],[MONTANT TOTAL TTC]]</f>
        <v>0</v>
      </c>
      <c r="T88" s="9"/>
    </row>
    <row r="89" spans="1:20" ht="18.75" customHeight="1" x14ac:dyDescent="0.25">
      <c r="A89" s="123"/>
      <c r="B89" s="7"/>
      <c r="C89" s="7"/>
      <c r="D89" s="232"/>
      <c r="E89" s="60"/>
      <c r="F89" s="9"/>
      <c r="G89" s="9"/>
      <c r="H89" s="236"/>
      <c r="I89" s="9"/>
      <c r="J89" s="60"/>
      <c r="K89" s="9"/>
      <c r="L89" s="9"/>
      <c r="M89" s="10"/>
      <c r="N89" s="10">
        <f t="shared" si="2"/>
        <v>0</v>
      </c>
      <c r="O89" s="9"/>
      <c r="P89" s="9"/>
      <c r="Q89" s="8"/>
      <c r="R89" s="8"/>
      <c r="S89" s="250">
        <f>Tableau26[[#This Row],[MONTANT TOTAL TTC]]</f>
        <v>0</v>
      </c>
      <c r="T89" s="9"/>
    </row>
    <row r="90" spans="1:20" ht="18.75" customHeight="1" x14ac:dyDescent="0.25">
      <c r="A90" s="123"/>
      <c r="B90" s="7"/>
      <c r="C90" s="7"/>
      <c r="D90" s="232"/>
      <c r="E90" s="60"/>
      <c r="F90" s="9"/>
      <c r="G90" s="9"/>
      <c r="H90" s="236"/>
      <c r="I90" s="9"/>
      <c r="J90" s="60"/>
      <c r="K90" s="9"/>
      <c r="L90" s="9"/>
      <c r="M90" s="10"/>
      <c r="N90" s="10">
        <f t="shared" si="2"/>
        <v>0</v>
      </c>
      <c r="O90" s="9"/>
      <c r="P90" s="9"/>
      <c r="Q90" s="8"/>
      <c r="R90" s="8"/>
      <c r="S90" s="250">
        <f>Tableau26[[#This Row],[MONTANT TOTAL TTC]]</f>
        <v>0</v>
      </c>
      <c r="T90" s="9"/>
    </row>
    <row r="91" spans="1:20" ht="18.75" customHeight="1" x14ac:dyDescent="0.25">
      <c r="A91" s="123"/>
      <c r="B91" s="7"/>
      <c r="C91" s="7"/>
      <c r="D91" s="232"/>
      <c r="E91" s="60"/>
      <c r="F91" s="9"/>
      <c r="G91" s="9"/>
      <c r="H91" s="236"/>
      <c r="I91" s="9"/>
      <c r="J91" s="60"/>
      <c r="K91" s="9"/>
      <c r="L91" s="9"/>
      <c r="M91" s="10"/>
      <c r="N91" s="10">
        <f t="shared" si="2"/>
        <v>0</v>
      </c>
      <c r="O91" s="9"/>
      <c r="P91" s="9"/>
      <c r="Q91" s="8"/>
      <c r="R91" s="8"/>
      <c r="S91" s="250">
        <f>Tableau26[[#This Row],[MONTANT TOTAL TTC]]</f>
        <v>0</v>
      </c>
      <c r="T91" s="9"/>
    </row>
    <row r="92" spans="1:20" ht="18.75" customHeight="1" x14ac:dyDescent="0.25">
      <c r="A92" s="123"/>
      <c r="B92" s="7"/>
      <c r="C92" s="7"/>
      <c r="D92" s="232"/>
      <c r="E92" s="60"/>
      <c r="F92" s="9"/>
      <c r="G92" s="9"/>
      <c r="H92" s="236"/>
      <c r="I92" s="9"/>
      <c r="J92" s="60"/>
      <c r="K92" s="9"/>
      <c r="L92" s="9"/>
      <c r="M92" s="10"/>
      <c r="N92" s="10">
        <f t="shared" si="2"/>
        <v>0</v>
      </c>
      <c r="O92" s="9"/>
      <c r="P92" s="9"/>
      <c r="Q92" s="8"/>
      <c r="R92" s="8"/>
      <c r="S92" s="250">
        <f>Tableau26[[#This Row],[MONTANT TOTAL TTC]]</f>
        <v>0</v>
      </c>
      <c r="T92" s="9"/>
    </row>
    <row r="93" spans="1:20" ht="18.75" customHeight="1" x14ac:dyDescent="0.25">
      <c r="A93" s="123"/>
      <c r="B93" s="7"/>
      <c r="C93" s="7"/>
      <c r="D93" s="232"/>
      <c r="E93" s="60"/>
      <c r="F93" s="9"/>
      <c r="G93" s="9"/>
      <c r="H93" s="236"/>
      <c r="I93" s="9"/>
      <c r="J93" s="60"/>
      <c r="K93" s="9"/>
      <c r="L93" s="9"/>
      <c r="M93" s="10"/>
      <c r="N93" s="10">
        <f t="shared" si="2"/>
        <v>0</v>
      </c>
      <c r="O93" s="9"/>
      <c r="P93" s="9"/>
      <c r="Q93" s="8"/>
      <c r="R93" s="8"/>
      <c r="S93" s="250">
        <f>Tableau26[[#This Row],[MONTANT TOTAL TTC]]</f>
        <v>0</v>
      </c>
      <c r="T93" s="9"/>
    </row>
    <row r="94" spans="1:20" ht="18.75" customHeight="1" x14ac:dyDescent="0.25">
      <c r="A94" s="123"/>
      <c r="B94" s="7"/>
      <c r="C94" s="7"/>
      <c r="D94" s="232"/>
      <c r="E94" s="60"/>
      <c r="F94" s="9"/>
      <c r="G94" s="9"/>
      <c r="H94" s="236"/>
      <c r="I94" s="9"/>
      <c r="J94" s="60"/>
      <c r="K94" s="9"/>
      <c r="L94" s="9"/>
      <c r="M94" s="10"/>
      <c r="N94" s="10">
        <f t="shared" si="2"/>
        <v>0</v>
      </c>
      <c r="O94" s="9"/>
      <c r="P94" s="9"/>
      <c r="Q94" s="8"/>
      <c r="R94" s="8"/>
      <c r="S94" s="250">
        <f>Tableau26[[#This Row],[MONTANT TOTAL TTC]]</f>
        <v>0</v>
      </c>
      <c r="T94" s="9"/>
    </row>
    <row r="95" spans="1:20" ht="18.75" customHeight="1" x14ac:dyDescent="0.25">
      <c r="A95" s="123"/>
      <c r="B95" s="7"/>
      <c r="C95" s="7"/>
      <c r="D95" s="232"/>
      <c r="E95" s="60"/>
      <c r="F95" s="9"/>
      <c r="G95" s="9"/>
      <c r="H95" s="236"/>
      <c r="I95" s="9"/>
      <c r="J95" s="60"/>
      <c r="K95" s="9"/>
      <c r="L95" s="9"/>
      <c r="M95" s="10"/>
      <c r="N95" s="10">
        <f t="shared" si="2"/>
        <v>0</v>
      </c>
      <c r="O95" s="9"/>
      <c r="P95" s="9"/>
      <c r="Q95" s="8"/>
      <c r="R95" s="8"/>
      <c r="S95" s="250">
        <f>Tableau26[[#This Row],[MONTANT TOTAL TTC]]</f>
        <v>0</v>
      </c>
      <c r="T95" s="9"/>
    </row>
    <row r="96" spans="1:20" ht="18.75" customHeight="1" x14ac:dyDescent="0.25">
      <c r="A96" s="123"/>
      <c r="B96" s="7"/>
      <c r="C96" s="7"/>
      <c r="D96" s="232"/>
      <c r="E96" s="60"/>
      <c r="F96" s="9"/>
      <c r="G96" s="9"/>
      <c r="H96" s="236"/>
      <c r="I96" s="9"/>
      <c r="J96" s="60"/>
      <c r="K96" s="9"/>
      <c r="L96" s="9"/>
      <c r="M96" s="10"/>
      <c r="N96" s="10">
        <f t="shared" si="2"/>
        <v>0</v>
      </c>
      <c r="O96" s="9"/>
      <c r="P96" s="9"/>
      <c r="Q96" s="8"/>
      <c r="R96" s="8"/>
      <c r="S96" s="250">
        <f>Tableau26[[#This Row],[MONTANT TOTAL TTC]]</f>
        <v>0</v>
      </c>
      <c r="T96" s="9"/>
    </row>
    <row r="97" spans="1:20" ht="18.75" customHeight="1" x14ac:dyDescent="0.25">
      <c r="A97" s="123"/>
      <c r="B97" s="7"/>
      <c r="C97" s="7"/>
      <c r="D97" s="232"/>
      <c r="E97" s="60"/>
      <c r="F97" s="9"/>
      <c r="G97" s="9"/>
      <c r="H97" s="236"/>
      <c r="I97" s="9"/>
      <c r="J97" s="60"/>
      <c r="K97" s="9"/>
      <c r="L97" s="9"/>
      <c r="M97" s="10"/>
      <c r="N97" s="10">
        <f t="shared" si="2"/>
        <v>0</v>
      </c>
      <c r="O97" s="9"/>
      <c r="P97" s="9"/>
      <c r="Q97" s="8"/>
      <c r="R97" s="8"/>
      <c r="S97" s="250">
        <f>Tableau26[[#This Row],[MONTANT TOTAL TTC]]</f>
        <v>0</v>
      </c>
      <c r="T97" s="9"/>
    </row>
    <row r="98" spans="1:20" ht="18.75" customHeight="1" x14ac:dyDescent="0.25">
      <c r="A98" s="123"/>
      <c r="B98" s="7"/>
      <c r="C98" s="7"/>
      <c r="D98" s="232"/>
      <c r="E98" s="60"/>
      <c r="F98" s="9"/>
      <c r="G98" s="9"/>
      <c r="H98" s="236"/>
      <c r="I98" s="9"/>
      <c r="J98" s="60"/>
      <c r="K98" s="9"/>
      <c r="L98" s="9"/>
      <c r="M98" s="10"/>
      <c r="N98" s="10">
        <f t="shared" si="2"/>
        <v>0</v>
      </c>
      <c r="O98" s="9"/>
      <c r="P98" s="9"/>
      <c r="Q98" s="8"/>
      <c r="R98" s="8"/>
      <c r="S98" s="250">
        <f>Tableau26[[#This Row],[MONTANT TOTAL TTC]]</f>
        <v>0</v>
      </c>
      <c r="T98" s="9"/>
    </row>
    <row r="99" spans="1:20" ht="18.75" customHeight="1" x14ac:dyDescent="0.25">
      <c r="A99" s="123"/>
      <c r="B99" s="7"/>
      <c r="C99" s="7"/>
      <c r="D99" s="232"/>
      <c r="E99" s="60"/>
      <c r="F99" s="9"/>
      <c r="G99" s="9"/>
      <c r="H99" s="236"/>
      <c r="I99" s="9"/>
      <c r="J99" s="60"/>
      <c r="K99" s="9"/>
      <c r="L99" s="9"/>
      <c r="M99" s="10"/>
      <c r="N99" s="10">
        <f t="shared" ref="N99:N100" si="3">IF(OR(B99="Refuse",B99="Refusé"),0,(M99*1.2))</f>
        <v>0</v>
      </c>
      <c r="O99" s="9"/>
      <c r="P99" s="9"/>
      <c r="Q99" s="8"/>
      <c r="R99" s="8"/>
      <c r="S99" s="250">
        <f>Tableau26[[#This Row],[MONTANT TOTAL TTC]]</f>
        <v>0</v>
      </c>
      <c r="T99" s="9"/>
    </row>
    <row r="100" spans="1:20" ht="18.75" customHeight="1" x14ac:dyDescent="0.25">
      <c r="A100" s="123"/>
      <c r="B100" s="11"/>
      <c r="C100" s="11"/>
      <c r="D100" s="233"/>
      <c r="E100" s="61"/>
      <c r="F100" s="13"/>
      <c r="G100" s="13"/>
      <c r="H100" s="237"/>
      <c r="I100" s="13"/>
      <c r="J100" s="61"/>
      <c r="K100" s="13"/>
      <c r="L100" s="13"/>
      <c r="M100" s="14"/>
      <c r="N100" s="14">
        <f t="shared" si="3"/>
        <v>0</v>
      </c>
      <c r="O100" s="13"/>
      <c r="P100" s="13"/>
      <c r="Q100" s="12"/>
      <c r="R100" s="12"/>
      <c r="S100" s="250">
        <f>Tableau26[[#This Row],[MONTANT TOTAL TTC]]</f>
        <v>0</v>
      </c>
      <c r="T100" s="13"/>
    </row>
    <row r="101" spans="1:20" ht="18.75" customHeight="1" x14ac:dyDescent="0.25">
      <c r="A101" s="54"/>
      <c r="B101" s="82" t="s">
        <v>10</v>
      </c>
      <c r="C101" s="82"/>
      <c r="D101" s="229"/>
      <c r="E101" s="84"/>
      <c r="F101" s="85"/>
      <c r="G101" s="85"/>
      <c r="H101" s="228"/>
      <c r="I101" s="85"/>
      <c r="J101" s="84"/>
      <c r="K101" s="85"/>
      <c r="L101" s="85"/>
      <c r="M101" s="85"/>
      <c r="N101" s="90">
        <f>SUBTOTAL(109,Tableau26[MONTANT TOTAL TTC])</f>
        <v>0</v>
      </c>
      <c r="O101" s="85"/>
      <c r="P101" s="85"/>
      <c r="Q101" s="83"/>
      <c r="R101" s="83"/>
      <c r="S101" s="254"/>
      <c r="T101" s="85"/>
    </row>
    <row r="102" spans="1:20" ht="18.75" customHeight="1" x14ac:dyDescent="0.25">
      <c r="A102" s="124"/>
      <c r="B102" s="124"/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</row>
    <row r="103" spans="1:20" ht="18.75" customHeight="1" thickBot="1" x14ac:dyDescent="0.3">
      <c r="A103" s="124"/>
      <c r="B103" s="124"/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</row>
    <row r="104" spans="1:20" ht="81" customHeight="1" x14ac:dyDescent="0.25">
      <c r="A104" s="53"/>
      <c r="B104" s="126" t="s">
        <v>29</v>
      </c>
      <c r="C104" s="127"/>
      <c r="D104" s="128"/>
      <c r="E104" s="128"/>
      <c r="F104" s="128"/>
      <c r="G104" s="128"/>
      <c r="H104" s="128"/>
      <c r="I104" s="128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</row>
    <row r="105" spans="1:20" ht="60" customHeight="1" x14ac:dyDescent="0.25">
      <c r="A105" s="125" t="s">
        <v>30</v>
      </c>
      <c r="B105" s="30" t="s">
        <v>18</v>
      </c>
      <c r="C105" s="30" t="s">
        <v>0</v>
      </c>
      <c r="D105" s="231" t="s">
        <v>1</v>
      </c>
      <c r="E105" s="32" t="s">
        <v>2</v>
      </c>
      <c r="F105" s="32" t="s">
        <v>3</v>
      </c>
      <c r="G105" s="32" t="s">
        <v>11</v>
      </c>
      <c r="H105" s="235" t="s">
        <v>14</v>
      </c>
      <c r="I105" s="32" t="s">
        <v>13</v>
      </c>
      <c r="J105" s="52" t="s">
        <v>27</v>
      </c>
      <c r="K105" s="32" t="s">
        <v>8</v>
      </c>
      <c r="L105" s="32" t="s">
        <v>6</v>
      </c>
      <c r="M105" s="258" t="s">
        <v>55</v>
      </c>
      <c r="N105" s="258" t="s">
        <v>56</v>
      </c>
      <c r="O105" s="32" t="s">
        <v>7</v>
      </c>
      <c r="P105" s="32" t="s">
        <v>15</v>
      </c>
      <c r="Q105" s="51" t="s">
        <v>26</v>
      </c>
      <c r="R105" s="31" t="s">
        <v>4</v>
      </c>
      <c r="S105" s="258" t="s">
        <v>9</v>
      </c>
      <c r="T105" s="259" t="s">
        <v>12</v>
      </c>
    </row>
    <row r="106" spans="1:20" ht="18.75" customHeight="1" x14ac:dyDescent="0.25">
      <c r="A106" s="125"/>
      <c r="B106" s="47"/>
      <c r="C106" s="7"/>
      <c r="D106" s="232"/>
      <c r="E106" s="60"/>
      <c r="F106" s="9"/>
      <c r="G106" s="9"/>
      <c r="H106" s="236"/>
      <c r="I106" s="9"/>
      <c r="J106" s="60"/>
      <c r="K106" s="9"/>
      <c r="L106" s="9"/>
      <c r="M106" s="10"/>
      <c r="N106" s="10">
        <f t="shared" ref="N106:N169" si="4">IF(OR(B106="Refuse",B106="Refusé"),0,(M106*1.2))</f>
        <v>0</v>
      </c>
      <c r="O106" s="9"/>
      <c r="P106" s="9"/>
      <c r="Q106" s="8"/>
      <c r="R106" s="8"/>
      <c r="S106" s="257">
        <f>N106</f>
        <v>0</v>
      </c>
      <c r="T106" s="17"/>
    </row>
    <row r="107" spans="1:20" ht="18.75" customHeight="1" x14ac:dyDescent="0.25">
      <c r="A107" s="125"/>
      <c r="B107" s="47"/>
      <c r="C107" s="7"/>
      <c r="D107" s="232"/>
      <c r="E107" s="60"/>
      <c r="F107" s="9"/>
      <c r="G107" s="9"/>
      <c r="H107" s="236"/>
      <c r="I107" s="9"/>
      <c r="J107" s="60"/>
      <c r="K107" s="9"/>
      <c r="L107" s="9"/>
      <c r="M107" s="10"/>
      <c r="N107" s="10">
        <f t="shared" si="4"/>
        <v>0</v>
      </c>
      <c r="O107" s="9"/>
      <c r="P107" s="9"/>
      <c r="Q107" s="8"/>
      <c r="R107" s="8"/>
      <c r="S107" s="257">
        <f t="shared" ref="S107:S170" si="5">N107</f>
        <v>0</v>
      </c>
      <c r="T107" s="17"/>
    </row>
    <row r="108" spans="1:20" ht="18.75" customHeight="1" x14ac:dyDescent="0.25">
      <c r="A108" s="125"/>
      <c r="B108" s="47"/>
      <c r="C108" s="7"/>
      <c r="D108" s="232"/>
      <c r="E108" s="60"/>
      <c r="F108" s="9"/>
      <c r="G108" s="9"/>
      <c r="H108" s="236"/>
      <c r="I108" s="9"/>
      <c r="J108" s="60"/>
      <c r="K108" s="9"/>
      <c r="L108" s="9"/>
      <c r="M108" s="10"/>
      <c r="N108" s="10">
        <f t="shared" si="4"/>
        <v>0</v>
      </c>
      <c r="O108" s="9"/>
      <c r="P108" s="9"/>
      <c r="Q108" s="8"/>
      <c r="R108" s="8"/>
      <c r="S108" s="257">
        <f t="shared" si="5"/>
        <v>0</v>
      </c>
      <c r="T108" s="17"/>
    </row>
    <row r="109" spans="1:20" ht="18.75" customHeight="1" x14ac:dyDescent="0.25">
      <c r="A109" s="125"/>
      <c r="B109" s="47"/>
      <c r="C109" s="7"/>
      <c r="D109" s="232"/>
      <c r="E109" s="60"/>
      <c r="F109" s="9"/>
      <c r="G109" s="9"/>
      <c r="H109" s="236"/>
      <c r="I109" s="9"/>
      <c r="J109" s="60"/>
      <c r="K109" s="9"/>
      <c r="L109" s="9"/>
      <c r="M109" s="10"/>
      <c r="N109" s="10">
        <f t="shared" si="4"/>
        <v>0</v>
      </c>
      <c r="O109" s="9"/>
      <c r="P109" s="9"/>
      <c r="Q109" s="8"/>
      <c r="R109" s="8"/>
      <c r="S109" s="257">
        <f t="shared" si="5"/>
        <v>0</v>
      </c>
      <c r="T109" s="17"/>
    </row>
    <row r="110" spans="1:20" ht="18.75" customHeight="1" x14ac:dyDescent="0.25">
      <c r="A110" s="125"/>
      <c r="B110" s="47"/>
      <c r="C110" s="7"/>
      <c r="D110" s="232"/>
      <c r="E110" s="60"/>
      <c r="F110" s="9"/>
      <c r="G110" s="9"/>
      <c r="H110" s="236"/>
      <c r="I110" s="9"/>
      <c r="J110" s="60"/>
      <c r="K110" s="9"/>
      <c r="L110" s="9"/>
      <c r="M110" s="10"/>
      <c r="N110" s="10">
        <f t="shared" si="4"/>
        <v>0</v>
      </c>
      <c r="O110" s="9"/>
      <c r="P110" s="9"/>
      <c r="Q110" s="8"/>
      <c r="R110" s="8"/>
      <c r="S110" s="257">
        <f t="shared" si="5"/>
        <v>0</v>
      </c>
      <c r="T110" s="17"/>
    </row>
    <row r="111" spans="1:20" ht="18.75" customHeight="1" x14ac:dyDescent="0.25">
      <c r="A111" s="125"/>
      <c r="B111" s="47"/>
      <c r="C111" s="7"/>
      <c r="D111" s="232"/>
      <c r="E111" s="60"/>
      <c r="F111" s="9"/>
      <c r="G111" s="9"/>
      <c r="H111" s="236"/>
      <c r="I111" s="9"/>
      <c r="J111" s="60"/>
      <c r="K111" s="9"/>
      <c r="L111" s="9"/>
      <c r="M111" s="10"/>
      <c r="N111" s="10">
        <f t="shared" si="4"/>
        <v>0</v>
      </c>
      <c r="O111" s="9"/>
      <c r="P111" s="9"/>
      <c r="Q111" s="8"/>
      <c r="R111" s="8"/>
      <c r="S111" s="257">
        <f t="shared" si="5"/>
        <v>0</v>
      </c>
      <c r="T111" s="17"/>
    </row>
    <row r="112" spans="1:20" ht="18.75" customHeight="1" x14ac:dyDescent="0.25">
      <c r="A112" s="125"/>
      <c r="B112" s="47"/>
      <c r="C112" s="7"/>
      <c r="D112" s="232"/>
      <c r="E112" s="60"/>
      <c r="F112" s="9"/>
      <c r="G112" s="9"/>
      <c r="H112" s="236"/>
      <c r="I112" s="9"/>
      <c r="J112" s="60"/>
      <c r="K112" s="9"/>
      <c r="L112" s="9"/>
      <c r="M112" s="10"/>
      <c r="N112" s="10">
        <f t="shared" si="4"/>
        <v>0</v>
      </c>
      <c r="O112" s="9"/>
      <c r="P112" s="9"/>
      <c r="Q112" s="8"/>
      <c r="R112" s="8"/>
      <c r="S112" s="257">
        <f t="shared" si="5"/>
        <v>0</v>
      </c>
      <c r="T112" s="17"/>
    </row>
    <row r="113" spans="1:20" ht="18.75" customHeight="1" x14ac:dyDescent="0.25">
      <c r="A113" s="125"/>
      <c r="B113" s="47"/>
      <c r="C113" s="7"/>
      <c r="D113" s="232"/>
      <c r="E113" s="60"/>
      <c r="F113" s="9"/>
      <c r="G113" s="9"/>
      <c r="H113" s="236"/>
      <c r="I113" s="9"/>
      <c r="J113" s="60"/>
      <c r="K113" s="9"/>
      <c r="L113" s="9"/>
      <c r="M113" s="10"/>
      <c r="N113" s="10">
        <f t="shared" si="4"/>
        <v>0</v>
      </c>
      <c r="O113" s="9"/>
      <c r="P113" s="9"/>
      <c r="Q113" s="8"/>
      <c r="R113" s="8"/>
      <c r="S113" s="257">
        <f t="shared" si="5"/>
        <v>0</v>
      </c>
      <c r="T113" s="17"/>
    </row>
    <row r="114" spans="1:20" ht="18.75" customHeight="1" x14ac:dyDescent="0.25">
      <c r="A114" s="125"/>
      <c r="B114" s="47"/>
      <c r="C114" s="7"/>
      <c r="D114" s="232"/>
      <c r="E114" s="60"/>
      <c r="F114" s="9"/>
      <c r="G114" s="9"/>
      <c r="H114" s="236"/>
      <c r="I114" s="9"/>
      <c r="J114" s="60"/>
      <c r="K114" s="9"/>
      <c r="L114" s="9"/>
      <c r="M114" s="10"/>
      <c r="N114" s="10">
        <f t="shared" si="4"/>
        <v>0</v>
      </c>
      <c r="O114" s="9"/>
      <c r="P114" s="9"/>
      <c r="Q114" s="8"/>
      <c r="R114" s="8"/>
      <c r="S114" s="257">
        <f t="shared" si="5"/>
        <v>0</v>
      </c>
      <c r="T114" s="17"/>
    </row>
    <row r="115" spans="1:20" ht="18.75" customHeight="1" x14ac:dyDescent="0.25">
      <c r="A115" s="125"/>
      <c r="B115" s="47"/>
      <c r="C115" s="7"/>
      <c r="D115" s="232"/>
      <c r="E115" s="60"/>
      <c r="F115" s="9"/>
      <c r="G115" s="9"/>
      <c r="H115" s="236"/>
      <c r="I115" s="9"/>
      <c r="J115" s="60"/>
      <c r="K115" s="9"/>
      <c r="L115" s="9"/>
      <c r="M115" s="10"/>
      <c r="N115" s="10">
        <f t="shared" si="4"/>
        <v>0</v>
      </c>
      <c r="O115" s="9"/>
      <c r="P115" s="9"/>
      <c r="Q115" s="8"/>
      <c r="R115" s="8"/>
      <c r="S115" s="257">
        <f t="shared" si="5"/>
        <v>0</v>
      </c>
      <c r="T115" s="17"/>
    </row>
    <row r="116" spans="1:20" ht="18.75" customHeight="1" x14ac:dyDescent="0.25">
      <c r="A116" s="125"/>
      <c r="B116" s="47"/>
      <c r="C116" s="7"/>
      <c r="D116" s="232"/>
      <c r="E116" s="60"/>
      <c r="F116" s="9"/>
      <c r="G116" s="9"/>
      <c r="H116" s="236"/>
      <c r="I116" s="9"/>
      <c r="J116" s="60"/>
      <c r="K116" s="9"/>
      <c r="L116" s="9"/>
      <c r="M116" s="10"/>
      <c r="N116" s="10">
        <f t="shared" si="4"/>
        <v>0</v>
      </c>
      <c r="O116" s="9"/>
      <c r="P116" s="9"/>
      <c r="Q116" s="8"/>
      <c r="R116" s="8"/>
      <c r="S116" s="257">
        <f t="shared" si="5"/>
        <v>0</v>
      </c>
      <c r="T116" s="17"/>
    </row>
    <row r="117" spans="1:20" ht="18.75" customHeight="1" x14ac:dyDescent="0.25">
      <c r="A117" s="125"/>
      <c r="B117" s="47"/>
      <c r="C117" s="7"/>
      <c r="D117" s="232"/>
      <c r="E117" s="60"/>
      <c r="F117" s="9"/>
      <c r="G117" s="9"/>
      <c r="H117" s="236"/>
      <c r="I117" s="9"/>
      <c r="J117" s="60"/>
      <c r="K117" s="9"/>
      <c r="L117" s="9"/>
      <c r="M117" s="10"/>
      <c r="N117" s="10">
        <f t="shared" si="4"/>
        <v>0</v>
      </c>
      <c r="O117" s="9"/>
      <c r="P117" s="9"/>
      <c r="Q117" s="8"/>
      <c r="R117" s="8"/>
      <c r="S117" s="257">
        <f t="shared" si="5"/>
        <v>0</v>
      </c>
      <c r="T117" s="17"/>
    </row>
    <row r="118" spans="1:20" ht="18.75" customHeight="1" x14ac:dyDescent="0.25">
      <c r="A118" s="125"/>
      <c r="B118" s="47"/>
      <c r="C118" s="7"/>
      <c r="D118" s="232"/>
      <c r="E118" s="60"/>
      <c r="F118" s="9"/>
      <c r="G118" s="9"/>
      <c r="H118" s="236"/>
      <c r="I118" s="9"/>
      <c r="J118" s="60"/>
      <c r="K118" s="9"/>
      <c r="L118" s="9"/>
      <c r="M118" s="10"/>
      <c r="N118" s="10">
        <f t="shared" si="4"/>
        <v>0</v>
      </c>
      <c r="O118" s="9"/>
      <c r="P118" s="9"/>
      <c r="Q118" s="8"/>
      <c r="R118" s="8"/>
      <c r="S118" s="257">
        <f t="shared" si="5"/>
        <v>0</v>
      </c>
      <c r="T118" s="17"/>
    </row>
    <row r="119" spans="1:20" ht="18.75" customHeight="1" x14ac:dyDescent="0.25">
      <c r="A119" s="125"/>
      <c r="B119" s="47"/>
      <c r="C119" s="7"/>
      <c r="D119" s="232"/>
      <c r="E119" s="60"/>
      <c r="F119" s="9"/>
      <c r="G119" s="9"/>
      <c r="H119" s="236"/>
      <c r="I119" s="9"/>
      <c r="J119" s="60"/>
      <c r="K119" s="9"/>
      <c r="L119" s="9"/>
      <c r="M119" s="10"/>
      <c r="N119" s="10">
        <f t="shared" si="4"/>
        <v>0</v>
      </c>
      <c r="O119" s="9"/>
      <c r="P119" s="9"/>
      <c r="Q119" s="8"/>
      <c r="R119" s="8"/>
      <c r="S119" s="257">
        <f t="shared" si="5"/>
        <v>0</v>
      </c>
      <c r="T119" s="17"/>
    </row>
    <row r="120" spans="1:20" ht="18.75" customHeight="1" x14ac:dyDescent="0.25">
      <c r="A120" s="125"/>
      <c r="B120" s="47"/>
      <c r="C120" s="7"/>
      <c r="D120" s="232"/>
      <c r="E120" s="60"/>
      <c r="F120" s="9"/>
      <c r="G120" s="9"/>
      <c r="H120" s="236"/>
      <c r="I120" s="9"/>
      <c r="J120" s="60"/>
      <c r="K120" s="9"/>
      <c r="L120" s="9"/>
      <c r="M120" s="10"/>
      <c r="N120" s="10">
        <f t="shared" si="4"/>
        <v>0</v>
      </c>
      <c r="O120" s="9"/>
      <c r="P120" s="9"/>
      <c r="Q120" s="8"/>
      <c r="R120" s="8"/>
      <c r="S120" s="257">
        <f t="shared" si="5"/>
        <v>0</v>
      </c>
      <c r="T120" s="17"/>
    </row>
    <row r="121" spans="1:20" ht="18.75" customHeight="1" x14ac:dyDescent="0.25">
      <c r="A121" s="125"/>
      <c r="B121" s="47"/>
      <c r="C121" s="7"/>
      <c r="D121" s="232"/>
      <c r="E121" s="60"/>
      <c r="F121" s="9"/>
      <c r="G121" s="9"/>
      <c r="H121" s="236"/>
      <c r="I121" s="9"/>
      <c r="J121" s="60"/>
      <c r="K121" s="9"/>
      <c r="L121" s="9"/>
      <c r="M121" s="10"/>
      <c r="N121" s="10">
        <f t="shared" si="4"/>
        <v>0</v>
      </c>
      <c r="O121" s="9"/>
      <c r="P121" s="9"/>
      <c r="Q121" s="8"/>
      <c r="R121" s="8"/>
      <c r="S121" s="257">
        <f t="shared" si="5"/>
        <v>0</v>
      </c>
      <c r="T121" s="17"/>
    </row>
    <row r="122" spans="1:20" ht="18.75" customHeight="1" x14ac:dyDescent="0.25">
      <c r="A122" s="125"/>
      <c r="B122" s="47"/>
      <c r="C122" s="7"/>
      <c r="D122" s="232"/>
      <c r="E122" s="60"/>
      <c r="F122" s="9"/>
      <c r="G122" s="9"/>
      <c r="H122" s="236"/>
      <c r="I122" s="9"/>
      <c r="J122" s="60"/>
      <c r="K122" s="9"/>
      <c r="L122" s="9"/>
      <c r="M122" s="10"/>
      <c r="N122" s="10">
        <f t="shared" si="4"/>
        <v>0</v>
      </c>
      <c r="O122" s="9"/>
      <c r="P122" s="9"/>
      <c r="Q122" s="8"/>
      <c r="R122" s="8"/>
      <c r="S122" s="257">
        <f t="shared" si="5"/>
        <v>0</v>
      </c>
      <c r="T122" s="17"/>
    </row>
    <row r="123" spans="1:20" ht="18.75" customHeight="1" x14ac:dyDescent="0.25">
      <c r="A123" s="125"/>
      <c r="B123" s="47"/>
      <c r="C123" s="7"/>
      <c r="D123" s="232"/>
      <c r="E123" s="60"/>
      <c r="F123" s="9"/>
      <c r="G123" s="9"/>
      <c r="H123" s="236"/>
      <c r="I123" s="9"/>
      <c r="J123" s="60"/>
      <c r="K123" s="9"/>
      <c r="L123" s="9"/>
      <c r="M123" s="10"/>
      <c r="N123" s="10">
        <f t="shared" si="4"/>
        <v>0</v>
      </c>
      <c r="O123" s="9"/>
      <c r="P123" s="9"/>
      <c r="Q123" s="8"/>
      <c r="R123" s="8"/>
      <c r="S123" s="257">
        <f t="shared" si="5"/>
        <v>0</v>
      </c>
      <c r="T123" s="17"/>
    </row>
    <row r="124" spans="1:20" ht="18.75" customHeight="1" x14ac:dyDescent="0.25">
      <c r="A124" s="125"/>
      <c r="B124" s="47"/>
      <c r="C124" s="7"/>
      <c r="D124" s="232"/>
      <c r="E124" s="60"/>
      <c r="F124" s="9"/>
      <c r="G124" s="9"/>
      <c r="H124" s="236"/>
      <c r="I124" s="9"/>
      <c r="J124" s="60"/>
      <c r="K124" s="9"/>
      <c r="L124" s="9"/>
      <c r="M124" s="10"/>
      <c r="N124" s="10">
        <f t="shared" si="4"/>
        <v>0</v>
      </c>
      <c r="O124" s="9"/>
      <c r="P124" s="9"/>
      <c r="Q124" s="8"/>
      <c r="R124" s="8"/>
      <c r="S124" s="257">
        <f t="shared" si="5"/>
        <v>0</v>
      </c>
      <c r="T124" s="17"/>
    </row>
    <row r="125" spans="1:20" ht="18.75" customHeight="1" x14ac:dyDescent="0.25">
      <c r="A125" s="125"/>
      <c r="B125" s="47"/>
      <c r="C125" s="7"/>
      <c r="D125" s="232"/>
      <c r="E125" s="60"/>
      <c r="F125" s="9"/>
      <c r="G125" s="9"/>
      <c r="H125" s="236"/>
      <c r="I125" s="9"/>
      <c r="J125" s="60"/>
      <c r="K125" s="9"/>
      <c r="L125" s="9"/>
      <c r="M125" s="10"/>
      <c r="N125" s="10">
        <f t="shared" si="4"/>
        <v>0</v>
      </c>
      <c r="O125" s="9"/>
      <c r="P125" s="9"/>
      <c r="Q125" s="8"/>
      <c r="R125" s="8"/>
      <c r="S125" s="257">
        <f t="shared" si="5"/>
        <v>0</v>
      </c>
      <c r="T125" s="17"/>
    </row>
    <row r="126" spans="1:20" ht="18.75" customHeight="1" x14ac:dyDescent="0.25">
      <c r="A126" s="125"/>
      <c r="B126" s="47"/>
      <c r="C126" s="7"/>
      <c r="D126" s="232"/>
      <c r="E126" s="60"/>
      <c r="F126" s="9"/>
      <c r="G126" s="9"/>
      <c r="H126" s="236"/>
      <c r="I126" s="9"/>
      <c r="J126" s="60"/>
      <c r="K126" s="9"/>
      <c r="L126" s="9"/>
      <c r="M126" s="10"/>
      <c r="N126" s="10">
        <f t="shared" si="4"/>
        <v>0</v>
      </c>
      <c r="O126" s="9"/>
      <c r="P126" s="9"/>
      <c r="Q126" s="8"/>
      <c r="R126" s="8"/>
      <c r="S126" s="257">
        <f t="shared" si="5"/>
        <v>0</v>
      </c>
      <c r="T126" s="17"/>
    </row>
    <row r="127" spans="1:20" ht="18.75" customHeight="1" x14ac:dyDescent="0.25">
      <c r="A127" s="125"/>
      <c r="B127" s="47"/>
      <c r="C127" s="7"/>
      <c r="D127" s="232"/>
      <c r="E127" s="60"/>
      <c r="F127" s="9"/>
      <c r="G127" s="9"/>
      <c r="H127" s="236"/>
      <c r="I127" s="9"/>
      <c r="J127" s="60"/>
      <c r="K127" s="9"/>
      <c r="L127" s="9"/>
      <c r="M127" s="10"/>
      <c r="N127" s="10">
        <f t="shared" si="4"/>
        <v>0</v>
      </c>
      <c r="O127" s="9"/>
      <c r="P127" s="9"/>
      <c r="Q127" s="8"/>
      <c r="R127" s="8"/>
      <c r="S127" s="257">
        <f t="shared" si="5"/>
        <v>0</v>
      </c>
      <c r="T127" s="17"/>
    </row>
    <row r="128" spans="1:20" ht="18.75" customHeight="1" x14ac:dyDescent="0.25">
      <c r="A128" s="125"/>
      <c r="B128" s="47"/>
      <c r="C128" s="7"/>
      <c r="D128" s="232"/>
      <c r="E128" s="60"/>
      <c r="F128" s="9"/>
      <c r="G128" s="9"/>
      <c r="H128" s="236"/>
      <c r="I128" s="9"/>
      <c r="J128" s="60"/>
      <c r="K128" s="9"/>
      <c r="L128" s="9"/>
      <c r="M128" s="10"/>
      <c r="N128" s="10">
        <f t="shared" si="4"/>
        <v>0</v>
      </c>
      <c r="O128" s="9"/>
      <c r="P128" s="9"/>
      <c r="Q128" s="8"/>
      <c r="R128" s="8"/>
      <c r="S128" s="257">
        <f t="shared" si="5"/>
        <v>0</v>
      </c>
      <c r="T128" s="17"/>
    </row>
    <row r="129" spans="1:20" ht="18.75" customHeight="1" x14ac:dyDescent="0.25">
      <c r="A129" s="125"/>
      <c r="B129" s="47"/>
      <c r="C129" s="7"/>
      <c r="D129" s="232"/>
      <c r="E129" s="60"/>
      <c r="F129" s="9"/>
      <c r="G129" s="9"/>
      <c r="H129" s="236"/>
      <c r="I129" s="9"/>
      <c r="J129" s="60"/>
      <c r="K129" s="9"/>
      <c r="L129" s="9"/>
      <c r="M129" s="10"/>
      <c r="N129" s="10">
        <f t="shared" si="4"/>
        <v>0</v>
      </c>
      <c r="O129" s="9"/>
      <c r="P129" s="9"/>
      <c r="Q129" s="8"/>
      <c r="R129" s="8"/>
      <c r="S129" s="257">
        <f t="shared" si="5"/>
        <v>0</v>
      </c>
      <c r="T129" s="17"/>
    </row>
    <row r="130" spans="1:20" ht="18.75" customHeight="1" x14ac:dyDescent="0.25">
      <c r="A130" s="125"/>
      <c r="B130" s="47"/>
      <c r="C130" s="7"/>
      <c r="D130" s="232"/>
      <c r="E130" s="60"/>
      <c r="F130" s="9"/>
      <c r="G130" s="9"/>
      <c r="H130" s="236"/>
      <c r="I130" s="9"/>
      <c r="J130" s="60"/>
      <c r="K130" s="9"/>
      <c r="L130" s="9"/>
      <c r="M130" s="10"/>
      <c r="N130" s="10">
        <f t="shared" si="4"/>
        <v>0</v>
      </c>
      <c r="O130" s="9"/>
      <c r="P130" s="9"/>
      <c r="Q130" s="8"/>
      <c r="R130" s="8"/>
      <c r="S130" s="257">
        <f t="shared" si="5"/>
        <v>0</v>
      </c>
      <c r="T130" s="17"/>
    </row>
    <row r="131" spans="1:20" ht="18.75" customHeight="1" x14ac:dyDescent="0.25">
      <c r="A131" s="125"/>
      <c r="B131" s="47"/>
      <c r="C131" s="7"/>
      <c r="D131" s="232"/>
      <c r="E131" s="60"/>
      <c r="F131" s="9"/>
      <c r="G131" s="9"/>
      <c r="H131" s="236"/>
      <c r="I131" s="9"/>
      <c r="J131" s="60"/>
      <c r="K131" s="9"/>
      <c r="L131" s="9"/>
      <c r="M131" s="10"/>
      <c r="N131" s="10">
        <f t="shared" si="4"/>
        <v>0</v>
      </c>
      <c r="O131" s="9"/>
      <c r="P131" s="9"/>
      <c r="Q131" s="8"/>
      <c r="R131" s="8"/>
      <c r="S131" s="257">
        <f t="shared" si="5"/>
        <v>0</v>
      </c>
      <c r="T131" s="17"/>
    </row>
    <row r="132" spans="1:20" ht="18.75" customHeight="1" x14ac:dyDescent="0.25">
      <c r="A132" s="125"/>
      <c r="B132" s="47"/>
      <c r="C132" s="7"/>
      <c r="D132" s="232"/>
      <c r="E132" s="60"/>
      <c r="F132" s="9"/>
      <c r="G132" s="9"/>
      <c r="H132" s="236"/>
      <c r="I132" s="9"/>
      <c r="J132" s="60"/>
      <c r="K132" s="9"/>
      <c r="L132" s="9"/>
      <c r="M132" s="10"/>
      <c r="N132" s="10">
        <f t="shared" si="4"/>
        <v>0</v>
      </c>
      <c r="O132" s="9"/>
      <c r="P132" s="9"/>
      <c r="Q132" s="8"/>
      <c r="R132" s="8"/>
      <c r="S132" s="257">
        <f t="shared" si="5"/>
        <v>0</v>
      </c>
      <c r="T132" s="17"/>
    </row>
    <row r="133" spans="1:20" ht="18.75" customHeight="1" x14ac:dyDescent="0.25">
      <c r="A133" s="125"/>
      <c r="B133" s="47"/>
      <c r="C133" s="7"/>
      <c r="D133" s="232"/>
      <c r="E133" s="60"/>
      <c r="F133" s="9"/>
      <c r="G133" s="9"/>
      <c r="H133" s="236"/>
      <c r="I133" s="9"/>
      <c r="J133" s="60"/>
      <c r="K133" s="9"/>
      <c r="L133" s="9"/>
      <c r="M133" s="10"/>
      <c r="N133" s="10">
        <f t="shared" si="4"/>
        <v>0</v>
      </c>
      <c r="O133" s="9"/>
      <c r="P133" s="9"/>
      <c r="Q133" s="8"/>
      <c r="R133" s="8"/>
      <c r="S133" s="257">
        <f t="shared" si="5"/>
        <v>0</v>
      </c>
      <c r="T133" s="17"/>
    </row>
    <row r="134" spans="1:20" ht="18.75" customHeight="1" x14ac:dyDescent="0.25">
      <c r="A134" s="125"/>
      <c r="B134" s="47"/>
      <c r="C134" s="7"/>
      <c r="D134" s="232"/>
      <c r="E134" s="60"/>
      <c r="F134" s="9"/>
      <c r="G134" s="9"/>
      <c r="H134" s="236"/>
      <c r="I134" s="9"/>
      <c r="J134" s="60"/>
      <c r="K134" s="9"/>
      <c r="L134" s="9"/>
      <c r="M134" s="10"/>
      <c r="N134" s="10">
        <f t="shared" si="4"/>
        <v>0</v>
      </c>
      <c r="O134" s="9"/>
      <c r="P134" s="9"/>
      <c r="Q134" s="8"/>
      <c r="R134" s="8"/>
      <c r="S134" s="257">
        <f t="shared" si="5"/>
        <v>0</v>
      </c>
      <c r="T134" s="17"/>
    </row>
    <row r="135" spans="1:20" ht="18.75" customHeight="1" x14ac:dyDescent="0.25">
      <c r="A135" s="125"/>
      <c r="B135" s="47"/>
      <c r="C135" s="7"/>
      <c r="D135" s="232"/>
      <c r="E135" s="60"/>
      <c r="F135" s="9"/>
      <c r="G135" s="9"/>
      <c r="H135" s="236"/>
      <c r="I135" s="9"/>
      <c r="J135" s="60"/>
      <c r="K135" s="9"/>
      <c r="L135" s="9"/>
      <c r="M135" s="10"/>
      <c r="N135" s="10">
        <f t="shared" si="4"/>
        <v>0</v>
      </c>
      <c r="O135" s="9"/>
      <c r="P135" s="9"/>
      <c r="Q135" s="8"/>
      <c r="R135" s="8"/>
      <c r="S135" s="257">
        <f t="shared" si="5"/>
        <v>0</v>
      </c>
      <c r="T135" s="17"/>
    </row>
    <row r="136" spans="1:20" ht="18.75" customHeight="1" x14ac:dyDescent="0.25">
      <c r="A136" s="125"/>
      <c r="B136" s="47"/>
      <c r="C136" s="7"/>
      <c r="D136" s="232"/>
      <c r="E136" s="60"/>
      <c r="F136" s="9"/>
      <c r="G136" s="9"/>
      <c r="H136" s="236"/>
      <c r="I136" s="9"/>
      <c r="J136" s="60"/>
      <c r="K136" s="9"/>
      <c r="L136" s="9"/>
      <c r="M136" s="10"/>
      <c r="N136" s="10">
        <f t="shared" si="4"/>
        <v>0</v>
      </c>
      <c r="O136" s="9"/>
      <c r="P136" s="9"/>
      <c r="Q136" s="8"/>
      <c r="R136" s="8"/>
      <c r="S136" s="257">
        <f t="shared" si="5"/>
        <v>0</v>
      </c>
      <c r="T136" s="17"/>
    </row>
    <row r="137" spans="1:20" ht="18.75" customHeight="1" x14ac:dyDescent="0.25">
      <c r="A137" s="125"/>
      <c r="B137" s="47"/>
      <c r="C137" s="7"/>
      <c r="D137" s="232"/>
      <c r="E137" s="60"/>
      <c r="F137" s="9"/>
      <c r="G137" s="9"/>
      <c r="H137" s="236"/>
      <c r="I137" s="9"/>
      <c r="J137" s="60"/>
      <c r="K137" s="9"/>
      <c r="L137" s="9"/>
      <c r="M137" s="10"/>
      <c r="N137" s="10">
        <f t="shared" si="4"/>
        <v>0</v>
      </c>
      <c r="O137" s="9"/>
      <c r="P137" s="9"/>
      <c r="Q137" s="8"/>
      <c r="R137" s="8"/>
      <c r="S137" s="257">
        <f t="shared" si="5"/>
        <v>0</v>
      </c>
      <c r="T137" s="17"/>
    </row>
    <row r="138" spans="1:20" ht="18.75" customHeight="1" x14ac:dyDescent="0.25">
      <c r="A138" s="125"/>
      <c r="B138" s="47"/>
      <c r="C138" s="7"/>
      <c r="D138" s="232"/>
      <c r="E138" s="60"/>
      <c r="F138" s="9"/>
      <c r="G138" s="9"/>
      <c r="H138" s="236"/>
      <c r="I138" s="9"/>
      <c r="J138" s="60"/>
      <c r="K138" s="9"/>
      <c r="L138" s="9"/>
      <c r="M138" s="10"/>
      <c r="N138" s="10">
        <f t="shared" si="4"/>
        <v>0</v>
      </c>
      <c r="O138" s="9"/>
      <c r="P138" s="9"/>
      <c r="Q138" s="8"/>
      <c r="R138" s="8"/>
      <c r="S138" s="257">
        <f t="shared" si="5"/>
        <v>0</v>
      </c>
      <c r="T138" s="17"/>
    </row>
    <row r="139" spans="1:20" ht="18.75" customHeight="1" x14ac:dyDescent="0.25">
      <c r="A139" s="125"/>
      <c r="B139" s="47"/>
      <c r="C139" s="7"/>
      <c r="D139" s="232"/>
      <c r="E139" s="60"/>
      <c r="F139" s="9"/>
      <c r="G139" s="9"/>
      <c r="H139" s="236"/>
      <c r="I139" s="9"/>
      <c r="J139" s="60"/>
      <c r="K139" s="9"/>
      <c r="L139" s="9"/>
      <c r="M139" s="10"/>
      <c r="N139" s="10">
        <f t="shared" si="4"/>
        <v>0</v>
      </c>
      <c r="O139" s="9"/>
      <c r="P139" s="9"/>
      <c r="Q139" s="8"/>
      <c r="R139" s="8"/>
      <c r="S139" s="257">
        <f t="shared" si="5"/>
        <v>0</v>
      </c>
      <c r="T139" s="17"/>
    </row>
    <row r="140" spans="1:20" ht="18.75" customHeight="1" x14ac:dyDescent="0.25">
      <c r="A140" s="125"/>
      <c r="B140" s="47"/>
      <c r="C140" s="7"/>
      <c r="D140" s="232"/>
      <c r="E140" s="60"/>
      <c r="F140" s="9"/>
      <c r="G140" s="9"/>
      <c r="H140" s="236"/>
      <c r="I140" s="9"/>
      <c r="J140" s="60"/>
      <c r="K140" s="9"/>
      <c r="L140" s="9"/>
      <c r="M140" s="10"/>
      <c r="N140" s="10">
        <f t="shared" si="4"/>
        <v>0</v>
      </c>
      <c r="O140" s="9"/>
      <c r="P140" s="9"/>
      <c r="Q140" s="8"/>
      <c r="R140" s="8"/>
      <c r="S140" s="257">
        <f t="shared" si="5"/>
        <v>0</v>
      </c>
      <c r="T140" s="17"/>
    </row>
    <row r="141" spans="1:20" ht="18.75" customHeight="1" x14ac:dyDescent="0.25">
      <c r="A141" s="125"/>
      <c r="B141" s="47"/>
      <c r="C141" s="7"/>
      <c r="D141" s="232"/>
      <c r="E141" s="60"/>
      <c r="F141" s="9"/>
      <c r="G141" s="9"/>
      <c r="H141" s="236"/>
      <c r="I141" s="9"/>
      <c r="J141" s="60"/>
      <c r="K141" s="9"/>
      <c r="L141" s="9"/>
      <c r="M141" s="10"/>
      <c r="N141" s="10">
        <f t="shared" si="4"/>
        <v>0</v>
      </c>
      <c r="O141" s="9"/>
      <c r="P141" s="9"/>
      <c r="Q141" s="8"/>
      <c r="R141" s="8"/>
      <c r="S141" s="257">
        <f t="shared" si="5"/>
        <v>0</v>
      </c>
      <c r="T141" s="17"/>
    </row>
    <row r="142" spans="1:20" ht="18.75" customHeight="1" x14ac:dyDescent="0.25">
      <c r="A142" s="125"/>
      <c r="B142" s="47"/>
      <c r="C142" s="7"/>
      <c r="D142" s="232"/>
      <c r="E142" s="60"/>
      <c r="F142" s="9"/>
      <c r="G142" s="9"/>
      <c r="H142" s="236"/>
      <c r="I142" s="9"/>
      <c r="J142" s="60"/>
      <c r="K142" s="9"/>
      <c r="L142" s="9"/>
      <c r="M142" s="10"/>
      <c r="N142" s="10">
        <f t="shared" si="4"/>
        <v>0</v>
      </c>
      <c r="O142" s="9"/>
      <c r="P142" s="9"/>
      <c r="Q142" s="8"/>
      <c r="R142" s="8"/>
      <c r="S142" s="257">
        <f t="shared" si="5"/>
        <v>0</v>
      </c>
      <c r="T142" s="17"/>
    </row>
    <row r="143" spans="1:20" ht="18.75" customHeight="1" x14ac:dyDescent="0.25">
      <c r="A143" s="125"/>
      <c r="B143" s="47"/>
      <c r="C143" s="7"/>
      <c r="D143" s="232"/>
      <c r="E143" s="60"/>
      <c r="F143" s="9"/>
      <c r="G143" s="9"/>
      <c r="H143" s="236"/>
      <c r="I143" s="9"/>
      <c r="J143" s="60"/>
      <c r="K143" s="9"/>
      <c r="L143" s="9"/>
      <c r="M143" s="10"/>
      <c r="N143" s="10">
        <f t="shared" si="4"/>
        <v>0</v>
      </c>
      <c r="O143" s="9"/>
      <c r="P143" s="9"/>
      <c r="Q143" s="8"/>
      <c r="R143" s="8"/>
      <c r="S143" s="257">
        <f t="shared" si="5"/>
        <v>0</v>
      </c>
      <c r="T143" s="17"/>
    </row>
    <row r="144" spans="1:20" ht="18.75" customHeight="1" x14ac:dyDescent="0.25">
      <c r="A144" s="125"/>
      <c r="B144" s="47"/>
      <c r="C144" s="7"/>
      <c r="D144" s="232"/>
      <c r="E144" s="60"/>
      <c r="F144" s="9"/>
      <c r="G144" s="9"/>
      <c r="H144" s="236"/>
      <c r="I144" s="9"/>
      <c r="J144" s="60"/>
      <c r="K144" s="9"/>
      <c r="L144" s="9"/>
      <c r="M144" s="10"/>
      <c r="N144" s="10">
        <f t="shared" si="4"/>
        <v>0</v>
      </c>
      <c r="O144" s="9"/>
      <c r="P144" s="9"/>
      <c r="Q144" s="8"/>
      <c r="R144" s="8"/>
      <c r="S144" s="257">
        <f t="shared" si="5"/>
        <v>0</v>
      </c>
      <c r="T144" s="17"/>
    </row>
    <row r="145" spans="1:20" ht="18.75" customHeight="1" x14ac:dyDescent="0.25">
      <c r="A145" s="125"/>
      <c r="B145" s="47"/>
      <c r="C145" s="7"/>
      <c r="D145" s="232"/>
      <c r="E145" s="60"/>
      <c r="F145" s="9"/>
      <c r="G145" s="9"/>
      <c r="H145" s="236"/>
      <c r="I145" s="9"/>
      <c r="J145" s="60"/>
      <c r="K145" s="9"/>
      <c r="L145" s="9"/>
      <c r="M145" s="10"/>
      <c r="N145" s="10">
        <f t="shared" si="4"/>
        <v>0</v>
      </c>
      <c r="O145" s="9"/>
      <c r="P145" s="9"/>
      <c r="Q145" s="8"/>
      <c r="R145" s="8"/>
      <c r="S145" s="257">
        <f t="shared" si="5"/>
        <v>0</v>
      </c>
      <c r="T145" s="17"/>
    </row>
    <row r="146" spans="1:20" ht="18.75" customHeight="1" x14ac:dyDescent="0.25">
      <c r="A146" s="125"/>
      <c r="B146" s="47"/>
      <c r="C146" s="7"/>
      <c r="D146" s="232"/>
      <c r="E146" s="60"/>
      <c r="F146" s="9"/>
      <c r="G146" s="9"/>
      <c r="H146" s="236"/>
      <c r="I146" s="9"/>
      <c r="J146" s="60"/>
      <c r="K146" s="9"/>
      <c r="L146" s="9"/>
      <c r="M146" s="10"/>
      <c r="N146" s="10">
        <f t="shared" si="4"/>
        <v>0</v>
      </c>
      <c r="O146" s="9"/>
      <c r="P146" s="9"/>
      <c r="Q146" s="8"/>
      <c r="R146" s="8"/>
      <c r="S146" s="257">
        <f t="shared" si="5"/>
        <v>0</v>
      </c>
      <c r="T146" s="17"/>
    </row>
    <row r="147" spans="1:20" ht="18.75" customHeight="1" x14ac:dyDescent="0.25">
      <c r="A147" s="125"/>
      <c r="B147" s="47"/>
      <c r="C147" s="7"/>
      <c r="D147" s="232"/>
      <c r="E147" s="60"/>
      <c r="F147" s="9"/>
      <c r="G147" s="9"/>
      <c r="H147" s="236"/>
      <c r="I147" s="9"/>
      <c r="J147" s="60"/>
      <c r="K147" s="9"/>
      <c r="L147" s="9"/>
      <c r="M147" s="10"/>
      <c r="N147" s="10">
        <f t="shared" si="4"/>
        <v>0</v>
      </c>
      <c r="O147" s="9"/>
      <c r="P147" s="9"/>
      <c r="Q147" s="8"/>
      <c r="R147" s="8"/>
      <c r="S147" s="257">
        <f t="shared" si="5"/>
        <v>0</v>
      </c>
      <c r="T147" s="17"/>
    </row>
    <row r="148" spans="1:20" ht="18.75" customHeight="1" x14ac:dyDescent="0.25">
      <c r="A148" s="125"/>
      <c r="B148" s="47"/>
      <c r="C148" s="7"/>
      <c r="D148" s="232"/>
      <c r="E148" s="60"/>
      <c r="F148" s="9"/>
      <c r="G148" s="9"/>
      <c r="H148" s="236"/>
      <c r="I148" s="9"/>
      <c r="J148" s="60"/>
      <c r="K148" s="9"/>
      <c r="L148" s="9"/>
      <c r="M148" s="10"/>
      <c r="N148" s="10">
        <f t="shared" si="4"/>
        <v>0</v>
      </c>
      <c r="O148" s="9"/>
      <c r="P148" s="9"/>
      <c r="Q148" s="8"/>
      <c r="R148" s="8"/>
      <c r="S148" s="257">
        <f t="shared" si="5"/>
        <v>0</v>
      </c>
      <c r="T148" s="17"/>
    </row>
    <row r="149" spans="1:20" ht="18.75" customHeight="1" x14ac:dyDescent="0.25">
      <c r="A149" s="125"/>
      <c r="B149" s="47"/>
      <c r="C149" s="7"/>
      <c r="D149" s="232"/>
      <c r="E149" s="60"/>
      <c r="F149" s="9"/>
      <c r="G149" s="9"/>
      <c r="H149" s="236"/>
      <c r="I149" s="9"/>
      <c r="J149" s="60"/>
      <c r="K149" s="9"/>
      <c r="L149" s="9"/>
      <c r="M149" s="10"/>
      <c r="N149" s="10">
        <f t="shared" si="4"/>
        <v>0</v>
      </c>
      <c r="O149" s="9"/>
      <c r="P149" s="9"/>
      <c r="Q149" s="8"/>
      <c r="R149" s="8"/>
      <c r="S149" s="257">
        <f t="shared" si="5"/>
        <v>0</v>
      </c>
      <c r="T149" s="17"/>
    </row>
    <row r="150" spans="1:20" ht="18.75" customHeight="1" x14ac:dyDescent="0.25">
      <c r="A150" s="125"/>
      <c r="B150" s="47"/>
      <c r="C150" s="7"/>
      <c r="D150" s="232"/>
      <c r="E150" s="60"/>
      <c r="F150" s="9"/>
      <c r="G150" s="9"/>
      <c r="H150" s="236"/>
      <c r="I150" s="9"/>
      <c r="J150" s="60"/>
      <c r="K150" s="9"/>
      <c r="L150" s="9"/>
      <c r="M150" s="10"/>
      <c r="N150" s="10">
        <f t="shared" si="4"/>
        <v>0</v>
      </c>
      <c r="O150" s="9"/>
      <c r="P150" s="9"/>
      <c r="Q150" s="8"/>
      <c r="R150" s="8"/>
      <c r="S150" s="257">
        <f t="shared" si="5"/>
        <v>0</v>
      </c>
      <c r="T150" s="17"/>
    </row>
    <row r="151" spans="1:20" ht="18.75" customHeight="1" x14ac:dyDescent="0.25">
      <c r="A151" s="125"/>
      <c r="B151" s="47"/>
      <c r="C151" s="7"/>
      <c r="D151" s="232"/>
      <c r="E151" s="60"/>
      <c r="F151" s="9"/>
      <c r="G151" s="9"/>
      <c r="H151" s="236"/>
      <c r="I151" s="9"/>
      <c r="J151" s="60"/>
      <c r="K151" s="9"/>
      <c r="L151" s="9"/>
      <c r="M151" s="10"/>
      <c r="N151" s="10">
        <f t="shared" si="4"/>
        <v>0</v>
      </c>
      <c r="O151" s="9"/>
      <c r="P151" s="9"/>
      <c r="Q151" s="8"/>
      <c r="R151" s="8"/>
      <c r="S151" s="257">
        <f t="shared" si="5"/>
        <v>0</v>
      </c>
      <c r="T151" s="17"/>
    </row>
    <row r="152" spans="1:20" ht="18.75" customHeight="1" x14ac:dyDescent="0.25">
      <c r="A152" s="125"/>
      <c r="B152" s="47"/>
      <c r="C152" s="7"/>
      <c r="D152" s="232"/>
      <c r="E152" s="60"/>
      <c r="F152" s="9"/>
      <c r="G152" s="9"/>
      <c r="H152" s="236"/>
      <c r="I152" s="9"/>
      <c r="J152" s="60"/>
      <c r="K152" s="9"/>
      <c r="L152" s="9"/>
      <c r="M152" s="10"/>
      <c r="N152" s="10">
        <f t="shared" si="4"/>
        <v>0</v>
      </c>
      <c r="O152" s="9"/>
      <c r="P152" s="9"/>
      <c r="Q152" s="8"/>
      <c r="R152" s="8"/>
      <c r="S152" s="257">
        <f t="shared" si="5"/>
        <v>0</v>
      </c>
      <c r="T152" s="17"/>
    </row>
    <row r="153" spans="1:20" ht="18.75" customHeight="1" x14ac:dyDescent="0.25">
      <c r="A153" s="125"/>
      <c r="B153" s="47"/>
      <c r="C153" s="7"/>
      <c r="D153" s="232"/>
      <c r="E153" s="60"/>
      <c r="F153" s="9"/>
      <c r="G153" s="9"/>
      <c r="H153" s="236"/>
      <c r="I153" s="9"/>
      <c r="J153" s="60"/>
      <c r="K153" s="9"/>
      <c r="L153" s="9"/>
      <c r="M153" s="10"/>
      <c r="N153" s="10">
        <f t="shared" si="4"/>
        <v>0</v>
      </c>
      <c r="O153" s="9"/>
      <c r="P153" s="9"/>
      <c r="Q153" s="8"/>
      <c r="R153" s="8"/>
      <c r="S153" s="257">
        <f t="shared" si="5"/>
        <v>0</v>
      </c>
      <c r="T153" s="17"/>
    </row>
    <row r="154" spans="1:20" ht="18.75" customHeight="1" x14ac:dyDescent="0.25">
      <c r="A154" s="125"/>
      <c r="B154" s="47"/>
      <c r="C154" s="7"/>
      <c r="D154" s="232"/>
      <c r="E154" s="60"/>
      <c r="F154" s="9"/>
      <c r="G154" s="9"/>
      <c r="H154" s="236"/>
      <c r="I154" s="9"/>
      <c r="J154" s="60"/>
      <c r="K154" s="9"/>
      <c r="L154" s="9"/>
      <c r="M154" s="10"/>
      <c r="N154" s="10">
        <f t="shared" si="4"/>
        <v>0</v>
      </c>
      <c r="O154" s="9"/>
      <c r="P154" s="9"/>
      <c r="Q154" s="8"/>
      <c r="R154" s="8"/>
      <c r="S154" s="257">
        <f t="shared" si="5"/>
        <v>0</v>
      </c>
      <c r="T154" s="17"/>
    </row>
    <row r="155" spans="1:20" ht="18.75" customHeight="1" x14ac:dyDescent="0.25">
      <c r="A155" s="125"/>
      <c r="B155" s="47"/>
      <c r="C155" s="7"/>
      <c r="D155" s="232"/>
      <c r="E155" s="60"/>
      <c r="F155" s="9"/>
      <c r="G155" s="9"/>
      <c r="H155" s="236"/>
      <c r="I155" s="9"/>
      <c r="J155" s="60"/>
      <c r="K155" s="9"/>
      <c r="L155" s="9"/>
      <c r="M155" s="10"/>
      <c r="N155" s="10">
        <f t="shared" si="4"/>
        <v>0</v>
      </c>
      <c r="O155" s="9"/>
      <c r="P155" s="9"/>
      <c r="Q155" s="8"/>
      <c r="R155" s="8"/>
      <c r="S155" s="257">
        <f t="shared" si="5"/>
        <v>0</v>
      </c>
      <c r="T155" s="17"/>
    </row>
    <row r="156" spans="1:20" ht="18.75" customHeight="1" x14ac:dyDescent="0.25">
      <c r="A156" s="125"/>
      <c r="B156" s="47"/>
      <c r="C156" s="7"/>
      <c r="D156" s="232"/>
      <c r="E156" s="60"/>
      <c r="F156" s="9"/>
      <c r="G156" s="9"/>
      <c r="H156" s="236"/>
      <c r="I156" s="9"/>
      <c r="J156" s="60"/>
      <c r="K156" s="9"/>
      <c r="L156" s="9"/>
      <c r="M156" s="10"/>
      <c r="N156" s="10">
        <f t="shared" si="4"/>
        <v>0</v>
      </c>
      <c r="O156" s="9"/>
      <c r="P156" s="9"/>
      <c r="Q156" s="8"/>
      <c r="R156" s="8"/>
      <c r="S156" s="257">
        <f t="shared" si="5"/>
        <v>0</v>
      </c>
      <c r="T156" s="17"/>
    </row>
    <row r="157" spans="1:20" ht="18.75" customHeight="1" x14ac:dyDescent="0.25">
      <c r="A157" s="125"/>
      <c r="B157" s="47"/>
      <c r="C157" s="7"/>
      <c r="D157" s="232"/>
      <c r="E157" s="60"/>
      <c r="F157" s="9"/>
      <c r="G157" s="9"/>
      <c r="H157" s="236"/>
      <c r="I157" s="9"/>
      <c r="J157" s="60"/>
      <c r="K157" s="9"/>
      <c r="L157" s="9"/>
      <c r="M157" s="10"/>
      <c r="N157" s="10">
        <f t="shared" si="4"/>
        <v>0</v>
      </c>
      <c r="O157" s="9"/>
      <c r="P157" s="9"/>
      <c r="Q157" s="8"/>
      <c r="R157" s="8"/>
      <c r="S157" s="257">
        <f t="shared" si="5"/>
        <v>0</v>
      </c>
      <c r="T157" s="17"/>
    </row>
    <row r="158" spans="1:20" ht="18.75" customHeight="1" x14ac:dyDescent="0.25">
      <c r="A158" s="125"/>
      <c r="B158" s="47"/>
      <c r="C158" s="7"/>
      <c r="D158" s="232"/>
      <c r="E158" s="60"/>
      <c r="F158" s="9"/>
      <c r="G158" s="9"/>
      <c r="H158" s="236"/>
      <c r="I158" s="9"/>
      <c r="J158" s="60"/>
      <c r="K158" s="9"/>
      <c r="L158" s="9"/>
      <c r="M158" s="10"/>
      <c r="N158" s="10">
        <f t="shared" si="4"/>
        <v>0</v>
      </c>
      <c r="O158" s="9"/>
      <c r="P158" s="9"/>
      <c r="Q158" s="8"/>
      <c r="R158" s="8"/>
      <c r="S158" s="257">
        <f t="shared" si="5"/>
        <v>0</v>
      </c>
      <c r="T158" s="17"/>
    </row>
    <row r="159" spans="1:20" ht="18.75" customHeight="1" x14ac:dyDescent="0.25">
      <c r="A159" s="125"/>
      <c r="B159" s="47"/>
      <c r="C159" s="7"/>
      <c r="D159" s="232"/>
      <c r="E159" s="60"/>
      <c r="F159" s="9"/>
      <c r="G159" s="9"/>
      <c r="H159" s="236"/>
      <c r="I159" s="9"/>
      <c r="J159" s="60"/>
      <c r="K159" s="9"/>
      <c r="L159" s="9"/>
      <c r="M159" s="10"/>
      <c r="N159" s="10">
        <f t="shared" si="4"/>
        <v>0</v>
      </c>
      <c r="O159" s="9"/>
      <c r="P159" s="9"/>
      <c r="Q159" s="8"/>
      <c r="R159" s="8"/>
      <c r="S159" s="257">
        <f t="shared" si="5"/>
        <v>0</v>
      </c>
      <c r="T159" s="17"/>
    </row>
    <row r="160" spans="1:20" ht="18.75" customHeight="1" x14ac:dyDescent="0.25">
      <c r="A160" s="125"/>
      <c r="B160" s="47"/>
      <c r="C160" s="7"/>
      <c r="D160" s="232"/>
      <c r="E160" s="60"/>
      <c r="F160" s="9"/>
      <c r="G160" s="9"/>
      <c r="H160" s="236"/>
      <c r="I160" s="9"/>
      <c r="J160" s="60"/>
      <c r="K160" s="9"/>
      <c r="L160" s="9"/>
      <c r="M160" s="10"/>
      <c r="N160" s="10">
        <f t="shared" si="4"/>
        <v>0</v>
      </c>
      <c r="O160" s="9"/>
      <c r="P160" s="9"/>
      <c r="Q160" s="8"/>
      <c r="R160" s="8"/>
      <c r="S160" s="257">
        <f t="shared" si="5"/>
        <v>0</v>
      </c>
      <c r="T160" s="17"/>
    </row>
    <row r="161" spans="1:20" ht="18.75" customHeight="1" x14ac:dyDescent="0.25">
      <c r="A161" s="125"/>
      <c r="B161" s="47"/>
      <c r="C161" s="7"/>
      <c r="D161" s="232"/>
      <c r="E161" s="60"/>
      <c r="F161" s="9"/>
      <c r="G161" s="9"/>
      <c r="H161" s="236"/>
      <c r="I161" s="9"/>
      <c r="J161" s="60"/>
      <c r="K161" s="9"/>
      <c r="L161" s="9"/>
      <c r="M161" s="10"/>
      <c r="N161" s="10">
        <f t="shared" si="4"/>
        <v>0</v>
      </c>
      <c r="O161" s="9"/>
      <c r="P161" s="9"/>
      <c r="Q161" s="8"/>
      <c r="R161" s="8"/>
      <c r="S161" s="257">
        <f t="shared" si="5"/>
        <v>0</v>
      </c>
      <c r="T161" s="17"/>
    </row>
    <row r="162" spans="1:20" ht="18.75" customHeight="1" x14ac:dyDescent="0.25">
      <c r="A162" s="125"/>
      <c r="B162" s="47"/>
      <c r="C162" s="7"/>
      <c r="D162" s="232"/>
      <c r="E162" s="60"/>
      <c r="F162" s="9"/>
      <c r="G162" s="9"/>
      <c r="H162" s="236"/>
      <c r="I162" s="9"/>
      <c r="J162" s="60"/>
      <c r="K162" s="9"/>
      <c r="L162" s="9"/>
      <c r="M162" s="10"/>
      <c r="N162" s="10">
        <f t="shared" si="4"/>
        <v>0</v>
      </c>
      <c r="O162" s="9"/>
      <c r="P162" s="9"/>
      <c r="Q162" s="8"/>
      <c r="R162" s="8"/>
      <c r="S162" s="257">
        <f t="shared" si="5"/>
        <v>0</v>
      </c>
      <c r="T162" s="17"/>
    </row>
    <row r="163" spans="1:20" ht="18.75" customHeight="1" x14ac:dyDescent="0.25">
      <c r="A163" s="125"/>
      <c r="B163" s="47"/>
      <c r="C163" s="7"/>
      <c r="D163" s="232"/>
      <c r="E163" s="60"/>
      <c r="F163" s="9"/>
      <c r="G163" s="9"/>
      <c r="H163" s="236"/>
      <c r="I163" s="9"/>
      <c r="J163" s="60"/>
      <c r="K163" s="9"/>
      <c r="L163" s="9"/>
      <c r="M163" s="10"/>
      <c r="N163" s="10">
        <f t="shared" si="4"/>
        <v>0</v>
      </c>
      <c r="O163" s="9"/>
      <c r="P163" s="9"/>
      <c r="Q163" s="8"/>
      <c r="R163" s="8"/>
      <c r="S163" s="257">
        <f t="shared" si="5"/>
        <v>0</v>
      </c>
      <c r="T163" s="17"/>
    </row>
    <row r="164" spans="1:20" ht="18.75" customHeight="1" x14ac:dyDescent="0.25">
      <c r="A164" s="125"/>
      <c r="B164" s="47"/>
      <c r="C164" s="7"/>
      <c r="D164" s="232"/>
      <c r="E164" s="60"/>
      <c r="F164" s="9"/>
      <c r="G164" s="9"/>
      <c r="H164" s="236"/>
      <c r="I164" s="9"/>
      <c r="J164" s="60"/>
      <c r="K164" s="9"/>
      <c r="L164" s="9"/>
      <c r="M164" s="10"/>
      <c r="N164" s="10">
        <f t="shared" si="4"/>
        <v>0</v>
      </c>
      <c r="O164" s="9"/>
      <c r="P164" s="9"/>
      <c r="Q164" s="8"/>
      <c r="R164" s="8"/>
      <c r="S164" s="257">
        <f t="shared" si="5"/>
        <v>0</v>
      </c>
      <c r="T164" s="17"/>
    </row>
    <row r="165" spans="1:20" ht="18.75" customHeight="1" x14ac:dyDescent="0.25">
      <c r="A165" s="125"/>
      <c r="B165" s="47"/>
      <c r="C165" s="7"/>
      <c r="D165" s="232"/>
      <c r="E165" s="60"/>
      <c r="F165" s="9"/>
      <c r="G165" s="9"/>
      <c r="H165" s="236"/>
      <c r="I165" s="9"/>
      <c r="J165" s="60"/>
      <c r="K165" s="9"/>
      <c r="L165" s="9"/>
      <c r="M165" s="10"/>
      <c r="N165" s="10">
        <f t="shared" si="4"/>
        <v>0</v>
      </c>
      <c r="O165" s="9"/>
      <c r="P165" s="9"/>
      <c r="Q165" s="8"/>
      <c r="R165" s="8"/>
      <c r="S165" s="257">
        <f t="shared" si="5"/>
        <v>0</v>
      </c>
      <c r="T165" s="17"/>
    </row>
    <row r="166" spans="1:20" ht="18.75" customHeight="1" x14ac:dyDescent="0.25">
      <c r="A166" s="125"/>
      <c r="B166" s="47"/>
      <c r="C166" s="7"/>
      <c r="D166" s="232"/>
      <c r="E166" s="60"/>
      <c r="F166" s="9"/>
      <c r="G166" s="9"/>
      <c r="H166" s="236"/>
      <c r="I166" s="9"/>
      <c r="J166" s="60"/>
      <c r="K166" s="9"/>
      <c r="L166" s="9"/>
      <c r="M166" s="10"/>
      <c r="N166" s="10">
        <f t="shared" si="4"/>
        <v>0</v>
      </c>
      <c r="O166" s="9"/>
      <c r="P166" s="9"/>
      <c r="Q166" s="8"/>
      <c r="R166" s="8"/>
      <c r="S166" s="257">
        <f t="shared" si="5"/>
        <v>0</v>
      </c>
      <c r="T166" s="17"/>
    </row>
    <row r="167" spans="1:20" ht="18.75" customHeight="1" x14ac:dyDescent="0.25">
      <c r="A167" s="125"/>
      <c r="B167" s="47"/>
      <c r="C167" s="7"/>
      <c r="D167" s="232"/>
      <c r="E167" s="60"/>
      <c r="F167" s="9"/>
      <c r="G167" s="9"/>
      <c r="H167" s="236"/>
      <c r="I167" s="9"/>
      <c r="J167" s="60"/>
      <c r="K167" s="9"/>
      <c r="L167" s="9"/>
      <c r="M167" s="10"/>
      <c r="N167" s="10">
        <f t="shared" si="4"/>
        <v>0</v>
      </c>
      <c r="O167" s="9"/>
      <c r="P167" s="9"/>
      <c r="Q167" s="8"/>
      <c r="R167" s="8"/>
      <c r="S167" s="257">
        <f t="shared" si="5"/>
        <v>0</v>
      </c>
      <c r="T167" s="17"/>
    </row>
    <row r="168" spans="1:20" ht="18.75" customHeight="1" x14ac:dyDescent="0.25">
      <c r="A168" s="125"/>
      <c r="B168" s="47"/>
      <c r="C168" s="7"/>
      <c r="D168" s="232"/>
      <c r="E168" s="60"/>
      <c r="F168" s="9"/>
      <c r="G168" s="9"/>
      <c r="H168" s="236"/>
      <c r="I168" s="9"/>
      <c r="J168" s="60"/>
      <c r="K168" s="9"/>
      <c r="L168" s="9"/>
      <c r="M168" s="10"/>
      <c r="N168" s="10">
        <f t="shared" si="4"/>
        <v>0</v>
      </c>
      <c r="O168" s="9"/>
      <c r="P168" s="9"/>
      <c r="Q168" s="8"/>
      <c r="R168" s="8"/>
      <c r="S168" s="257">
        <f t="shared" si="5"/>
        <v>0</v>
      </c>
      <c r="T168" s="17"/>
    </row>
    <row r="169" spans="1:20" ht="18.75" customHeight="1" x14ac:dyDescent="0.25">
      <c r="A169" s="125"/>
      <c r="B169" s="47"/>
      <c r="C169" s="7"/>
      <c r="D169" s="232"/>
      <c r="E169" s="60"/>
      <c r="F169" s="9"/>
      <c r="G169" s="9"/>
      <c r="H169" s="236"/>
      <c r="I169" s="9"/>
      <c r="J169" s="60"/>
      <c r="K169" s="9"/>
      <c r="L169" s="9"/>
      <c r="M169" s="10"/>
      <c r="N169" s="10">
        <f t="shared" si="4"/>
        <v>0</v>
      </c>
      <c r="O169" s="9"/>
      <c r="P169" s="9"/>
      <c r="Q169" s="8"/>
      <c r="R169" s="8"/>
      <c r="S169" s="257">
        <f t="shared" si="5"/>
        <v>0</v>
      </c>
      <c r="T169" s="17"/>
    </row>
    <row r="170" spans="1:20" ht="18.75" customHeight="1" x14ac:dyDescent="0.25">
      <c r="A170" s="125"/>
      <c r="B170" s="47"/>
      <c r="C170" s="7"/>
      <c r="D170" s="232"/>
      <c r="E170" s="60"/>
      <c r="F170" s="9"/>
      <c r="G170" s="9"/>
      <c r="H170" s="236"/>
      <c r="I170" s="9"/>
      <c r="J170" s="60"/>
      <c r="K170" s="9"/>
      <c r="L170" s="9"/>
      <c r="M170" s="10"/>
      <c r="N170" s="10">
        <f t="shared" ref="N170:N192" si="6">IF(OR(B170="Refuse",B170="Refusé"),0,(M170*1.2))</f>
        <v>0</v>
      </c>
      <c r="O170" s="9"/>
      <c r="P170" s="9"/>
      <c r="Q170" s="8"/>
      <c r="R170" s="8"/>
      <c r="S170" s="257">
        <f t="shared" si="5"/>
        <v>0</v>
      </c>
      <c r="T170" s="17"/>
    </row>
    <row r="171" spans="1:20" ht="18.75" customHeight="1" x14ac:dyDescent="0.25">
      <c r="A171" s="125"/>
      <c r="B171" s="47"/>
      <c r="C171" s="7"/>
      <c r="D171" s="232"/>
      <c r="E171" s="60"/>
      <c r="F171" s="9"/>
      <c r="G171" s="9"/>
      <c r="H171" s="236"/>
      <c r="I171" s="9"/>
      <c r="J171" s="60"/>
      <c r="K171" s="9"/>
      <c r="L171" s="9"/>
      <c r="M171" s="10"/>
      <c r="N171" s="10">
        <f t="shared" si="6"/>
        <v>0</v>
      </c>
      <c r="O171" s="9"/>
      <c r="P171" s="9"/>
      <c r="Q171" s="8"/>
      <c r="R171" s="8"/>
      <c r="S171" s="257">
        <f t="shared" ref="S171:S203" si="7">N171</f>
        <v>0</v>
      </c>
      <c r="T171" s="17"/>
    </row>
    <row r="172" spans="1:20" ht="18.75" customHeight="1" x14ac:dyDescent="0.25">
      <c r="A172" s="125"/>
      <c r="B172" s="47"/>
      <c r="C172" s="7"/>
      <c r="D172" s="232"/>
      <c r="E172" s="60"/>
      <c r="F172" s="9"/>
      <c r="G172" s="9"/>
      <c r="H172" s="236"/>
      <c r="I172" s="9"/>
      <c r="J172" s="60"/>
      <c r="K172" s="9"/>
      <c r="L172" s="9"/>
      <c r="M172" s="10"/>
      <c r="N172" s="10">
        <f t="shared" si="6"/>
        <v>0</v>
      </c>
      <c r="O172" s="9"/>
      <c r="P172" s="9"/>
      <c r="Q172" s="8"/>
      <c r="R172" s="8"/>
      <c r="S172" s="257">
        <f t="shared" si="7"/>
        <v>0</v>
      </c>
      <c r="T172" s="17"/>
    </row>
    <row r="173" spans="1:20" ht="18.75" customHeight="1" x14ac:dyDescent="0.25">
      <c r="A173" s="125"/>
      <c r="B173" s="47"/>
      <c r="C173" s="7"/>
      <c r="D173" s="232"/>
      <c r="E173" s="60"/>
      <c r="F173" s="9"/>
      <c r="G173" s="9"/>
      <c r="H173" s="236"/>
      <c r="I173" s="9"/>
      <c r="J173" s="60"/>
      <c r="K173" s="9"/>
      <c r="L173" s="9"/>
      <c r="M173" s="10"/>
      <c r="N173" s="10">
        <f t="shared" si="6"/>
        <v>0</v>
      </c>
      <c r="O173" s="9"/>
      <c r="P173" s="9"/>
      <c r="Q173" s="8"/>
      <c r="R173" s="8"/>
      <c r="S173" s="257">
        <f t="shared" si="7"/>
        <v>0</v>
      </c>
      <c r="T173" s="17"/>
    </row>
    <row r="174" spans="1:20" ht="18.75" customHeight="1" x14ac:dyDescent="0.25">
      <c r="A174" s="125"/>
      <c r="B174" s="47"/>
      <c r="C174" s="7"/>
      <c r="D174" s="232"/>
      <c r="E174" s="60"/>
      <c r="F174" s="9"/>
      <c r="G174" s="9"/>
      <c r="H174" s="236"/>
      <c r="I174" s="9"/>
      <c r="J174" s="60"/>
      <c r="K174" s="9"/>
      <c r="L174" s="9"/>
      <c r="M174" s="10"/>
      <c r="N174" s="10">
        <f t="shared" si="6"/>
        <v>0</v>
      </c>
      <c r="O174" s="9"/>
      <c r="P174" s="9"/>
      <c r="Q174" s="8"/>
      <c r="R174" s="8"/>
      <c r="S174" s="257">
        <f t="shared" si="7"/>
        <v>0</v>
      </c>
      <c r="T174" s="17"/>
    </row>
    <row r="175" spans="1:20" ht="18.75" customHeight="1" x14ac:dyDescent="0.25">
      <c r="A175" s="125"/>
      <c r="B175" s="47"/>
      <c r="C175" s="7"/>
      <c r="D175" s="232"/>
      <c r="E175" s="60"/>
      <c r="F175" s="9"/>
      <c r="G175" s="9"/>
      <c r="H175" s="236"/>
      <c r="I175" s="9"/>
      <c r="J175" s="60"/>
      <c r="K175" s="9"/>
      <c r="L175" s="9"/>
      <c r="M175" s="10"/>
      <c r="N175" s="10">
        <f t="shared" si="6"/>
        <v>0</v>
      </c>
      <c r="O175" s="9"/>
      <c r="P175" s="9"/>
      <c r="Q175" s="8"/>
      <c r="R175" s="8"/>
      <c r="S175" s="257">
        <f t="shared" si="7"/>
        <v>0</v>
      </c>
      <c r="T175" s="17"/>
    </row>
    <row r="176" spans="1:20" ht="18.75" customHeight="1" x14ac:dyDescent="0.25">
      <c r="A176" s="125"/>
      <c r="B176" s="47"/>
      <c r="C176" s="7"/>
      <c r="D176" s="232"/>
      <c r="E176" s="60"/>
      <c r="F176" s="9"/>
      <c r="G176" s="9"/>
      <c r="H176" s="236"/>
      <c r="I176" s="9"/>
      <c r="J176" s="60"/>
      <c r="K176" s="9"/>
      <c r="L176" s="9"/>
      <c r="M176" s="10"/>
      <c r="N176" s="10">
        <f t="shared" si="6"/>
        <v>0</v>
      </c>
      <c r="O176" s="9"/>
      <c r="P176" s="9"/>
      <c r="Q176" s="8"/>
      <c r="R176" s="8"/>
      <c r="S176" s="257">
        <f t="shared" si="7"/>
        <v>0</v>
      </c>
      <c r="T176" s="17"/>
    </row>
    <row r="177" spans="1:20" ht="18.75" customHeight="1" x14ac:dyDescent="0.25">
      <c r="A177" s="125"/>
      <c r="B177" s="47"/>
      <c r="C177" s="7"/>
      <c r="D177" s="232"/>
      <c r="E177" s="60"/>
      <c r="F177" s="9"/>
      <c r="G177" s="9"/>
      <c r="H177" s="236"/>
      <c r="I177" s="9"/>
      <c r="J177" s="60"/>
      <c r="K177" s="9"/>
      <c r="L177" s="9"/>
      <c r="M177" s="10"/>
      <c r="N177" s="10">
        <f t="shared" si="6"/>
        <v>0</v>
      </c>
      <c r="O177" s="9"/>
      <c r="P177" s="9"/>
      <c r="Q177" s="8"/>
      <c r="R177" s="8"/>
      <c r="S177" s="257">
        <f t="shared" si="7"/>
        <v>0</v>
      </c>
      <c r="T177" s="17"/>
    </row>
    <row r="178" spans="1:20" ht="18.75" customHeight="1" x14ac:dyDescent="0.25">
      <c r="A178" s="125"/>
      <c r="B178" s="47"/>
      <c r="C178" s="7"/>
      <c r="D178" s="232"/>
      <c r="E178" s="60"/>
      <c r="F178" s="9"/>
      <c r="G178" s="9"/>
      <c r="H178" s="236"/>
      <c r="I178" s="9"/>
      <c r="J178" s="60"/>
      <c r="K178" s="9"/>
      <c r="L178" s="9"/>
      <c r="M178" s="10"/>
      <c r="N178" s="10">
        <f t="shared" si="6"/>
        <v>0</v>
      </c>
      <c r="O178" s="9"/>
      <c r="P178" s="9"/>
      <c r="Q178" s="8"/>
      <c r="R178" s="8"/>
      <c r="S178" s="257">
        <f t="shared" si="7"/>
        <v>0</v>
      </c>
      <c r="T178" s="17"/>
    </row>
    <row r="179" spans="1:20" ht="18.75" customHeight="1" x14ac:dyDescent="0.25">
      <c r="A179" s="125"/>
      <c r="B179" s="47"/>
      <c r="C179" s="7"/>
      <c r="D179" s="232"/>
      <c r="E179" s="60"/>
      <c r="F179" s="9"/>
      <c r="G179" s="9"/>
      <c r="H179" s="236"/>
      <c r="I179" s="9"/>
      <c r="J179" s="60"/>
      <c r="K179" s="9"/>
      <c r="L179" s="9"/>
      <c r="M179" s="10"/>
      <c r="N179" s="10">
        <f t="shared" si="6"/>
        <v>0</v>
      </c>
      <c r="O179" s="9"/>
      <c r="P179" s="9"/>
      <c r="Q179" s="8"/>
      <c r="R179" s="8"/>
      <c r="S179" s="257">
        <f t="shared" si="7"/>
        <v>0</v>
      </c>
      <c r="T179" s="17"/>
    </row>
    <row r="180" spans="1:20" ht="18.75" customHeight="1" x14ac:dyDescent="0.25">
      <c r="A180" s="125"/>
      <c r="B180" s="47"/>
      <c r="C180" s="7"/>
      <c r="D180" s="232"/>
      <c r="E180" s="60"/>
      <c r="F180" s="9"/>
      <c r="G180" s="9"/>
      <c r="H180" s="236"/>
      <c r="I180" s="9"/>
      <c r="J180" s="60"/>
      <c r="K180" s="9"/>
      <c r="L180" s="9"/>
      <c r="M180" s="10"/>
      <c r="N180" s="10">
        <f t="shared" si="6"/>
        <v>0</v>
      </c>
      <c r="O180" s="9"/>
      <c r="P180" s="9"/>
      <c r="Q180" s="8"/>
      <c r="R180" s="8"/>
      <c r="S180" s="257">
        <f t="shared" si="7"/>
        <v>0</v>
      </c>
      <c r="T180" s="17"/>
    </row>
    <row r="181" spans="1:20" ht="18.75" customHeight="1" x14ac:dyDescent="0.25">
      <c r="A181" s="125"/>
      <c r="B181" s="47"/>
      <c r="C181" s="7"/>
      <c r="D181" s="232"/>
      <c r="E181" s="60"/>
      <c r="F181" s="9"/>
      <c r="G181" s="9"/>
      <c r="H181" s="236"/>
      <c r="I181" s="9"/>
      <c r="J181" s="60"/>
      <c r="K181" s="9"/>
      <c r="L181" s="9"/>
      <c r="M181" s="10"/>
      <c r="N181" s="10">
        <f t="shared" si="6"/>
        <v>0</v>
      </c>
      <c r="O181" s="9"/>
      <c r="P181" s="9"/>
      <c r="Q181" s="8"/>
      <c r="R181" s="8"/>
      <c r="S181" s="257">
        <f t="shared" si="7"/>
        <v>0</v>
      </c>
      <c r="T181" s="17"/>
    </row>
    <row r="182" spans="1:20" ht="18.75" customHeight="1" x14ac:dyDescent="0.25">
      <c r="A182" s="125"/>
      <c r="B182" s="47"/>
      <c r="C182" s="7"/>
      <c r="D182" s="232"/>
      <c r="E182" s="60"/>
      <c r="F182" s="9"/>
      <c r="G182" s="9"/>
      <c r="H182" s="236"/>
      <c r="I182" s="9"/>
      <c r="J182" s="60"/>
      <c r="K182" s="9"/>
      <c r="L182" s="9"/>
      <c r="M182" s="10"/>
      <c r="N182" s="10">
        <f t="shared" si="6"/>
        <v>0</v>
      </c>
      <c r="O182" s="9"/>
      <c r="P182" s="9"/>
      <c r="Q182" s="8"/>
      <c r="R182" s="8"/>
      <c r="S182" s="257">
        <f t="shared" si="7"/>
        <v>0</v>
      </c>
      <c r="T182" s="17"/>
    </row>
    <row r="183" spans="1:20" ht="18.75" customHeight="1" x14ac:dyDescent="0.25">
      <c r="A183" s="125"/>
      <c r="B183" s="47"/>
      <c r="C183" s="7"/>
      <c r="D183" s="232"/>
      <c r="E183" s="60"/>
      <c r="F183" s="9"/>
      <c r="G183" s="9"/>
      <c r="H183" s="236"/>
      <c r="I183" s="9"/>
      <c r="J183" s="60"/>
      <c r="K183" s="9"/>
      <c r="L183" s="9"/>
      <c r="M183" s="10"/>
      <c r="N183" s="10">
        <f t="shared" si="6"/>
        <v>0</v>
      </c>
      <c r="O183" s="9"/>
      <c r="P183" s="9"/>
      <c r="Q183" s="8"/>
      <c r="R183" s="8"/>
      <c r="S183" s="257">
        <f t="shared" si="7"/>
        <v>0</v>
      </c>
      <c r="T183" s="17"/>
    </row>
    <row r="184" spans="1:20" ht="18.75" customHeight="1" x14ac:dyDescent="0.25">
      <c r="A184" s="125"/>
      <c r="B184" s="47"/>
      <c r="C184" s="7"/>
      <c r="D184" s="232"/>
      <c r="E184" s="60"/>
      <c r="F184" s="9"/>
      <c r="G184" s="9"/>
      <c r="H184" s="236"/>
      <c r="I184" s="9"/>
      <c r="J184" s="60"/>
      <c r="K184" s="9"/>
      <c r="L184" s="9"/>
      <c r="M184" s="10"/>
      <c r="N184" s="10">
        <f t="shared" si="6"/>
        <v>0</v>
      </c>
      <c r="O184" s="9"/>
      <c r="P184" s="9"/>
      <c r="Q184" s="8"/>
      <c r="R184" s="8"/>
      <c r="S184" s="257">
        <f t="shared" si="7"/>
        <v>0</v>
      </c>
      <c r="T184" s="17"/>
    </row>
    <row r="185" spans="1:20" ht="18.75" customHeight="1" x14ac:dyDescent="0.25">
      <c r="A185" s="125"/>
      <c r="B185" s="47"/>
      <c r="C185" s="7"/>
      <c r="D185" s="232"/>
      <c r="E185" s="60"/>
      <c r="F185" s="9"/>
      <c r="G185" s="9"/>
      <c r="H185" s="236"/>
      <c r="I185" s="9"/>
      <c r="J185" s="60"/>
      <c r="K185" s="9"/>
      <c r="L185" s="9"/>
      <c r="M185" s="10"/>
      <c r="N185" s="10">
        <f t="shared" si="6"/>
        <v>0</v>
      </c>
      <c r="O185" s="9"/>
      <c r="P185" s="9"/>
      <c r="Q185" s="8"/>
      <c r="R185" s="8"/>
      <c r="S185" s="257">
        <f t="shared" si="7"/>
        <v>0</v>
      </c>
      <c r="T185" s="17"/>
    </row>
    <row r="186" spans="1:20" ht="18.75" customHeight="1" x14ac:dyDescent="0.25">
      <c r="A186" s="125"/>
      <c r="B186" s="47"/>
      <c r="C186" s="7"/>
      <c r="D186" s="232"/>
      <c r="E186" s="60"/>
      <c r="F186" s="9"/>
      <c r="G186" s="9"/>
      <c r="H186" s="236"/>
      <c r="I186" s="9"/>
      <c r="J186" s="60"/>
      <c r="K186" s="9"/>
      <c r="L186" s="9"/>
      <c r="M186" s="10"/>
      <c r="N186" s="10">
        <f t="shared" si="6"/>
        <v>0</v>
      </c>
      <c r="O186" s="9"/>
      <c r="P186" s="9"/>
      <c r="Q186" s="8"/>
      <c r="R186" s="8"/>
      <c r="S186" s="257">
        <f t="shared" si="7"/>
        <v>0</v>
      </c>
      <c r="T186" s="17"/>
    </row>
    <row r="187" spans="1:20" ht="18.75" customHeight="1" x14ac:dyDescent="0.25">
      <c r="A187" s="125"/>
      <c r="B187" s="47"/>
      <c r="C187" s="7"/>
      <c r="D187" s="232"/>
      <c r="E187" s="60"/>
      <c r="F187" s="9"/>
      <c r="G187" s="9"/>
      <c r="H187" s="236"/>
      <c r="I187" s="9"/>
      <c r="J187" s="60"/>
      <c r="K187" s="9"/>
      <c r="L187" s="9"/>
      <c r="M187" s="10"/>
      <c r="N187" s="10">
        <f t="shared" si="6"/>
        <v>0</v>
      </c>
      <c r="O187" s="9"/>
      <c r="P187" s="9"/>
      <c r="Q187" s="8"/>
      <c r="R187" s="8"/>
      <c r="S187" s="257">
        <f t="shared" si="7"/>
        <v>0</v>
      </c>
      <c r="T187" s="17"/>
    </row>
    <row r="188" spans="1:20" ht="18.75" customHeight="1" x14ac:dyDescent="0.25">
      <c r="A188" s="125"/>
      <c r="B188" s="47"/>
      <c r="C188" s="7"/>
      <c r="D188" s="232"/>
      <c r="E188" s="60"/>
      <c r="F188" s="9"/>
      <c r="G188" s="9"/>
      <c r="H188" s="236"/>
      <c r="I188" s="9"/>
      <c r="J188" s="60"/>
      <c r="K188" s="9"/>
      <c r="L188" s="9"/>
      <c r="M188" s="10"/>
      <c r="N188" s="10">
        <f t="shared" si="6"/>
        <v>0</v>
      </c>
      <c r="O188" s="9"/>
      <c r="P188" s="9"/>
      <c r="Q188" s="8"/>
      <c r="R188" s="8"/>
      <c r="S188" s="257">
        <f t="shared" si="7"/>
        <v>0</v>
      </c>
      <c r="T188" s="17"/>
    </row>
    <row r="189" spans="1:20" ht="18.75" customHeight="1" x14ac:dyDescent="0.25">
      <c r="A189" s="125"/>
      <c r="B189" s="47"/>
      <c r="C189" s="7"/>
      <c r="D189" s="232"/>
      <c r="E189" s="60"/>
      <c r="F189" s="9"/>
      <c r="G189" s="9"/>
      <c r="H189" s="236"/>
      <c r="I189" s="9"/>
      <c r="J189" s="60"/>
      <c r="K189" s="9"/>
      <c r="L189" s="9"/>
      <c r="M189" s="10"/>
      <c r="N189" s="10">
        <f t="shared" si="6"/>
        <v>0</v>
      </c>
      <c r="O189" s="9"/>
      <c r="P189" s="9"/>
      <c r="Q189" s="8"/>
      <c r="R189" s="8"/>
      <c r="S189" s="257">
        <f t="shared" si="7"/>
        <v>0</v>
      </c>
      <c r="T189" s="17"/>
    </row>
    <row r="190" spans="1:20" ht="18.75" customHeight="1" x14ac:dyDescent="0.25">
      <c r="A190" s="125"/>
      <c r="B190" s="47"/>
      <c r="C190" s="7"/>
      <c r="D190" s="232"/>
      <c r="E190" s="60"/>
      <c r="F190" s="9"/>
      <c r="G190" s="9"/>
      <c r="H190" s="236"/>
      <c r="I190" s="9"/>
      <c r="J190" s="60"/>
      <c r="K190" s="9"/>
      <c r="L190" s="9"/>
      <c r="M190" s="10"/>
      <c r="N190" s="10">
        <f t="shared" si="6"/>
        <v>0</v>
      </c>
      <c r="O190" s="9"/>
      <c r="P190" s="9"/>
      <c r="Q190" s="8"/>
      <c r="R190" s="8"/>
      <c r="S190" s="257">
        <f t="shared" si="7"/>
        <v>0</v>
      </c>
      <c r="T190" s="17"/>
    </row>
    <row r="191" spans="1:20" ht="18.75" customHeight="1" x14ac:dyDescent="0.25">
      <c r="A191" s="125"/>
      <c r="B191" s="47"/>
      <c r="C191" s="7"/>
      <c r="D191" s="232"/>
      <c r="E191" s="60"/>
      <c r="F191" s="9"/>
      <c r="G191" s="9"/>
      <c r="H191" s="236"/>
      <c r="I191" s="9"/>
      <c r="J191" s="60"/>
      <c r="K191" s="9"/>
      <c r="L191" s="9"/>
      <c r="M191" s="10"/>
      <c r="N191" s="10">
        <f t="shared" si="6"/>
        <v>0</v>
      </c>
      <c r="O191" s="9"/>
      <c r="P191" s="9"/>
      <c r="Q191" s="8"/>
      <c r="R191" s="8"/>
      <c r="S191" s="257">
        <f t="shared" si="7"/>
        <v>0</v>
      </c>
      <c r="T191" s="17"/>
    </row>
    <row r="192" spans="1:20" ht="18.75" customHeight="1" x14ac:dyDescent="0.25">
      <c r="A192" s="125"/>
      <c r="B192" s="47"/>
      <c r="C192" s="7"/>
      <c r="D192" s="232"/>
      <c r="E192" s="60"/>
      <c r="F192" s="9"/>
      <c r="G192" s="9"/>
      <c r="H192" s="236"/>
      <c r="I192" s="9"/>
      <c r="J192" s="60"/>
      <c r="K192" s="9"/>
      <c r="L192" s="9"/>
      <c r="M192" s="10"/>
      <c r="N192" s="10">
        <f t="shared" si="6"/>
        <v>0</v>
      </c>
      <c r="O192" s="9"/>
      <c r="P192" s="9"/>
      <c r="Q192" s="8"/>
      <c r="R192" s="8"/>
      <c r="S192" s="257">
        <f t="shared" si="7"/>
        <v>0</v>
      </c>
      <c r="T192" s="17"/>
    </row>
    <row r="193" spans="1:20" ht="18.75" customHeight="1" x14ac:dyDescent="0.25">
      <c r="A193" s="125"/>
      <c r="B193" s="47"/>
      <c r="C193" s="7"/>
      <c r="D193" s="232"/>
      <c r="E193" s="60"/>
      <c r="F193" s="9"/>
      <c r="G193" s="9"/>
      <c r="H193" s="236"/>
      <c r="I193" s="9"/>
      <c r="J193" s="60"/>
      <c r="K193" s="9"/>
      <c r="L193" s="9"/>
      <c r="M193" s="10"/>
      <c r="N193" s="10">
        <f t="shared" ref="N193:N203" si="8">IF(OR(B193="Refuse",B193="Refusé"),0,(M193*1.2))</f>
        <v>0</v>
      </c>
      <c r="O193" s="9"/>
      <c r="P193" s="9"/>
      <c r="Q193" s="8"/>
      <c r="R193" s="8"/>
      <c r="S193" s="257">
        <f t="shared" si="7"/>
        <v>0</v>
      </c>
      <c r="T193" s="17"/>
    </row>
    <row r="194" spans="1:20" ht="18.75" customHeight="1" x14ac:dyDescent="0.25">
      <c r="A194" s="125"/>
      <c r="B194" s="47"/>
      <c r="C194" s="7"/>
      <c r="D194" s="232"/>
      <c r="E194" s="60"/>
      <c r="F194" s="9"/>
      <c r="G194" s="9"/>
      <c r="H194" s="236"/>
      <c r="I194" s="9"/>
      <c r="J194" s="60"/>
      <c r="K194" s="9"/>
      <c r="L194" s="9"/>
      <c r="M194" s="10"/>
      <c r="N194" s="10">
        <f t="shared" si="8"/>
        <v>0</v>
      </c>
      <c r="O194" s="9"/>
      <c r="P194" s="9"/>
      <c r="Q194" s="8"/>
      <c r="R194" s="8"/>
      <c r="S194" s="257">
        <f t="shared" si="7"/>
        <v>0</v>
      </c>
      <c r="T194" s="17"/>
    </row>
    <row r="195" spans="1:20" ht="18.75" customHeight="1" x14ac:dyDescent="0.25">
      <c r="A195" s="125"/>
      <c r="B195" s="47"/>
      <c r="C195" s="7"/>
      <c r="D195" s="232"/>
      <c r="E195" s="60"/>
      <c r="F195" s="9"/>
      <c r="G195" s="9"/>
      <c r="H195" s="236"/>
      <c r="I195" s="9"/>
      <c r="J195" s="60"/>
      <c r="K195" s="9"/>
      <c r="L195" s="9"/>
      <c r="M195" s="10"/>
      <c r="N195" s="10">
        <f t="shared" si="8"/>
        <v>0</v>
      </c>
      <c r="O195" s="9"/>
      <c r="P195" s="9"/>
      <c r="Q195" s="8"/>
      <c r="R195" s="8"/>
      <c r="S195" s="257">
        <f t="shared" si="7"/>
        <v>0</v>
      </c>
      <c r="T195" s="17"/>
    </row>
    <row r="196" spans="1:20" ht="18.75" customHeight="1" x14ac:dyDescent="0.25">
      <c r="A196" s="125"/>
      <c r="B196" s="47"/>
      <c r="C196" s="7"/>
      <c r="D196" s="232"/>
      <c r="E196" s="60"/>
      <c r="F196" s="9"/>
      <c r="G196" s="9"/>
      <c r="H196" s="236"/>
      <c r="I196" s="9"/>
      <c r="J196" s="60"/>
      <c r="K196" s="9"/>
      <c r="L196" s="9"/>
      <c r="M196" s="10"/>
      <c r="N196" s="10">
        <f t="shared" si="8"/>
        <v>0</v>
      </c>
      <c r="O196" s="9"/>
      <c r="P196" s="9"/>
      <c r="Q196" s="8"/>
      <c r="R196" s="8"/>
      <c r="S196" s="257">
        <f t="shared" si="7"/>
        <v>0</v>
      </c>
      <c r="T196" s="17"/>
    </row>
    <row r="197" spans="1:20" ht="18.75" customHeight="1" x14ac:dyDescent="0.25">
      <c r="A197" s="125"/>
      <c r="B197" s="47"/>
      <c r="C197" s="7"/>
      <c r="D197" s="232"/>
      <c r="E197" s="60"/>
      <c r="F197" s="9"/>
      <c r="G197" s="9"/>
      <c r="H197" s="236"/>
      <c r="I197" s="9"/>
      <c r="J197" s="60"/>
      <c r="K197" s="9"/>
      <c r="L197" s="9"/>
      <c r="M197" s="10"/>
      <c r="N197" s="10">
        <f t="shared" si="8"/>
        <v>0</v>
      </c>
      <c r="O197" s="9"/>
      <c r="P197" s="9"/>
      <c r="Q197" s="8"/>
      <c r="R197" s="8"/>
      <c r="S197" s="257">
        <f t="shared" si="7"/>
        <v>0</v>
      </c>
      <c r="T197" s="17"/>
    </row>
    <row r="198" spans="1:20" ht="18.75" customHeight="1" x14ac:dyDescent="0.25">
      <c r="A198" s="125"/>
      <c r="B198" s="47"/>
      <c r="C198" s="7"/>
      <c r="D198" s="232"/>
      <c r="E198" s="60"/>
      <c r="F198" s="9"/>
      <c r="G198" s="9"/>
      <c r="H198" s="236"/>
      <c r="I198" s="9"/>
      <c r="J198" s="60"/>
      <c r="K198" s="9"/>
      <c r="L198" s="9"/>
      <c r="M198" s="10"/>
      <c r="N198" s="10">
        <f t="shared" si="8"/>
        <v>0</v>
      </c>
      <c r="O198" s="9"/>
      <c r="P198" s="9"/>
      <c r="Q198" s="8"/>
      <c r="R198" s="8"/>
      <c r="S198" s="257">
        <f t="shared" si="7"/>
        <v>0</v>
      </c>
      <c r="T198" s="17"/>
    </row>
    <row r="199" spans="1:20" ht="18.75" customHeight="1" x14ac:dyDescent="0.25">
      <c r="A199" s="125"/>
      <c r="B199" s="47"/>
      <c r="C199" s="7"/>
      <c r="D199" s="232"/>
      <c r="E199" s="60"/>
      <c r="F199" s="9"/>
      <c r="G199" s="9"/>
      <c r="H199" s="236"/>
      <c r="I199" s="9"/>
      <c r="J199" s="60"/>
      <c r="K199" s="9"/>
      <c r="L199" s="9"/>
      <c r="M199" s="10"/>
      <c r="N199" s="10">
        <f t="shared" si="8"/>
        <v>0</v>
      </c>
      <c r="O199" s="9"/>
      <c r="P199" s="9"/>
      <c r="Q199" s="8"/>
      <c r="R199" s="8"/>
      <c r="S199" s="257">
        <f t="shared" si="7"/>
        <v>0</v>
      </c>
      <c r="T199" s="17"/>
    </row>
    <row r="200" spans="1:20" ht="18.75" customHeight="1" x14ac:dyDescent="0.25">
      <c r="A200" s="125"/>
      <c r="B200" s="47"/>
      <c r="C200" s="7"/>
      <c r="D200" s="232"/>
      <c r="E200" s="60"/>
      <c r="F200" s="9"/>
      <c r="G200" s="9"/>
      <c r="H200" s="236"/>
      <c r="I200" s="9"/>
      <c r="J200" s="60"/>
      <c r="K200" s="9"/>
      <c r="L200" s="9"/>
      <c r="M200" s="10"/>
      <c r="N200" s="10">
        <f t="shared" si="8"/>
        <v>0</v>
      </c>
      <c r="O200" s="9"/>
      <c r="P200" s="9"/>
      <c r="Q200" s="8"/>
      <c r="R200" s="8"/>
      <c r="S200" s="257">
        <f t="shared" si="7"/>
        <v>0</v>
      </c>
      <c r="T200" s="17"/>
    </row>
    <row r="201" spans="1:20" ht="18.75" customHeight="1" x14ac:dyDescent="0.25">
      <c r="A201" s="125"/>
      <c r="B201" s="47"/>
      <c r="C201" s="7"/>
      <c r="D201" s="232"/>
      <c r="E201" s="60"/>
      <c r="F201" s="9"/>
      <c r="G201" s="9"/>
      <c r="H201" s="236"/>
      <c r="I201" s="9"/>
      <c r="J201" s="60"/>
      <c r="K201" s="9"/>
      <c r="L201" s="9"/>
      <c r="M201" s="10"/>
      <c r="N201" s="10">
        <f t="shared" si="8"/>
        <v>0</v>
      </c>
      <c r="O201" s="9"/>
      <c r="P201" s="9"/>
      <c r="Q201" s="8"/>
      <c r="R201" s="8"/>
      <c r="S201" s="257">
        <f t="shared" si="7"/>
        <v>0</v>
      </c>
      <c r="T201" s="17"/>
    </row>
    <row r="202" spans="1:20" ht="18.75" customHeight="1" x14ac:dyDescent="0.25">
      <c r="A202" s="125"/>
      <c r="B202" s="47"/>
      <c r="C202" s="7"/>
      <c r="D202" s="232"/>
      <c r="E202" s="60"/>
      <c r="F202" s="9"/>
      <c r="G202" s="9"/>
      <c r="H202" s="236"/>
      <c r="I202" s="9"/>
      <c r="J202" s="60"/>
      <c r="K202" s="9"/>
      <c r="L202" s="9"/>
      <c r="M202" s="10"/>
      <c r="N202" s="10">
        <f t="shared" si="8"/>
        <v>0</v>
      </c>
      <c r="O202" s="9"/>
      <c r="P202" s="9"/>
      <c r="Q202" s="8"/>
      <c r="R202" s="8"/>
      <c r="S202" s="257">
        <f t="shared" si="7"/>
        <v>0</v>
      </c>
      <c r="T202" s="17"/>
    </row>
    <row r="203" spans="1:20" ht="18.75" customHeight="1" x14ac:dyDescent="0.25">
      <c r="A203" s="125"/>
      <c r="B203" s="48"/>
      <c r="C203" s="11"/>
      <c r="D203" s="233"/>
      <c r="E203" s="61"/>
      <c r="F203" s="13"/>
      <c r="G203" s="13"/>
      <c r="H203" s="237"/>
      <c r="I203" s="13"/>
      <c r="J203" s="61"/>
      <c r="K203" s="13"/>
      <c r="L203" s="13"/>
      <c r="M203" s="14"/>
      <c r="N203" s="14">
        <f t="shared" si="8"/>
        <v>0</v>
      </c>
      <c r="O203" s="13"/>
      <c r="P203" s="13"/>
      <c r="Q203" s="12"/>
      <c r="R203" s="12"/>
      <c r="S203" s="257">
        <f t="shared" si="7"/>
        <v>0</v>
      </c>
      <c r="T203" s="17"/>
    </row>
    <row r="204" spans="1:20" ht="18.75" customHeight="1" x14ac:dyDescent="0.25">
      <c r="A204" s="53"/>
      <c r="B204" s="49" t="s">
        <v>10</v>
      </c>
      <c r="C204" s="50"/>
      <c r="D204" s="234"/>
      <c r="E204" s="44"/>
      <c r="F204" s="44"/>
      <c r="G204" s="44"/>
      <c r="H204" s="238"/>
      <c r="I204" s="44"/>
      <c r="J204" s="44"/>
      <c r="K204" s="44"/>
      <c r="L204" s="44"/>
      <c r="M204" s="44"/>
      <c r="N204" s="45">
        <f>SUBTOTAL(109,Tableau26[MONTANT TOTAL TTC])</f>
        <v>0</v>
      </c>
      <c r="O204" s="44"/>
      <c r="P204" s="44"/>
      <c r="Q204" s="46"/>
      <c r="R204" s="46"/>
      <c r="S204" s="45">
        <f>SUM(S106:S203)</f>
        <v>0</v>
      </c>
      <c r="T204" s="45"/>
    </row>
    <row r="206" spans="1:20" ht="15.75" thickBot="1" x14ac:dyDescent="0.3"/>
    <row r="207" spans="1:20" ht="81" customHeight="1" x14ac:dyDescent="0.25">
      <c r="A207" s="18"/>
      <c r="B207" s="126" t="s">
        <v>31</v>
      </c>
      <c r="C207" s="127"/>
      <c r="D207" s="127"/>
      <c r="E207" s="127"/>
      <c r="F207" s="127"/>
      <c r="G207" s="127"/>
      <c r="H207" s="127"/>
      <c r="I207" s="127"/>
      <c r="J207" s="127"/>
      <c r="K207" s="127"/>
      <c r="L207" s="127"/>
      <c r="M207" s="127"/>
      <c r="N207" s="127"/>
      <c r="O207" s="127"/>
      <c r="P207" s="127"/>
      <c r="Q207" s="127"/>
      <c r="R207" s="127"/>
      <c r="S207" s="127"/>
      <c r="T207" s="127"/>
    </row>
    <row r="208" spans="1:20" ht="61.5" customHeight="1" x14ac:dyDescent="0.25">
      <c r="A208" s="56"/>
      <c r="B208" s="30" t="s">
        <v>18</v>
      </c>
      <c r="C208" s="30" t="s">
        <v>0</v>
      </c>
      <c r="D208" s="231" t="s">
        <v>1</v>
      </c>
      <c r="E208" s="32" t="s">
        <v>2</v>
      </c>
      <c r="F208" s="32" t="s">
        <v>3</v>
      </c>
      <c r="G208" s="32" t="s">
        <v>11</v>
      </c>
      <c r="H208" s="235" t="s">
        <v>14</v>
      </c>
      <c r="I208" s="32" t="s">
        <v>13</v>
      </c>
      <c r="J208" s="32" t="s">
        <v>27</v>
      </c>
      <c r="K208" s="32" t="s">
        <v>8</v>
      </c>
      <c r="L208" s="32" t="s">
        <v>6</v>
      </c>
      <c r="M208" s="33" t="s">
        <v>55</v>
      </c>
      <c r="N208" s="33" t="s">
        <v>56</v>
      </c>
      <c r="O208" s="32" t="s">
        <v>7</v>
      </c>
      <c r="P208" s="32" t="s">
        <v>15</v>
      </c>
      <c r="Q208" s="31" t="s">
        <v>26</v>
      </c>
      <c r="R208" s="31" t="s">
        <v>4</v>
      </c>
      <c r="S208" s="33" t="s">
        <v>9</v>
      </c>
      <c r="T208" s="32" t="s">
        <v>12</v>
      </c>
    </row>
    <row r="209" spans="1:20" ht="18.75" customHeight="1" x14ac:dyDescent="0.25">
      <c r="A209" s="120" t="s">
        <v>44</v>
      </c>
      <c r="B209" s="47"/>
      <c r="C209" s="7"/>
      <c r="D209" s="232"/>
      <c r="E209" s="60"/>
      <c r="F209" s="9"/>
      <c r="G209" s="9"/>
      <c r="H209" s="236"/>
      <c r="I209" s="9"/>
      <c r="J209" s="60"/>
      <c r="K209" s="9"/>
      <c r="L209" s="9"/>
      <c r="M209" s="10"/>
      <c r="N209" s="10">
        <f t="shared" ref="N209:N272" si="9">IF(OR(B209="Refuse",B209="Refusé"),0,(M209*1.2))</f>
        <v>0</v>
      </c>
      <c r="O209" s="9"/>
      <c r="P209" s="9"/>
      <c r="Q209" s="8"/>
      <c r="R209" s="8"/>
      <c r="S209" s="250">
        <f>Tableau264[[#This Row],[MONTANT TOTAL TTC]]</f>
        <v>0</v>
      </c>
      <c r="T209" s="9"/>
    </row>
    <row r="210" spans="1:20" ht="18.75" customHeight="1" x14ac:dyDescent="0.25">
      <c r="A210" s="121"/>
      <c r="B210" s="47"/>
      <c r="C210" s="7"/>
      <c r="D210" s="232"/>
      <c r="E210" s="60"/>
      <c r="F210" s="9"/>
      <c r="G210" s="9"/>
      <c r="H210" s="236"/>
      <c r="I210" s="9"/>
      <c r="J210" s="60"/>
      <c r="K210" s="9"/>
      <c r="L210" s="9"/>
      <c r="M210" s="10"/>
      <c r="N210" s="10">
        <f t="shared" si="9"/>
        <v>0</v>
      </c>
      <c r="O210" s="9"/>
      <c r="P210" s="9"/>
      <c r="Q210" s="8"/>
      <c r="R210" s="8"/>
      <c r="S210" s="250">
        <f>Tableau264[[#This Row],[MONTANT TOTAL TTC]]</f>
        <v>0</v>
      </c>
      <c r="T210" s="9"/>
    </row>
    <row r="211" spans="1:20" ht="18.75" customHeight="1" x14ac:dyDescent="0.25">
      <c r="A211" s="121"/>
      <c r="B211" s="47"/>
      <c r="C211" s="7"/>
      <c r="D211" s="232"/>
      <c r="E211" s="60"/>
      <c r="F211" s="9"/>
      <c r="G211" s="9"/>
      <c r="H211" s="236"/>
      <c r="I211" s="9"/>
      <c r="J211" s="60"/>
      <c r="K211" s="9"/>
      <c r="L211" s="9"/>
      <c r="M211" s="10"/>
      <c r="N211" s="10">
        <f t="shared" si="9"/>
        <v>0</v>
      </c>
      <c r="O211" s="9"/>
      <c r="P211" s="9"/>
      <c r="Q211" s="8"/>
      <c r="R211" s="8"/>
      <c r="S211" s="250">
        <f>Tableau264[[#This Row],[MONTANT TOTAL TTC]]</f>
        <v>0</v>
      </c>
      <c r="T211" s="9"/>
    </row>
    <row r="212" spans="1:20" ht="18.75" customHeight="1" x14ac:dyDescent="0.25">
      <c r="A212" s="121"/>
      <c r="B212" s="47"/>
      <c r="C212" s="7"/>
      <c r="D212" s="232"/>
      <c r="E212" s="60"/>
      <c r="F212" s="9"/>
      <c r="G212" s="9"/>
      <c r="H212" s="236"/>
      <c r="I212" s="9"/>
      <c r="J212" s="60"/>
      <c r="K212" s="9"/>
      <c r="L212" s="9"/>
      <c r="M212" s="10"/>
      <c r="N212" s="10">
        <f t="shared" si="9"/>
        <v>0</v>
      </c>
      <c r="O212" s="9"/>
      <c r="P212" s="9"/>
      <c r="Q212" s="8"/>
      <c r="R212" s="8"/>
      <c r="S212" s="250">
        <f>Tableau264[[#This Row],[MONTANT TOTAL TTC]]</f>
        <v>0</v>
      </c>
      <c r="T212" s="9"/>
    </row>
    <row r="213" spans="1:20" ht="18.75" customHeight="1" x14ac:dyDescent="0.25">
      <c r="A213" s="121"/>
      <c r="B213" s="47"/>
      <c r="C213" s="7"/>
      <c r="D213" s="232"/>
      <c r="E213" s="60"/>
      <c r="F213" s="9"/>
      <c r="G213" s="9"/>
      <c r="H213" s="236"/>
      <c r="I213" s="9"/>
      <c r="J213" s="60"/>
      <c r="K213" s="9"/>
      <c r="L213" s="9"/>
      <c r="M213" s="10"/>
      <c r="N213" s="10">
        <f t="shared" si="9"/>
        <v>0</v>
      </c>
      <c r="O213" s="9"/>
      <c r="P213" s="9"/>
      <c r="Q213" s="8"/>
      <c r="R213" s="8"/>
      <c r="S213" s="250">
        <f>Tableau264[[#This Row],[MONTANT TOTAL TTC]]</f>
        <v>0</v>
      </c>
      <c r="T213" s="9"/>
    </row>
    <row r="214" spans="1:20" ht="18.75" customHeight="1" x14ac:dyDescent="0.25">
      <c r="A214" s="121"/>
      <c r="B214" s="47"/>
      <c r="C214" s="7"/>
      <c r="D214" s="232"/>
      <c r="E214" s="60"/>
      <c r="F214" s="9"/>
      <c r="G214" s="9"/>
      <c r="H214" s="236"/>
      <c r="I214" s="9"/>
      <c r="J214" s="60"/>
      <c r="K214" s="9"/>
      <c r="L214" s="9"/>
      <c r="M214" s="10"/>
      <c r="N214" s="10">
        <f t="shared" si="9"/>
        <v>0</v>
      </c>
      <c r="O214" s="9"/>
      <c r="P214" s="9"/>
      <c r="Q214" s="8"/>
      <c r="R214" s="8"/>
      <c r="S214" s="250">
        <f>Tableau264[[#This Row],[MONTANT TOTAL TTC]]</f>
        <v>0</v>
      </c>
      <c r="T214" s="9"/>
    </row>
    <row r="215" spans="1:20" ht="18.75" customHeight="1" x14ac:dyDescent="0.25">
      <c r="A215" s="121"/>
      <c r="B215" s="47"/>
      <c r="C215" s="7"/>
      <c r="D215" s="232"/>
      <c r="E215" s="60"/>
      <c r="F215" s="9"/>
      <c r="G215" s="9"/>
      <c r="H215" s="236"/>
      <c r="I215" s="9"/>
      <c r="J215" s="60"/>
      <c r="K215" s="9"/>
      <c r="L215" s="9"/>
      <c r="M215" s="10"/>
      <c r="N215" s="10">
        <f t="shared" si="9"/>
        <v>0</v>
      </c>
      <c r="O215" s="9"/>
      <c r="P215" s="9"/>
      <c r="Q215" s="8"/>
      <c r="R215" s="8"/>
      <c r="S215" s="250">
        <f>Tableau264[[#This Row],[MONTANT TOTAL TTC]]</f>
        <v>0</v>
      </c>
      <c r="T215" s="9"/>
    </row>
    <row r="216" spans="1:20" ht="18.75" customHeight="1" x14ac:dyDescent="0.25">
      <c r="A216" s="121"/>
      <c r="B216" s="47"/>
      <c r="C216" s="7"/>
      <c r="D216" s="232"/>
      <c r="E216" s="60"/>
      <c r="F216" s="9"/>
      <c r="G216" s="9"/>
      <c r="H216" s="236"/>
      <c r="I216" s="9"/>
      <c r="J216" s="60"/>
      <c r="K216" s="9"/>
      <c r="L216" s="9"/>
      <c r="M216" s="10"/>
      <c r="N216" s="10">
        <f t="shared" si="9"/>
        <v>0</v>
      </c>
      <c r="O216" s="9"/>
      <c r="P216" s="9"/>
      <c r="Q216" s="8"/>
      <c r="R216" s="8"/>
      <c r="S216" s="250">
        <f>Tableau264[[#This Row],[MONTANT TOTAL TTC]]</f>
        <v>0</v>
      </c>
      <c r="T216" s="9"/>
    </row>
    <row r="217" spans="1:20" ht="18.75" customHeight="1" x14ac:dyDescent="0.25">
      <c r="A217" s="121"/>
      <c r="B217" s="47"/>
      <c r="C217" s="7"/>
      <c r="D217" s="232"/>
      <c r="E217" s="60"/>
      <c r="F217" s="9"/>
      <c r="G217" s="9"/>
      <c r="H217" s="236"/>
      <c r="I217" s="9"/>
      <c r="J217" s="60"/>
      <c r="K217" s="9"/>
      <c r="L217" s="9"/>
      <c r="M217" s="10"/>
      <c r="N217" s="10">
        <f t="shared" si="9"/>
        <v>0</v>
      </c>
      <c r="O217" s="9"/>
      <c r="P217" s="9"/>
      <c r="Q217" s="8"/>
      <c r="R217" s="8"/>
      <c r="S217" s="250">
        <f>Tableau264[[#This Row],[MONTANT TOTAL TTC]]</f>
        <v>0</v>
      </c>
      <c r="T217" s="9"/>
    </row>
    <row r="218" spans="1:20" ht="18.75" customHeight="1" x14ac:dyDescent="0.25">
      <c r="A218" s="121"/>
      <c r="B218" s="47"/>
      <c r="C218" s="7"/>
      <c r="D218" s="232"/>
      <c r="E218" s="60"/>
      <c r="F218" s="9"/>
      <c r="G218" s="9"/>
      <c r="H218" s="236"/>
      <c r="I218" s="9"/>
      <c r="J218" s="60"/>
      <c r="K218" s="9"/>
      <c r="L218" s="9"/>
      <c r="M218" s="10"/>
      <c r="N218" s="10">
        <f t="shared" si="9"/>
        <v>0</v>
      </c>
      <c r="O218" s="9"/>
      <c r="P218" s="9"/>
      <c r="Q218" s="8"/>
      <c r="R218" s="8"/>
      <c r="S218" s="250">
        <f>Tableau264[[#This Row],[MONTANT TOTAL TTC]]</f>
        <v>0</v>
      </c>
      <c r="T218" s="9"/>
    </row>
    <row r="219" spans="1:20" ht="18.75" customHeight="1" x14ac:dyDescent="0.25">
      <c r="A219" s="121"/>
      <c r="B219" s="47"/>
      <c r="C219" s="7"/>
      <c r="D219" s="232"/>
      <c r="E219" s="60"/>
      <c r="F219" s="9"/>
      <c r="G219" s="9"/>
      <c r="H219" s="236"/>
      <c r="I219" s="9"/>
      <c r="J219" s="60"/>
      <c r="K219" s="9"/>
      <c r="L219" s="9"/>
      <c r="M219" s="10"/>
      <c r="N219" s="10">
        <f t="shared" si="9"/>
        <v>0</v>
      </c>
      <c r="O219" s="9"/>
      <c r="P219" s="9"/>
      <c r="Q219" s="8"/>
      <c r="R219" s="8"/>
      <c r="S219" s="250">
        <f>Tableau264[[#This Row],[MONTANT TOTAL TTC]]</f>
        <v>0</v>
      </c>
      <c r="T219" s="9"/>
    </row>
    <row r="220" spans="1:20" ht="18.75" customHeight="1" x14ac:dyDescent="0.25">
      <c r="A220" s="121"/>
      <c r="B220" s="47"/>
      <c r="C220" s="7"/>
      <c r="D220" s="232"/>
      <c r="E220" s="60"/>
      <c r="F220" s="9"/>
      <c r="G220" s="9"/>
      <c r="H220" s="236"/>
      <c r="I220" s="9"/>
      <c r="J220" s="60"/>
      <c r="K220" s="9"/>
      <c r="L220" s="9"/>
      <c r="M220" s="10"/>
      <c r="N220" s="10">
        <f t="shared" si="9"/>
        <v>0</v>
      </c>
      <c r="O220" s="9"/>
      <c r="P220" s="9"/>
      <c r="Q220" s="8"/>
      <c r="R220" s="8"/>
      <c r="S220" s="250">
        <f>Tableau264[[#This Row],[MONTANT TOTAL TTC]]</f>
        <v>0</v>
      </c>
      <c r="T220" s="9"/>
    </row>
    <row r="221" spans="1:20" ht="18.75" customHeight="1" x14ac:dyDescent="0.25">
      <c r="A221" s="121"/>
      <c r="B221" s="47"/>
      <c r="C221" s="7"/>
      <c r="D221" s="232"/>
      <c r="E221" s="60"/>
      <c r="F221" s="9"/>
      <c r="G221" s="9"/>
      <c r="H221" s="236"/>
      <c r="I221" s="9"/>
      <c r="J221" s="60"/>
      <c r="K221" s="9"/>
      <c r="L221" s="9"/>
      <c r="M221" s="10"/>
      <c r="N221" s="10">
        <f t="shared" si="9"/>
        <v>0</v>
      </c>
      <c r="O221" s="9"/>
      <c r="P221" s="9"/>
      <c r="Q221" s="8"/>
      <c r="R221" s="8"/>
      <c r="S221" s="250">
        <f>Tableau264[[#This Row],[MONTANT TOTAL TTC]]</f>
        <v>0</v>
      </c>
      <c r="T221" s="9"/>
    </row>
    <row r="222" spans="1:20" ht="18.75" customHeight="1" x14ac:dyDescent="0.25">
      <c r="A222" s="121"/>
      <c r="B222" s="47"/>
      <c r="C222" s="7"/>
      <c r="D222" s="232"/>
      <c r="E222" s="60"/>
      <c r="F222" s="9"/>
      <c r="G222" s="9"/>
      <c r="H222" s="236"/>
      <c r="I222" s="9"/>
      <c r="J222" s="60"/>
      <c r="K222" s="9"/>
      <c r="L222" s="9"/>
      <c r="M222" s="10"/>
      <c r="N222" s="10">
        <f t="shared" si="9"/>
        <v>0</v>
      </c>
      <c r="O222" s="9"/>
      <c r="P222" s="9"/>
      <c r="Q222" s="8"/>
      <c r="R222" s="8"/>
      <c r="S222" s="250">
        <f>Tableau264[[#This Row],[MONTANT TOTAL TTC]]</f>
        <v>0</v>
      </c>
      <c r="T222" s="9"/>
    </row>
    <row r="223" spans="1:20" ht="18.75" customHeight="1" x14ac:dyDescent="0.25">
      <c r="A223" s="121"/>
      <c r="B223" s="47"/>
      <c r="C223" s="7"/>
      <c r="D223" s="232"/>
      <c r="E223" s="60"/>
      <c r="F223" s="9"/>
      <c r="G223" s="9"/>
      <c r="H223" s="236"/>
      <c r="I223" s="9"/>
      <c r="J223" s="60"/>
      <c r="K223" s="9"/>
      <c r="L223" s="9"/>
      <c r="M223" s="10"/>
      <c r="N223" s="10">
        <f t="shared" si="9"/>
        <v>0</v>
      </c>
      <c r="O223" s="9"/>
      <c r="P223" s="9"/>
      <c r="Q223" s="8"/>
      <c r="R223" s="8"/>
      <c r="S223" s="250">
        <f>Tableau264[[#This Row],[MONTANT TOTAL TTC]]</f>
        <v>0</v>
      </c>
      <c r="T223" s="9"/>
    </row>
    <row r="224" spans="1:20" ht="18.75" customHeight="1" x14ac:dyDescent="0.25">
      <c r="A224" s="121"/>
      <c r="B224" s="47"/>
      <c r="C224" s="7"/>
      <c r="D224" s="232"/>
      <c r="E224" s="60"/>
      <c r="F224" s="9"/>
      <c r="G224" s="9"/>
      <c r="H224" s="236"/>
      <c r="I224" s="9"/>
      <c r="J224" s="60"/>
      <c r="K224" s="9"/>
      <c r="L224" s="9"/>
      <c r="M224" s="10"/>
      <c r="N224" s="10">
        <f t="shared" si="9"/>
        <v>0</v>
      </c>
      <c r="O224" s="9"/>
      <c r="P224" s="9"/>
      <c r="Q224" s="8"/>
      <c r="R224" s="8"/>
      <c r="S224" s="250">
        <f>Tableau264[[#This Row],[MONTANT TOTAL TTC]]</f>
        <v>0</v>
      </c>
      <c r="T224" s="9"/>
    </row>
    <row r="225" spans="1:20" ht="18.75" customHeight="1" x14ac:dyDescent="0.25">
      <c r="A225" s="121"/>
      <c r="B225" s="47"/>
      <c r="C225" s="7"/>
      <c r="D225" s="232"/>
      <c r="E225" s="60"/>
      <c r="F225" s="9"/>
      <c r="G225" s="9"/>
      <c r="H225" s="236"/>
      <c r="I225" s="9"/>
      <c r="J225" s="60"/>
      <c r="K225" s="9"/>
      <c r="L225" s="9"/>
      <c r="M225" s="10"/>
      <c r="N225" s="10">
        <f t="shared" si="9"/>
        <v>0</v>
      </c>
      <c r="O225" s="9"/>
      <c r="P225" s="9"/>
      <c r="Q225" s="8"/>
      <c r="R225" s="8"/>
      <c r="S225" s="250">
        <f>Tableau264[[#This Row],[MONTANT TOTAL TTC]]</f>
        <v>0</v>
      </c>
      <c r="T225" s="9"/>
    </row>
    <row r="226" spans="1:20" ht="18.75" customHeight="1" x14ac:dyDescent="0.25">
      <c r="A226" s="121"/>
      <c r="B226" s="47"/>
      <c r="C226" s="7"/>
      <c r="D226" s="232"/>
      <c r="E226" s="60"/>
      <c r="F226" s="9"/>
      <c r="G226" s="9"/>
      <c r="H226" s="236"/>
      <c r="I226" s="9"/>
      <c r="J226" s="60"/>
      <c r="K226" s="9"/>
      <c r="L226" s="9"/>
      <c r="M226" s="10"/>
      <c r="N226" s="10">
        <f t="shared" si="9"/>
        <v>0</v>
      </c>
      <c r="O226" s="9"/>
      <c r="P226" s="9"/>
      <c r="Q226" s="8"/>
      <c r="R226" s="8"/>
      <c r="S226" s="250">
        <f>Tableau264[[#This Row],[MONTANT TOTAL TTC]]</f>
        <v>0</v>
      </c>
      <c r="T226" s="9"/>
    </row>
    <row r="227" spans="1:20" ht="18.75" customHeight="1" x14ac:dyDescent="0.25">
      <c r="A227" s="121"/>
      <c r="B227" s="47"/>
      <c r="C227" s="7"/>
      <c r="D227" s="232"/>
      <c r="E227" s="60"/>
      <c r="F227" s="9"/>
      <c r="G227" s="9"/>
      <c r="H227" s="236"/>
      <c r="I227" s="9"/>
      <c r="J227" s="60"/>
      <c r="K227" s="9"/>
      <c r="L227" s="9"/>
      <c r="M227" s="10"/>
      <c r="N227" s="10">
        <f t="shared" si="9"/>
        <v>0</v>
      </c>
      <c r="O227" s="9"/>
      <c r="P227" s="9"/>
      <c r="Q227" s="8"/>
      <c r="R227" s="8"/>
      <c r="S227" s="250">
        <f>Tableau264[[#This Row],[MONTANT TOTAL TTC]]</f>
        <v>0</v>
      </c>
      <c r="T227" s="9"/>
    </row>
    <row r="228" spans="1:20" ht="18.75" customHeight="1" x14ac:dyDescent="0.25">
      <c r="A228" s="121"/>
      <c r="B228" s="47"/>
      <c r="C228" s="7"/>
      <c r="D228" s="232"/>
      <c r="E228" s="60"/>
      <c r="F228" s="9"/>
      <c r="G228" s="9"/>
      <c r="H228" s="236"/>
      <c r="I228" s="9"/>
      <c r="J228" s="60"/>
      <c r="K228" s="9"/>
      <c r="L228" s="9"/>
      <c r="M228" s="10"/>
      <c r="N228" s="10">
        <f t="shared" si="9"/>
        <v>0</v>
      </c>
      <c r="O228" s="9"/>
      <c r="P228" s="9"/>
      <c r="Q228" s="8"/>
      <c r="R228" s="8"/>
      <c r="S228" s="250">
        <f>Tableau264[[#This Row],[MONTANT TOTAL TTC]]</f>
        <v>0</v>
      </c>
      <c r="T228" s="9"/>
    </row>
    <row r="229" spans="1:20" ht="18.75" customHeight="1" x14ac:dyDescent="0.25">
      <c r="A229" s="121"/>
      <c r="B229" s="47"/>
      <c r="C229" s="7"/>
      <c r="D229" s="232"/>
      <c r="E229" s="60"/>
      <c r="F229" s="9"/>
      <c r="G229" s="9"/>
      <c r="H229" s="236"/>
      <c r="I229" s="9"/>
      <c r="J229" s="60"/>
      <c r="K229" s="9"/>
      <c r="L229" s="9"/>
      <c r="M229" s="10"/>
      <c r="N229" s="10">
        <f t="shared" si="9"/>
        <v>0</v>
      </c>
      <c r="O229" s="9"/>
      <c r="P229" s="9"/>
      <c r="Q229" s="8"/>
      <c r="R229" s="8"/>
      <c r="S229" s="250">
        <f>Tableau264[[#This Row],[MONTANT TOTAL TTC]]</f>
        <v>0</v>
      </c>
      <c r="T229" s="9"/>
    </row>
    <row r="230" spans="1:20" ht="18.75" customHeight="1" x14ac:dyDescent="0.25">
      <c r="A230" s="121"/>
      <c r="B230" s="47"/>
      <c r="C230" s="7"/>
      <c r="D230" s="232"/>
      <c r="E230" s="60"/>
      <c r="F230" s="9"/>
      <c r="G230" s="9"/>
      <c r="H230" s="236"/>
      <c r="I230" s="9"/>
      <c r="J230" s="60"/>
      <c r="K230" s="9"/>
      <c r="L230" s="9"/>
      <c r="M230" s="10"/>
      <c r="N230" s="10">
        <f t="shared" si="9"/>
        <v>0</v>
      </c>
      <c r="O230" s="9"/>
      <c r="P230" s="9"/>
      <c r="Q230" s="8"/>
      <c r="R230" s="8"/>
      <c r="S230" s="250">
        <f>Tableau264[[#This Row],[MONTANT TOTAL TTC]]</f>
        <v>0</v>
      </c>
      <c r="T230" s="9"/>
    </row>
    <row r="231" spans="1:20" ht="18.75" customHeight="1" x14ac:dyDescent="0.25">
      <c r="A231" s="121"/>
      <c r="B231" s="47"/>
      <c r="C231" s="7"/>
      <c r="D231" s="232"/>
      <c r="E231" s="60"/>
      <c r="F231" s="9"/>
      <c r="G231" s="9"/>
      <c r="H231" s="236"/>
      <c r="I231" s="9"/>
      <c r="J231" s="60"/>
      <c r="K231" s="9"/>
      <c r="L231" s="9"/>
      <c r="M231" s="10"/>
      <c r="N231" s="10">
        <f t="shared" si="9"/>
        <v>0</v>
      </c>
      <c r="O231" s="9"/>
      <c r="P231" s="9"/>
      <c r="Q231" s="8"/>
      <c r="R231" s="8"/>
      <c r="S231" s="250">
        <f>Tableau264[[#This Row],[MONTANT TOTAL TTC]]</f>
        <v>0</v>
      </c>
      <c r="T231" s="9"/>
    </row>
    <row r="232" spans="1:20" ht="18.75" customHeight="1" x14ac:dyDescent="0.25">
      <c r="A232" s="121"/>
      <c r="B232" s="47"/>
      <c r="C232" s="7"/>
      <c r="D232" s="232"/>
      <c r="E232" s="60"/>
      <c r="F232" s="9"/>
      <c r="G232" s="9"/>
      <c r="H232" s="236"/>
      <c r="I232" s="9"/>
      <c r="J232" s="60"/>
      <c r="K232" s="9"/>
      <c r="L232" s="9"/>
      <c r="M232" s="10"/>
      <c r="N232" s="10">
        <f t="shared" si="9"/>
        <v>0</v>
      </c>
      <c r="O232" s="9"/>
      <c r="P232" s="9"/>
      <c r="Q232" s="8"/>
      <c r="R232" s="8"/>
      <c r="S232" s="250">
        <f>Tableau264[[#This Row],[MONTANT TOTAL TTC]]</f>
        <v>0</v>
      </c>
      <c r="T232" s="9"/>
    </row>
    <row r="233" spans="1:20" ht="18.75" customHeight="1" x14ac:dyDescent="0.25">
      <c r="A233" s="121"/>
      <c r="B233" s="47"/>
      <c r="C233" s="7"/>
      <c r="D233" s="232"/>
      <c r="E233" s="60"/>
      <c r="F233" s="9"/>
      <c r="G233" s="9"/>
      <c r="H233" s="236"/>
      <c r="I233" s="9"/>
      <c r="J233" s="60"/>
      <c r="K233" s="9"/>
      <c r="L233" s="9"/>
      <c r="M233" s="10"/>
      <c r="N233" s="10">
        <f t="shared" si="9"/>
        <v>0</v>
      </c>
      <c r="O233" s="9"/>
      <c r="P233" s="9"/>
      <c r="Q233" s="8"/>
      <c r="R233" s="8"/>
      <c r="S233" s="250">
        <f>Tableau264[[#This Row],[MONTANT TOTAL TTC]]</f>
        <v>0</v>
      </c>
      <c r="T233" s="9"/>
    </row>
    <row r="234" spans="1:20" ht="18.75" customHeight="1" x14ac:dyDescent="0.25">
      <c r="A234" s="121"/>
      <c r="B234" s="47"/>
      <c r="C234" s="7"/>
      <c r="D234" s="232"/>
      <c r="E234" s="60"/>
      <c r="F234" s="9"/>
      <c r="G234" s="9"/>
      <c r="H234" s="236"/>
      <c r="I234" s="9"/>
      <c r="J234" s="60"/>
      <c r="K234" s="9"/>
      <c r="L234" s="9"/>
      <c r="M234" s="10"/>
      <c r="N234" s="10">
        <f t="shared" si="9"/>
        <v>0</v>
      </c>
      <c r="O234" s="9"/>
      <c r="P234" s="9"/>
      <c r="Q234" s="8"/>
      <c r="R234" s="8"/>
      <c r="S234" s="250">
        <f>Tableau264[[#This Row],[MONTANT TOTAL TTC]]</f>
        <v>0</v>
      </c>
      <c r="T234" s="9"/>
    </row>
    <row r="235" spans="1:20" ht="18.75" customHeight="1" x14ac:dyDescent="0.25">
      <c r="A235" s="121"/>
      <c r="B235" s="47"/>
      <c r="C235" s="7"/>
      <c r="D235" s="232"/>
      <c r="E235" s="60"/>
      <c r="F235" s="9"/>
      <c r="G235" s="9"/>
      <c r="H235" s="236"/>
      <c r="I235" s="9"/>
      <c r="J235" s="60"/>
      <c r="K235" s="9"/>
      <c r="L235" s="9"/>
      <c r="M235" s="10"/>
      <c r="N235" s="10">
        <f t="shared" si="9"/>
        <v>0</v>
      </c>
      <c r="O235" s="9"/>
      <c r="P235" s="9"/>
      <c r="Q235" s="8"/>
      <c r="R235" s="8"/>
      <c r="S235" s="250">
        <f>Tableau264[[#This Row],[MONTANT TOTAL TTC]]</f>
        <v>0</v>
      </c>
      <c r="T235" s="9"/>
    </row>
    <row r="236" spans="1:20" ht="18.75" customHeight="1" x14ac:dyDescent="0.25">
      <c r="A236" s="121"/>
      <c r="B236" s="47"/>
      <c r="C236" s="7"/>
      <c r="D236" s="232"/>
      <c r="E236" s="60"/>
      <c r="F236" s="9"/>
      <c r="G236" s="9"/>
      <c r="H236" s="236"/>
      <c r="I236" s="9"/>
      <c r="J236" s="60"/>
      <c r="K236" s="9"/>
      <c r="L236" s="9"/>
      <c r="M236" s="10"/>
      <c r="N236" s="10">
        <f t="shared" si="9"/>
        <v>0</v>
      </c>
      <c r="O236" s="9"/>
      <c r="P236" s="9"/>
      <c r="Q236" s="8"/>
      <c r="R236" s="8"/>
      <c r="S236" s="250">
        <f>Tableau264[[#This Row],[MONTANT TOTAL TTC]]</f>
        <v>0</v>
      </c>
      <c r="T236" s="9"/>
    </row>
    <row r="237" spans="1:20" ht="18.75" customHeight="1" x14ac:dyDescent="0.25">
      <c r="A237" s="121"/>
      <c r="B237" s="47"/>
      <c r="C237" s="7"/>
      <c r="D237" s="232"/>
      <c r="E237" s="60"/>
      <c r="F237" s="9"/>
      <c r="G237" s="9"/>
      <c r="H237" s="236"/>
      <c r="I237" s="9"/>
      <c r="J237" s="60"/>
      <c r="K237" s="9"/>
      <c r="L237" s="9"/>
      <c r="M237" s="10"/>
      <c r="N237" s="10">
        <f t="shared" si="9"/>
        <v>0</v>
      </c>
      <c r="O237" s="9"/>
      <c r="P237" s="9"/>
      <c r="Q237" s="8"/>
      <c r="R237" s="8"/>
      <c r="S237" s="250">
        <f>Tableau264[[#This Row],[MONTANT TOTAL TTC]]</f>
        <v>0</v>
      </c>
      <c r="T237" s="9"/>
    </row>
    <row r="238" spans="1:20" ht="18.75" customHeight="1" x14ac:dyDescent="0.25">
      <c r="A238" s="121"/>
      <c r="B238" s="47"/>
      <c r="C238" s="7"/>
      <c r="D238" s="232"/>
      <c r="E238" s="60"/>
      <c r="F238" s="9"/>
      <c r="G238" s="9"/>
      <c r="H238" s="236"/>
      <c r="I238" s="9"/>
      <c r="J238" s="60"/>
      <c r="K238" s="9"/>
      <c r="L238" s="9"/>
      <c r="M238" s="10"/>
      <c r="N238" s="10">
        <f t="shared" si="9"/>
        <v>0</v>
      </c>
      <c r="O238" s="9"/>
      <c r="P238" s="9"/>
      <c r="Q238" s="8"/>
      <c r="R238" s="8"/>
      <c r="S238" s="250">
        <f>Tableau264[[#This Row],[MONTANT TOTAL TTC]]</f>
        <v>0</v>
      </c>
      <c r="T238" s="9"/>
    </row>
    <row r="239" spans="1:20" ht="18.75" customHeight="1" x14ac:dyDescent="0.25">
      <c r="A239" s="121"/>
      <c r="B239" s="47"/>
      <c r="C239" s="7"/>
      <c r="D239" s="232"/>
      <c r="E239" s="60"/>
      <c r="F239" s="9"/>
      <c r="G239" s="9"/>
      <c r="H239" s="236"/>
      <c r="I239" s="9"/>
      <c r="J239" s="60"/>
      <c r="K239" s="9"/>
      <c r="L239" s="9"/>
      <c r="M239" s="10"/>
      <c r="N239" s="10">
        <f t="shared" si="9"/>
        <v>0</v>
      </c>
      <c r="O239" s="9"/>
      <c r="P239" s="9"/>
      <c r="Q239" s="8"/>
      <c r="R239" s="8"/>
      <c r="S239" s="250">
        <f>Tableau264[[#This Row],[MONTANT TOTAL TTC]]</f>
        <v>0</v>
      </c>
      <c r="T239" s="9"/>
    </row>
    <row r="240" spans="1:20" ht="18.75" customHeight="1" x14ac:dyDescent="0.25">
      <c r="A240" s="121"/>
      <c r="B240" s="47"/>
      <c r="C240" s="7"/>
      <c r="D240" s="232"/>
      <c r="E240" s="60"/>
      <c r="F240" s="9"/>
      <c r="G240" s="9"/>
      <c r="H240" s="236"/>
      <c r="I240" s="9"/>
      <c r="J240" s="60"/>
      <c r="K240" s="9"/>
      <c r="L240" s="9"/>
      <c r="M240" s="10"/>
      <c r="N240" s="10">
        <f t="shared" si="9"/>
        <v>0</v>
      </c>
      <c r="O240" s="9"/>
      <c r="P240" s="9"/>
      <c r="Q240" s="8"/>
      <c r="R240" s="8"/>
      <c r="S240" s="250">
        <f>Tableau264[[#This Row],[MONTANT TOTAL TTC]]</f>
        <v>0</v>
      </c>
      <c r="T240" s="9"/>
    </row>
    <row r="241" spans="1:20" ht="18.75" customHeight="1" x14ac:dyDescent="0.25">
      <c r="A241" s="121"/>
      <c r="B241" s="47"/>
      <c r="C241" s="7"/>
      <c r="D241" s="232"/>
      <c r="E241" s="60"/>
      <c r="F241" s="9"/>
      <c r="G241" s="9"/>
      <c r="H241" s="236"/>
      <c r="I241" s="9"/>
      <c r="J241" s="60"/>
      <c r="K241" s="9"/>
      <c r="L241" s="9"/>
      <c r="M241" s="10"/>
      <c r="N241" s="10">
        <f t="shared" si="9"/>
        <v>0</v>
      </c>
      <c r="O241" s="9"/>
      <c r="P241" s="9"/>
      <c r="Q241" s="8"/>
      <c r="R241" s="8"/>
      <c r="S241" s="250">
        <f>Tableau264[[#This Row],[MONTANT TOTAL TTC]]</f>
        <v>0</v>
      </c>
      <c r="T241" s="9"/>
    </row>
    <row r="242" spans="1:20" ht="18.75" customHeight="1" x14ac:dyDescent="0.25">
      <c r="A242" s="121"/>
      <c r="B242" s="47"/>
      <c r="C242" s="7"/>
      <c r="D242" s="232"/>
      <c r="E242" s="60"/>
      <c r="F242" s="9"/>
      <c r="G242" s="9"/>
      <c r="H242" s="236"/>
      <c r="I242" s="9"/>
      <c r="J242" s="60"/>
      <c r="K242" s="9"/>
      <c r="L242" s="9"/>
      <c r="M242" s="10"/>
      <c r="N242" s="10">
        <f t="shared" si="9"/>
        <v>0</v>
      </c>
      <c r="O242" s="9"/>
      <c r="P242" s="9"/>
      <c r="Q242" s="8"/>
      <c r="R242" s="8"/>
      <c r="S242" s="250">
        <f>Tableau264[[#This Row],[MONTANT TOTAL TTC]]</f>
        <v>0</v>
      </c>
      <c r="T242" s="9"/>
    </row>
    <row r="243" spans="1:20" ht="18.75" customHeight="1" x14ac:dyDescent="0.25">
      <c r="A243" s="121"/>
      <c r="B243" s="47"/>
      <c r="C243" s="7"/>
      <c r="D243" s="232"/>
      <c r="E243" s="60"/>
      <c r="F243" s="9"/>
      <c r="G243" s="9"/>
      <c r="H243" s="236"/>
      <c r="I243" s="9"/>
      <c r="J243" s="60"/>
      <c r="K243" s="9"/>
      <c r="L243" s="9"/>
      <c r="M243" s="10"/>
      <c r="N243" s="10">
        <f t="shared" si="9"/>
        <v>0</v>
      </c>
      <c r="O243" s="9"/>
      <c r="P243" s="9"/>
      <c r="Q243" s="8"/>
      <c r="R243" s="8"/>
      <c r="S243" s="250">
        <f>Tableau264[[#This Row],[MONTANT TOTAL TTC]]</f>
        <v>0</v>
      </c>
      <c r="T243" s="9"/>
    </row>
    <row r="244" spans="1:20" ht="18.75" customHeight="1" x14ac:dyDescent="0.25">
      <c r="A244" s="121"/>
      <c r="B244" s="47"/>
      <c r="C244" s="7"/>
      <c r="D244" s="232"/>
      <c r="E244" s="60"/>
      <c r="F244" s="9"/>
      <c r="G244" s="9"/>
      <c r="H244" s="236"/>
      <c r="I244" s="9"/>
      <c r="J244" s="60"/>
      <c r="K244" s="9"/>
      <c r="L244" s="9"/>
      <c r="M244" s="10"/>
      <c r="N244" s="10">
        <f t="shared" si="9"/>
        <v>0</v>
      </c>
      <c r="O244" s="9"/>
      <c r="P244" s="9"/>
      <c r="Q244" s="8"/>
      <c r="R244" s="8"/>
      <c r="S244" s="250">
        <f>Tableau264[[#This Row],[MONTANT TOTAL TTC]]</f>
        <v>0</v>
      </c>
      <c r="T244" s="9"/>
    </row>
    <row r="245" spans="1:20" ht="18.75" customHeight="1" x14ac:dyDescent="0.25">
      <c r="A245" s="121"/>
      <c r="B245" s="47"/>
      <c r="C245" s="7"/>
      <c r="D245" s="232"/>
      <c r="E245" s="60"/>
      <c r="F245" s="9"/>
      <c r="G245" s="9"/>
      <c r="H245" s="236"/>
      <c r="I245" s="9"/>
      <c r="J245" s="60"/>
      <c r="K245" s="9"/>
      <c r="L245" s="9"/>
      <c r="M245" s="10"/>
      <c r="N245" s="10">
        <f t="shared" si="9"/>
        <v>0</v>
      </c>
      <c r="O245" s="9"/>
      <c r="P245" s="9"/>
      <c r="Q245" s="8"/>
      <c r="R245" s="8"/>
      <c r="S245" s="250">
        <f>Tableau264[[#This Row],[MONTANT TOTAL TTC]]</f>
        <v>0</v>
      </c>
      <c r="T245" s="9"/>
    </row>
    <row r="246" spans="1:20" ht="18.75" customHeight="1" x14ac:dyDescent="0.25">
      <c r="A246" s="121"/>
      <c r="B246" s="47"/>
      <c r="C246" s="7"/>
      <c r="D246" s="232"/>
      <c r="E246" s="60"/>
      <c r="F246" s="9"/>
      <c r="G246" s="9"/>
      <c r="H246" s="236"/>
      <c r="I246" s="9"/>
      <c r="J246" s="60"/>
      <c r="K246" s="9"/>
      <c r="L246" s="9"/>
      <c r="M246" s="10"/>
      <c r="N246" s="10">
        <f t="shared" si="9"/>
        <v>0</v>
      </c>
      <c r="O246" s="9"/>
      <c r="P246" s="9"/>
      <c r="Q246" s="8"/>
      <c r="R246" s="8"/>
      <c r="S246" s="250">
        <f>Tableau264[[#This Row],[MONTANT TOTAL TTC]]</f>
        <v>0</v>
      </c>
      <c r="T246" s="9"/>
    </row>
    <row r="247" spans="1:20" ht="18.75" customHeight="1" x14ac:dyDescent="0.25">
      <c r="A247" s="121"/>
      <c r="B247" s="47"/>
      <c r="C247" s="7"/>
      <c r="D247" s="232"/>
      <c r="E247" s="60"/>
      <c r="F247" s="9"/>
      <c r="G247" s="9"/>
      <c r="H247" s="236"/>
      <c r="I247" s="9"/>
      <c r="J247" s="60"/>
      <c r="K247" s="9"/>
      <c r="L247" s="9"/>
      <c r="M247" s="10"/>
      <c r="N247" s="10">
        <f t="shared" si="9"/>
        <v>0</v>
      </c>
      <c r="O247" s="9"/>
      <c r="P247" s="9"/>
      <c r="Q247" s="8"/>
      <c r="R247" s="8"/>
      <c r="S247" s="250">
        <f>Tableau264[[#This Row],[MONTANT TOTAL TTC]]</f>
        <v>0</v>
      </c>
      <c r="T247" s="9"/>
    </row>
    <row r="248" spans="1:20" ht="18.75" customHeight="1" x14ac:dyDescent="0.25">
      <c r="A248" s="121"/>
      <c r="B248" s="47"/>
      <c r="C248" s="7"/>
      <c r="D248" s="232"/>
      <c r="E248" s="60"/>
      <c r="F248" s="9"/>
      <c r="G248" s="9"/>
      <c r="H248" s="236"/>
      <c r="I248" s="9"/>
      <c r="J248" s="60"/>
      <c r="K248" s="9"/>
      <c r="L248" s="9"/>
      <c r="M248" s="10"/>
      <c r="N248" s="10">
        <f t="shared" si="9"/>
        <v>0</v>
      </c>
      <c r="O248" s="9"/>
      <c r="P248" s="9"/>
      <c r="Q248" s="8"/>
      <c r="R248" s="8"/>
      <c r="S248" s="250">
        <f>Tableau264[[#This Row],[MONTANT TOTAL TTC]]</f>
        <v>0</v>
      </c>
      <c r="T248" s="9"/>
    </row>
    <row r="249" spans="1:20" ht="18.75" customHeight="1" x14ac:dyDescent="0.25">
      <c r="A249" s="121"/>
      <c r="B249" s="47"/>
      <c r="C249" s="7"/>
      <c r="D249" s="232"/>
      <c r="E249" s="60"/>
      <c r="F249" s="9"/>
      <c r="G249" s="9"/>
      <c r="H249" s="236"/>
      <c r="I249" s="9"/>
      <c r="J249" s="60"/>
      <c r="K249" s="9"/>
      <c r="L249" s="9"/>
      <c r="M249" s="10"/>
      <c r="N249" s="10">
        <f t="shared" si="9"/>
        <v>0</v>
      </c>
      <c r="O249" s="9"/>
      <c r="P249" s="9"/>
      <c r="Q249" s="8"/>
      <c r="R249" s="8"/>
      <c r="S249" s="250">
        <f>Tableau264[[#This Row],[MONTANT TOTAL TTC]]</f>
        <v>0</v>
      </c>
      <c r="T249" s="9"/>
    </row>
    <row r="250" spans="1:20" ht="18.75" customHeight="1" x14ac:dyDescent="0.25">
      <c r="A250" s="121"/>
      <c r="B250" s="47"/>
      <c r="C250" s="7"/>
      <c r="D250" s="232"/>
      <c r="E250" s="60"/>
      <c r="F250" s="9"/>
      <c r="G250" s="9"/>
      <c r="H250" s="236"/>
      <c r="I250" s="9"/>
      <c r="J250" s="60"/>
      <c r="K250" s="9"/>
      <c r="L250" s="9"/>
      <c r="M250" s="10"/>
      <c r="N250" s="10">
        <f t="shared" si="9"/>
        <v>0</v>
      </c>
      <c r="O250" s="9"/>
      <c r="P250" s="9"/>
      <c r="Q250" s="8"/>
      <c r="R250" s="8"/>
      <c r="S250" s="250">
        <f>Tableau264[[#This Row],[MONTANT TOTAL TTC]]</f>
        <v>0</v>
      </c>
      <c r="T250" s="9"/>
    </row>
    <row r="251" spans="1:20" ht="18.75" customHeight="1" x14ac:dyDescent="0.25">
      <c r="A251" s="121"/>
      <c r="B251" s="47"/>
      <c r="C251" s="7"/>
      <c r="D251" s="232"/>
      <c r="E251" s="60"/>
      <c r="F251" s="9"/>
      <c r="G251" s="9"/>
      <c r="H251" s="236"/>
      <c r="I251" s="9"/>
      <c r="J251" s="60"/>
      <c r="K251" s="9"/>
      <c r="L251" s="9"/>
      <c r="M251" s="10"/>
      <c r="N251" s="10">
        <f t="shared" si="9"/>
        <v>0</v>
      </c>
      <c r="O251" s="9"/>
      <c r="P251" s="9"/>
      <c r="Q251" s="8"/>
      <c r="R251" s="8"/>
      <c r="S251" s="250">
        <f>Tableau264[[#This Row],[MONTANT TOTAL TTC]]</f>
        <v>0</v>
      </c>
      <c r="T251" s="9"/>
    </row>
    <row r="252" spans="1:20" ht="18.75" customHeight="1" x14ac:dyDescent="0.25">
      <c r="A252" s="121"/>
      <c r="B252" s="47"/>
      <c r="C252" s="7"/>
      <c r="D252" s="232"/>
      <c r="E252" s="60"/>
      <c r="F252" s="9"/>
      <c r="G252" s="9"/>
      <c r="H252" s="236"/>
      <c r="I252" s="9"/>
      <c r="J252" s="60"/>
      <c r="K252" s="9"/>
      <c r="L252" s="9"/>
      <c r="M252" s="10"/>
      <c r="N252" s="10">
        <f t="shared" si="9"/>
        <v>0</v>
      </c>
      <c r="O252" s="9"/>
      <c r="P252" s="9"/>
      <c r="Q252" s="8"/>
      <c r="R252" s="8"/>
      <c r="S252" s="250">
        <f>Tableau264[[#This Row],[MONTANT TOTAL TTC]]</f>
        <v>0</v>
      </c>
      <c r="T252" s="9"/>
    </row>
    <row r="253" spans="1:20" ht="18.75" customHeight="1" x14ac:dyDescent="0.25">
      <c r="A253" s="121"/>
      <c r="B253" s="47"/>
      <c r="C253" s="7"/>
      <c r="D253" s="232"/>
      <c r="E253" s="60"/>
      <c r="F253" s="9"/>
      <c r="G253" s="9"/>
      <c r="H253" s="236"/>
      <c r="I253" s="9"/>
      <c r="J253" s="60"/>
      <c r="K253" s="9"/>
      <c r="L253" s="9"/>
      <c r="M253" s="10"/>
      <c r="N253" s="10">
        <f t="shared" si="9"/>
        <v>0</v>
      </c>
      <c r="O253" s="9"/>
      <c r="P253" s="9"/>
      <c r="Q253" s="8"/>
      <c r="R253" s="8"/>
      <c r="S253" s="250">
        <f>Tableau264[[#This Row],[MONTANT TOTAL TTC]]</f>
        <v>0</v>
      </c>
      <c r="T253" s="9"/>
    </row>
    <row r="254" spans="1:20" ht="18.75" customHeight="1" x14ac:dyDescent="0.25">
      <c r="A254" s="121"/>
      <c r="B254" s="47"/>
      <c r="C254" s="7"/>
      <c r="D254" s="232"/>
      <c r="E254" s="60"/>
      <c r="F254" s="9"/>
      <c r="G254" s="9"/>
      <c r="H254" s="236"/>
      <c r="I254" s="9"/>
      <c r="J254" s="60"/>
      <c r="K254" s="9"/>
      <c r="L254" s="9"/>
      <c r="M254" s="10"/>
      <c r="N254" s="10">
        <f t="shared" si="9"/>
        <v>0</v>
      </c>
      <c r="O254" s="9"/>
      <c r="P254" s="9"/>
      <c r="Q254" s="8"/>
      <c r="R254" s="8"/>
      <c r="S254" s="250">
        <f>Tableau264[[#This Row],[MONTANT TOTAL TTC]]</f>
        <v>0</v>
      </c>
      <c r="T254" s="9"/>
    </row>
    <row r="255" spans="1:20" ht="18.75" customHeight="1" x14ac:dyDescent="0.25">
      <c r="A255" s="121"/>
      <c r="B255" s="47"/>
      <c r="C255" s="7"/>
      <c r="D255" s="232"/>
      <c r="E255" s="60"/>
      <c r="F255" s="9"/>
      <c r="G255" s="9"/>
      <c r="H255" s="236"/>
      <c r="I255" s="9"/>
      <c r="J255" s="60"/>
      <c r="K255" s="9"/>
      <c r="L255" s="9"/>
      <c r="M255" s="10"/>
      <c r="N255" s="10">
        <f t="shared" si="9"/>
        <v>0</v>
      </c>
      <c r="O255" s="9"/>
      <c r="P255" s="9"/>
      <c r="Q255" s="8"/>
      <c r="R255" s="8"/>
      <c r="S255" s="250">
        <f>Tableau264[[#This Row],[MONTANT TOTAL TTC]]</f>
        <v>0</v>
      </c>
      <c r="T255" s="9"/>
    </row>
    <row r="256" spans="1:20" ht="18.75" customHeight="1" x14ac:dyDescent="0.25">
      <c r="A256" s="121"/>
      <c r="B256" s="47"/>
      <c r="C256" s="7"/>
      <c r="D256" s="232"/>
      <c r="E256" s="60"/>
      <c r="F256" s="9"/>
      <c r="G256" s="9"/>
      <c r="H256" s="236"/>
      <c r="I256" s="9"/>
      <c r="J256" s="60"/>
      <c r="K256" s="9"/>
      <c r="L256" s="9"/>
      <c r="M256" s="10"/>
      <c r="N256" s="10">
        <f t="shared" si="9"/>
        <v>0</v>
      </c>
      <c r="O256" s="9"/>
      <c r="P256" s="9"/>
      <c r="Q256" s="8"/>
      <c r="R256" s="8"/>
      <c r="S256" s="250">
        <f>Tableau264[[#This Row],[MONTANT TOTAL TTC]]</f>
        <v>0</v>
      </c>
      <c r="T256" s="9"/>
    </row>
    <row r="257" spans="1:20" ht="18.75" customHeight="1" x14ac:dyDescent="0.25">
      <c r="A257" s="121"/>
      <c r="B257" s="47"/>
      <c r="C257" s="7"/>
      <c r="D257" s="232"/>
      <c r="E257" s="60"/>
      <c r="F257" s="9"/>
      <c r="G257" s="9"/>
      <c r="H257" s="236"/>
      <c r="I257" s="9"/>
      <c r="J257" s="60"/>
      <c r="K257" s="9"/>
      <c r="L257" s="9"/>
      <c r="M257" s="10"/>
      <c r="N257" s="10">
        <f t="shared" si="9"/>
        <v>0</v>
      </c>
      <c r="O257" s="9"/>
      <c r="P257" s="9"/>
      <c r="Q257" s="8"/>
      <c r="R257" s="8"/>
      <c r="S257" s="250">
        <f>Tableau264[[#This Row],[MONTANT TOTAL TTC]]</f>
        <v>0</v>
      </c>
      <c r="T257" s="9"/>
    </row>
    <row r="258" spans="1:20" ht="18.75" customHeight="1" x14ac:dyDescent="0.25">
      <c r="A258" s="121"/>
      <c r="B258" s="47"/>
      <c r="C258" s="7"/>
      <c r="D258" s="232"/>
      <c r="E258" s="60"/>
      <c r="F258" s="9"/>
      <c r="G258" s="9"/>
      <c r="H258" s="236"/>
      <c r="I258" s="9"/>
      <c r="J258" s="60"/>
      <c r="K258" s="9"/>
      <c r="L258" s="9"/>
      <c r="M258" s="10"/>
      <c r="N258" s="10">
        <f t="shared" si="9"/>
        <v>0</v>
      </c>
      <c r="O258" s="9"/>
      <c r="P258" s="9"/>
      <c r="Q258" s="8"/>
      <c r="R258" s="8"/>
      <c r="S258" s="250">
        <f>Tableau264[[#This Row],[MONTANT TOTAL TTC]]</f>
        <v>0</v>
      </c>
      <c r="T258" s="9"/>
    </row>
    <row r="259" spans="1:20" ht="18.75" customHeight="1" x14ac:dyDescent="0.25">
      <c r="A259" s="121"/>
      <c r="B259" s="47"/>
      <c r="C259" s="7"/>
      <c r="D259" s="232"/>
      <c r="E259" s="60"/>
      <c r="F259" s="9"/>
      <c r="G259" s="9"/>
      <c r="H259" s="236"/>
      <c r="I259" s="9"/>
      <c r="J259" s="60"/>
      <c r="K259" s="9"/>
      <c r="L259" s="9"/>
      <c r="M259" s="10"/>
      <c r="N259" s="10">
        <f t="shared" si="9"/>
        <v>0</v>
      </c>
      <c r="O259" s="9"/>
      <c r="P259" s="9"/>
      <c r="Q259" s="8"/>
      <c r="R259" s="8"/>
      <c r="S259" s="250">
        <f>Tableau264[[#This Row],[MONTANT TOTAL TTC]]</f>
        <v>0</v>
      </c>
      <c r="T259" s="9"/>
    </row>
    <row r="260" spans="1:20" ht="18.75" customHeight="1" x14ac:dyDescent="0.25">
      <c r="A260" s="121"/>
      <c r="B260" s="47"/>
      <c r="C260" s="7"/>
      <c r="D260" s="232"/>
      <c r="E260" s="60"/>
      <c r="F260" s="9"/>
      <c r="G260" s="9"/>
      <c r="H260" s="236"/>
      <c r="I260" s="9"/>
      <c r="J260" s="60"/>
      <c r="K260" s="9"/>
      <c r="L260" s="9"/>
      <c r="M260" s="10"/>
      <c r="N260" s="10">
        <f t="shared" si="9"/>
        <v>0</v>
      </c>
      <c r="O260" s="9"/>
      <c r="P260" s="9"/>
      <c r="Q260" s="8"/>
      <c r="R260" s="8"/>
      <c r="S260" s="250">
        <f>Tableau264[[#This Row],[MONTANT TOTAL TTC]]</f>
        <v>0</v>
      </c>
      <c r="T260" s="9"/>
    </row>
    <row r="261" spans="1:20" ht="18.75" customHeight="1" x14ac:dyDescent="0.25">
      <c r="A261" s="121"/>
      <c r="B261" s="47"/>
      <c r="C261" s="7"/>
      <c r="D261" s="232"/>
      <c r="E261" s="60"/>
      <c r="F261" s="9"/>
      <c r="G261" s="9"/>
      <c r="H261" s="236"/>
      <c r="I261" s="9"/>
      <c r="J261" s="60"/>
      <c r="K261" s="9"/>
      <c r="L261" s="9"/>
      <c r="M261" s="10"/>
      <c r="N261" s="10">
        <f t="shared" si="9"/>
        <v>0</v>
      </c>
      <c r="O261" s="9"/>
      <c r="P261" s="9"/>
      <c r="Q261" s="8"/>
      <c r="R261" s="8"/>
      <c r="S261" s="250">
        <f>Tableau264[[#This Row],[MONTANT TOTAL TTC]]</f>
        <v>0</v>
      </c>
      <c r="T261" s="9"/>
    </row>
    <row r="262" spans="1:20" ht="18.75" customHeight="1" x14ac:dyDescent="0.25">
      <c r="A262" s="121"/>
      <c r="B262" s="47"/>
      <c r="C262" s="7"/>
      <c r="D262" s="232"/>
      <c r="E262" s="60"/>
      <c r="F262" s="9"/>
      <c r="G262" s="9"/>
      <c r="H262" s="236"/>
      <c r="I262" s="9"/>
      <c r="J262" s="60"/>
      <c r="K262" s="9"/>
      <c r="L262" s="9"/>
      <c r="M262" s="10"/>
      <c r="N262" s="10">
        <f t="shared" si="9"/>
        <v>0</v>
      </c>
      <c r="O262" s="9"/>
      <c r="P262" s="9"/>
      <c r="Q262" s="8"/>
      <c r="R262" s="8"/>
      <c r="S262" s="250">
        <f>Tableau264[[#This Row],[MONTANT TOTAL TTC]]</f>
        <v>0</v>
      </c>
      <c r="T262" s="9"/>
    </row>
    <row r="263" spans="1:20" ht="18.75" customHeight="1" x14ac:dyDescent="0.25">
      <c r="A263" s="121"/>
      <c r="B263" s="47"/>
      <c r="C263" s="7"/>
      <c r="D263" s="232"/>
      <c r="E263" s="60"/>
      <c r="F263" s="9"/>
      <c r="G263" s="9"/>
      <c r="H263" s="236"/>
      <c r="I263" s="9"/>
      <c r="J263" s="60"/>
      <c r="K263" s="9"/>
      <c r="L263" s="9"/>
      <c r="M263" s="10"/>
      <c r="N263" s="10">
        <f t="shared" si="9"/>
        <v>0</v>
      </c>
      <c r="O263" s="9"/>
      <c r="P263" s="9"/>
      <c r="Q263" s="8"/>
      <c r="R263" s="8"/>
      <c r="S263" s="250">
        <f>Tableau264[[#This Row],[MONTANT TOTAL TTC]]</f>
        <v>0</v>
      </c>
      <c r="T263" s="9"/>
    </row>
    <row r="264" spans="1:20" ht="18.75" customHeight="1" x14ac:dyDescent="0.25">
      <c r="A264" s="121"/>
      <c r="B264" s="47"/>
      <c r="C264" s="7"/>
      <c r="D264" s="232"/>
      <c r="E264" s="60"/>
      <c r="F264" s="9"/>
      <c r="G264" s="9"/>
      <c r="H264" s="236"/>
      <c r="I264" s="9"/>
      <c r="J264" s="60"/>
      <c r="K264" s="9"/>
      <c r="L264" s="9"/>
      <c r="M264" s="10"/>
      <c r="N264" s="10">
        <f t="shared" si="9"/>
        <v>0</v>
      </c>
      <c r="O264" s="9"/>
      <c r="P264" s="9"/>
      <c r="Q264" s="8"/>
      <c r="R264" s="8"/>
      <c r="S264" s="250">
        <f>Tableau264[[#This Row],[MONTANT TOTAL TTC]]</f>
        <v>0</v>
      </c>
      <c r="T264" s="9"/>
    </row>
    <row r="265" spans="1:20" ht="18.75" customHeight="1" x14ac:dyDescent="0.25">
      <c r="A265" s="121"/>
      <c r="B265" s="47"/>
      <c r="C265" s="7"/>
      <c r="D265" s="232"/>
      <c r="E265" s="60"/>
      <c r="F265" s="9"/>
      <c r="G265" s="9"/>
      <c r="H265" s="236"/>
      <c r="I265" s="9"/>
      <c r="J265" s="60"/>
      <c r="K265" s="9"/>
      <c r="L265" s="9"/>
      <c r="M265" s="10"/>
      <c r="N265" s="10">
        <f t="shared" si="9"/>
        <v>0</v>
      </c>
      <c r="O265" s="9"/>
      <c r="P265" s="9"/>
      <c r="Q265" s="8"/>
      <c r="R265" s="8"/>
      <c r="S265" s="250">
        <f>Tableau264[[#This Row],[MONTANT TOTAL TTC]]</f>
        <v>0</v>
      </c>
      <c r="T265" s="9"/>
    </row>
    <row r="266" spans="1:20" ht="18.75" customHeight="1" x14ac:dyDescent="0.25">
      <c r="A266" s="121"/>
      <c r="B266" s="47"/>
      <c r="C266" s="7"/>
      <c r="D266" s="232"/>
      <c r="E266" s="60"/>
      <c r="F266" s="9"/>
      <c r="G266" s="9"/>
      <c r="H266" s="236"/>
      <c r="I266" s="9"/>
      <c r="J266" s="60"/>
      <c r="K266" s="9"/>
      <c r="L266" s="9"/>
      <c r="M266" s="10"/>
      <c r="N266" s="10">
        <f t="shared" si="9"/>
        <v>0</v>
      </c>
      <c r="O266" s="9"/>
      <c r="P266" s="9"/>
      <c r="Q266" s="8"/>
      <c r="R266" s="8"/>
      <c r="S266" s="250">
        <f>Tableau264[[#This Row],[MONTANT TOTAL TTC]]</f>
        <v>0</v>
      </c>
      <c r="T266" s="9"/>
    </row>
    <row r="267" spans="1:20" ht="18.75" customHeight="1" x14ac:dyDescent="0.25">
      <c r="A267" s="121"/>
      <c r="B267" s="47"/>
      <c r="C267" s="7"/>
      <c r="D267" s="232"/>
      <c r="E267" s="60"/>
      <c r="F267" s="9"/>
      <c r="G267" s="9"/>
      <c r="H267" s="236"/>
      <c r="I267" s="9"/>
      <c r="J267" s="60"/>
      <c r="K267" s="9"/>
      <c r="L267" s="9"/>
      <c r="M267" s="10"/>
      <c r="N267" s="10">
        <f t="shared" si="9"/>
        <v>0</v>
      </c>
      <c r="O267" s="9"/>
      <c r="P267" s="9"/>
      <c r="Q267" s="8"/>
      <c r="R267" s="8"/>
      <c r="S267" s="250">
        <f>Tableau264[[#This Row],[MONTANT TOTAL TTC]]</f>
        <v>0</v>
      </c>
      <c r="T267" s="9"/>
    </row>
    <row r="268" spans="1:20" ht="18.75" customHeight="1" x14ac:dyDescent="0.25">
      <c r="A268" s="121"/>
      <c r="B268" s="47"/>
      <c r="C268" s="7"/>
      <c r="D268" s="232"/>
      <c r="E268" s="60"/>
      <c r="F268" s="9"/>
      <c r="G268" s="9"/>
      <c r="H268" s="236"/>
      <c r="I268" s="9"/>
      <c r="J268" s="60"/>
      <c r="K268" s="9"/>
      <c r="L268" s="9"/>
      <c r="M268" s="10"/>
      <c r="N268" s="10">
        <f t="shared" si="9"/>
        <v>0</v>
      </c>
      <c r="O268" s="9"/>
      <c r="P268" s="9"/>
      <c r="Q268" s="8"/>
      <c r="R268" s="8"/>
      <c r="S268" s="250">
        <f>Tableau264[[#This Row],[MONTANT TOTAL TTC]]</f>
        <v>0</v>
      </c>
      <c r="T268" s="9"/>
    </row>
    <row r="269" spans="1:20" ht="18.75" customHeight="1" x14ac:dyDescent="0.25">
      <c r="A269" s="121"/>
      <c r="B269" s="47"/>
      <c r="C269" s="7"/>
      <c r="D269" s="232"/>
      <c r="E269" s="60"/>
      <c r="F269" s="9"/>
      <c r="G269" s="9"/>
      <c r="H269" s="236"/>
      <c r="I269" s="9"/>
      <c r="J269" s="60"/>
      <c r="K269" s="9"/>
      <c r="L269" s="9"/>
      <c r="M269" s="10"/>
      <c r="N269" s="10">
        <f t="shared" si="9"/>
        <v>0</v>
      </c>
      <c r="O269" s="9"/>
      <c r="P269" s="9"/>
      <c r="Q269" s="8"/>
      <c r="R269" s="8"/>
      <c r="S269" s="250">
        <f>Tableau264[[#This Row],[MONTANT TOTAL TTC]]</f>
        <v>0</v>
      </c>
      <c r="T269" s="9"/>
    </row>
    <row r="270" spans="1:20" ht="18.75" customHeight="1" x14ac:dyDescent="0.25">
      <c r="A270" s="121"/>
      <c r="B270" s="47"/>
      <c r="C270" s="7"/>
      <c r="D270" s="232"/>
      <c r="E270" s="60"/>
      <c r="F270" s="9"/>
      <c r="G270" s="9"/>
      <c r="H270" s="236"/>
      <c r="I270" s="9"/>
      <c r="J270" s="60"/>
      <c r="K270" s="9"/>
      <c r="L270" s="9"/>
      <c r="M270" s="10"/>
      <c r="N270" s="10">
        <f t="shared" si="9"/>
        <v>0</v>
      </c>
      <c r="O270" s="9"/>
      <c r="P270" s="9"/>
      <c r="Q270" s="8"/>
      <c r="R270" s="8"/>
      <c r="S270" s="250">
        <f>Tableau264[[#This Row],[MONTANT TOTAL TTC]]</f>
        <v>0</v>
      </c>
      <c r="T270" s="9"/>
    </row>
    <row r="271" spans="1:20" ht="18.75" customHeight="1" x14ac:dyDescent="0.25">
      <c r="A271" s="121"/>
      <c r="B271" s="47"/>
      <c r="C271" s="7"/>
      <c r="D271" s="232"/>
      <c r="E271" s="60"/>
      <c r="F271" s="9"/>
      <c r="G271" s="9"/>
      <c r="H271" s="236"/>
      <c r="I271" s="9"/>
      <c r="J271" s="60"/>
      <c r="K271" s="9"/>
      <c r="L271" s="9"/>
      <c r="M271" s="10"/>
      <c r="N271" s="10">
        <f t="shared" si="9"/>
        <v>0</v>
      </c>
      <c r="O271" s="9"/>
      <c r="P271" s="9"/>
      <c r="Q271" s="8"/>
      <c r="R271" s="8"/>
      <c r="S271" s="250">
        <f>Tableau264[[#This Row],[MONTANT TOTAL TTC]]</f>
        <v>0</v>
      </c>
      <c r="T271" s="9"/>
    </row>
    <row r="272" spans="1:20" ht="18.75" customHeight="1" x14ac:dyDescent="0.25">
      <c r="A272" s="121"/>
      <c r="B272" s="47"/>
      <c r="C272" s="7"/>
      <c r="D272" s="232"/>
      <c r="E272" s="60"/>
      <c r="F272" s="9"/>
      <c r="G272" s="9"/>
      <c r="H272" s="236"/>
      <c r="I272" s="9"/>
      <c r="J272" s="60"/>
      <c r="K272" s="9"/>
      <c r="L272" s="9"/>
      <c r="M272" s="10"/>
      <c r="N272" s="10">
        <f t="shared" si="9"/>
        <v>0</v>
      </c>
      <c r="O272" s="9"/>
      <c r="P272" s="9"/>
      <c r="Q272" s="8"/>
      <c r="R272" s="8"/>
      <c r="S272" s="250">
        <f>Tableau264[[#This Row],[MONTANT TOTAL TTC]]</f>
        <v>0</v>
      </c>
      <c r="T272" s="9"/>
    </row>
    <row r="273" spans="1:20" ht="18.75" customHeight="1" x14ac:dyDescent="0.25">
      <c r="A273" s="121"/>
      <c r="B273" s="47"/>
      <c r="C273" s="7"/>
      <c r="D273" s="232"/>
      <c r="E273" s="60"/>
      <c r="F273" s="9"/>
      <c r="G273" s="9"/>
      <c r="H273" s="236"/>
      <c r="I273" s="9"/>
      <c r="J273" s="60"/>
      <c r="K273" s="9"/>
      <c r="L273" s="9"/>
      <c r="M273" s="10"/>
      <c r="N273" s="10">
        <f t="shared" ref="N273:N306" si="10">IF(OR(B273="Refuse",B273="Refusé"),0,(M273*1.2))</f>
        <v>0</v>
      </c>
      <c r="O273" s="9"/>
      <c r="P273" s="9"/>
      <c r="Q273" s="8"/>
      <c r="R273" s="8"/>
      <c r="S273" s="250">
        <f>Tableau264[[#This Row],[MONTANT TOTAL TTC]]</f>
        <v>0</v>
      </c>
      <c r="T273" s="9"/>
    </row>
    <row r="274" spans="1:20" ht="18.75" customHeight="1" x14ac:dyDescent="0.25">
      <c r="A274" s="121"/>
      <c r="B274" s="47"/>
      <c r="C274" s="7"/>
      <c r="D274" s="232"/>
      <c r="E274" s="60"/>
      <c r="F274" s="9"/>
      <c r="G274" s="9"/>
      <c r="H274" s="236"/>
      <c r="I274" s="9"/>
      <c r="J274" s="60"/>
      <c r="K274" s="9"/>
      <c r="L274" s="9"/>
      <c r="M274" s="10"/>
      <c r="N274" s="10">
        <f t="shared" si="10"/>
        <v>0</v>
      </c>
      <c r="O274" s="9"/>
      <c r="P274" s="9"/>
      <c r="Q274" s="8"/>
      <c r="R274" s="8"/>
      <c r="S274" s="250">
        <f>Tableau264[[#This Row],[MONTANT TOTAL TTC]]</f>
        <v>0</v>
      </c>
      <c r="T274" s="9"/>
    </row>
    <row r="275" spans="1:20" ht="18.75" customHeight="1" x14ac:dyDescent="0.25">
      <c r="A275" s="121"/>
      <c r="B275" s="47"/>
      <c r="C275" s="7"/>
      <c r="D275" s="232"/>
      <c r="E275" s="60"/>
      <c r="F275" s="9"/>
      <c r="G275" s="9"/>
      <c r="H275" s="236"/>
      <c r="I275" s="9"/>
      <c r="J275" s="60"/>
      <c r="K275" s="9"/>
      <c r="L275" s="9"/>
      <c r="M275" s="10"/>
      <c r="N275" s="10">
        <f t="shared" si="10"/>
        <v>0</v>
      </c>
      <c r="O275" s="9"/>
      <c r="P275" s="9"/>
      <c r="Q275" s="8"/>
      <c r="R275" s="8"/>
      <c r="S275" s="250">
        <f>Tableau264[[#This Row],[MONTANT TOTAL TTC]]</f>
        <v>0</v>
      </c>
      <c r="T275" s="9"/>
    </row>
    <row r="276" spans="1:20" ht="18.75" customHeight="1" x14ac:dyDescent="0.25">
      <c r="A276" s="121"/>
      <c r="B276" s="47"/>
      <c r="C276" s="7"/>
      <c r="D276" s="232"/>
      <c r="E276" s="60"/>
      <c r="F276" s="9"/>
      <c r="G276" s="9"/>
      <c r="H276" s="236"/>
      <c r="I276" s="9"/>
      <c r="J276" s="60"/>
      <c r="K276" s="9"/>
      <c r="L276" s="9"/>
      <c r="M276" s="10"/>
      <c r="N276" s="10">
        <f t="shared" si="10"/>
        <v>0</v>
      </c>
      <c r="O276" s="9"/>
      <c r="P276" s="9"/>
      <c r="Q276" s="8"/>
      <c r="R276" s="8"/>
      <c r="S276" s="250">
        <f>Tableau264[[#This Row],[MONTANT TOTAL TTC]]</f>
        <v>0</v>
      </c>
      <c r="T276" s="9"/>
    </row>
    <row r="277" spans="1:20" ht="18.75" customHeight="1" x14ac:dyDescent="0.25">
      <c r="A277" s="121"/>
      <c r="B277" s="47"/>
      <c r="C277" s="7"/>
      <c r="D277" s="232"/>
      <c r="E277" s="60"/>
      <c r="F277" s="9"/>
      <c r="G277" s="9"/>
      <c r="H277" s="236"/>
      <c r="I277" s="9"/>
      <c r="J277" s="60"/>
      <c r="K277" s="9"/>
      <c r="L277" s="9"/>
      <c r="M277" s="10"/>
      <c r="N277" s="10">
        <f t="shared" si="10"/>
        <v>0</v>
      </c>
      <c r="O277" s="9"/>
      <c r="P277" s="9"/>
      <c r="Q277" s="8"/>
      <c r="R277" s="8"/>
      <c r="S277" s="250">
        <f>Tableau264[[#This Row],[MONTANT TOTAL TTC]]</f>
        <v>0</v>
      </c>
      <c r="T277" s="9"/>
    </row>
    <row r="278" spans="1:20" ht="18.75" customHeight="1" x14ac:dyDescent="0.25">
      <c r="A278" s="121"/>
      <c r="B278" s="47"/>
      <c r="C278" s="7"/>
      <c r="D278" s="232"/>
      <c r="E278" s="60"/>
      <c r="F278" s="9"/>
      <c r="G278" s="9"/>
      <c r="H278" s="236"/>
      <c r="I278" s="9"/>
      <c r="J278" s="60"/>
      <c r="K278" s="9"/>
      <c r="L278" s="9"/>
      <c r="M278" s="10"/>
      <c r="N278" s="10">
        <f t="shared" si="10"/>
        <v>0</v>
      </c>
      <c r="O278" s="9"/>
      <c r="P278" s="9"/>
      <c r="Q278" s="8"/>
      <c r="R278" s="8"/>
      <c r="S278" s="250">
        <f>Tableau264[[#This Row],[MONTANT TOTAL TTC]]</f>
        <v>0</v>
      </c>
      <c r="T278" s="9"/>
    </row>
    <row r="279" spans="1:20" ht="18.75" customHeight="1" x14ac:dyDescent="0.25">
      <c r="A279" s="121"/>
      <c r="B279" s="47"/>
      <c r="C279" s="7"/>
      <c r="D279" s="232"/>
      <c r="E279" s="60"/>
      <c r="F279" s="9"/>
      <c r="G279" s="9"/>
      <c r="H279" s="236"/>
      <c r="I279" s="9"/>
      <c r="J279" s="60"/>
      <c r="K279" s="9"/>
      <c r="L279" s="9"/>
      <c r="M279" s="10"/>
      <c r="N279" s="10">
        <f t="shared" si="10"/>
        <v>0</v>
      </c>
      <c r="O279" s="9"/>
      <c r="P279" s="9"/>
      <c r="Q279" s="8"/>
      <c r="R279" s="8"/>
      <c r="S279" s="250">
        <f>Tableau264[[#This Row],[MONTANT TOTAL TTC]]</f>
        <v>0</v>
      </c>
      <c r="T279" s="9"/>
    </row>
    <row r="280" spans="1:20" ht="18.75" customHeight="1" x14ac:dyDescent="0.25">
      <c r="A280" s="121"/>
      <c r="B280" s="47"/>
      <c r="C280" s="7"/>
      <c r="D280" s="232"/>
      <c r="E280" s="60"/>
      <c r="F280" s="9"/>
      <c r="G280" s="9"/>
      <c r="H280" s="236"/>
      <c r="I280" s="9"/>
      <c r="J280" s="60"/>
      <c r="K280" s="9"/>
      <c r="L280" s="9"/>
      <c r="M280" s="10"/>
      <c r="N280" s="10">
        <f t="shared" si="10"/>
        <v>0</v>
      </c>
      <c r="O280" s="9"/>
      <c r="P280" s="9"/>
      <c r="Q280" s="8"/>
      <c r="R280" s="8"/>
      <c r="S280" s="250">
        <f>Tableau264[[#This Row],[MONTANT TOTAL TTC]]</f>
        <v>0</v>
      </c>
      <c r="T280" s="9"/>
    </row>
    <row r="281" spans="1:20" ht="18.75" customHeight="1" x14ac:dyDescent="0.25">
      <c r="A281" s="121"/>
      <c r="B281" s="47"/>
      <c r="C281" s="7"/>
      <c r="D281" s="232"/>
      <c r="E281" s="60"/>
      <c r="F281" s="9"/>
      <c r="G281" s="9"/>
      <c r="H281" s="236"/>
      <c r="I281" s="9"/>
      <c r="J281" s="60"/>
      <c r="K281" s="9"/>
      <c r="L281" s="9"/>
      <c r="M281" s="10"/>
      <c r="N281" s="10">
        <f t="shared" si="10"/>
        <v>0</v>
      </c>
      <c r="O281" s="9"/>
      <c r="P281" s="9"/>
      <c r="Q281" s="8"/>
      <c r="R281" s="8"/>
      <c r="S281" s="250">
        <f>Tableau264[[#This Row],[MONTANT TOTAL TTC]]</f>
        <v>0</v>
      </c>
      <c r="T281" s="9"/>
    </row>
    <row r="282" spans="1:20" ht="18.75" customHeight="1" x14ac:dyDescent="0.25">
      <c r="A282" s="121"/>
      <c r="B282" s="47"/>
      <c r="C282" s="7"/>
      <c r="D282" s="232"/>
      <c r="E282" s="60"/>
      <c r="F282" s="9"/>
      <c r="G282" s="9"/>
      <c r="H282" s="236"/>
      <c r="I282" s="9"/>
      <c r="J282" s="60"/>
      <c r="K282" s="9"/>
      <c r="L282" s="9"/>
      <c r="M282" s="10"/>
      <c r="N282" s="10">
        <f t="shared" si="10"/>
        <v>0</v>
      </c>
      <c r="O282" s="9"/>
      <c r="P282" s="9"/>
      <c r="Q282" s="8"/>
      <c r="R282" s="8"/>
      <c r="S282" s="250">
        <f>Tableau264[[#This Row],[MONTANT TOTAL TTC]]</f>
        <v>0</v>
      </c>
      <c r="T282" s="9"/>
    </row>
    <row r="283" spans="1:20" ht="18.75" customHeight="1" x14ac:dyDescent="0.25">
      <c r="A283" s="121"/>
      <c r="B283" s="47"/>
      <c r="C283" s="7"/>
      <c r="D283" s="232"/>
      <c r="E283" s="60"/>
      <c r="F283" s="9"/>
      <c r="G283" s="9"/>
      <c r="H283" s="236"/>
      <c r="I283" s="9"/>
      <c r="J283" s="60"/>
      <c r="K283" s="9"/>
      <c r="L283" s="9"/>
      <c r="M283" s="10"/>
      <c r="N283" s="10">
        <f t="shared" si="10"/>
        <v>0</v>
      </c>
      <c r="O283" s="9"/>
      <c r="P283" s="9"/>
      <c r="Q283" s="8"/>
      <c r="R283" s="8"/>
      <c r="S283" s="250">
        <f>Tableau264[[#This Row],[MONTANT TOTAL TTC]]</f>
        <v>0</v>
      </c>
      <c r="T283" s="9"/>
    </row>
    <row r="284" spans="1:20" ht="18.75" customHeight="1" x14ac:dyDescent="0.25">
      <c r="A284" s="121"/>
      <c r="B284" s="47"/>
      <c r="C284" s="7"/>
      <c r="D284" s="232"/>
      <c r="E284" s="60"/>
      <c r="F284" s="9"/>
      <c r="G284" s="9"/>
      <c r="H284" s="236"/>
      <c r="I284" s="9"/>
      <c r="J284" s="60"/>
      <c r="K284" s="9"/>
      <c r="L284" s="9"/>
      <c r="M284" s="10"/>
      <c r="N284" s="10">
        <f t="shared" si="10"/>
        <v>0</v>
      </c>
      <c r="O284" s="9"/>
      <c r="P284" s="9"/>
      <c r="Q284" s="8"/>
      <c r="R284" s="8"/>
      <c r="S284" s="250">
        <f>Tableau264[[#This Row],[MONTANT TOTAL TTC]]</f>
        <v>0</v>
      </c>
      <c r="T284" s="9"/>
    </row>
    <row r="285" spans="1:20" ht="18.75" customHeight="1" x14ac:dyDescent="0.25">
      <c r="A285" s="121"/>
      <c r="B285" s="47"/>
      <c r="C285" s="7"/>
      <c r="D285" s="232"/>
      <c r="E285" s="60"/>
      <c r="F285" s="9"/>
      <c r="G285" s="9"/>
      <c r="H285" s="236"/>
      <c r="I285" s="9"/>
      <c r="J285" s="60"/>
      <c r="K285" s="9"/>
      <c r="L285" s="9"/>
      <c r="M285" s="10"/>
      <c r="N285" s="10">
        <f t="shared" si="10"/>
        <v>0</v>
      </c>
      <c r="O285" s="9"/>
      <c r="P285" s="9"/>
      <c r="Q285" s="8"/>
      <c r="R285" s="8"/>
      <c r="S285" s="250">
        <f>Tableau264[[#This Row],[MONTANT TOTAL TTC]]</f>
        <v>0</v>
      </c>
      <c r="T285" s="9"/>
    </row>
    <row r="286" spans="1:20" ht="18.75" customHeight="1" x14ac:dyDescent="0.25">
      <c r="A286" s="121"/>
      <c r="B286" s="47"/>
      <c r="C286" s="7"/>
      <c r="D286" s="232"/>
      <c r="E286" s="60"/>
      <c r="F286" s="9"/>
      <c r="G286" s="9"/>
      <c r="H286" s="236"/>
      <c r="I286" s="9"/>
      <c r="J286" s="60"/>
      <c r="K286" s="9"/>
      <c r="L286" s="9"/>
      <c r="M286" s="10"/>
      <c r="N286" s="10">
        <f t="shared" si="10"/>
        <v>0</v>
      </c>
      <c r="O286" s="9"/>
      <c r="P286" s="9"/>
      <c r="Q286" s="8"/>
      <c r="R286" s="8"/>
      <c r="S286" s="250">
        <f>Tableau264[[#This Row],[MONTANT TOTAL TTC]]</f>
        <v>0</v>
      </c>
      <c r="T286" s="9"/>
    </row>
    <row r="287" spans="1:20" ht="18.75" customHeight="1" x14ac:dyDescent="0.25">
      <c r="A287" s="121"/>
      <c r="B287" s="47"/>
      <c r="C287" s="7"/>
      <c r="D287" s="232"/>
      <c r="E287" s="60"/>
      <c r="F287" s="9"/>
      <c r="G287" s="9"/>
      <c r="H287" s="236"/>
      <c r="I287" s="9"/>
      <c r="J287" s="60"/>
      <c r="K287" s="9"/>
      <c r="L287" s="9"/>
      <c r="M287" s="10"/>
      <c r="N287" s="10">
        <f t="shared" si="10"/>
        <v>0</v>
      </c>
      <c r="O287" s="9"/>
      <c r="P287" s="9"/>
      <c r="Q287" s="8"/>
      <c r="R287" s="8"/>
      <c r="S287" s="250">
        <f>Tableau264[[#This Row],[MONTANT TOTAL TTC]]</f>
        <v>0</v>
      </c>
      <c r="T287" s="9"/>
    </row>
    <row r="288" spans="1:20" ht="18.75" customHeight="1" x14ac:dyDescent="0.25">
      <c r="A288" s="121"/>
      <c r="B288" s="47"/>
      <c r="C288" s="7"/>
      <c r="D288" s="232"/>
      <c r="E288" s="60"/>
      <c r="F288" s="9"/>
      <c r="G288" s="9"/>
      <c r="H288" s="236"/>
      <c r="I288" s="9"/>
      <c r="J288" s="60"/>
      <c r="K288" s="9"/>
      <c r="L288" s="9"/>
      <c r="M288" s="10"/>
      <c r="N288" s="10">
        <f t="shared" si="10"/>
        <v>0</v>
      </c>
      <c r="O288" s="9"/>
      <c r="P288" s="9"/>
      <c r="Q288" s="8"/>
      <c r="R288" s="8"/>
      <c r="S288" s="250">
        <f>Tableau264[[#This Row],[MONTANT TOTAL TTC]]</f>
        <v>0</v>
      </c>
      <c r="T288" s="9"/>
    </row>
    <row r="289" spans="1:20" ht="18.75" customHeight="1" x14ac:dyDescent="0.25">
      <c r="A289" s="121"/>
      <c r="B289" s="47"/>
      <c r="C289" s="7"/>
      <c r="D289" s="232"/>
      <c r="E289" s="60"/>
      <c r="F289" s="9"/>
      <c r="G289" s="9"/>
      <c r="H289" s="236"/>
      <c r="I289" s="9"/>
      <c r="J289" s="60"/>
      <c r="K289" s="9"/>
      <c r="L289" s="9"/>
      <c r="M289" s="10"/>
      <c r="N289" s="10">
        <f t="shared" si="10"/>
        <v>0</v>
      </c>
      <c r="O289" s="9"/>
      <c r="P289" s="9"/>
      <c r="Q289" s="8"/>
      <c r="R289" s="8"/>
      <c r="S289" s="250">
        <f>Tableau264[[#This Row],[MONTANT TOTAL TTC]]</f>
        <v>0</v>
      </c>
      <c r="T289" s="9"/>
    </row>
    <row r="290" spans="1:20" ht="18.75" customHeight="1" x14ac:dyDescent="0.25">
      <c r="A290" s="121"/>
      <c r="B290" s="47"/>
      <c r="C290" s="7"/>
      <c r="D290" s="232"/>
      <c r="E290" s="60"/>
      <c r="F290" s="9"/>
      <c r="G290" s="9"/>
      <c r="H290" s="236"/>
      <c r="I290" s="9"/>
      <c r="J290" s="60"/>
      <c r="K290" s="9"/>
      <c r="L290" s="9"/>
      <c r="M290" s="10"/>
      <c r="N290" s="10">
        <f t="shared" si="10"/>
        <v>0</v>
      </c>
      <c r="O290" s="9"/>
      <c r="P290" s="9"/>
      <c r="Q290" s="8"/>
      <c r="R290" s="8"/>
      <c r="S290" s="250">
        <f>Tableau264[[#This Row],[MONTANT TOTAL TTC]]</f>
        <v>0</v>
      </c>
      <c r="T290" s="9"/>
    </row>
    <row r="291" spans="1:20" ht="18.75" customHeight="1" x14ac:dyDescent="0.25">
      <c r="A291" s="121"/>
      <c r="B291" s="47"/>
      <c r="C291" s="7"/>
      <c r="D291" s="232"/>
      <c r="E291" s="60"/>
      <c r="F291" s="9"/>
      <c r="G291" s="9"/>
      <c r="H291" s="236"/>
      <c r="I291" s="9"/>
      <c r="J291" s="60"/>
      <c r="K291" s="9"/>
      <c r="L291" s="9"/>
      <c r="M291" s="10"/>
      <c r="N291" s="10">
        <f t="shared" si="10"/>
        <v>0</v>
      </c>
      <c r="O291" s="9"/>
      <c r="P291" s="9"/>
      <c r="Q291" s="8"/>
      <c r="R291" s="8"/>
      <c r="S291" s="250">
        <f>Tableau264[[#This Row],[MONTANT TOTAL TTC]]</f>
        <v>0</v>
      </c>
      <c r="T291" s="9"/>
    </row>
    <row r="292" spans="1:20" ht="18.75" customHeight="1" x14ac:dyDescent="0.25">
      <c r="A292" s="121"/>
      <c r="B292" s="47"/>
      <c r="C292" s="7"/>
      <c r="D292" s="232"/>
      <c r="E292" s="60"/>
      <c r="F292" s="9"/>
      <c r="G292" s="9"/>
      <c r="H292" s="236"/>
      <c r="I292" s="9"/>
      <c r="J292" s="60"/>
      <c r="K292" s="9"/>
      <c r="L292" s="9"/>
      <c r="M292" s="10"/>
      <c r="N292" s="10">
        <f t="shared" si="10"/>
        <v>0</v>
      </c>
      <c r="O292" s="9"/>
      <c r="P292" s="9"/>
      <c r="Q292" s="8"/>
      <c r="R292" s="8"/>
      <c r="S292" s="250">
        <f>Tableau264[[#This Row],[MONTANT TOTAL TTC]]</f>
        <v>0</v>
      </c>
      <c r="T292" s="9"/>
    </row>
    <row r="293" spans="1:20" ht="18.75" customHeight="1" x14ac:dyDescent="0.25">
      <c r="A293" s="121"/>
      <c r="B293" s="47"/>
      <c r="C293" s="7"/>
      <c r="D293" s="232"/>
      <c r="E293" s="60"/>
      <c r="F293" s="9"/>
      <c r="G293" s="9"/>
      <c r="H293" s="236"/>
      <c r="I293" s="9"/>
      <c r="J293" s="60"/>
      <c r="K293" s="9"/>
      <c r="L293" s="9"/>
      <c r="M293" s="10"/>
      <c r="N293" s="10">
        <f t="shared" si="10"/>
        <v>0</v>
      </c>
      <c r="O293" s="9"/>
      <c r="P293" s="9"/>
      <c r="Q293" s="8"/>
      <c r="R293" s="8"/>
      <c r="S293" s="250">
        <f>Tableau264[[#This Row],[MONTANT TOTAL TTC]]</f>
        <v>0</v>
      </c>
      <c r="T293" s="9"/>
    </row>
    <row r="294" spans="1:20" ht="18.75" customHeight="1" x14ac:dyDescent="0.25">
      <c r="A294" s="121"/>
      <c r="B294" s="47"/>
      <c r="C294" s="7"/>
      <c r="D294" s="232"/>
      <c r="E294" s="60"/>
      <c r="F294" s="9"/>
      <c r="G294" s="9"/>
      <c r="H294" s="236"/>
      <c r="I294" s="9"/>
      <c r="J294" s="60"/>
      <c r="K294" s="9"/>
      <c r="L294" s="9"/>
      <c r="M294" s="10"/>
      <c r="N294" s="10">
        <f t="shared" si="10"/>
        <v>0</v>
      </c>
      <c r="O294" s="9"/>
      <c r="P294" s="9"/>
      <c r="Q294" s="8"/>
      <c r="R294" s="8"/>
      <c r="S294" s="250">
        <f>Tableau264[[#This Row],[MONTANT TOTAL TTC]]</f>
        <v>0</v>
      </c>
      <c r="T294" s="9"/>
    </row>
    <row r="295" spans="1:20" ht="18.75" customHeight="1" x14ac:dyDescent="0.25">
      <c r="A295" s="121"/>
      <c r="B295" s="47"/>
      <c r="C295" s="7"/>
      <c r="D295" s="232"/>
      <c r="E295" s="60"/>
      <c r="F295" s="9"/>
      <c r="G295" s="9"/>
      <c r="H295" s="236"/>
      <c r="I295" s="9"/>
      <c r="J295" s="60"/>
      <c r="K295" s="9"/>
      <c r="L295" s="9"/>
      <c r="M295" s="10"/>
      <c r="N295" s="10">
        <f t="shared" si="10"/>
        <v>0</v>
      </c>
      <c r="O295" s="9"/>
      <c r="P295" s="9"/>
      <c r="Q295" s="8"/>
      <c r="R295" s="8"/>
      <c r="S295" s="250">
        <f>Tableau264[[#This Row],[MONTANT TOTAL TTC]]</f>
        <v>0</v>
      </c>
      <c r="T295" s="9"/>
    </row>
    <row r="296" spans="1:20" ht="18.75" customHeight="1" x14ac:dyDescent="0.25">
      <c r="A296" s="121"/>
      <c r="B296" s="47"/>
      <c r="C296" s="7"/>
      <c r="D296" s="232"/>
      <c r="E296" s="60"/>
      <c r="F296" s="9"/>
      <c r="G296" s="9"/>
      <c r="H296" s="236"/>
      <c r="I296" s="9"/>
      <c r="J296" s="60"/>
      <c r="K296" s="9"/>
      <c r="L296" s="9"/>
      <c r="M296" s="10"/>
      <c r="N296" s="10">
        <f t="shared" si="10"/>
        <v>0</v>
      </c>
      <c r="O296" s="9"/>
      <c r="P296" s="9"/>
      <c r="Q296" s="8"/>
      <c r="R296" s="8"/>
      <c r="S296" s="250">
        <f>Tableau264[[#This Row],[MONTANT TOTAL TTC]]</f>
        <v>0</v>
      </c>
      <c r="T296" s="9"/>
    </row>
    <row r="297" spans="1:20" ht="18.75" customHeight="1" x14ac:dyDescent="0.25">
      <c r="A297" s="121"/>
      <c r="B297" s="47"/>
      <c r="C297" s="7"/>
      <c r="D297" s="232"/>
      <c r="E297" s="60"/>
      <c r="F297" s="9"/>
      <c r="G297" s="9"/>
      <c r="H297" s="236"/>
      <c r="I297" s="9"/>
      <c r="J297" s="60"/>
      <c r="K297" s="9"/>
      <c r="L297" s="9"/>
      <c r="M297" s="10"/>
      <c r="N297" s="10">
        <f t="shared" si="10"/>
        <v>0</v>
      </c>
      <c r="O297" s="9"/>
      <c r="P297" s="9"/>
      <c r="Q297" s="8"/>
      <c r="R297" s="8"/>
      <c r="S297" s="250">
        <f>Tableau264[[#This Row],[MONTANT TOTAL TTC]]</f>
        <v>0</v>
      </c>
      <c r="T297" s="9"/>
    </row>
    <row r="298" spans="1:20" ht="18.75" customHeight="1" x14ac:dyDescent="0.25">
      <c r="A298" s="121"/>
      <c r="B298" s="47"/>
      <c r="C298" s="7"/>
      <c r="D298" s="232"/>
      <c r="E298" s="60"/>
      <c r="F298" s="9"/>
      <c r="G298" s="9"/>
      <c r="H298" s="236"/>
      <c r="I298" s="9"/>
      <c r="J298" s="60"/>
      <c r="K298" s="9"/>
      <c r="L298" s="9"/>
      <c r="M298" s="10"/>
      <c r="N298" s="10">
        <f t="shared" si="10"/>
        <v>0</v>
      </c>
      <c r="O298" s="9"/>
      <c r="P298" s="9"/>
      <c r="Q298" s="8"/>
      <c r="R298" s="8"/>
      <c r="S298" s="250">
        <f>Tableau264[[#This Row],[MONTANT TOTAL TTC]]</f>
        <v>0</v>
      </c>
      <c r="T298" s="9"/>
    </row>
    <row r="299" spans="1:20" ht="18.75" customHeight="1" x14ac:dyDescent="0.25">
      <c r="A299" s="121"/>
      <c r="B299" s="47"/>
      <c r="C299" s="7"/>
      <c r="D299" s="232"/>
      <c r="E299" s="60"/>
      <c r="F299" s="9"/>
      <c r="G299" s="9"/>
      <c r="H299" s="236"/>
      <c r="I299" s="9"/>
      <c r="J299" s="60"/>
      <c r="K299" s="9"/>
      <c r="L299" s="9"/>
      <c r="M299" s="10"/>
      <c r="N299" s="10">
        <f t="shared" si="10"/>
        <v>0</v>
      </c>
      <c r="O299" s="9"/>
      <c r="P299" s="9"/>
      <c r="Q299" s="8"/>
      <c r="R299" s="8"/>
      <c r="S299" s="250">
        <f>Tableau264[[#This Row],[MONTANT TOTAL TTC]]</f>
        <v>0</v>
      </c>
      <c r="T299" s="9"/>
    </row>
    <row r="300" spans="1:20" ht="18.75" customHeight="1" x14ac:dyDescent="0.25">
      <c r="A300" s="121"/>
      <c r="B300" s="47"/>
      <c r="C300" s="7"/>
      <c r="D300" s="232"/>
      <c r="E300" s="60"/>
      <c r="F300" s="9"/>
      <c r="G300" s="9"/>
      <c r="H300" s="236"/>
      <c r="I300" s="9"/>
      <c r="J300" s="60"/>
      <c r="K300" s="9"/>
      <c r="L300" s="9"/>
      <c r="M300" s="10"/>
      <c r="N300" s="10">
        <f t="shared" si="10"/>
        <v>0</v>
      </c>
      <c r="O300" s="9"/>
      <c r="P300" s="9"/>
      <c r="Q300" s="8"/>
      <c r="R300" s="8"/>
      <c r="S300" s="250">
        <f>Tableau264[[#This Row],[MONTANT TOTAL TTC]]</f>
        <v>0</v>
      </c>
      <c r="T300" s="9"/>
    </row>
    <row r="301" spans="1:20" ht="18.75" customHeight="1" x14ac:dyDescent="0.25">
      <c r="A301" s="121"/>
      <c r="B301" s="47"/>
      <c r="C301" s="7"/>
      <c r="D301" s="232"/>
      <c r="E301" s="60"/>
      <c r="F301" s="9"/>
      <c r="G301" s="9"/>
      <c r="H301" s="236"/>
      <c r="I301" s="9"/>
      <c r="J301" s="60"/>
      <c r="K301" s="9"/>
      <c r="L301" s="9"/>
      <c r="M301" s="10"/>
      <c r="N301" s="10">
        <f t="shared" si="10"/>
        <v>0</v>
      </c>
      <c r="O301" s="9"/>
      <c r="P301" s="9"/>
      <c r="Q301" s="8"/>
      <c r="R301" s="8"/>
      <c r="S301" s="250">
        <f>Tableau264[[#This Row],[MONTANT TOTAL TTC]]</f>
        <v>0</v>
      </c>
      <c r="T301" s="9"/>
    </row>
    <row r="302" spans="1:20" ht="18.75" customHeight="1" x14ac:dyDescent="0.25">
      <c r="A302" s="121"/>
      <c r="B302" s="47"/>
      <c r="C302" s="7"/>
      <c r="D302" s="232"/>
      <c r="E302" s="60"/>
      <c r="F302" s="9"/>
      <c r="G302" s="9"/>
      <c r="H302" s="236"/>
      <c r="I302" s="9"/>
      <c r="J302" s="60"/>
      <c r="K302" s="9"/>
      <c r="L302" s="9"/>
      <c r="M302" s="10"/>
      <c r="N302" s="10">
        <f t="shared" si="10"/>
        <v>0</v>
      </c>
      <c r="O302" s="9"/>
      <c r="P302" s="9"/>
      <c r="Q302" s="8"/>
      <c r="R302" s="8"/>
      <c r="S302" s="250">
        <f>Tableau264[[#This Row],[MONTANT TOTAL TTC]]</f>
        <v>0</v>
      </c>
      <c r="T302" s="9"/>
    </row>
    <row r="303" spans="1:20" ht="18.75" customHeight="1" x14ac:dyDescent="0.25">
      <c r="A303" s="121"/>
      <c r="B303" s="47"/>
      <c r="C303" s="7"/>
      <c r="D303" s="232"/>
      <c r="E303" s="60"/>
      <c r="F303" s="9"/>
      <c r="G303" s="9"/>
      <c r="H303" s="236"/>
      <c r="I303" s="9"/>
      <c r="J303" s="60"/>
      <c r="K303" s="9"/>
      <c r="L303" s="9"/>
      <c r="M303" s="10"/>
      <c r="N303" s="10">
        <f t="shared" si="10"/>
        <v>0</v>
      </c>
      <c r="O303" s="9"/>
      <c r="P303" s="9"/>
      <c r="Q303" s="8"/>
      <c r="R303" s="8"/>
      <c r="S303" s="250">
        <f>Tableau264[[#This Row],[MONTANT TOTAL TTC]]</f>
        <v>0</v>
      </c>
      <c r="T303" s="9"/>
    </row>
    <row r="304" spans="1:20" ht="18.75" customHeight="1" x14ac:dyDescent="0.25">
      <c r="A304" s="121"/>
      <c r="B304" s="47"/>
      <c r="C304" s="7"/>
      <c r="D304" s="232"/>
      <c r="E304" s="60"/>
      <c r="F304" s="9"/>
      <c r="G304" s="9"/>
      <c r="H304" s="236"/>
      <c r="I304" s="9"/>
      <c r="J304" s="60"/>
      <c r="K304" s="9"/>
      <c r="L304" s="9"/>
      <c r="M304" s="10"/>
      <c r="N304" s="10">
        <f t="shared" si="10"/>
        <v>0</v>
      </c>
      <c r="O304" s="9"/>
      <c r="P304" s="9"/>
      <c r="Q304" s="8"/>
      <c r="R304" s="8"/>
      <c r="S304" s="250">
        <f>Tableau264[[#This Row],[MONTANT TOTAL TTC]]</f>
        <v>0</v>
      </c>
      <c r="T304" s="9"/>
    </row>
    <row r="305" spans="1:20" ht="18.75" customHeight="1" x14ac:dyDescent="0.25">
      <c r="A305" s="121"/>
      <c r="B305" s="47"/>
      <c r="C305" s="7"/>
      <c r="D305" s="232"/>
      <c r="E305" s="60"/>
      <c r="F305" s="9"/>
      <c r="G305" s="9"/>
      <c r="H305" s="236"/>
      <c r="I305" s="9"/>
      <c r="J305" s="60"/>
      <c r="K305" s="9"/>
      <c r="L305" s="9"/>
      <c r="M305" s="10"/>
      <c r="N305" s="10">
        <f t="shared" si="10"/>
        <v>0</v>
      </c>
      <c r="O305" s="9"/>
      <c r="P305" s="9"/>
      <c r="Q305" s="8"/>
      <c r="R305" s="8"/>
      <c r="S305" s="250">
        <f>Tableau264[[#This Row],[MONTANT TOTAL TTC]]</f>
        <v>0</v>
      </c>
      <c r="T305" s="9"/>
    </row>
    <row r="306" spans="1:20" ht="18.75" customHeight="1" x14ac:dyDescent="0.25">
      <c r="A306" s="121"/>
      <c r="B306" s="48"/>
      <c r="C306" s="11"/>
      <c r="D306" s="233"/>
      <c r="E306" s="61"/>
      <c r="F306" s="13"/>
      <c r="G306" s="13"/>
      <c r="H306" s="237"/>
      <c r="I306" s="13"/>
      <c r="J306" s="61"/>
      <c r="K306" s="13"/>
      <c r="L306" s="13"/>
      <c r="M306" s="14"/>
      <c r="N306" s="14">
        <f t="shared" si="10"/>
        <v>0</v>
      </c>
      <c r="O306" s="13"/>
      <c r="P306" s="13"/>
      <c r="Q306" s="12"/>
      <c r="R306" s="12"/>
      <c r="S306" s="250">
        <f>Tableau264[[#This Row],[MONTANT TOTAL TTC]]</f>
        <v>0</v>
      </c>
      <c r="T306" s="13"/>
    </row>
    <row r="307" spans="1:20" ht="18.75" customHeight="1" x14ac:dyDescent="0.25">
      <c r="A307" s="29"/>
      <c r="B307" s="49" t="s">
        <v>10</v>
      </c>
      <c r="C307" s="50"/>
      <c r="D307" s="234"/>
      <c r="E307" s="44"/>
      <c r="F307" s="44"/>
      <c r="G307" s="44"/>
      <c r="H307" s="238"/>
      <c r="I307" s="44"/>
      <c r="J307" s="44"/>
      <c r="K307" s="44"/>
      <c r="L307" s="44"/>
      <c r="M307" s="44"/>
      <c r="N307" s="45">
        <f>SUBTOTAL(109,N209:N306)</f>
        <v>0</v>
      </c>
      <c r="O307" s="44"/>
      <c r="P307" s="44"/>
      <c r="Q307" s="46"/>
      <c r="R307" s="46"/>
      <c r="S307" s="254">
        <f>Tableau264[[#This Row],[MONTANT TOTAL TTC]]</f>
        <v>0</v>
      </c>
      <c r="T307" s="85"/>
    </row>
  </sheetData>
  <mergeCells count="7">
    <mergeCell ref="A1:T1"/>
    <mergeCell ref="A105:A203"/>
    <mergeCell ref="B207:T207"/>
    <mergeCell ref="A209:A306"/>
    <mergeCell ref="A3:A100"/>
    <mergeCell ref="B104:T104"/>
    <mergeCell ref="A102:T103"/>
  </mergeCells>
  <conditionalFormatting sqref="L101:N101 L5:L100 L2:L3 L205:N206 L308:N1048576">
    <cfRule type="cellIs" dxfId="358" priority="91" operator="equal">
      <formula>"OUI"</formula>
    </cfRule>
    <cfRule type="cellIs" dxfId="357" priority="92" operator="equal">
      <formula>"NON"</formula>
    </cfRule>
  </conditionalFormatting>
  <conditionalFormatting sqref="L4">
    <cfRule type="cellIs" dxfId="356" priority="89" operator="equal">
      <formula>"OUI"</formula>
    </cfRule>
    <cfRule type="cellIs" dxfId="355" priority="90" operator="equal">
      <formula>"NON"</formula>
    </cfRule>
  </conditionalFormatting>
  <conditionalFormatting sqref="B3:T100">
    <cfRule type="expression" dxfId="354" priority="86">
      <formula>IF($B3="REFUSE",1)</formula>
    </cfRule>
    <cfRule type="expression" dxfId="353" priority="87">
      <formula>IF($B3="PAYE",1)</formula>
    </cfRule>
    <cfRule type="expression" dxfId="352" priority="88">
      <formula>IF($B3="ACCORD",1)</formula>
    </cfRule>
  </conditionalFormatting>
  <conditionalFormatting sqref="O104:Q104">
    <cfRule type="cellIs" dxfId="351" priority="83" operator="equal">
      <formula>"OUI"</formula>
    </cfRule>
    <cfRule type="cellIs" dxfId="350" priority="84" operator="equal">
      <formula>"NON"</formula>
    </cfRule>
  </conditionalFormatting>
  <conditionalFormatting sqref="O105">
    <cfRule type="cellIs" dxfId="349" priority="81" operator="equal">
      <formula>"OUI"</formula>
    </cfRule>
    <cfRule type="cellIs" dxfId="348" priority="82" operator="equal">
      <formula>"NON"</formula>
    </cfRule>
  </conditionalFormatting>
  <conditionalFormatting sqref="L105">
    <cfRule type="cellIs" dxfId="347" priority="74" operator="equal">
      <formula>"OUI"</formula>
    </cfRule>
    <cfRule type="cellIs" dxfId="346" priority="75" operator="equal">
      <formula>"NON"</formula>
    </cfRule>
  </conditionalFormatting>
  <conditionalFormatting sqref="L207:N207 L208">
    <cfRule type="cellIs" dxfId="345" priority="41" operator="equal">
      <formula>"OUI"</formula>
    </cfRule>
    <cfRule type="cellIs" dxfId="344" priority="42" operator="equal">
      <formula>"NON"</formula>
    </cfRule>
  </conditionalFormatting>
  <conditionalFormatting sqref="L204:N204 L193:L203">
    <cfRule type="cellIs" dxfId="343" priority="34" operator="equal">
      <formula>"OUI"</formula>
    </cfRule>
    <cfRule type="cellIs" dxfId="342" priority="35" operator="equal">
      <formula>"NON"</formula>
    </cfRule>
  </conditionalFormatting>
  <conditionalFormatting sqref="B193:S203">
    <cfRule type="expression" dxfId="341" priority="29">
      <formula>IF($B193="REFUSE",1)</formula>
    </cfRule>
    <cfRule type="expression" dxfId="340" priority="30">
      <formula>IF($B193="PAYE",1)</formula>
    </cfRule>
    <cfRule type="expression" dxfId="339" priority="31">
      <formula>IF($B193="ACCORD",1)</formula>
    </cfRule>
  </conditionalFormatting>
  <conditionalFormatting sqref="L307:N307 L211:L306 L209">
    <cfRule type="cellIs" dxfId="338" priority="27" operator="equal">
      <formula>"OUI"</formula>
    </cfRule>
    <cfRule type="cellIs" dxfId="337" priority="28" operator="equal">
      <formula>"NON"</formula>
    </cfRule>
  </conditionalFormatting>
  <conditionalFormatting sqref="L210">
    <cfRule type="cellIs" dxfId="336" priority="25" operator="equal">
      <formula>"OUI"</formula>
    </cfRule>
    <cfRule type="cellIs" dxfId="335" priority="26" operator="equal">
      <formula>"NON"</formula>
    </cfRule>
  </conditionalFormatting>
  <conditionalFormatting sqref="B209:R306">
    <cfRule type="expression" dxfId="334" priority="22">
      <formula>IF($B209="REFUSE",1)</formula>
    </cfRule>
    <cfRule type="expression" dxfId="333" priority="23">
      <formula>IF($B209="PAYE",1)</formula>
    </cfRule>
    <cfRule type="expression" dxfId="332" priority="24">
      <formula>IF($B209="ACCORD",1)</formula>
    </cfRule>
  </conditionalFormatting>
  <conditionalFormatting sqref="S106:T203">
    <cfRule type="expression" dxfId="331" priority="6">
      <formula>IF($B106="REFUSE",1)</formula>
    </cfRule>
    <cfRule type="expression" dxfId="330" priority="7">
      <formula>IF($B106="PAYE",1)</formula>
    </cfRule>
    <cfRule type="expression" dxfId="329" priority="8">
      <formula>IF($B106="ACCORD",1)</formula>
    </cfRule>
  </conditionalFormatting>
  <conditionalFormatting sqref="L108:L192 L106">
    <cfRule type="cellIs" dxfId="328" priority="20" operator="equal">
      <formula>"OUI"</formula>
    </cfRule>
    <cfRule type="cellIs" dxfId="327" priority="21" operator="equal">
      <formula>"NON"</formula>
    </cfRule>
  </conditionalFormatting>
  <conditionalFormatting sqref="L107">
    <cfRule type="cellIs" dxfId="326" priority="18" operator="equal">
      <formula>"OUI"</formula>
    </cfRule>
    <cfRule type="cellIs" dxfId="325" priority="19" operator="equal">
      <formula>"NON"</formula>
    </cfRule>
  </conditionalFormatting>
  <conditionalFormatting sqref="B107:S192 B106:R106">
    <cfRule type="expression" dxfId="324" priority="15">
      <formula>IF($B106="REFUSE",1)</formula>
    </cfRule>
    <cfRule type="expression" dxfId="323" priority="16">
      <formula>IF($B106="PAYE",1)</formula>
    </cfRule>
    <cfRule type="expression" dxfId="322" priority="17">
      <formula>IF($B106="ACCORD",1)</formula>
    </cfRule>
  </conditionalFormatting>
  <conditionalFormatting sqref="S1:S207 S308:S1048576">
    <cfRule type="cellIs" dxfId="321" priority="5" operator="greaterThan">
      <formula>0</formula>
    </cfRule>
  </conditionalFormatting>
  <conditionalFormatting sqref="S209:T306">
    <cfRule type="expression" dxfId="320" priority="2">
      <formula>IF($B209="REFUSE",1)</formula>
    </cfRule>
    <cfRule type="expression" dxfId="319" priority="3">
      <formula>IF($B209="PAYE",1)</formula>
    </cfRule>
    <cfRule type="expression" dxfId="318" priority="4">
      <formula>IF($B209="ACCORD",1)</formula>
    </cfRule>
  </conditionalFormatting>
  <conditionalFormatting sqref="S208:S307">
    <cfRule type="cellIs" dxfId="317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V307"/>
  <sheetViews>
    <sheetView zoomScale="90" zoomScaleNormal="90" workbookViewId="0">
      <pane xSplit="1" ySplit="2" topLeftCell="L102" activePane="bottomRight" state="frozen"/>
      <selection pane="topRight" activeCell="B1" sqref="B1"/>
      <selection pane="bottomLeft" activeCell="A3" sqref="A3"/>
      <selection pane="bottomRight" activeCell="X104" sqref="X104"/>
    </sheetView>
  </sheetViews>
  <sheetFormatPr baseColWidth="10" defaultRowHeight="15.75" x14ac:dyDescent="0.25"/>
  <cols>
    <col min="1" max="1" width="14.28515625" customWidth="1"/>
    <col min="2" max="3" width="12.85546875" style="78" customWidth="1"/>
    <col min="4" max="4" width="15.85546875" style="164" customWidth="1"/>
    <col min="5" max="5" width="24.140625" style="78" customWidth="1"/>
    <col min="6" max="6" width="22.7109375" style="78" customWidth="1"/>
    <col min="7" max="7" width="32" style="78" customWidth="1"/>
    <col min="8" max="8" width="16.7109375" style="167" customWidth="1"/>
    <col min="9" max="9" width="22.7109375" style="78" customWidth="1"/>
    <col min="10" max="10" width="22.85546875" style="78" customWidth="1"/>
    <col min="11" max="11" width="32.42578125" style="78" customWidth="1"/>
    <col min="12" max="12" width="10.7109375" style="78" customWidth="1"/>
    <col min="13" max="14" width="18.7109375" style="78" customWidth="1"/>
    <col min="15" max="15" width="15.42578125" style="78" customWidth="1"/>
    <col min="16" max="16" width="15.140625" style="78" customWidth="1"/>
    <col min="17" max="18" width="26.7109375" style="79" customWidth="1"/>
    <col min="19" max="19" width="18.7109375" style="80" customWidth="1"/>
    <col min="20" max="20" width="19.85546875" style="80" customWidth="1"/>
    <col min="21" max="21" width="18.7109375" style="78" customWidth="1"/>
    <col min="22" max="22" width="30.85546875" style="78" customWidth="1"/>
  </cols>
  <sheetData>
    <row r="1" spans="1:22" ht="81" customHeight="1" x14ac:dyDescent="0.25">
      <c r="A1" s="168" t="s">
        <v>51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71"/>
    </row>
    <row r="2" spans="1:22" ht="60.75" customHeight="1" x14ac:dyDescent="0.25">
      <c r="A2" s="172"/>
      <c r="B2" s="274" t="s">
        <v>18</v>
      </c>
      <c r="C2" s="274" t="s">
        <v>0</v>
      </c>
      <c r="D2" s="278" t="s">
        <v>49</v>
      </c>
      <c r="E2" s="274" t="s">
        <v>2</v>
      </c>
      <c r="F2" s="274" t="s">
        <v>3</v>
      </c>
      <c r="G2" s="274" t="s">
        <v>11</v>
      </c>
      <c r="H2" s="275" t="s">
        <v>14</v>
      </c>
      <c r="I2" s="274" t="s">
        <v>13</v>
      </c>
      <c r="J2" s="274" t="s">
        <v>27</v>
      </c>
      <c r="K2" s="274" t="s">
        <v>8</v>
      </c>
      <c r="L2" s="274" t="s">
        <v>6</v>
      </c>
      <c r="M2" s="276" t="s">
        <v>55</v>
      </c>
      <c r="N2" s="276" t="s">
        <v>56</v>
      </c>
      <c r="O2" s="274" t="s">
        <v>7</v>
      </c>
      <c r="P2" s="274" t="s">
        <v>15</v>
      </c>
      <c r="Q2" s="277" t="s">
        <v>26</v>
      </c>
      <c r="R2" s="277" t="s">
        <v>4</v>
      </c>
      <c r="S2" s="276" t="s">
        <v>5</v>
      </c>
      <c r="T2" s="276" t="s">
        <v>9</v>
      </c>
      <c r="U2" s="274" t="s">
        <v>48</v>
      </c>
      <c r="V2" s="274" t="s">
        <v>12</v>
      </c>
    </row>
    <row r="3" spans="1:22" ht="18.75" customHeight="1" x14ac:dyDescent="0.25">
      <c r="A3" s="131" t="s">
        <v>47</v>
      </c>
      <c r="B3" s="194"/>
      <c r="C3" s="194"/>
      <c r="D3" s="193"/>
      <c r="E3" s="191"/>
      <c r="F3" s="190"/>
      <c r="G3" s="190"/>
      <c r="H3" s="192"/>
      <c r="I3" s="190"/>
      <c r="J3" s="191"/>
      <c r="K3" s="190"/>
      <c r="L3" s="190"/>
      <c r="M3" s="188"/>
      <c r="N3" s="188">
        <f>IF(OR(B3="Refuse",B3="Refusé"),0,(M3*1.2))</f>
        <v>0</v>
      </c>
      <c r="O3" s="190"/>
      <c r="P3" s="190"/>
      <c r="Q3" s="189"/>
      <c r="R3" s="189"/>
      <c r="S3" s="188"/>
      <c r="T3" s="187">
        <f>Tableau269[[#This Row],[MONTANT RECU TTC]]-Tableau269[[#This Row],[MONTANT TOTAL TTC]]</f>
        <v>0</v>
      </c>
      <c r="U3" s="186"/>
      <c r="V3" s="185"/>
    </row>
    <row r="4" spans="1:22" ht="18.75" customHeight="1" x14ac:dyDescent="0.25">
      <c r="A4" s="132"/>
      <c r="B4" s="64"/>
      <c r="C4" s="64"/>
      <c r="D4" s="162"/>
      <c r="E4" s="65"/>
      <c r="F4" s="66"/>
      <c r="G4" s="66"/>
      <c r="H4" s="165"/>
      <c r="I4" s="66"/>
      <c r="J4" s="65"/>
      <c r="K4" s="66"/>
      <c r="L4" s="66"/>
      <c r="M4" s="67"/>
      <c r="N4" s="67">
        <f t="shared" ref="N4:N34" si="0">IF(OR(B4="Refuse",B4="Refusé"),0,(M4*1.2))</f>
        <v>0</v>
      </c>
      <c r="O4" s="66"/>
      <c r="P4" s="66"/>
      <c r="Q4" s="63"/>
      <c r="R4" s="63"/>
      <c r="S4" s="67"/>
      <c r="T4" s="68">
        <f>Tableau269[[#This Row],[MONTANT RECU TTC]]-Tableau269[[#This Row],[MONTANT TOTAL TTC]]</f>
        <v>0</v>
      </c>
      <c r="U4" s="69"/>
      <c r="V4" s="173"/>
    </row>
    <row r="5" spans="1:22" ht="18.75" customHeight="1" x14ac:dyDescent="0.25">
      <c r="A5" s="132"/>
      <c r="B5" s="64"/>
      <c r="C5" s="64"/>
      <c r="D5" s="162"/>
      <c r="E5" s="65"/>
      <c r="F5" s="66"/>
      <c r="G5" s="66"/>
      <c r="H5" s="165"/>
      <c r="I5" s="66"/>
      <c r="J5" s="65"/>
      <c r="K5" s="66"/>
      <c r="L5" s="66"/>
      <c r="M5" s="67"/>
      <c r="N5" s="67">
        <f t="shared" si="0"/>
        <v>0</v>
      </c>
      <c r="O5" s="66"/>
      <c r="P5" s="66"/>
      <c r="Q5" s="63"/>
      <c r="R5" s="63"/>
      <c r="S5" s="67"/>
      <c r="T5" s="68">
        <f>Tableau269[[#This Row],[MONTANT RECU TTC]]-Tableau269[[#This Row],[MONTANT TOTAL TTC]]</f>
        <v>0</v>
      </c>
      <c r="U5" s="69"/>
      <c r="V5" s="173"/>
    </row>
    <row r="6" spans="1:22" ht="18.75" customHeight="1" x14ac:dyDescent="0.25">
      <c r="A6" s="132"/>
      <c r="B6" s="64"/>
      <c r="C6" s="64"/>
      <c r="D6" s="162"/>
      <c r="E6" s="65"/>
      <c r="F6" s="66"/>
      <c r="G6" s="66"/>
      <c r="H6" s="165"/>
      <c r="I6" s="66"/>
      <c r="J6" s="65"/>
      <c r="K6" s="66"/>
      <c r="L6" s="66"/>
      <c r="M6" s="67"/>
      <c r="N6" s="67">
        <f t="shared" si="0"/>
        <v>0</v>
      </c>
      <c r="O6" s="66"/>
      <c r="P6" s="66"/>
      <c r="Q6" s="63"/>
      <c r="R6" s="63"/>
      <c r="S6" s="67"/>
      <c r="T6" s="68">
        <f>Tableau269[[#This Row],[MONTANT RECU TTC]]-Tableau269[[#This Row],[MONTANT TOTAL TTC]]</f>
        <v>0</v>
      </c>
      <c r="U6" s="69"/>
      <c r="V6" s="173"/>
    </row>
    <row r="7" spans="1:22" ht="18.75" customHeight="1" x14ac:dyDescent="0.25">
      <c r="A7" s="132"/>
      <c r="B7" s="64"/>
      <c r="C7" s="64"/>
      <c r="D7" s="162"/>
      <c r="E7" s="65"/>
      <c r="F7" s="66"/>
      <c r="G7" s="66"/>
      <c r="H7" s="165"/>
      <c r="I7" s="66"/>
      <c r="J7" s="65"/>
      <c r="K7" s="66"/>
      <c r="L7" s="66"/>
      <c r="M7" s="67"/>
      <c r="N7" s="67">
        <f t="shared" si="0"/>
        <v>0</v>
      </c>
      <c r="O7" s="66"/>
      <c r="P7" s="66"/>
      <c r="Q7" s="63"/>
      <c r="R7" s="63"/>
      <c r="S7" s="67"/>
      <c r="T7" s="68">
        <f>Tableau269[[#This Row],[MONTANT RECU TTC]]-Tableau269[[#This Row],[MONTANT TOTAL TTC]]</f>
        <v>0</v>
      </c>
      <c r="U7" s="69"/>
      <c r="V7" s="173"/>
    </row>
    <row r="8" spans="1:22" ht="18.75" customHeight="1" x14ac:dyDescent="0.25">
      <c r="A8" s="132"/>
      <c r="B8" s="64"/>
      <c r="C8" s="64"/>
      <c r="D8" s="162"/>
      <c r="E8" s="65"/>
      <c r="F8" s="66"/>
      <c r="G8" s="66"/>
      <c r="H8" s="165"/>
      <c r="I8" s="66"/>
      <c r="J8" s="65"/>
      <c r="K8" s="66"/>
      <c r="L8" s="66"/>
      <c r="M8" s="67"/>
      <c r="N8" s="67">
        <f t="shared" si="0"/>
        <v>0</v>
      </c>
      <c r="O8" s="66"/>
      <c r="P8" s="66"/>
      <c r="Q8" s="63"/>
      <c r="R8" s="63"/>
      <c r="S8" s="67"/>
      <c r="T8" s="68">
        <f>Tableau269[[#This Row],[MONTANT RECU TTC]]-Tableau269[[#This Row],[MONTANT TOTAL TTC]]</f>
        <v>0</v>
      </c>
      <c r="U8" s="69"/>
      <c r="V8" s="173"/>
    </row>
    <row r="9" spans="1:22" ht="18.75" customHeight="1" x14ac:dyDescent="0.25">
      <c r="A9" s="132"/>
      <c r="B9" s="64"/>
      <c r="C9" s="64"/>
      <c r="D9" s="162"/>
      <c r="E9" s="65"/>
      <c r="F9" s="66"/>
      <c r="G9" s="66"/>
      <c r="H9" s="165"/>
      <c r="I9" s="66"/>
      <c r="J9" s="65"/>
      <c r="K9" s="66"/>
      <c r="L9" s="66"/>
      <c r="M9" s="67"/>
      <c r="N9" s="67">
        <f t="shared" si="0"/>
        <v>0</v>
      </c>
      <c r="O9" s="66"/>
      <c r="P9" s="66"/>
      <c r="Q9" s="63"/>
      <c r="R9" s="63"/>
      <c r="S9" s="67"/>
      <c r="T9" s="68">
        <f>Tableau269[[#This Row],[MONTANT RECU TTC]]-Tableau269[[#This Row],[MONTANT TOTAL TTC]]</f>
        <v>0</v>
      </c>
      <c r="U9" s="69"/>
      <c r="V9" s="173"/>
    </row>
    <row r="10" spans="1:22" ht="18.75" customHeight="1" x14ac:dyDescent="0.25">
      <c r="A10" s="132"/>
      <c r="B10" s="64"/>
      <c r="C10" s="64"/>
      <c r="D10" s="162"/>
      <c r="E10" s="65"/>
      <c r="F10" s="66"/>
      <c r="G10" s="66"/>
      <c r="H10" s="165"/>
      <c r="I10" s="66"/>
      <c r="J10" s="65"/>
      <c r="K10" s="66"/>
      <c r="L10" s="66"/>
      <c r="M10" s="67"/>
      <c r="N10" s="67">
        <f t="shared" si="0"/>
        <v>0</v>
      </c>
      <c r="O10" s="66"/>
      <c r="P10" s="66"/>
      <c r="Q10" s="63"/>
      <c r="R10" s="63"/>
      <c r="S10" s="67"/>
      <c r="T10" s="68">
        <f>Tableau269[[#This Row],[MONTANT RECU TTC]]-Tableau269[[#This Row],[MONTANT TOTAL TTC]]</f>
        <v>0</v>
      </c>
      <c r="U10" s="69"/>
      <c r="V10" s="173"/>
    </row>
    <row r="11" spans="1:22" ht="18.75" customHeight="1" x14ac:dyDescent="0.25">
      <c r="A11" s="132"/>
      <c r="B11" s="64"/>
      <c r="C11" s="64"/>
      <c r="D11" s="162"/>
      <c r="E11" s="65"/>
      <c r="F11" s="66"/>
      <c r="G11" s="66"/>
      <c r="H11" s="165"/>
      <c r="I11" s="66"/>
      <c r="J11" s="65"/>
      <c r="K11" s="66"/>
      <c r="L11" s="66"/>
      <c r="M11" s="67"/>
      <c r="N11" s="67">
        <f t="shared" si="0"/>
        <v>0</v>
      </c>
      <c r="O11" s="66"/>
      <c r="P11" s="66"/>
      <c r="Q11" s="63"/>
      <c r="R11" s="63"/>
      <c r="S11" s="67"/>
      <c r="T11" s="68">
        <f>Tableau269[[#This Row],[MONTANT RECU TTC]]-Tableau269[[#This Row],[MONTANT TOTAL TTC]]</f>
        <v>0</v>
      </c>
      <c r="U11" s="69"/>
      <c r="V11" s="173"/>
    </row>
    <row r="12" spans="1:22" ht="18.75" customHeight="1" x14ac:dyDescent="0.25">
      <c r="A12" s="132"/>
      <c r="B12" s="64"/>
      <c r="C12" s="64"/>
      <c r="D12" s="162"/>
      <c r="E12" s="65"/>
      <c r="F12" s="66"/>
      <c r="G12" s="66"/>
      <c r="H12" s="165"/>
      <c r="I12" s="66"/>
      <c r="J12" s="65"/>
      <c r="K12" s="66"/>
      <c r="L12" s="66"/>
      <c r="M12" s="67"/>
      <c r="N12" s="67">
        <f t="shared" si="0"/>
        <v>0</v>
      </c>
      <c r="O12" s="66"/>
      <c r="P12" s="66"/>
      <c r="Q12" s="63"/>
      <c r="R12" s="63"/>
      <c r="S12" s="67"/>
      <c r="T12" s="68">
        <f>Tableau269[[#This Row],[MONTANT RECU TTC]]-Tableau269[[#This Row],[MONTANT TOTAL TTC]]</f>
        <v>0</v>
      </c>
      <c r="U12" s="69"/>
      <c r="V12" s="173"/>
    </row>
    <row r="13" spans="1:22" ht="18.75" customHeight="1" x14ac:dyDescent="0.25">
      <c r="A13" s="132"/>
      <c r="B13" s="64"/>
      <c r="C13" s="64"/>
      <c r="D13" s="162"/>
      <c r="E13" s="65"/>
      <c r="F13" s="66"/>
      <c r="G13" s="66"/>
      <c r="H13" s="165"/>
      <c r="I13" s="66"/>
      <c r="J13" s="65"/>
      <c r="K13" s="66"/>
      <c r="L13" s="66"/>
      <c r="M13" s="67"/>
      <c r="N13" s="67">
        <f t="shared" si="0"/>
        <v>0</v>
      </c>
      <c r="O13" s="66"/>
      <c r="P13" s="66"/>
      <c r="Q13" s="63"/>
      <c r="R13" s="63"/>
      <c r="S13" s="67"/>
      <c r="T13" s="68">
        <f>Tableau269[[#This Row],[MONTANT RECU TTC]]-Tableau269[[#This Row],[MONTANT TOTAL TTC]]</f>
        <v>0</v>
      </c>
      <c r="U13" s="69"/>
      <c r="V13" s="173"/>
    </row>
    <row r="14" spans="1:22" ht="18.75" customHeight="1" x14ac:dyDescent="0.25">
      <c r="A14" s="132"/>
      <c r="B14" s="64"/>
      <c r="C14" s="64"/>
      <c r="D14" s="162"/>
      <c r="E14" s="65"/>
      <c r="F14" s="66"/>
      <c r="G14" s="66"/>
      <c r="H14" s="165"/>
      <c r="I14" s="66"/>
      <c r="J14" s="65"/>
      <c r="K14" s="66"/>
      <c r="L14" s="66"/>
      <c r="M14" s="67"/>
      <c r="N14" s="67">
        <f t="shared" si="0"/>
        <v>0</v>
      </c>
      <c r="O14" s="66"/>
      <c r="P14" s="66"/>
      <c r="Q14" s="63"/>
      <c r="R14" s="63"/>
      <c r="S14" s="67"/>
      <c r="T14" s="68">
        <f>Tableau269[[#This Row],[MONTANT RECU TTC]]-Tableau269[[#This Row],[MONTANT TOTAL TTC]]</f>
        <v>0</v>
      </c>
      <c r="U14" s="69"/>
      <c r="V14" s="173"/>
    </row>
    <row r="15" spans="1:22" ht="18.75" customHeight="1" x14ac:dyDescent="0.25">
      <c r="A15" s="132"/>
      <c r="B15" s="64"/>
      <c r="C15" s="64"/>
      <c r="D15" s="162"/>
      <c r="E15" s="65"/>
      <c r="F15" s="66"/>
      <c r="G15" s="66"/>
      <c r="H15" s="165"/>
      <c r="I15" s="66"/>
      <c r="J15" s="65"/>
      <c r="K15" s="66"/>
      <c r="L15" s="66"/>
      <c r="M15" s="67"/>
      <c r="N15" s="67">
        <f t="shared" si="0"/>
        <v>0</v>
      </c>
      <c r="O15" s="66"/>
      <c r="P15" s="66"/>
      <c r="Q15" s="63"/>
      <c r="R15" s="63"/>
      <c r="S15" s="67"/>
      <c r="T15" s="68">
        <f>Tableau269[[#This Row],[MONTANT RECU TTC]]-Tableau269[[#This Row],[MONTANT TOTAL TTC]]</f>
        <v>0</v>
      </c>
      <c r="U15" s="69"/>
      <c r="V15" s="173"/>
    </row>
    <row r="16" spans="1:22" ht="18.75" customHeight="1" x14ac:dyDescent="0.25">
      <c r="A16" s="132"/>
      <c r="B16" s="64"/>
      <c r="C16" s="64"/>
      <c r="D16" s="162"/>
      <c r="E16" s="65"/>
      <c r="F16" s="66"/>
      <c r="G16" s="66"/>
      <c r="H16" s="165"/>
      <c r="I16" s="66"/>
      <c r="J16" s="65"/>
      <c r="K16" s="66"/>
      <c r="L16" s="66"/>
      <c r="M16" s="67"/>
      <c r="N16" s="67">
        <f t="shared" si="0"/>
        <v>0</v>
      </c>
      <c r="O16" s="66"/>
      <c r="P16" s="66"/>
      <c r="Q16" s="63"/>
      <c r="R16" s="63"/>
      <c r="S16" s="67"/>
      <c r="T16" s="68">
        <f>Tableau269[[#This Row],[MONTANT RECU TTC]]-Tableau269[[#This Row],[MONTANT TOTAL TTC]]</f>
        <v>0</v>
      </c>
      <c r="U16" s="69"/>
      <c r="V16" s="173"/>
    </row>
    <row r="17" spans="1:22" ht="18.75" customHeight="1" x14ac:dyDescent="0.25">
      <c r="A17" s="132"/>
      <c r="B17" s="64"/>
      <c r="C17" s="64"/>
      <c r="D17" s="162"/>
      <c r="E17" s="65"/>
      <c r="F17" s="66"/>
      <c r="G17" s="66"/>
      <c r="H17" s="165"/>
      <c r="I17" s="66"/>
      <c r="J17" s="65"/>
      <c r="K17" s="66"/>
      <c r="L17" s="66"/>
      <c r="M17" s="67"/>
      <c r="N17" s="67">
        <f t="shared" si="0"/>
        <v>0</v>
      </c>
      <c r="O17" s="66"/>
      <c r="P17" s="66"/>
      <c r="Q17" s="63"/>
      <c r="R17" s="63"/>
      <c r="S17" s="67"/>
      <c r="T17" s="68">
        <f>Tableau269[[#This Row],[MONTANT RECU TTC]]-Tableau269[[#This Row],[MONTANT TOTAL TTC]]</f>
        <v>0</v>
      </c>
      <c r="U17" s="69"/>
      <c r="V17" s="173"/>
    </row>
    <row r="18" spans="1:22" ht="18.75" customHeight="1" x14ac:dyDescent="0.25">
      <c r="A18" s="132"/>
      <c r="B18" s="64"/>
      <c r="C18" s="64"/>
      <c r="D18" s="162"/>
      <c r="E18" s="65"/>
      <c r="F18" s="66"/>
      <c r="G18" s="66"/>
      <c r="H18" s="165"/>
      <c r="I18" s="66"/>
      <c r="J18" s="65"/>
      <c r="K18" s="66"/>
      <c r="L18" s="66"/>
      <c r="M18" s="67"/>
      <c r="N18" s="67">
        <f t="shared" si="0"/>
        <v>0</v>
      </c>
      <c r="O18" s="66"/>
      <c r="P18" s="66"/>
      <c r="Q18" s="63"/>
      <c r="R18" s="63"/>
      <c r="S18" s="67"/>
      <c r="T18" s="68">
        <f>Tableau269[[#This Row],[MONTANT RECU TTC]]-Tableau269[[#This Row],[MONTANT TOTAL TTC]]</f>
        <v>0</v>
      </c>
      <c r="U18" s="69"/>
      <c r="V18" s="173"/>
    </row>
    <row r="19" spans="1:22" ht="18.75" customHeight="1" x14ac:dyDescent="0.25">
      <c r="A19" s="132"/>
      <c r="B19" s="64"/>
      <c r="C19" s="64"/>
      <c r="D19" s="162"/>
      <c r="E19" s="65"/>
      <c r="F19" s="66"/>
      <c r="G19" s="66"/>
      <c r="H19" s="165"/>
      <c r="I19" s="66"/>
      <c r="J19" s="65"/>
      <c r="K19" s="66"/>
      <c r="L19" s="66"/>
      <c r="M19" s="67"/>
      <c r="N19" s="67">
        <f t="shared" si="0"/>
        <v>0</v>
      </c>
      <c r="O19" s="66"/>
      <c r="P19" s="66"/>
      <c r="Q19" s="63"/>
      <c r="R19" s="63"/>
      <c r="S19" s="67"/>
      <c r="T19" s="68">
        <f>Tableau269[[#This Row],[MONTANT RECU TTC]]-Tableau269[[#This Row],[MONTANT TOTAL TTC]]</f>
        <v>0</v>
      </c>
      <c r="U19" s="69"/>
      <c r="V19" s="173"/>
    </row>
    <row r="20" spans="1:22" ht="18.75" customHeight="1" x14ac:dyDescent="0.25">
      <c r="A20" s="132"/>
      <c r="B20" s="64"/>
      <c r="C20" s="64"/>
      <c r="D20" s="162"/>
      <c r="E20" s="65"/>
      <c r="F20" s="66"/>
      <c r="G20" s="66"/>
      <c r="H20" s="165"/>
      <c r="I20" s="66"/>
      <c r="J20" s="65"/>
      <c r="K20" s="66"/>
      <c r="L20" s="66"/>
      <c r="M20" s="67"/>
      <c r="N20" s="67">
        <f t="shared" si="0"/>
        <v>0</v>
      </c>
      <c r="O20" s="66"/>
      <c r="P20" s="66"/>
      <c r="Q20" s="63"/>
      <c r="R20" s="63"/>
      <c r="S20" s="67"/>
      <c r="T20" s="68">
        <f>Tableau269[[#This Row],[MONTANT RECU TTC]]-Tableau269[[#This Row],[MONTANT TOTAL TTC]]</f>
        <v>0</v>
      </c>
      <c r="U20" s="69"/>
      <c r="V20" s="173"/>
    </row>
    <row r="21" spans="1:22" ht="18.75" customHeight="1" x14ac:dyDescent="0.25">
      <c r="A21" s="132"/>
      <c r="B21" s="64"/>
      <c r="C21" s="64"/>
      <c r="D21" s="162"/>
      <c r="E21" s="65"/>
      <c r="F21" s="66"/>
      <c r="G21" s="66"/>
      <c r="H21" s="165"/>
      <c r="I21" s="66"/>
      <c r="J21" s="65"/>
      <c r="K21" s="66"/>
      <c r="L21" s="66"/>
      <c r="M21" s="67"/>
      <c r="N21" s="67">
        <f t="shared" si="0"/>
        <v>0</v>
      </c>
      <c r="O21" s="66"/>
      <c r="P21" s="66"/>
      <c r="Q21" s="63"/>
      <c r="R21" s="63"/>
      <c r="S21" s="67"/>
      <c r="T21" s="68">
        <f>Tableau269[[#This Row],[MONTANT RECU TTC]]-Tableau269[[#This Row],[MONTANT TOTAL TTC]]</f>
        <v>0</v>
      </c>
      <c r="U21" s="69"/>
      <c r="V21" s="173"/>
    </row>
    <row r="22" spans="1:22" ht="18.75" customHeight="1" x14ac:dyDescent="0.25">
      <c r="A22" s="132"/>
      <c r="B22" s="64"/>
      <c r="C22" s="64"/>
      <c r="D22" s="162"/>
      <c r="E22" s="65"/>
      <c r="F22" s="66"/>
      <c r="G22" s="66"/>
      <c r="H22" s="165"/>
      <c r="I22" s="66"/>
      <c r="J22" s="65"/>
      <c r="K22" s="66"/>
      <c r="L22" s="66"/>
      <c r="M22" s="67"/>
      <c r="N22" s="67">
        <f t="shared" si="0"/>
        <v>0</v>
      </c>
      <c r="O22" s="66"/>
      <c r="P22" s="66"/>
      <c r="Q22" s="63"/>
      <c r="R22" s="63"/>
      <c r="S22" s="67"/>
      <c r="T22" s="68">
        <f>Tableau269[[#This Row],[MONTANT RECU TTC]]-Tableau269[[#This Row],[MONTANT TOTAL TTC]]</f>
        <v>0</v>
      </c>
      <c r="U22" s="69"/>
      <c r="V22" s="173"/>
    </row>
    <row r="23" spans="1:22" ht="18.75" customHeight="1" x14ac:dyDescent="0.25">
      <c r="A23" s="132"/>
      <c r="B23" s="64"/>
      <c r="C23" s="64"/>
      <c r="D23" s="162"/>
      <c r="E23" s="65"/>
      <c r="F23" s="66"/>
      <c r="G23" s="66"/>
      <c r="H23" s="165"/>
      <c r="I23" s="66"/>
      <c r="J23" s="65"/>
      <c r="K23" s="66"/>
      <c r="L23" s="66"/>
      <c r="M23" s="67"/>
      <c r="N23" s="67">
        <f t="shared" si="0"/>
        <v>0</v>
      </c>
      <c r="O23" s="66"/>
      <c r="P23" s="66"/>
      <c r="Q23" s="63"/>
      <c r="R23" s="63"/>
      <c r="S23" s="67"/>
      <c r="T23" s="68">
        <f>Tableau269[[#This Row],[MONTANT RECU TTC]]-Tableau269[[#This Row],[MONTANT TOTAL TTC]]</f>
        <v>0</v>
      </c>
      <c r="U23" s="69"/>
      <c r="V23" s="173"/>
    </row>
    <row r="24" spans="1:22" ht="18.75" customHeight="1" x14ac:dyDescent="0.25">
      <c r="A24" s="132"/>
      <c r="B24" s="64"/>
      <c r="C24" s="64"/>
      <c r="D24" s="162"/>
      <c r="E24" s="65"/>
      <c r="F24" s="66"/>
      <c r="G24" s="66"/>
      <c r="H24" s="165"/>
      <c r="I24" s="66"/>
      <c r="J24" s="65"/>
      <c r="K24" s="66"/>
      <c r="L24" s="66"/>
      <c r="M24" s="67"/>
      <c r="N24" s="67">
        <f t="shared" si="0"/>
        <v>0</v>
      </c>
      <c r="O24" s="66"/>
      <c r="P24" s="66"/>
      <c r="Q24" s="63"/>
      <c r="R24" s="63"/>
      <c r="S24" s="67"/>
      <c r="T24" s="68">
        <f>Tableau269[[#This Row],[MONTANT RECU TTC]]-Tableau269[[#This Row],[MONTANT TOTAL TTC]]</f>
        <v>0</v>
      </c>
      <c r="U24" s="69"/>
      <c r="V24" s="173"/>
    </row>
    <row r="25" spans="1:22" ht="18.75" customHeight="1" x14ac:dyDescent="0.25">
      <c r="A25" s="132"/>
      <c r="B25" s="64"/>
      <c r="C25" s="64"/>
      <c r="D25" s="162"/>
      <c r="E25" s="65"/>
      <c r="F25" s="66"/>
      <c r="G25" s="66"/>
      <c r="H25" s="165"/>
      <c r="I25" s="66"/>
      <c r="J25" s="65"/>
      <c r="K25" s="66"/>
      <c r="L25" s="66"/>
      <c r="M25" s="67"/>
      <c r="N25" s="67">
        <f t="shared" si="0"/>
        <v>0</v>
      </c>
      <c r="O25" s="66"/>
      <c r="P25" s="66"/>
      <c r="Q25" s="63"/>
      <c r="R25" s="63"/>
      <c r="S25" s="67"/>
      <c r="T25" s="68">
        <f>Tableau269[[#This Row],[MONTANT RECU TTC]]-Tableau269[[#This Row],[MONTANT TOTAL TTC]]</f>
        <v>0</v>
      </c>
      <c r="U25" s="69"/>
      <c r="V25" s="173"/>
    </row>
    <row r="26" spans="1:22" ht="18.75" customHeight="1" x14ac:dyDescent="0.25">
      <c r="A26" s="132"/>
      <c r="B26" s="64"/>
      <c r="C26" s="64"/>
      <c r="D26" s="162"/>
      <c r="E26" s="65"/>
      <c r="F26" s="66"/>
      <c r="G26" s="66"/>
      <c r="H26" s="165"/>
      <c r="I26" s="66"/>
      <c r="J26" s="65"/>
      <c r="K26" s="66"/>
      <c r="L26" s="66"/>
      <c r="M26" s="67"/>
      <c r="N26" s="67">
        <f t="shared" si="0"/>
        <v>0</v>
      </c>
      <c r="O26" s="66"/>
      <c r="P26" s="66"/>
      <c r="Q26" s="63"/>
      <c r="R26" s="63"/>
      <c r="S26" s="67"/>
      <c r="T26" s="68">
        <f>Tableau269[[#This Row],[MONTANT RECU TTC]]-Tableau269[[#This Row],[MONTANT TOTAL TTC]]</f>
        <v>0</v>
      </c>
      <c r="U26" s="69"/>
      <c r="V26" s="173"/>
    </row>
    <row r="27" spans="1:22" ht="18.75" customHeight="1" x14ac:dyDescent="0.25">
      <c r="A27" s="132"/>
      <c r="B27" s="64"/>
      <c r="C27" s="64"/>
      <c r="D27" s="162"/>
      <c r="E27" s="65"/>
      <c r="F27" s="66"/>
      <c r="G27" s="66"/>
      <c r="H27" s="165"/>
      <c r="I27" s="66"/>
      <c r="J27" s="65"/>
      <c r="K27" s="66"/>
      <c r="L27" s="66"/>
      <c r="M27" s="67"/>
      <c r="N27" s="67">
        <f t="shared" si="0"/>
        <v>0</v>
      </c>
      <c r="O27" s="66"/>
      <c r="P27" s="66"/>
      <c r="Q27" s="63"/>
      <c r="R27" s="63"/>
      <c r="S27" s="67"/>
      <c r="T27" s="68">
        <f>Tableau269[[#This Row],[MONTANT RECU TTC]]-Tableau269[[#This Row],[MONTANT TOTAL TTC]]</f>
        <v>0</v>
      </c>
      <c r="U27" s="69"/>
      <c r="V27" s="173"/>
    </row>
    <row r="28" spans="1:22" ht="18.75" customHeight="1" x14ac:dyDescent="0.25">
      <c r="A28" s="132"/>
      <c r="B28" s="64"/>
      <c r="C28" s="64"/>
      <c r="D28" s="162"/>
      <c r="E28" s="65"/>
      <c r="F28" s="66"/>
      <c r="G28" s="66"/>
      <c r="H28" s="165"/>
      <c r="I28" s="66"/>
      <c r="J28" s="65"/>
      <c r="K28" s="66"/>
      <c r="L28" s="66"/>
      <c r="M28" s="67"/>
      <c r="N28" s="67">
        <f t="shared" si="0"/>
        <v>0</v>
      </c>
      <c r="O28" s="66"/>
      <c r="P28" s="66"/>
      <c r="Q28" s="63"/>
      <c r="R28" s="63"/>
      <c r="S28" s="67"/>
      <c r="T28" s="68">
        <f>Tableau269[[#This Row],[MONTANT RECU TTC]]-Tableau269[[#This Row],[MONTANT TOTAL TTC]]</f>
        <v>0</v>
      </c>
      <c r="U28" s="69"/>
      <c r="V28" s="173"/>
    </row>
    <row r="29" spans="1:22" ht="18.75" customHeight="1" x14ac:dyDescent="0.25">
      <c r="A29" s="132"/>
      <c r="B29" s="64"/>
      <c r="C29" s="64"/>
      <c r="D29" s="162"/>
      <c r="E29" s="65"/>
      <c r="F29" s="66"/>
      <c r="G29" s="66"/>
      <c r="H29" s="165"/>
      <c r="I29" s="66"/>
      <c r="J29" s="65"/>
      <c r="K29" s="66"/>
      <c r="L29" s="66"/>
      <c r="M29" s="67"/>
      <c r="N29" s="67">
        <f t="shared" si="0"/>
        <v>0</v>
      </c>
      <c r="O29" s="66"/>
      <c r="P29" s="66"/>
      <c r="Q29" s="63"/>
      <c r="R29" s="63"/>
      <c r="S29" s="67"/>
      <c r="T29" s="68">
        <f>Tableau269[[#This Row],[MONTANT RECU TTC]]-Tableau269[[#This Row],[MONTANT TOTAL TTC]]</f>
        <v>0</v>
      </c>
      <c r="U29" s="69"/>
      <c r="V29" s="173"/>
    </row>
    <row r="30" spans="1:22" ht="18.75" customHeight="1" x14ac:dyDescent="0.25">
      <c r="A30" s="132"/>
      <c r="B30" s="64"/>
      <c r="C30" s="64"/>
      <c r="D30" s="162"/>
      <c r="E30" s="65"/>
      <c r="F30" s="66"/>
      <c r="G30" s="66"/>
      <c r="H30" s="165"/>
      <c r="I30" s="66"/>
      <c r="J30" s="65"/>
      <c r="K30" s="66"/>
      <c r="L30" s="66"/>
      <c r="M30" s="67"/>
      <c r="N30" s="67">
        <f t="shared" si="0"/>
        <v>0</v>
      </c>
      <c r="O30" s="66"/>
      <c r="P30" s="66"/>
      <c r="Q30" s="63"/>
      <c r="R30" s="63"/>
      <c r="S30" s="67"/>
      <c r="T30" s="68">
        <f>Tableau269[[#This Row],[MONTANT RECU TTC]]-Tableau269[[#This Row],[MONTANT TOTAL TTC]]</f>
        <v>0</v>
      </c>
      <c r="U30" s="69"/>
      <c r="V30" s="173"/>
    </row>
    <row r="31" spans="1:22" ht="18.75" customHeight="1" x14ac:dyDescent="0.25">
      <c r="A31" s="132"/>
      <c r="B31" s="64"/>
      <c r="C31" s="64"/>
      <c r="D31" s="162"/>
      <c r="E31" s="65"/>
      <c r="F31" s="66"/>
      <c r="G31" s="66"/>
      <c r="H31" s="165"/>
      <c r="I31" s="66"/>
      <c r="J31" s="65"/>
      <c r="K31" s="66"/>
      <c r="L31" s="66"/>
      <c r="M31" s="67"/>
      <c r="N31" s="67">
        <f t="shared" si="0"/>
        <v>0</v>
      </c>
      <c r="O31" s="66"/>
      <c r="P31" s="66"/>
      <c r="Q31" s="63"/>
      <c r="R31" s="63"/>
      <c r="S31" s="67"/>
      <c r="T31" s="68">
        <f>Tableau269[[#This Row],[MONTANT RECU TTC]]-Tableau269[[#This Row],[MONTANT TOTAL TTC]]</f>
        <v>0</v>
      </c>
      <c r="U31" s="69"/>
      <c r="V31" s="173"/>
    </row>
    <row r="32" spans="1:22" ht="18.75" customHeight="1" x14ac:dyDescent="0.25">
      <c r="A32" s="132"/>
      <c r="B32" s="64"/>
      <c r="C32" s="64"/>
      <c r="D32" s="162"/>
      <c r="E32" s="65"/>
      <c r="F32" s="66"/>
      <c r="G32" s="66"/>
      <c r="H32" s="165"/>
      <c r="I32" s="66"/>
      <c r="J32" s="65"/>
      <c r="K32" s="66"/>
      <c r="L32" s="66"/>
      <c r="M32" s="67"/>
      <c r="N32" s="67">
        <f t="shared" si="0"/>
        <v>0</v>
      </c>
      <c r="O32" s="66"/>
      <c r="P32" s="66"/>
      <c r="Q32" s="63"/>
      <c r="R32" s="63"/>
      <c r="S32" s="67"/>
      <c r="T32" s="68">
        <f>Tableau269[[#This Row],[MONTANT RECU TTC]]-Tableau269[[#This Row],[MONTANT TOTAL TTC]]</f>
        <v>0</v>
      </c>
      <c r="U32" s="69"/>
      <c r="V32" s="173"/>
    </row>
    <row r="33" spans="1:22" ht="18.75" customHeight="1" x14ac:dyDescent="0.25">
      <c r="A33" s="132"/>
      <c r="B33" s="64"/>
      <c r="C33" s="64"/>
      <c r="D33" s="162"/>
      <c r="E33" s="65"/>
      <c r="F33" s="66"/>
      <c r="G33" s="66"/>
      <c r="H33" s="165"/>
      <c r="I33" s="66"/>
      <c r="J33" s="65"/>
      <c r="K33" s="66"/>
      <c r="L33" s="66"/>
      <c r="M33" s="67"/>
      <c r="N33" s="67">
        <f t="shared" si="0"/>
        <v>0</v>
      </c>
      <c r="O33" s="66"/>
      <c r="P33" s="66"/>
      <c r="Q33" s="63"/>
      <c r="R33" s="63"/>
      <c r="S33" s="67"/>
      <c r="T33" s="68">
        <f>Tableau269[[#This Row],[MONTANT RECU TTC]]-Tableau269[[#This Row],[MONTANT TOTAL TTC]]</f>
        <v>0</v>
      </c>
      <c r="U33" s="69"/>
      <c r="V33" s="173"/>
    </row>
    <row r="34" spans="1:22" ht="18.75" customHeight="1" x14ac:dyDescent="0.25">
      <c r="A34" s="132"/>
      <c r="B34" s="64"/>
      <c r="C34" s="64"/>
      <c r="D34" s="162"/>
      <c r="E34" s="65"/>
      <c r="F34" s="66"/>
      <c r="G34" s="66"/>
      <c r="H34" s="165"/>
      <c r="I34" s="66"/>
      <c r="J34" s="65"/>
      <c r="K34" s="66"/>
      <c r="L34" s="66"/>
      <c r="M34" s="67"/>
      <c r="N34" s="67">
        <f t="shared" si="0"/>
        <v>0</v>
      </c>
      <c r="O34" s="66"/>
      <c r="P34" s="66"/>
      <c r="Q34" s="63"/>
      <c r="R34" s="63"/>
      <c r="S34" s="67"/>
      <c r="T34" s="68">
        <f>Tableau269[[#This Row],[MONTANT RECU TTC]]-Tableau269[[#This Row],[MONTANT TOTAL TTC]]</f>
        <v>0</v>
      </c>
      <c r="U34" s="69"/>
      <c r="V34" s="173"/>
    </row>
    <row r="35" spans="1:22" ht="18.75" customHeight="1" x14ac:dyDescent="0.25">
      <c r="A35" s="132"/>
      <c r="B35" s="64"/>
      <c r="C35" s="64"/>
      <c r="D35" s="162"/>
      <c r="E35" s="65"/>
      <c r="F35" s="66"/>
      <c r="G35" s="66"/>
      <c r="H35" s="165"/>
      <c r="I35" s="66"/>
      <c r="J35" s="65"/>
      <c r="K35" s="66"/>
      <c r="L35" s="66"/>
      <c r="M35" s="67"/>
      <c r="N35" s="67">
        <f t="shared" ref="N35:N66" si="1">IF(OR(B35="Refuse",B35="Refusé"),0,(M35*1.2))</f>
        <v>0</v>
      </c>
      <c r="O35" s="66"/>
      <c r="P35" s="66"/>
      <c r="Q35" s="63"/>
      <c r="R35" s="63"/>
      <c r="S35" s="67"/>
      <c r="T35" s="68">
        <f>Tableau269[[#This Row],[MONTANT RECU TTC]]-Tableau269[[#This Row],[MONTANT TOTAL TTC]]</f>
        <v>0</v>
      </c>
      <c r="U35" s="69"/>
      <c r="V35" s="173"/>
    </row>
    <row r="36" spans="1:22" ht="18.75" customHeight="1" x14ac:dyDescent="0.25">
      <c r="A36" s="132"/>
      <c r="B36" s="64"/>
      <c r="C36" s="64"/>
      <c r="D36" s="162"/>
      <c r="E36" s="65"/>
      <c r="F36" s="66"/>
      <c r="G36" s="66"/>
      <c r="H36" s="165"/>
      <c r="I36" s="66"/>
      <c r="J36" s="65"/>
      <c r="K36" s="66"/>
      <c r="L36" s="66"/>
      <c r="M36" s="67"/>
      <c r="N36" s="67">
        <f t="shared" si="1"/>
        <v>0</v>
      </c>
      <c r="O36" s="66"/>
      <c r="P36" s="66"/>
      <c r="Q36" s="63"/>
      <c r="R36" s="63"/>
      <c r="S36" s="67"/>
      <c r="T36" s="68">
        <f>Tableau269[[#This Row],[MONTANT RECU TTC]]-Tableau269[[#This Row],[MONTANT TOTAL TTC]]</f>
        <v>0</v>
      </c>
      <c r="U36" s="69"/>
      <c r="V36" s="173"/>
    </row>
    <row r="37" spans="1:22" ht="18.75" customHeight="1" x14ac:dyDescent="0.25">
      <c r="A37" s="132"/>
      <c r="B37" s="64"/>
      <c r="C37" s="64"/>
      <c r="D37" s="162"/>
      <c r="E37" s="65"/>
      <c r="F37" s="66"/>
      <c r="G37" s="66"/>
      <c r="H37" s="165"/>
      <c r="I37" s="66"/>
      <c r="J37" s="65"/>
      <c r="K37" s="66"/>
      <c r="L37" s="66"/>
      <c r="M37" s="67"/>
      <c r="N37" s="67">
        <f t="shared" si="1"/>
        <v>0</v>
      </c>
      <c r="O37" s="66"/>
      <c r="P37" s="66"/>
      <c r="Q37" s="63"/>
      <c r="R37" s="63"/>
      <c r="S37" s="67"/>
      <c r="T37" s="68">
        <f>Tableau269[[#This Row],[MONTANT RECU TTC]]-Tableau269[[#This Row],[MONTANT TOTAL TTC]]</f>
        <v>0</v>
      </c>
      <c r="U37" s="69"/>
      <c r="V37" s="173"/>
    </row>
    <row r="38" spans="1:22" ht="18.75" customHeight="1" x14ac:dyDescent="0.25">
      <c r="A38" s="132"/>
      <c r="B38" s="64"/>
      <c r="C38" s="64"/>
      <c r="D38" s="162"/>
      <c r="E38" s="65"/>
      <c r="F38" s="66"/>
      <c r="G38" s="66"/>
      <c r="H38" s="165"/>
      <c r="I38" s="66"/>
      <c r="J38" s="65"/>
      <c r="K38" s="66"/>
      <c r="L38" s="66"/>
      <c r="M38" s="67"/>
      <c r="N38" s="67">
        <f t="shared" si="1"/>
        <v>0</v>
      </c>
      <c r="O38" s="66"/>
      <c r="P38" s="66"/>
      <c r="Q38" s="63"/>
      <c r="R38" s="63"/>
      <c r="S38" s="67"/>
      <c r="T38" s="68">
        <f>Tableau269[[#This Row],[MONTANT RECU TTC]]-Tableau269[[#This Row],[MONTANT TOTAL TTC]]</f>
        <v>0</v>
      </c>
      <c r="U38" s="69"/>
      <c r="V38" s="173"/>
    </row>
    <row r="39" spans="1:22" ht="18.75" customHeight="1" x14ac:dyDescent="0.25">
      <c r="A39" s="132"/>
      <c r="B39" s="64"/>
      <c r="C39" s="64"/>
      <c r="D39" s="162"/>
      <c r="E39" s="65"/>
      <c r="F39" s="66"/>
      <c r="G39" s="66"/>
      <c r="H39" s="165"/>
      <c r="I39" s="66"/>
      <c r="J39" s="65"/>
      <c r="K39" s="66"/>
      <c r="L39" s="66"/>
      <c r="M39" s="67"/>
      <c r="N39" s="67">
        <f t="shared" si="1"/>
        <v>0</v>
      </c>
      <c r="O39" s="66"/>
      <c r="P39" s="66"/>
      <c r="Q39" s="63"/>
      <c r="R39" s="63"/>
      <c r="S39" s="67"/>
      <c r="T39" s="68">
        <f>Tableau269[[#This Row],[MONTANT RECU TTC]]-Tableau269[[#This Row],[MONTANT TOTAL TTC]]</f>
        <v>0</v>
      </c>
      <c r="U39" s="69"/>
      <c r="V39" s="173"/>
    </row>
    <row r="40" spans="1:22" ht="18.75" customHeight="1" x14ac:dyDescent="0.25">
      <c r="A40" s="132"/>
      <c r="B40" s="64"/>
      <c r="C40" s="64"/>
      <c r="D40" s="162"/>
      <c r="E40" s="65"/>
      <c r="F40" s="66"/>
      <c r="G40" s="66"/>
      <c r="H40" s="165"/>
      <c r="I40" s="66"/>
      <c r="J40" s="65"/>
      <c r="K40" s="66"/>
      <c r="L40" s="66"/>
      <c r="M40" s="67"/>
      <c r="N40" s="67">
        <f t="shared" si="1"/>
        <v>0</v>
      </c>
      <c r="O40" s="66"/>
      <c r="P40" s="66"/>
      <c r="Q40" s="63"/>
      <c r="R40" s="63"/>
      <c r="S40" s="67"/>
      <c r="T40" s="68">
        <f>Tableau269[[#This Row],[MONTANT RECU TTC]]-Tableau269[[#This Row],[MONTANT TOTAL TTC]]</f>
        <v>0</v>
      </c>
      <c r="U40" s="69"/>
      <c r="V40" s="173"/>
    </row>
    <row r="41" spans="1:22" ht="18.75" customHeight="1" x14ac:dyDescent="0.25">
      <c r="A41" s="132"/>
      <c r="B41" s="64"/>
      <c r="C41" s="64"/>
      <c r="D41" s="162"/>
      <c r="E41" s="65"/>
      <c r="F41" s="66"/>
      <c r="G41" s="66"/>
      <c r="H41" s="165"/>
      <c r="I41" s="66"/>
      <c r="J41" s="65"/>
      <c r="K41" s="66"/>
      <c r="L41" s="66"/>
      <c r="M41" s="67"/>
      <c r="N41" s="67">
        <f t="shared" si="1"/>
        <v>0</v>
      </c>
      <c r="O41" s="66"/>
      <c r="P41" s="66"/>
      <c r="Q41" s="63"/>
      <c r="R41" s="63"/>
      <c r="S41" s="67"/>
      <c r="T41" s="68">
        <f>Tableau269[[#This Row],[MONTANT RECU TTC]]-Tableau269[[#This Row],[MONTANT TOTAL TTC]]</f>
        <v>0</v>
      </c>
      <c r="U41" s="69"/>
      <c r="V41" s="173"/>
    </row>
    <row r="42" spans="1:22" ht="18.75" customHeight="1" x14ac:dyDescent="0.25">
      <c r="A42" s="132"/>
      <c r="B42" s="64"/>
      <c r="C42" s="64"/>
      <c r="D42" s="162"/>
      <c r="E42" s="65"/>
      <c r="F42" s="66"/>
      <c r="G42" s="66"/>
      <c r="H42" s="165"/>
      <c r="I42" s="66"/>
      <c r="J42" s="65"/>
      <c r="K42" s="66"/>
      <c r="L42" s="66"/>
      <c r="M42" s="67"/>
      <c r="N42" s="67">
        <f t="shared" si="1"/>
        <v>0</v>
      </c>
      <c r="O42" s="66"/>
      <c r="P42" s="66"/>
      <c r="Q42" s="63"/>
      <c r="R42" s="63"/>
      <c r="S42" s="67"/>
      <c r="T42" s="68">
        <f>Tableau269[[#This Row],[MONTANT RECU TTC]]-Tableau269[[#This Row],[MONTANT TOTAL TTC]]</f>
        <v>0</v>
      </c>
      <c r="U42" s="69"/>
      <c r="V42" s="173"/>
    </row>
    <row r="43" spans="1:22" ht="18.75" customHeight="1" x14ac:dyDescent="0.25">
      <c r="A43" s="132"/>
      <c r="B43" s="64"/>
      <c r="C43" s="64"/>
      <c r="D43" s="162"/>
      <c r="E43" s="65"/>
      <c r="F43" s="66"/>
      <c r="G43" s="66"/>
      <c r="H43" s="165"/>
      <c r="I43" s="66"/>
      <c r="J43" s="65"/>
      <c r="K43" s="66"/>
      <c r="L43" s="66"/>
      <c r="M43" s="67"/>
      <c r="N43" s="67">
        <f t="shared" si="1"/>
        <v>0</v>
      </c>
      <c r="O43" s="66"/>
      <c r="P43" s="66"/>
      <c r="Q43" s="63"/>
      <c r="R43" s="63"/>
      <c r="S43" s="67"/>
      <c r="T43" s="68">
        <f>Tableau269[[#This Row],[MONTANT RECU TTC]]-Tableau269[[#This Row],[MONTANT TOTAL TTC]]</f>
        <v>0</v>
      </c>
      <c r="U43" s="69"/>
      <c r="V43" s="173"/>
    </row>
    <row r="44" spans="1:22" ht="18.75" customHeight="1" x14ac:dyDescent="0.25">
      <c r="A44" s="132"/>
      <c r="B44" s="64"/>
      <c r="C44" s="64"/>
      <c r="D44" s="162"/>
      <c r="E44" s="65"/>
      <c r="F44" s="66"/>
      <c r="G44" s="66"/>
      <c r="H44" s="165"/>
      <c r="I44" s="66"/>
      <c r="J44" s="65"/>
      <c r="K44" s="66"/>
      <c r="L44" s="66"/>
      <c r="M44" s="67"/>
      <c r="N44" s="67">
        <f t="shared" si="1"/>
        <v>0</v>
      </c>
      <c r="O44" s="66"/>
      <c r="P44" s="66"/>
      <c r="Q44" s="63"/>
      <c r="R44" s="63"/>
      <c r="S44" s="67"/>
      <c r="T44" s="68">
        <f>Tableau269[[#This Row],[MONTANT RECU TTC]]-Tableau269[[#This Row],[MONTANT TOTAL TTC]]</f>
        <v>0</v>
      </c>
      <c r="U44" s="69"/>
      <c r="V44" s="173"/>
    </row>
    <row r="45" spans="1:22" ht="18.75" customHeight="1" x14ac:dyDescent="0.25">
      <c r="A45" s="132"/>
      <c r="B45" s="64"/>
      <c r="C45" s="64"/>
      <c r="D45" s="162"/>
      <c r="E45" s="65"/>
      <c r="F45" s="66"/>
      <c r="G45" s="66"/>
      <c r="H45" s="165"/>
      <c r="I45" s="66"/>
      <c r="J45" s="65"/>
      <c r="K45" s="66"/>
      <c r="L45" s="66"/>
      <c r="M45" s="67"/>
      <c r="N45" s="67">
        <f t="shared" si="1"/>
        <v>0</v>
      </c>
      <c r="O45" s="66"/>
      <c r="P45" s="66"/>
      <c r="Q45" s="63"/>
      <c r="R45" s="63"/>
      <c r="S45" s="67"/>
      <c r="T45" s="68">
        <f>Tableau269[[#This Row],[MONTANT RECU TTC]]-Tableau269[[#This Row],[MONTANT TOTAL TTC]]</f>
        <v>0</v>
      </c>
      <c r="U45" s="69"/>
      <c r="V45" s="173"/>
    </row>
    <row r="46" spans="1:22" ht="18.75" customHeight="1" x14ac:dyDescent="0.25">
      <c r="A46" s="132"/>
      <c r="B46" s="64"/>
      <c r="C46" s="64"/>
      <c r="D46" s="162"/>
      <c r="E46" s="65"/>
      <c r="F46" s="66"/>
      <c r="G46" s="66"/>
      <c r="H46" s="165"/>
      <c r="I46" s="66"/>
      <c r="J46" s="65"/>
      <c r="K46" s="66"/>
      <c r="L46" s="66"/>
      <c r="M46" s="67"/>
      <c r="N46" s="67">
        <f t="shared" si="1"/>
        <v>0</v>
      </c>
      <c r="O46" s="66"/>
      <c r="P46" s="66"/>
      <c r="Q46" s="63"/>
      <c r="R46" s="63"/>
      <c r="S46" s="67"/>
      <c r="T46" s="68">
        <f>Tableau269[[#This Row],[MONTANT RECU TTC]]-Tableau269[[#This Row],[MONTANT TOTAL TTC]]</f>
        <v>0</v>
      </c>
      <c r="U46" s="69"/>
      <c r="V46" s="173"/>
    </row>
    <row r="47" spans="1:22" ht="18.75" customHeight="1" x14ac:dyDescent="0.25">
      <c r="A47" s="132"/>
      <c r="B47" s="64"/>
      <c r="C47" s="64"/>
      <c r="D47" s="162"/>
      <c r="E47" s="65"/>
      <c r="F47" s="66"/>
      <c r="G47" s="66"/>
      <c r="H47" s="165"/>
      <c r="I47" s="66"/>
      <c r="J47" s="65"/>
      <c r="K47" s="66"/>
      <c r="L47" s="66"/>
      <c r="M47" s="67"/>
      <c r="N47" s="67">
        <f t="shared" si="1"/>
        <v>0</v>
      </c>
      <c r="O47" s="66"/>
      <c r="P47" s="66"/>
      <c r="Q47" s="63"/>
      <c r="R47" s="63"/>
      <c r="S47" s="67"/>
      <c r="T47" s="68">
        <f>Tableau269[[#This Row],[MONTANT RECU TTC]]-Tableau269[[#This Row],[MONTANT TOTAL TTC]]</f>
        <v>0</v>
      </c>
      <c r="U47" s="69"/>
      <c r="V47" s="173"/>
    </row>
    <row r="48" spans="1:22" ht="18.75" customHeight="1" x14ac:dyDescent="0.25">
      <c r="A48" s="132"/>
      <c r="B48" s="64"/>
      <c r="C48" s="64"/>
      <c r="D48" s="162"/>
      <c r="E48" s="65"/>
      <c r="F48" s="66"/>
      <c r="G48" s="66"/>
      <c r="H48" s="165"/>
      <c r="I48" s="66"/>
      <c r="J48" s="65"/>
      <c r="K48" s="66"/>
      <c r="L48" s="66"/>
      <c r="M48" s="67"/>
      <c r="N48" s="67">
        <f t="shared" si="1"/>
        <v>0</v>
      </c>
      <c r="O48" s="66"/>
      <c r="P48" s="66"/>
      <c r="Q48" s="63"/>
      <c r="R48" s="63"/>
      <c r="S48" s="67"/>
      <c r="T48" s="68">
        <f>Tableau269[[#This Row],[MONTANT RECU TTC]]-Tableau269[[#This Row],[MONTANT TOTAL TTC]]</f>
        <v>0</v>
      </c>
      <c r="U48" s="69"/>
      <c r="V48" s="173"/>
    </row>
    <row r="49" spans="1:22" ht="18.75" customHeight="1" x14ac:dyDescent="0.25">
      <c r="A49" s="132"/>
      <c r="B49" s="64"/>
      <c r="C49" s="64"/>
      <c r="D49" s="162"/>
      <c r="E49" s="65"/>
      <c r="F49" s="66"/>
      <c r="G49" s="66"/>
      <c r="H49" s="165"/>
      <c r="I49" s="66"/>
      <c r="J49" s="65"/>
      <c r="K49" s="66"/>
      <c r="L49" s="66"/>
      <c r="M49" s="67"/>
      <c r="N49" s="67">
        <f t="shared" si="1"/>
        <v>0</v>
      </c>
      <c r="O49" s="66"/>
      <c r="P49" s="66"/>
      <c r="Q49" s="63"/>
      <c r="R49" s="63"/>
      <c r="S49" s="67"/>
      <c r="T49" s="68">
        <f>Tableau269[[#This Row],[MONTANT RECU TTC]]-Tableau269[[#This Row],[MONTANT TOTAL TTC]]</f>
        <v>0</v>
      </c>
      <c r="U49" s="69"/>
      <c r="V49" s="173"/>
    </row>
    <row r="50" spans="1:22" ht="18.75" customHeight="1" x14ac:dyDescent="0.25">
      <c r="A50" s="132"/>
      <c r="B50" s="64"/>
      <c r="C50" s="64"/>
      <c r="D50" s="162"/>
      <c r="E50" s="65"/>
      <c r="F50" s="66"/>
      <c r="G50" s="66"/>
      <c r="H50" s="165"/>
      <c r="I50" s="66"/>
      <c r="J50" s="65"/>
      <c r="K50" s="66"/>
      <c r="L50" s="66"/>
      <c r="M50" s="67"/>
      <c r="N50" s="67">
        <f t="shared" si="1"/>
        <v>0</v>
      </c>
      <c r="O50" s="66"/>
      <c r="P50" s="66"/>
      <c r="Q50" s="63"/>
      <c r="R50" s="63"/>
      <c r="S50" s="67"/>
      <c r="T50" s="68">
        <f>Tableau269[[#This Row],[MONTANT RECU TTC]]-Tableau269[[#This Row],[MONTANT TOTAL TTC]]</f>
        <v>0</v>
      </c>
      <c r="U50" s="69"/>
      <c r="V50" s="173"/>
    </row>
    <row r="51" spans="1:22" ht="18.75" customHeight="1" x14ac:dyDescent="0.25">
      <c r="A51" s="132"/>
      <c r="B51" s="64"/>
      <c r="C51" s="64"/>
      <c r="D51" s="162"/>
      <c r="E51" s="65"/>
      <c r="F51" s="66"/>
      <c r="G51" s="66"/>
      <c r="H51" s="165"/>
      <c r="I51" s="66"/>
      <c r="J51" s="65"/>
      <c r="K51" s="66"/>
      <c r="L51" s="66"/>
      <c r="M51" s="67"/>
      <c r="N51" s="67">
        <f t="shared" si="1"/>
        <v>0</v>
      </c>
      <c r="O51" s="66"/>
      <c r="P51" s="66"/>
      <c r="Q51" s="63"/>
      <c r="R51" s="63"/>
      <c r="S51" s="67"/>
      <c r="T51" s="68">
        <f>Tableau269[[#This Row],[MONTANT RECU TTC]]-Tableau269[[#This Row],[MONTANT TOTAL TTC]]</f>
        <v>0</v>
      </c>
      <c r="U51" s="69"/>
      <c r="V51" s="173"/>
    </row>
    <row r="52" spans="1:22" ht="18.75" customHeight="1" x14ac:dyDescent="0.25">
      <c r="A52" s="132"/>
      <c r="B52" s="64"/>
      <c r="C52" s="64"/>
      <c r="D52" s="162"/>
      <c r="E52" s="65"/>
      <c r="F52" s="66"/>
      <c r="G52" s="66"/>
      <c r="H52" s="165"/>
      <c r="I52" s="66"/>
      <c r="J52" s="65"/>
      <c r="K52" s="66"/>
      <c r="L52" s="66"/>
      <c r="M52" s="67"/>
      <c r="N52" s="67">
        <f t="shared" si="1"/>
        <v>0</v>
      </c>
      <c r="O52" s="66"/>
      <c r="P52" s="66"/>
      <c r="Q52" s="63"/>
      <c r="R52" s="63"/>
      <c r="S52" s="67"/>
      <c r="T52" s="68">
        <f>Tableau269[[#This Row],[MONTANT RECU TTC]]-Tableau269[[#This Row],[MONTANT TOTAL TTC]]</f>
        <v>0</v>
      </c>
      <c r="U52" s="69"/>
      <c r="V52" s="173"/>
    </row>
    <row r="53" spans="1:22" ht="18.75" customHeight="1" x14ac:dyDescent="0.25">
      <c r="A53" s="132"/>
      <c r="B53" s="64"/>
      <c r="C53" s="64"/>
      <c r="D53" s="162"/>
      <c r="E53" s="65"/>
      <c r="F53" s="66"/>
      <c r="G53" s="66"/>
      <c r="H53" s="165"/>
      <c r="I53" s="66"/>
      <c r="J53" s="65"/>
      <c r="K53" s="66"/>
      <c r="L53" s="66"/>
      <c r="M53" s="67"/>
      <c r="N53" s="67">
        <f t="shared" si="1"/>
        <v>0</v>
      </c>
      <c r="O53" s="66"/>
      <c r="P53" s="66"/>
      <c r="Q53" s="63"/>
      <c r="R53" s="63"/>
      <c r="S53" s="67"/>
      <c r="T53" s="68">
        <f>Tableau269[[#This Row],[MONTANT RECU TTC]]-Tableau269[[#This Row],[MONTANT TOTAL TTC]]</f>
        <v>0</v>
      </c>
      <c r="U53" s="69"/>
      <c r="V53" s="173"/>
    </row>
    <row r="54" spans="1:22" ht="18.75" customHeight="1" x14ac:dyDescent="0.25">
      <c r="A54" s="132"/>
      <c r="B54" s="64"/>
      <c r="C54" s="64"/>
      <c r="D54" s="162"/>
      <c r="E54" s="65"/>
      <c r="F54" s="66"/>
      <c r="G54" s="66"/>
      <c r="H54" s="165"/>
      <c r="I54" s="66"/>
      <c r="J54" s="65"/>
      <c r="K54" s="66"/>
      <c r="L54" s="66"/>
      <c r="M54" s="67"/>
      <c r="N54" s="67">
        <f t="shared" si="1"/>
        <v>0</v>
      </c>
      <c r="O54" s="66"/>
      <c r="P54" s="66"/>
      <c r="Q54" s="63"/>
      <c r="R54" s="63"/>
      <c r="S54" s="67"/>
      <c r="T54" s="68">
        <f>Tableau269[[#This Row],[MONTANT RECU TTC]]-Tableau269[[#This Row],[MONTANT TOTAL TTC]]</f>
        <v>0</v>
      </c>
      <c r="U54" s="69"/>
      <c r="V54" s="173"/>
    </row>
    <row r="55" spans="1:22" ht="18.75" customHeight="1" x14ac:dyDescent="0.25">
      <c r="A55" s="132"/>
      <c r="B55" s="64"/>
      <c r="C55" s="64"/>
      <c r="D55" s="162"/>
      <c r="E55" s="65"/>
      <c r="F55" s="66"/>
      <c r="G55" s="66"/>
      <c r="H55" s="165"/>
      <c r="I55" s="66"/>
      <c r="J55" s="65"/>
      <c r="K55" s="66"/>
      <c r="L55" s="66"/>
      <c r="M55" s="67"/>
      <c r="N55" s="67">
        <f t="shared" si="1"/>
        <v>0</v>
      </c>
      <c r="O55" s="66"/>
      <c r="P55" s="66"/>
      <c r="Q55" s="63"/>
      <c r="R55" s="63"/>
      <c r="S55" s="67"/>
      <c r="T55" s="68">
        <f>Tableau269[[#This Row],[MONTANT RECU TTC]]-Tableau269[[#This Row],[MONTANT TOTAL TTC]]</f>
        <v>0</v>
      </c>
      <c r="U55" s="69"/>
      <c r="V55" s="173"/>
    </row>
    <row r="56" spans="1:22" ht="18.75" customHeight="1" x14ac:dyDescent="0.25">
      <c r="A56" s="132"/>
      <c r="B56" s="64"/>
      <c r="C56" s="64"/>
      <c r="D56" s="162"/>
      <c r="E56" s="65"/>
      <c r="F56" s="66"/>
      <c r="G56" s="66"/>
      <c r="H56" s="165"/>
      <c r="I56" s="66"/>
      <c r="J56" s="65"/>
      <c r="K56" s="66"/>
      <c r="L56" s="66"/>
      <c r="M56" s="67"/>
      <c r="N56" s="67">
        <f t="shared" si="1"/>
        <v>0</v>
      </c>
      <c r="O56" s="66"/>
      <c r="P56" s="66"/>
      <c r="Q56" s="63"/>
      <c r="R56" s="63"/>
      <c r="S56" s="67"/>
      <c r="T56" s="68">
        <f>Tableau269[[#This Row],[MONTANT RECU TTC]]-Tableau269[[#This Row],[MONTANT TOTAL TTC]]</f>
        <v>0</v>
      </c>
      <c r="U56" s="69"/>
      <c r="V56" s="173"/>
    </row>
    <row r="57" spans="1:22" ht="18.75" customHeight="1" x14ac:dyDescent="0.25">
      <c r="A57" s="132"/>
      <c r="B57" s="64"/>
      <c r="C57" s="64"/>
      <c r="D57" s="162"/>
      <c r="E57" s="65"/>
      <c r="F57" s="66"/>
      <c r="G57" s="66"/>
      <c r="H57" s="165"/>
      <c r="I57" s="66"/>
      <c r="J57" s="65"/>
      <c r="K57" s="66"/>
      <c r="L57" s="66"/>
      <c r="M57" s="67"/>
      <c r="N57" s="67">
        <f t="shared" si="1"/>
        <v>0</v>
      </c>
      <c r="O57" s="66"/>
      <c r="P57" s="66"/>
      <c r="Q57" s="63"/>
      <c r="R57" s="63"/>
      <c r="S57" s="67"/>
      <c r="T57" s="68">
        <f>Tableau269[[#This Row],[MONTANT RECU TTC]]-Tableau269[[#This Row],[MONTANT TOTAL TTC]]</f>
        <v>0</v>
      </c>
      <c r="U57" s="69"/>
      <c r="V57" s="173"/>
    </row>
    <row r="58" spans="1:22" ht="18.75" customHeight="1" x14ac:dyDescent="0.25">
      <c r="A58" s="132"/>
      <c r="B58" s="64"/>
      <c r="C58" s="64"/>
      <c r="D58" s="162"/>
      <c r="E58" s="65"/>
      <c r="F58" s="66"/>
      <c r="G58" s="66"/>
      <c r="H58" s="165"/>
      <c r="I58" s="66"/>
      <c r="J58" s="65"/>
      <c r="K58" s="66"/>
      <c r="L58" s="66"/>
      <c r="M58" s="67"/>
      <c r="N58" s="67">
        <f t="shared" si="1"/>
        <v>0</v>
      </c>
      <c r="O58" s="66"/>
      <c r="P58" s="66"/>
      <c r="Q58" s="63"/>
      <c r="R58" s="63"/>
      <c r="S58" s="67"/>
      <c r="T58" s="68">
        <f>Tableau269[[#This Row],[MONTANT RECU TTC]]-Tableau269[[#This Row],[MONTANT TOTAL TTC]]</f>
        <v>0</v>
      </c>
      <c r="U58" s="69"/>
      <c r="V58" s="173"/>
    </row>
    <row r="59" spans="1:22" ht="18.75" customHeight="1" x14ac:dyDescent="0.25">
      <c r="A59" s="132"/>
      <c r="B59" s="64"/>
      <c r="C59" s="64"/>
      <c r="D59" s="162"/>
      <c r="E59" s="65"/>
      <c r="F59" s="66"/>
      <c r="G59" s="66"/>
      <c r="H59" s="165"/>
      <c r="I59" s="66"/>
      <c r="J59" s="65"/>
      <c r="K59" s="66"/>
      <c r="L59" s="66"/>
      <c r="M59" s="67"/>
      <c r="N59" s="67">
        <f t="shared" si="1"/>
        <v>0</v>
      </c>
      <c r="O59" s="66"/>
      <c r="P59" s="66"/>
      <c r="Q59" s="63"/>
      <c r="R59" s="63"/>
      <c r="S59" s="67"/>
      <c r="T59" s="68">
        <f>Tableau269[[#This Row],[MONTANT RECU TTC]]-Tableau269[[#This Row],[MONTANT TOTAL TTC]]</f>
        <v>0</v>
      </c>
      <c r="U59" s="69"/>
      <c r="V59" s="173"/>
    </row>
    <row r="60" spans="1:22" ht="18.75" customHeight="1" x14ac:dyDescent="0.25">
      <c r="A60" s="132"/>
      <c r="B60" s="64"/>
      <c r="C60" s="64"/>
      <c r="D60" s="162"/>
      <c r="E60" s="65"/>
      <c r="F60" s="66"/>
      <c r="G60" s="66"/>
      <c r="H60" s="165"/>
      <c r="I60" s="66"/>
      <c r="J60" s="65"/>
      <c r="K60" s="66"/>
      <c r="L60" s="66"/>
      <c r="M60" s="67"/>
      <c r="N60" s="67">
        <f t="shared" si="1"/>
        <v>0</v>
      </c>
      <c r="O60" s="66"/>
      <c r="P60" s="66"/>
      <c r="Q60" s="63"/>
      <c r="R60" s="63"/>
      <c r="S60" s="67"/>
      <c r="T60" s="68">
        <f>Tableau269[[#This Row],[MONTANT RECU TTC]]-Tableau269[[#This Row],[MONTANT TOTAL TTC]]</f>
        <v>0</v>
      </c>
      <c r="U60" s="69"/>
      <c r="V60" s="173"/>
    </row>
    <row r="61" spans="1:22" ht="18.75" customHeight="1" x14ac:dyDescent="0.25">
      <c r="A61" s="132"/>
      <c r="B61" s="64"/>
      <c r="C61" s="64"/>
      <c r="D61" s="162"/>
      <c r="E61" s="65"/>
      <c r="F61" s="66"/>
      <c r="G61" s="66"/>
      <c r="H61" s="165"/>
      <c r="I61" s="66"/>
      <c r="J61" s="65"/>
      <c r="K61" s="66"/>
      <c r="L61" s="66"/>
      <c r="M61" s="67"/>
      <c r="N61" s="67">
        <f t="shared" si="1"/>
        <v>0</v>
      </c>
      <c r="O61" s="66"/>
      <c r="P61" s="66"/>
      <c r="Q61" s="63"/>
      <c r="R61" s="63"/>
      <c r="S61" s="67"/>
      <c r="T61" s="68">
        <f>Tableau269[[#This Row],[MONTANT RECU TTC]]-Tableau269[[#This Row],[MONTANT TOTAL TTC]]</f>
        <v>0</v>
      </c>
      <c r="U61" s="69"/>
      <c r="V61" s="173"/>
    </row>
    <row r="62" spans="1:22" ht="18.75" customHeight="1" x14ac:dyDescent="0.25">
      <c r="A62" s="132"/>
      <c r="B62" s="64"/>
      <c r="C62" s="64"/>
      <c r="D62" s="162"/>
      <c r="E62" s="65"/>
      <c r="F62" s="66"/>
      <c r="G62" s="66"/>
      <c r="H62" s="165"/>
      <c r="I62" s="66"/>
      <c r="J62" s="65"/>
      <c r="K62" s="66"/>
      <c r="L62" s="66"/>
      <c r="M62" s="67"/>
      <c r="N62" s="67">
        <f t="shared" si="1"/>
        <v>0</v>
      </c>
      <c r="O62" s="66"/>
      <c r="P62" s="66"/>
      <c r="Q62" s="63"/>
      <c r="R62" s="63"/>
      <c r="S62" s="67"/>
      <c r="T62" s="68">
        <f>Tableau269[[#This Row],[MONTANT RECU TTC]]-Tableau269[[#This Row],[MONTANT TOTAL TTC]]</f>
        <v>0</v>
      </c>
      <c r="U62" s="69"/>
      <c r="V62" s="173"/>
    </row>
    <row r="63" spans="1:22" ht="18.75" customHeight="1" x14ac:dyDescent="0.25">
      <c r="A63" s="132"/>
      <c r="B63" s="64"/>
      <c r="C63" s="64"/>
      <c r="D63" s="162"/>
      <c r="E63" s="65"/>
      <c r="F63" s="66"/>
      <c r="G63" s="66"/>
      <c r="H63" s="165"/>
      <c r="I63" s="66"/>
      <c r="J63" s="65"/>
      <c r="K63" s="66"/>
      <c r="L63" s="66"/>
      <c r="M63" s="67"/>
      <c r="N63" s="67">
        <f t="shared" si="1"/>
        <v>0</v>
      </c>
      <c r="O63" s="66"/>
      <c r="P63" s="66"/>
      <c r="Q63" s="63"/>
      <c r="R63" s="63"/>
      <c r="S63" s="67"/>
      <c r="T63" s="68">
        <f>Tableau269[[#This Row],[MONTANT RECU TTC]]-Tableau269[[#This Row],[MONTANT TOTAL TTC]]</f>
        <v>0</v>
      </c>
      <c r="U63" s="69"/>
      <c r="V63" s="173"/>
    </row>
    <row r="64" spans="1:22" ht="18.75" customHeight="1" x14ac:dyDescent="0.25">
      <c r="A64" s="132"/>
      <c r="B64" s="64"/>
      <c r="C64" s="64"/>
      <c r="D64" s="162"/>
      <c r="E64" s="65"/>
      <c r="F64" s="66"/>
      <c r="G64" s="66"/>
      <c r="H64" s="165"/>
      <c r="I64" s="66"/>
      <c r="J64" s="65"/>
      <c r="K64" s="66"/>
      <c r="L64" s="66"/>
      <c r="M64" s="67"/>
      <c r="N64" s="67">
        <f t="shared" si="1"/>
        <v>0</v>
      </c>
      <c r="O64" s="66"/>
      <c r="P64" s="66"/>
      <c r="Q64" s="63"/>
      <c r="R64" s="63"/>
      <c r="S64" s="67"/>
      <c r="T64" s="68">
        <f>Tableau269[[#This Row],[MONTANT RECU TTC]]-Tableau269[[#This Row],[MONTANT TOTAL TTC]]</f>
        <v>0</v>
      </c>
      <c r="U64" s="69"/>
      <c r="V64" s="173"/>
    </row>
    <row r="65" spans="1:22" ht="18.75" customHeight="1" x14ac:dyDescent="0.25">
      <c r="A65" s="132"/>
      <c r="B65" s="64"/>
      <c r="C65" s="64"/>
      <c r="D65" s="162"/>
      <c r="E65" s="65"/>
      <c r="F65" s="66"/>
      <c r="G65" s="66"/>
      <c r="H65" s="165"/>
      <c r="I65" s="66"/>
      <c r="J65" s="65"/>
      <c r="K65" s="66"/>
      <c r="L65" s="66"/>
      <c r="M65" s="67"/>
      <c r="N65" s="67">
        <f t="shared" si="1"/>
        <v>0</v>
      </c>
      <c r="O65" s="66"/>
      <c r="P65" s="66"/>
      <c r="Q65" s="63"/>
      <c r="R65" s="63"/>
      <c r="S65" s="67"/>
      <c r="T65" s="68">
        <f>Tableau269[[#This Row],[MONTANT RECU TTC]]-Tableau269[[#This Row],[MONTANT TOTAL TTC]]</f>
        <v>0</v>
      </c>
      <c r="U65" s="69"/>
      <c r="V65" s="173"/>
    </row>
    <row r="66" spans="1:22" ht="18.75" customHeight="1" x14ac:dyDescent="0.25">
      <c r="A66" s="132"/>
      <c r="B66" s="64"/>
      <c r="C66" s="64"/>
      <c r="D66" s="162"/>
      <c r="E66" s="65"/>
      <c r="F66" s="66"/>
      <c r="G66" s="66"/>
      <c r="H66" s="165"/>
      <c r="I66" s="66"/>
      <c r="J66" s="65"/>
      <c r="K66" s="66"/>
      <c r="L66" s="66"/>
      <c r="M66" s="67"/>
      <c r="N66" s="67">
        <f t="shared" si="1"/>
        <v>0</v>
      </c>
      <c r="O66" s="66"/>
      <c r="P66" s="66"/>
      <c r="Q66" s="63"/>
      <c r="R66" s="63"/>
      <c r="S66" s="67"/>
      <c r="T66" s="68">
        <f>Tableau269[[#This Row],[MONTANT RECU TTC]]-Tableau269[[#This Row],[MONTANT TOTAL TTC]]</f>
        <v>0</v>
      </c>
      <c r="U66" s="69"/>
      <c r="V66" s="173"/>
    </row>
    <row r="67" spans="1:22" ht="18.75" customHeight="1" x14ac:dyDescent="0.25">
      <c r="A67" s="132"/>
      <c r="B67" s="64"/>
      <c r="C67" s="64"/>
      <c r="D67" s="162"/>
      <c r="E67" s="65"/>
      <c r="F67" s="66"/>
      <c r="G67" s="66"/>
      <c r="H67" s="165"/>
      <c r="I67" s="66"/>
      <c r="J67" s="65"/>
      <c r="K67" s="66"/>
      <c r="L67" s="66"/>
      <c r="M67" s="67"/>
      <c r="N67" s="67">
        <f t="shared" ref="N67:N98" si="2">IF(OR(B67="Refuse",B67="Refusé"),0,(M67*1.2))</f>
        <v>0</v>
      </c>
      <c r="O67" s="66"/>
      <c r="P67" s="66"/>
      <c r="Q67" s="63"/>
      <c r="R67" s="63"/>
      <c r="S67" s="67"/>
      <c r="T67" s="68">
        <f>Tableau269[[#This Row],[MONTANT RECU TTC]]-Tableau269[[#This Row],[MONTANT TOTAL TTC]]</f>
        <v>0</v>
      </c>
      <c r="U67" s="69"/>
      <c r="V67" s="173"/>
    </row>
    <row r="68" spans="1:22" ht="18.75" customHeight="1" x14ac:dyDescent="0.25">
      <c r="A68" s="132"/>
      <c r="B68" s="64"/>
      <c r="C68" s="64"/>
      <c r="D68" s="162"/>
      <c r="E68" s="65"/>
      <c r="F68" s="66"/>
      <c r="G68" s="66"/>
      <c r="H68" s="165"/>
      <c r="I68" s="66"/>
      <c r="J68" s="65"/>
      <c r="K68" s="66"/>
      <c r="L68" s="66"/>
      <c r="M68" s="67"/>
      <c r="N68" s="67">
        <f t="shared" si="2"/>
        <v>0</v>
      </c>
      <c r="O68" s="66"/>
      <c r="P68" s="66"/>
      <c r="Q68" s="63"/>
      <c r="R68" s="63"/>
      <c r="S68" s="67"/>
      <c r="T68" s="68">
        <f>Tableau269[[#This Row],[MONTANT RECU TTC]]-Tableau269[[#This Row],[MONTANT TOTAL TTC]]</f>
        <v>0</v>
      </c>
      <c r="U68" s="69"/>
      <c r="V68" s="173"/>
    </row>
    <row r="69" spans="1:22" ht="18.75" customHeight="1" x14ac:dyDescent="0.25">
      <c r="A69" s="132"/>
      <c r="B69" s="64"/>
      <c r="C69" s="64"/>
      <c r="D69" s="162"/>
      <c r="E69" s="65"/>
      <c r="F69" s="66"/>
      <c r="G69" s="66"/>
      <c r="H69" s="165"/>
      <c r="I69" s="66"/>
      <c r="J69" s="65"/>
      <c r="K69" s="66"/>
      <c r="L69" s="66"/>
      <c r="M69" s="67"/>
      <c r="N69" s="67">
        <f t="shared" si="2"/>
        <v>0</v>
      </c>
      <c r="O69" s="66"/>
      <c r="P69" s="66"/>
      <c r="Q69" s="63"/>
      <c r="R69" s="63"/>
      <c r="S69" s="67"/>
      <c r="T69" s="68">
        <f>Tableau269[[#This Row],[MONTANT RECU TTC]]-Tableau269[[#This Row],[MONTANT TOTAL TTC]]</f>
        <v>0</v>
      </c>
      <c r="U69" s="69"/>
      <c r="V69" s="173"/>
    </row>
    <row r="70" spans="1:22" ht="18.75" customHeight="1" x14ac:dyDescent="0.25">
      <c r="A70" s="132"/>
      <c r="B70" s="64"/>
      <c r="C70" s="64"/>
      <c r="D70" s="162"/>
      <c r="E70" s="65"/>
      <c r="F70" s="66"/>
      <c r="G70" s="66"/>
      <c r="H70" s="165"/>
      <c r="I70" s="66"/>
      <c r="J70" s="65"/>
      <c r="K70" s="66"/>
      <c r="L70" s="66"/>
      <c r="M70" s="67"/>
      <c r="N70" s="67">
        <f t="shared" si="2"/>
        <v>0</v>
      </c>
      <c r="O70" s="66"/>
      <c r="P70" s="66"/>
      <c r="Q70" s="63"/>
      <c r="R70" s="63"/>
      <c r="S70" s="67"/>
      <c r="T70" s="68">
        <f>Tableau269[[#This Row],[MONTANT RECU TTC]]-Tableau269[[#This Row],[MONTANT TOTAL TTC]]</f>
        <v>0</v>
      </c>
      <c r="U70" s="69"/>
      <c r="V70" s="173"/>
    </row>
    <row r="71" spans="1:22" ht="18.75" customHeight="1" x14ac:dyDescent="0.25">
      <c r="A71" s="132"/>
      <c r="B71" s="64"/>
      <c r="C71" s="64"/>
      <c r="D71" s="162"/>
      <c r="E71" s="65"/>
      <c r="F71" s="66"/>
      <c r="G71" s="66"/>
      <c r="H71" s="165"/>
      <c r="I71" s="66"/>
      <c r="J71" s="65"/>
      <c r="K71" s="66"/>
      <c r="L71" s="66"/>
      <c r="M71" s="67"/>
      <c r="N71" s="67">
        <f t="shared" si="2"/>
        <v>0</v>
      </c>
      <c r="O71" s="66"/>
      <c r="P71" s="66"/>
      <c r="Q71" s="63"/>
      <c r="R71" s="63"/>
      <c r="S71" s="67"/>
      <c r="T71" s="68">
        <f>Tableau269[[#This Row],[MONTANT RECU TTC]]-Tableau269[[#This Row],[MONTANT TOTAL TTC]]</f>
        <v>0</v>
      </c>
      <c r="U71" s="69"/>
      <c r="V71" s="173"/>
    </row>
    <row r="72" spans="1:22" ht="18.75" customHeight="1" x14ac:dyDescent="0.25">
      <c r="A72" s="132"/>
      <c r="B72" s="64"/>
      <c r="C72" s="64"/>
      <c r="D72" s="162"/>
      <c r="E72" s="65"/>
      <c r="F72" s="66"/>
      <c r="G72" s="66"/>
      <c r="H72" s="165"/>
      <c r="I72" s="66"/>
      <c r="J72" s="65"/>
      <c r="K72" s="66"/>
      <c r="L72" s="66"/>
      <c r="M72" s="67"/>
      <c r="N72" s="67">
        <f t="shared" si="2"/>
        <v>0</v>
      </c>
      <c r="O72" s="66"/>
      <c r="P72" s="66"/>
      <c r="Q72" s="63"/>
      <c r="R72" s="63"/>
      <c r="S72" s="67"/>
      <c r="T72" s="68">
        <f>Tableau269[[#This Row],[MONTANT RECU TTC]]-Tableau269[[#This Row],[MONTANT TOTAL TTC]]</f>
        <v>0</v>
      </c>
      <c r="U72" s="69"/>
      <c r="V72" s="173"/>
    </row>
    <row r="73" spans="1:22" ht="18.75" customHeight="1" x14ac:dyDescent="0.25">
      <c r="A73" s="132"/>
      <c r="B73" s="64"/>
      <c r="C73" s="64"/>
      <c r="D73" s="162"/>
      <c r="E73" s="65"/>
      <c r="F73" s="66"/>
      <c r="G73" s="66"/>
      <c r="H73" s="165"/>
      <c r="I73" s="66"/>
      <c r="J73" s="65"/>
      <c r="K73" s="66"/>
      <c r="L73" s="66"/>
      <c r="M73" s="67"/>
      <c r="N73" s="67">
        <f t="shared" si="2"/>
        <v>0</v>
      </c>
      <c r="O73" s="66"/>
      <c r="P73" s="66"/>
      <c r="Q73" s="63"/>
      <c r="R73" s="63"/>
      <c r="S73" s="67"/>
      <c r="T73" s="68">
        <f>Tableau269[[#This Row],[MONTANT RECU TTC]]-Tableau269[[#This Row],[MONTANT TOTAL TTC]]</f>
        <v>0</v>
      </c>
      <c r="U73" s="69"/>
      <c r="V73" s="173"/>
    </row>
    <row r="74" spans="1:22" ht="18.75" customHeight="1" x14ac:dyDescent="0.25">
      <c r="A74" s="132"/>
      <c r="B74" s="64"/>
      <c r="C74" s="64"/>
      <c r="D74" s="162"/>
      <c r="E74" s="65"/>
      <c r="F74" s="66"/>
      <c r="G74" s="66"/>
      <c r="H74" s="165"/>
      <c r="I74" s="66"/>
      <c r="J74" s="65"/>
      <c r="K74" s="66"/>
      <c r="L74" s="66"/>
      <c r="M74" s="67"/>
      <c r="N74" s="67">
        <f t="shared" si="2"/>
        <v>0</v>
      </c>
      <c r="O74" s="66"/>
      <c r="P74" s="66"/>
      <c r="Q74" s="63"/>
      <c r="R74" s="63"/>
      <c r="S74" s="67"/>
      <c r="T74" s="68">
        <f>Tableau269[[#This Row],[MONTANT RECU TTC]]-Tableau269[[#This Row],[MONTANT TOTAL TTC]]</f>
        <v>0</v>
      </c>
      <c r="U74" s="69"/>
      <c r="V74" s="173"/>
    </row>
    <row r="75" spans="1:22" ht="18.75" customHeight="1" x14ac:dyDescent="0.25">
      <c r="A75" s="132"/>
      <c r="B75" s="64"/>
      <c r="C75" s="64"/>
      <c r="D75" s="162"/>
      <c r="E75" s="65"/>
      <c r="F75" s="66"/>
      <c r="G75" s="66"/>
      <c r="H75" s="165"/>
      <c r="I75" s="66"/>
      <c r="J75" s="65"/>
      <c r="K75" s="66"/>
      <c r="L75" s="66"/>
      <c r="M75" s="67"/>
      <c r="N75" s="67">
        <f t="shared" si="2"/>
        <v>0</v>
      </c>
      <c r="O75" s="66"/>
      <c r="P75" s="66"/>
      <c r="Q75" s="63"/>
      <c r="R75" s="63"/>
      <c r="S75" s="67"/>
      <c r="T75" s="68">
        <f>Tableau269[[#This Row],[MONTANT RECU TTC]]-Tableau269[[#This Row],[MONTANT TOTAL TTC]]</f>
        <v>0</v>
      </c>
      <c r="U75" s="69"/>
      <c r="V75" s="173"/>
    </row>
    <row r="76" spans="1:22" ht="18.75" customHeight="1" x14ac:dyDescent="0.25">
      <c r="A76" s="132"/>
      <c r="B76" s="64"/>
      <c r="C76" s="64"/>
      <c r="D76" s="162"/>
      <c r="E76" s="65"/>
      <c r="F76" s="66"/>
      <c r="G76" s="66"/>
      <c r="H76" s="165"/>
      <c r="I76" s="66"/>
      <c r="J76" s="65"/>
      <c r="K76" s="66"/>
      <c r="L76" s="66"/>
      <c r="M76" s="67"/>
      <c r="N76" s="67">
        <f t="shared" si="2"/>
        <v>0</v>
      </c>
      <c r="O76" s="66"/>
      <c r="P76" s="66"/>
      <c r="Q76" s="63"/>
      <c r="R76" s="63"/>
      <c r="S76" s="67"/>
      <c r="T76" s="68">
        <f>Tableau269[[#This Row],[MONTANT RECU TTC]]-Tableau269[[#This Row],[MONTANT TOTAL TTC]]</f>
        <v>0</v>
      </c>
      <c r="U76" s="69"/>
      <c r="V76" s="173"/>
    </row>
    <row r="77" spans="1:22" ht="18.75" customHeight="1" x14ac:dyDescent="0.25">
      <c r="A77" s="132"/>
      <c r="B77" s="64"/>
      <c r="C77" s="64"/>
      <c r="D77" s="162"/>
      <c r="E77" s="65"/>
      <c r="F77" s="66"/>
      <c r="G77" s="66"/>
      <c r="H77" s="165"/>
      <c r="I77" s="66"/>
      <c r="J77" s="65"/>
      <c r="K77" s="66"/>
      <c r="L77" s="66"/>
      <c r="M77" s="67"/>
      <c r="N77" s="67">
        <f t="shared" si="2"/>
        <v>0</v>
      </c>
      <c r="O77" s="66"/>
      <c r="P77" s="66"/>
      <c r="Q77" s="63"/>
      <c r="R77" s="63"/>
      <c r="S77" s="67"/>
      <c r="T77" s="68">
        <f>Tableau269[[#This Row],[MONTANT RECU TTC]]-Tableau269[[#This Row],[MONTANT TOTAL TTC]]</f>
        <v>0</v>
      </c>
      <c r="U77" s="69"/>
      <c r="V77" s="173"/>
    </row>
    <row r="78" spans="1:22" ht="18.75" customHeight="1" x14ac:dyDescent="0.25">
      <c r="A78" s="132"/>
      <c r="B78" s="64"/>
      <c r="C78" s="64"/>
      <c r="D78" s="162"/>
      <c r="E78" s="65"/>
      <c r="F78" s="66"/>
      <c r="G78" s="66"/>
      <c r="H78" s="165"/>
      <c r="I78" s="66"/>
      <c r="J78" s="65"/>
      <c r="K78" s="66"/>
      <c r="L78" s="66"/>
      <c r="M78" s="67"/>
      <c r="N78" s="67">
        <f t="shared" si="2"/>
        <v>0</v>
      </c>
      <c r="O78" s="66"/>
      <c r="P78" s="66"/>
      <c r="Q78" s="63"/>
      <c r="R78" s="63"/>
      <c r="S78" s="67"/>
      <c r="T78" s="68">
        <f>Tableau269[[#This Row],[MONTANT RECU TTC]]-Tableau269[[#This Row],[MONTANT TOTAL TTC]]</f>
        <v>0</v>
      </c>
      <c r="U78" s="69"/>
      <c r="V78" s="173"/>
    </row>
    <row r="79" spans="1:22" ht="18.75" customHeight="1" x14ac:dyDescent="0.25">
      <c r="A79" s="132"/>
      <c r="B79" s="64"/>
      <c r="C79" s="64"/>
      <c r="D79" s="162"/>
      <c r="E79" s="65"/>
      <c r="F79" s="66"/>
      <c r="G79" s="66"/>
      <c r="H79" s="165"/>
      <c r="I79" s="66"/>
      <c r="J79" s="65"/>
      <c r="K79" s="66"/>
      <c r="L79" s="66"/>
      <c r="M79" s="67"/>
      <c r="N79" s="67">
        <f t="shared" si="2"/>
        <v>0</v>
      </c>
      <c r="O79" s="66"/>
      <c r="P79" s="66"/>
      <c r="Q79" s="63"/>
      <c r="R79" s="63"/>
      <c r="S79" s="67"/>
      <c r="T79" s="68">
        <f>Tableau269[[#This Row],[MONTANT RECU TTC]]-Tableau269[[#This Row],[MONTANT TOTAL TTC]]</f>
        <v>0</v>
      </c>
      <c r="U79" s="69"/>
      <c r="V79" s="173"/>
    </row>
    <row r="80" spans="1:22" ht="18.75" customHeight="1" x14ac:dyDescent="0.25">
      <c r="A80" s="132"/>
      <c r="B80" s="64"/>
      <c r="C80" s="64"/>
      <c r="D80" s="162"/>
      <c r="E80" s="65"/>
      <c r="F80" s="66"/>
      <c r="G80" s="66"/>
      <c r="H80" s="165"/>
      <c r="I80" s="66"/>
      <c r="J80" s="65"/>
      <c r="K80" s="66"/>
      <c r="L80" s="66"/>
      <c r="M80" s="67"/>
      <c r="N80" s="67">
        <f t="shared" si="2"/>
        <v>0</v>
      </c>
      <c r="O80" s="66"/>
      <c r="P80" s="66"/>
      <c r="Q80" s="63"/>
      <c r="R80" s="63"/>
      <c r="S80" s="67"/>
      <c r="T80" s="68">
        <f>Tableau269[[#This Row],[MONTANT RECU TTC]]-Tableau269[[#This Row],[MONTANT TOTAL TTC]]</f>
        <v>0</v>
      </c>
      <c r="U80" s="69"/>
      <c r="V80" s="173"/>
    </row>
    <row r="81" spans="1:22" ht="18.75" customHeight="1" x14ac:dyDescent="0.25">
      <c r="A81" s="132"/>
      <c r="B81" s="64"/>
      <c r="C81" s="64"/>
      <c r="D81" s="162"/>
      <c r="E81" s="65"/>
      <c r="F81" s="66"/>
      <c r="G81" s="66"/>
      <c r="H81" s="165"/>
      <c r="I81" s="66"/>
      <c r="J81" s="65"/>
      <c r="K81" s="66"/>
      <c r="L81" s="66"/>
      <c r="M81" s="67"/>
      <c r="N81" s="67">
        <f t="shared" si="2"/>
        <v>0</v>
      </c>
      <c r="O81" s="66"/>
      <c r="P81" s="66"/>
      <c r="Q81" s="63"/>
      <c r="R81" s="63"/>
      <c r="S81" s="67"/>
      <c r="T81" s="68">
        <f>Tableau269[[#This Row],[MONTANT RECU TTC]]-Tableau269[[#This Row],[MONTANT TOTAL TTC]]</f>
        <v>0</v>
      </c>
      <c r="U81" s="69"/>
      <c r="V81" s="173"/>
    </row>
    <row r="82" spans="1:22" ht="18.75" customHeight="1" x14ac:dyDescent="0.25">
      <c r="A82" s="132"/>
      <c r="B82" s="64"/>
      <c r="C82" s="64"/>
      <c r="D82" s="162"/>
      <c r="E82" s="65"/>
      <c r="F82" s="66"/>
      <c r="G82" s="66"/>
      <c r="H82" s="165"/>
      <c r="I82" s="66"/>
      <c r="J82" s="65"/>
      <c r="K82" s="66"/>
      <c r="L82" s="66"/>
      <c r="M82" s="67"/>
      <c r="N82" s="67">
        <f t="shared" si="2"/>
        <v>0</v>
      </c>
      <c r="O82" s="66"/>
      <c r="P82" s="66"/>
      <c r="Q82" s="63"/>
      <c r="R82" s="63"/>
      <c r="S82" s="67"/>
      <c r="T82" s="68">
        <f>Tableau269[[#This Row],[MONTANT RECU TTC]]-Tableau269[[#This Row],[MONTANT TOTAL TTC]]</f>
        <v>0</v>
      </c>
      <c r="U82" s="69"/>
      <c r="V82" s="173"/>
    </row>
    <row r="83" spans="1:22" ht="18.75" customHeight="1" x14ac:dyDescent="0.25">
      <c r="A83" s="132"/>
      <c r="B83" s="64"/>
      <c r="C83" s="64"/>
      <c r="D83" s="162"/>
      <c r="E83" s="65"/>
      <c r="F83" s="66"/>
      <c r="G83" s="66"/>
      <c r="H83" s="165"/>
      <c r="I83" s="66"/>
      <c r="J83" s="65"/>
      <c r="K83" s="66"/>
      <c r="L83" s="66"/>
      <c r="M83" s="67"/>
      <c r="N83" s="67">
        <f t="shared" si="2"/>
        <v>0</v>
      </c>
      <c r="O83" s="66"/>
      <c r="P83" s="66"/>
      <c r="Q83" s="63"/>
      <c r="R83" s="63"/>
      <c r="S83" s="67"/>
      <c r="T83" s="68">
        <f>Tableau269[[#This Row],[MONTANT RECU TTC]]-Tableau269[[#This Row],[MONTANT TOTAL TTC]]</f>
        <v>0</v>
      </c>
      <c r="U83" s="69"/>
      <c r="V83" s="173"/>
    </row>
    <row r="84" spans="1:22" ht="18.75" customHeight="1" x14ac:dyDescent="0.25">
      <c r="A84" s="132"/>
      <c r="B84" s="64"/>
      <c r="C84" s="64"/>
      <c r="D84" s="162"/>
      <c r="E84" s="65"/>
      <c r="F84" s="66"/>
      <c r="G84" s="66"/>
      <c r="H84" s="165"/>
      <c r="I84" s="66"/>
      <c r="J84" s="65"/>
      <c r="K84" s="66"/>
      <c r="L84" s="66"/>
      <c r="M84" s="67"/>
      <c r="N84" s="67">
        <f t="shared" si="2"/>
        <v>0</v>
      </c>
      <c r="O84" s="66"/>
      <c r="P84" s="66"/>
      <c r="Q84" s="63"/>
      <c r="R84" s="63"/>
      <c r="S84" s="67"/>
      <c r="T84" s="68">
        <f>Tableau269[[#This Row],[MONTANT RECU TTC]]-Tableau269[[#This Row],[MONTANT TOTAL TTC]]</f>
        <v>0</v>
      </c>
      <c r="U84" s="69"/>
      <c r="V84" s="173"/>
    </row>
    <row r="85" spans="1:22" ht="18.75" customHeight="1" x14ac:dyDescent="0.25">
      <c r="A85" s="132"/>
      <c r="B85" s="64"/>
      <c r="C85" s="64"/>
      <c r="D85" s="162"/>
      <c r="E85" s="65"/>
      <c r="F85" s="66"/>
      <c r="G85" s="66"/>
      <c r="H85" s="165"/>
      <c r="I85" s="66"/>
      <c r="J85" s="65"/>
      <c r="K85" s="66"/>
      <c r="L85" s="66"/>
      <c r="M85" s="67"/>
      <c r="N85" s="67">
        <f t="shared" si="2"/>
        <v>0</v>
      </c>
      <c r="O85" s="66"/>
      <c r="P85" s="66"/>
      <c r="Q85" s="63"/>
      <c r="R85" s="63"/>
      <c r="S85" s="67"/>
      <c r="T85" s="68">
        <f>Tableau269[[#This Row],[MONTANT RECU TTC]]-Tableau269[[#This Row],[MONTANT TOTAL TTC]]</f>
        <v>0</v>
      </c>
      <c r="U85" s="69"/>
      <c r="V85" s="173"/>
    </row>
    <row r="86" spans="1:22" ht="18.75" customHeight="1" x14ac:dyDescent="0.25">
      <c r="A86" s="132"/>
      <c r="B86" s="64"/>
      <c r="C86" s="64"/>
      <c r="D86" s="162"/>
      <c r="E86" s="65"/>
      <c r="F86" s="66"/>
      <c r="G86" s="66"/>
      <c r="H86" s="165"/>
      <c r="I86" s="66"/>
      <c r="J86" s="65"/>
      <c r="K86" s="66"/>
      <c r="L86" s="66"/>
      <c r="M86" s="67"/>
      <c r="N86" s="67">
        <f t="shared" si="2"/>
        <v>0</v>
      </c>
      <c r="O86" s="66"/>
      <c r="P86" s="66"/>
      <c r="Q86" s="63"/>
      <c r="R86" s="63"/>
      <c r="S86" s="67"/>
      <c r="T86" s="68">
        <f>Tableau269[[#This Row],[MONTANT RECU TTC]]-Tableau269[[#This Row],[MONTANT TOTAL TTC]]</f>
        <v>0</v>
      </c>
      <c r="U86" s="69"/>
      <c r="V86" s="173"/>
    </row>
    <row r="87" spans="1:22" ht="18.75" customHeight="1" x14ac:dyDescent="0.25">
      <c r="A87" s="132"/>
      <c r="B87" s="64"/>
      <c r="C87" s="64"/>
      <c r="D87" s="162"/>
      <c r="E87" s="65"/>
      <c r="F87" s="66"/>
      <c r="G87" s="66"/>
      <c r="H87" s="165"/>
      <c r="I87" s="66"/>
      <c r="J87" s="65"/>
      <c r="K87" s="66"/>
      <c r="L87" s="66"/>
      <c r="M87" s="67"/>
      <c r="N87" s="67">
        <f t="shared" si="2"/>
        <v>0</v>
      </c>
      <c r="O87" s="66"/>
      <c r="P87" s="66"/>
      <c r="Q87" s="63"/>
      <c r="R87" s="63"/>
      <c r="S87" s="67"/>
      <c r="T87" s="68">
        <f>Tableau269[[#This Row],[MONTANT RECU TTC]]-Tableau269[[#This Row],[MONTANT TOTAL TTC]]</f>
        <v>0</v>
      </c>
      <c r="U87" s="69"/>
      <c r="V87" s="173"/>
    </row>
    <row r="88" spans="1:22" ht="18.75" customHeight="1" x14ac:dyDescent="0.25">
      <c r="A88" s="132"/>
      <c r="B88" s="64"/>
      <c r="C88" s="64"/>
      <c r="D88" s="162"/>
      <c r="E88" s="65"/>
      <c r="F88" s="66"/>
      <c r="G88" s="66"/>
      <c r="H88" s="165"/>
      <c r="I88" s="66"/>
      <c r="J88" s="65"/>
      <c r="K88" s="66"/>
      <c r="L88" s="66"/>
      <c r="M88" s="67"/>
      <c r="N88" s="67">
        <f t="shared" si="2"/>
        <v>0</v>
      </c>
      <c r="O88" s="66"/>
      <c r="P88" s="66"/>
      <c r="Q88" s="63"/>
      <c r="R88" s="63"/>
      <c r="S88" s="67"/>
      <c r="T88" s="68">
        <f>Tableau269[[#This Row],[MONTANT RECU TTC]]-Tableau269[[#This Row],[MONTANT TOTAL TTC]]</f>
        <v>0</v>
      </c>
      <c r="U88" s="69"/>
      <c r="V88" s="173"/>
    </row>
    <row r="89" spans="1:22" ht="18.75" customHeight="1" x14ac:dyDescent="0.25">
      <c r="A89" s="132"/>
      <c r="B89" s="64"/>
      <c r="C89" s="64"/>
      <c r="D89" s="162"/>
      <c r="E89" s="65"/>
      <c r="F89" s="66"/>
      <c r="G89" s="66"/>
      <c r="H89" s="165"/>
      <c r="I89" s="66"/>
      <c r="J89" s="65"/>
      <c r="K89" s="66"/>
      <c r="L89" s="66"/>
      <c r="M89" s="67"/>
      <c r="N89" s="67">
        <f t="shared" si="2"/>
        <v>0</v>
      </c>
      <c r="O89" s="66"/>
      <c r="P89" s="66"/>
      <c r="Q89" s="63"/>
      <c r="R89" s="63"/>
      <c r="S89" s="67"/>
      <c r="T89" s="68">
        <f>Tableau269[[#This Row],[MONTANT RECU TTC]]-Tableau269[[#This Row],[MONTANT TOTAL TTC]]</f>
        <v>0</v>
      </c>
      <c r="U89" s="69"/>
      <c r="V89" s="173"/>
    </row>
    <row r="90" spans="1:22" ht="18.75" customHeight="1" x14ac:dyDescent="0.25">
      <c r="A90" s="132"/>
      <c r="B90" s="64"/>
      <c r="C90" s="64"/>
      <c r="D90" s="162"/>
      <c r="E90" s="65"/>
      <c r="F90" s="66"/>
      <c r="G90" s="66"/>
      <c r="H90" s="165"/>
      <c r="I90" s="66"/>
      <c r="J90" s="65"/>
      <c r="K90" s="66"/>
      <c r="L90" s="66"/>
      <c r="M90" s="67"/>
      <c r="N90" s="67">
        <f t="shared" si="2"/>
        <v>0</v>
      </c>
      <c r="O90" s="66"/>
      <c r="P90" s="66"/>
      <c r="Q90" s="63"/>
      <c r="R90" s="63"/>
      <c r="S90" s="67"/>
      <c r="T90" s="68">
        <f>Tableau269[[#This Row],[MONTANT RECU TTC]]-Tableau269[[#This Row],[MONTANT TOTAL TTC]]</f>
        <v>0</v>
      </c>
      <c r="U90" s="69"/>
      <c r="V90" s="173"/>
    </row>
    <row r="91" spans="1:22" ht="18.75" customHeight="1" x14ac:dyDescent="0.25">
      <c r="A91" s="132"/>
      <c r="B91" s="64"/>
      <c r="C91" s="64"/>
      <c r="D91" s="162"/>
      <c r="E91" s="65"/>
      <c r="F91" s="66"/>
      <c r="G91" s="66"/>
      <c r="H91" s="165"/>
      <c r="I91" s="66"/>
      <c r="J91" s="65"/>
      <c r="K91" s="66"/>
      <c r="L91" s="66"/>
      <c r="M91" s="67"/>
      <c r="N91" s="67">
        <f t="shared" si="2"/>
        <v>0</v>
      </c>
      <c r="O91" s="66"/>
      <c r="P91" s="66"/>
      <c r="Q91" s="63"/>
      <c r="R91" s="63"/>
      <c r="S91" s="67"/>
      <c r="T91" s="68">
        <f>Tableau269[[#This Row],[MONTANT RECU TTC]]-Tableau269[[#This Row],[MONTANT TOTAL TTC]]</f>
        <v>0</v>
      </c>
      <c r="U91" s="69"/>
      <c r="V91" s="173"/>
    </row>
    <row r="92" spans="1:22" ht="18.75" customHeight="1" x14ac:dyDescent="0.25">
      <c r="A92" s="132"/>
      <c r="B92" s="64"/>
      <c r="C92" s="64"/>
      <c r="D92" s="162"/>
      <c r="E92" s="65"/>
      <c r="F92" s="66"/>
      <c r="G92" s="66"/>
      <c r="H92" s="165"/>
      <c r="I92" s="66"/>
      <c r="J92" s="65"/>
      <c r="K92" s="66"/>
      <c r="L92" s="66"/>
      <c r="M92" s="67"/>
      <c r="N92" s="67">
        <f t="shared" si="2"/>
        <v>0</v>
      </c>
      <c r="O92" s="66"/>
      <c r="P92" s="66"/>
      <c r="Q92" s="63"/>
      <c r="R92" s="63"/>
      <c r="S92" s="67"/>
      <c r="T92" s="68">
        <f>Tableau269[[#This Row],[MONTANT RECU TTC]]-Tableau269[[#This Row],[MONTANT TOTAL TTC]]</f>
        <v>0</v>
      </c>
      <c r="U92" s="69"/>
      <c r="V92" s="173"/>
    </row>
    <row r="93" spans="1:22" ht="18.75" customHeight="1" x14ac:dyDescent="0.25">
      <c r="A93" s="132"/>
      <c r="B93" s="64"/>
      <c r="C93" s="64"/>
      <c r="D93" s="162"/>
      <c r="E93" s="65"/>
      <c r="F93" s="66"/>
      <c r="G93" s="66"/>
      <c r="H93" s="165"/>
      <c r="I93" s="66"/>
      <c r="J93" s="65"/>
      <c r="K93" s="66"/>
      <c r="L93" s="66"/>
      <c r="M93" s="67"/>
      <c r="N93" s="67">
        <f t="shared" si="2"/>
        <v>0</v>
      </c>
      <c r="O93" s="66"/>
      <c r="P93" s="66"/>
      <c r="Q93" s="63"/>
      <c r="R93" s="63"/>
      <c r="S93" s="67"/>
      <c r="T93" s="68">
        <f>Tableau269[[#This Row],[MONTANT RECU TTC]]-Tableau269[[#This Row],[MONTANT TOTAL TTC]]</f>
        <v>0</v>
      </c>
      <c r="U93" s="69"/>
      <c r="V93" s="173"/>
    </row>
    <row r="94" spans="1:22" ht="18.75" customHeight="1" x14ac:dyDescent="0.25">
      <c r="A94" s="132"/>
      <c r="B94" s="64"/>
      <c r="C94" s="64"/>
      <c r="D94" s="162"/>
      <c r="E94" s="65"/>
      <c r="F94" s="66"/>
      <c r="G94" s="66"/>
      <c r="H94" s="165"/>
      <c r="I94" s="66"/>
      <c r="J94" s="65"/>
      <c r="K94" s="66"/>
      <c r="L94" s="66"/>
      <c r="M94" s="67"/>
      <c r="N94" s="67">
        <f t="shared" si="2"/>
        <v>0</v>
      </c>
      <c r="O94" s="66"/>
      <c r="P94" s="66"/>
      <c r="Q94" s="63"/>
      <c r="R94" s="63"/>
      <c r="S94" s="67"/>
      <c r="T94" s="68">
        <f>Tableau269[[#This Row],[MONTANT RECU TTC]]-Tableau269[[#This Row],[MONTANT TOTAL TTC]]</f>
        <v>0</v>
      </c>
      <c r="U94" s="69"/>
      <c r="V94" s="173"/>
    </row>
    <row r="95" spans="1:22" ht="18.75" customHeight="1" x14ac:dyDescent="0.25">
      <c r="A95" s="132"/>
      <c r="B95" s="64"/>
      <c r="C95" s="64"/>
      <c r="D95" s="162"/>
      <c r="E95" s="65"/>
      <c r="F95" s="66"/>
      <c r="G95" s="66"/>
      <c r="H95" s="165"/>
      <c r="I95" s="66"/>
      <c r="J95" s="65"/>
      <c r="K95" s="66"/>
      <c r="L95" s="66"/>
      <c r="M95" s="67"/>
      <c r="N95" s="67">
        <f t="shared" si="2"/>
        <v>0</v>
      </c>
      <c r="O95" s="66"/>
      <c r="P95" s="66"/>
      <c r="Q95" s="63"/>
      <c r="R95" s="63"/>
      <c r="S95" s="67"/>
      <c r="T95" s="68">
        <f>Tableau269[[#This Row],[MONTANT RECU TTC]]-Tableau269[[#This Row],[MONTANT TOTAL TTC]]</f>
        <v>0</v>
      </c>
      <c r="U95" s="69"/>
      <c r="V95" s="173"/>
    </row>
    <row r="96" spans="1:22" ht="18.75" customHeight="1" x14ac:dyDescent="0.25">
      <c r="A96" s="132"/>
      <c r="B96" s="64"/>
      <c r="C96" s="64"/>
      <c r="D96" s="162"/>
      <c r="E96" s="65"/>
      <c r="F96" s="66"/>
      <c r="G96" s="66"/>
      <c r="H96" s="165"/>
      <c r="I96" s="66"/>
      <c r="J96" s="65"/>
      <c r="K96" s="66"/>
      <c r="L96" s="66"/>
      <c r="M96" s="67"/>
      <c r="N96" s="67">
        <f t="shared" si="2"/>
        <v>0</v>
      </c>
      <c r="O96" s="66"/>
      <c r="P96" s="66"/>
      <c r="Q96" s="63"/>
      <c r="R96" s="63"/>
      <c r="S96" s="67"/>
      <c r="T96" s="68">
        <f>Tableau269[[#This Row],[MONTANT RECU TTC]]-Tableau269[[#This Row],[MONTANT TOTAL TTC]]</f>
        <v>0</v>
      </c>
      <c r="U96" s="69"/>
      <c r="V96" s="173"/>
    </row>
    <row r="97" spans="1:22" ht="18.75" customHeight="1" x14ac:dyDescent="0.25">
      <c r="A97" s="132"/>
      <c r="B97" s="64"/>
      <c r="C97" s="64"/>
      <c r="D97" s="162"/>
      <c r="E97" s="65"/>
      <c r="F97" s="66"/>
      <c r="G97" s="66"/>
      <c r="H97" s="165"/>
      <c r="I97" s="66"/>
      <c r="J97" s="65"/>
      <c r="K97" s="66"/>
      <c r="L97" s="66"/>
      <c r="M97" s="67"/>
      <c r="N97" s="67">
        <f t="shared" si="2"/>
        <v>0</v>
      </c>
      <c r="O97" s="66"/>
      <c r="P97" s="66"/>
      <c r="Q97" s="63"/>
      <c r="R97" s="63"/>
      <c r="S97" s="67"/>
      <c r="T97" s="68">
        <f>Tableau269[[#This Row],[MONTANT RECU TTC]]-Tableau269[[#This Row],[MONTANT TOTAL TTC]]</f>
        <v>0</v>
      </c>
      <c r="U97" s="69"/>
      <c r="V97" s="173"/>
    </row>
    <row r="98" spans="1:22" ht="18.75" customHeight="1" x14ac:dyDescent="0.25">
      <c r="A98" s="132"/>
      <c r="B98" s="64"/>
      <c r="C98" s="64"/>
      <c r="D98" s="162"/>
      <c r="E98" s="65"/>
      <c r="F98" s="66"/>
      <c r="G98" s="66"/>
      <c r="H98" s="165"/>
      <c r="I98" s="66"/>
      <c r="J98" s="65"/>
      <c r="K98" s="66"/>
      <c r="L98" s="66"/>
      <c r="M98" s="67"/>
      <c r="N98" s="67">
        <f t="shared" si="2"/>
        <v>0</v>
      </c>
      <c r="O98" s="66"/>
      <c r="P98" s="66"/>
      <c r="Q98" s="63"/>
      <c r="R98" s="63"/>
      <c r="S98" s="67"/>
      <c r="T98" s="68">
        <f>Tableau269[[#This Row],[MONTANT RECU TTC]]-Tableau269[[#This Row],[MONTANT TOTAL TTC]]</f>
        <v>0</v>
      </c>
      <c r="U98" s="69"/>
      <c r="V98" s="173"/>
    </row>
    <row r="99" spans="1:22" ht="18.75" customHeight="1" x14ac:dyDescent="0.25">
      <c r="A99" s="132"/>
      <c r="B99" s="64"/>
      <c r="C99" s="64"/>
      <c r="D99" s="162"/>
      <c r="E99" s="65"/>
      <c r="F99" s="66"/>
      <c r="G99" s="66"/>
      <c r="H99" s="165"/>
      <c r="I99" s="66"/>
      <c r="J99" s="65"/>
      <c r="K99" s="66"/>
      <c r="L99" s="66"/>
      <c r="M99" s="67"/>
      <c r="N99" s="67">
        <f t="shared" ref="N99:N100" si="3">IF(OR(B99="Refuse",B99="Refusé"),0,(M99*1.2))</f>
        <v>0</v>
      </c>
      <c r="O99" s="66"/>
      <c r="P99" s="66"/>
      <c r="Q99" s="63"/>
      <c r="R99" s="63"/>
      <c r="S99" s="67"/>
      <c r="T99" s="68">
        <f>Tableau269[[#This Row],[MONTANT RECU TTC]]-Tableau269[[#This Row],[MONTANT TOTAL TTC]]</f>
        <v>0</v>
      </c>
      <c r="U99" s="69"/>
      <c r="V99" s="173"/>
    </row>
    <row r="100" spans="1:22" ht="18.75" customHeight="1" x14ac:dyDescent="0.25">
      <c r="A100" s="132"/>
      <c r="B100" s="64"/>
      <c r="C100" s="70"/>
      <c r="D100" s="163"/>
      <c r="E100" s="72"/>
      <c r="F100" s="73"/>
      <c r="G100" s="73"/>
      <c r="H100" s="166"/>
      <c r="I100" s="73"/>
      <c r="J100" s="72"/>
      <c r="K100" s="73"/>
      <c r="L100" s="73"/>
      <c r="M100" s="74"/>
      <c r="N100" s="74">
        <f t="shared" si="3"/>
        <v>0</v>
      </c>
      <c r="O100" s="73"/>
      <c r="P100" s="73"/>
      <c r="Q100" s="71"/>
      <c r="R100" s="71"/>
      <c r="S100" s="74"/>
      <c r="T100" s="75">
        <f>Tableau269[[#This Row],[MONTANT RECU TTC]]-Tableau269[[#This Row],[MONTANT TOTAL TTC]]</f>
        <v>0</v>
      </c>
      <c r="U100" s="76"/>
      <c r="V100" s="174"/>
    </row>
    <row r="101" spans="1:22" ht="18.75" customHeight="1" thickBot="1" x14ac:dyDescent="0.3">
      <c r="A101" s="175"/>
      <c r="B101" s="176" t="s">
        <v>10</v>
      </c>
      <c r="C101" s="176"/>
      <c r="D101" s="177"/>
      <c r="E101" s="178"/>
      <c r="F101" s="178"/>
      <c r="G101" s="178"/>
      <c r="H101" s="179"/>
      <c r="I101" s="178"/>
      <c r="J101" s="178"/>
      <c r="K101" s="178"/>
      <c r="L101" s="178"/>
      <c r="M101" s="178"/>
      <c r="N101" s="180">
        <f>SUBTOTAL(109,Tableau269[MONTANT TOTAL TTC])</f>
        <v>0</v>
      </c>
      <c r="O101" s="178"/>
      <c r="P101" s="178"/>
      <c r="Q101" s="181"/>
      <c r="R101" s="181"/>
      <c r="S101" s="180">
        <f>SUBTOTAL(109,Tableau269[MONTANT RECU TTC])</f>
        <v>0</v>
      </c>
      <c r="T101" s="180">
        <f>SUBTOTAL(109,Tableau269[RESTE A RECEVOIR TTC])</f>
        <v>0</v>
      </c>
      <c r="U101" s="182"/>
      <c r="V101" s="183"/>
    </row>
    <row r="102" spans="1:22" ht="18.75" customHeight="1" x14ac:dyDescent="0.25">
      <c r="A102" s="124"/>
      <c r="B102" s="124"/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84"/>
    </row>
    <row r="103" spans="1:22" ht="18.75" customHeight="1" thickBot="1" x14ac:dyDescent="0.3">
      <c r="A103" s="124"/>
      <c r="B103" s="124"/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84"/>
    </row>
    <row r="104" spans="1:22" ht="81" customHeight="1" thickBot="1" x14ac:dyDescent="0.3">
      <c r="A104" s="217" t="s">
        <v>52</v>
      </c>
      <c r="B104" s="169"/>
      <c r="C104" s="169"/>
      <c r="D104" s="169"/>
      <c r="E104" s="169"/>
      <c r="F104" s="169"/>
      <c r="G104" s="169"/>
      <c r="H104" s="169"/>
      <c r="I104" s="169"/>
      <c r="J104" s="169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71"/>
    </row>
    <row r="105" spans="1:22" ht="60" customHeight="1" x14ac:dyDescent="0.25">
      <c r="A105" s="203"/>
      <c r="B105" s="274" t="s">
        <v>18</v>
      </c>
      <c r="C105" s="274" t="s">
        <v>0</v>
      </c>
      <c r="D105" s="278" t="s">
        <v>49</v>
      </c>
      <c r="E105" s="274" t="s">
        <v>2</v>
      </c>
      <c r="F105" s="274" t="s">
        <v>3</v>
      </c>
      <c r="G105" s="274" t="s">
        <v>11</v>
      </c>
      <c r="H105" s="275" t="s">
        <v>14</v>
      </c>
      <c r="I105" s="274" t="s">
        <v>13</v>
      </c>
      <c r="J105" s="274" t="s">
        <v>27</v>
      </c>
      <c r="K105" s="274" t="s">
        <v>8</v>
      </c>
      <c r="L105" s="274" t="s">
        <v>6</v>
      </c>
      <c r="M105" s="276" t="s">
        <v>55</v>
      </c>
      <c r="N105" s="276" t="s">
        <v>56</v>
      </c>
      <c r="O105" s="274" t="s">
        <v>7</v>
      </c>
      <c r="P105" s="274" t="s">
        <v>15</v>
      </c>
      <c r="Q105" s="277" t="s">
        <v>26</v>
      </c>
      <c r="R105" s="277" t="s">
        <v>4</v>
      </c>
      <c r="S105" s="276" t="s">
        <v>5</v>
      </c>
      <c r="T105" s="276" t="s">
        <v>9</v>
      </c>
      <c r="U105" s="274" t="s">
        <v>48</v>
      </c>
      <c r="V105" s="274" t="s">
        <v>12</v>
      </c>
    </row>
    <row r="106" spans="1:22" ht="18.75" customHeight="1" x14ac:dyDescent="0.25">
      <c r="A106" s="204" t="s">
        <v>35</v>
      </c>
      <c r="B106" s="218"/>
      <c r="C106" s="194"/>
      <c r="D106" s="193"/>
      <c r="E106" s="191"/>
      <c r="F106" s="190"/>
      <c r="G106" s="190"/>
      <c r="H106" s="192"/>
      <c r="I106" s="190"/>
      <c r="J106" s="191"/>
      <c r="K106" s="190"/>
      <c r="L106" s="190"/>
      <c r="M106" s="188"/>
      <c r="N106" s="188">
        <f t="shared" ref="N106:N169" si="4">IF(OR(B106="Refuse",B106="Refusé"),0,(M106*1.2))</f>
        <v>0</v>
      </c>
      <c r="O106" s="190"/>
      <c r="P106" s="190"/>
      <c r="Q106" s="189"/>
      <c r="R106" s="189"/>
      <c r="S106" s="188"/>
      <c r="T106" s="187">
        <f>N106-S106</f>
        <v>0</v>
      </c>
      <c r="U106" s="186"/>
      <c r="V106" s="185"/>
    </row>
    <row r="107" spans="1:22" ht="18.75" customHeight="1" x14ac:dyDescent="0.25">
      <c r="A107" s="204"/>
      <c r="B107" s="77"/>
      <c r="C107" s="64"/>
      <c r="D107" s="162"/>
      <c r="E107" s="65"/>
      <c r="F107" s="66"/>
      <c r="G107" s="66"/>
      <c r="H107" s="165"/>
      <c r="I107" s="66"/>
      <c r="J107" s="65"/>
      <c r="K107" s="66"/>
      <c r="L107" s="66"/>
      <c r="M107" s="67"/>
      <c r="N107" s="67">
        <f t="shared" si="4"/>
        <v>0</v>
      </c>
      <c r="O107" s="66"/>
      <c r="P107" s="66"/>
      <c r="Q107" s="63"/>
      <c r="R107" s="63"/>
      <c r="S107" s="67"/>
      <c r="T107" s="68">
        <f t="shared" ref="T107:T170" si="5">N107-S107</f>
        <v>0</v>
      </c>
      <c r="U107" s="69"/>
      <c r="V107" s="173"/>
    </row>
    <row r="108" spans="1:22" ht="18.75" customHeight="1" x14ac:dyDescent="0.25">
      <c r="A108" s="204"/>
      <c r="B108" s="77"/>
      <c r="C108" s="64"/>
      <c r="D108" s="162"/>
      <c r="E108" s="65"/>
      <c r="F108" s="66"/>
      <c r="G108" s="66"/>
      <c r="H108" s="165"/>
      <c r="I108" s="66"/>
      <c r="J108" s="65"/>
      <c r="K108" s="66"/>
      <c r="L108" s="66"/>
      <c r="M108" s="67"/>
      <c r="N108" s="67">
        <f t="shared" si="4"/>
        <v>0</v>
      </c>
      <c r="O108" s="66"/>
      <c r="P108" s="66"/>
      <c r="Q108" s="63"/>
      <c r="R108" s="63"/>
      <c r="S108" s="67"/>
      <c r="T108" s="68">
        <f t="shared" si="5"/>
        <v>0</v>
      </c>
      <c r="U108" s="69"/>
      <c r="V108" s="173"/>
    </row>
    <row r="109" spans="1:22" ht="18.75" customHeight="1" x14ac:dyDescent="0.25">
      <c r="A109" s="204"/>
      <c r="B109" s="77"/>
      <c r="C109" s="64"/>
      <c r="D109" s="162"/>
      <c r="E109" s="65"/>
      <c r="F109" s="66"/>
      <c r="G109" s="66"/>
      <c r="H109" s="165"/>
      <c r="I109" s="66"/>
      <c r="J109" s="65"/>
      <c r="K109" s="66"/>
      <c r="L109" s="66"/>
      <c r="M109" s="67"/>
      <c r="N109" s="67">
        <f t="shared" si="4"/>
        <v>0</v>
      </c>
      <c r="O109" s="66"/>
      <c r="P109" s="66"/>
      <c r="Q109" s="63"/>
      <c r="R109" s="63"/>
      <c r="S109" s="67"/>
      <c r="T109" s="68">
        <f t="shared" si="5"/>
        <v>0</v>
      </c>
      <c r="U109" s="69"/>
      <c r="V109" s="173"/>
    </row>
    <row r="110" spans="1:22" ht="18.75" customHeight="1" x14ac:dyDescent="0.25">
      <c r="A110" s="204"/>
      <c r="B110" s="77"/>
      <c r="C110" s="64"/>
      <c r="D110" s="162"/>
      <c r="E110" s="65"/>
      <c r="F110" s="66"/>
      <c r="G110" s="66"/>
      <c r="H110" s="165"/>
      <c r="I110" s="66"/>
      <c r="J110" s="65"/>
      <c r="K110" s="66"/>
      <c r="L110" s="66"/>
      <c r="M110" s="67"/>
      <c r="N110" s="67">
        <f t="shared" si="4"/>
        <v>0</v>
      </c>
      <c r="O110" s="66"/>
      <c r="P110" s="66"/>
      <c r="Q110" s="63"/>
      <c r="R110" s="63"/>
      <c r="S110" s="67"/>
      <c r="T110" s="68">
        <f t="shared" si="5"/>
        <v>0</v>
      </c>
      <c r="U110" s="69"/>
      <c r="V110" s="173"/>
    </row>
    <row r="111" spans="1:22" ht="18.75" customHeight="1" x14ac:dyDescent="0.25">
      <c r="A111" s="204"/>
      <c r="B111" s="77"/>
      <c r="C111" s="64"/>
      <c r="D111" s="162"/>
      <c r="E111" s="65"/>
      <c r="F111" s="66"/>
      <c r="G111" s="66"/>
      <c r="H111" s="165"/>
      <c r="I111" s="66"/>
      <c r="J111" s="65"/>
      <c r="K111" s="66"/>
      <c r="L111" s="66"/>
      <c r="M111" s="67"/>
      <c r="N111" s="67">
        <f t="shared" si="4"/>
        <v>0</v>
      </c>
      <c r="O111" s="66"/>
      <c r="P111" s="66"/>
      <c r="Q111" s="63"/>
      <c r="R111" s="63"/>
      <c r="S111" s="67"/>
      <c r="T111" s="68">
        <f t="shared" si="5"/>
        <v>0</v>
      </c>
      <c r="U111" s="69"/>
      <c r="V111" s="173"/>
    </row>
    <row r="112" spans="1:22" ht="18.75" customHeight="1" x14ac:dyDescent="0.25">
      <c r="A112" s="204"/>
      <c r="B112" s="77"/>
      <c r="C112" s="64"/>
      <c r="D112" s="162"/>
      <c r="E112" s="65"/>
      <c r="F112" s="66"/>
      <c r="G112" s="66"/>
      <c r="H112" s="165"/>
      <c r="I112" s="66"/>
      <c r="J112" s="65"/>
      <c r="K112" s="66"/>
      <c r="L112" s="66"/>
      <c r="M112" s="67"/>
      <c r="N112" s="67">
        <f t="shared" si="4"/>
        <v>0</v>
      </c>
      <c r="O112" s="66"/>
      <c r="P112" s="66"/>
      <c r="Q112" s="63"/>
      <c r="R112" s="63"/>
      <c r="S112" s="67"/>
      <c r="T112" s="68">
        <f t="shared" si="5"/>
        <v>0</v>
      </c>
      <c r="U112" s="69"/>
      <c r="V112" s="173"/>
    </row>
    <row r="113" spans="1:22" ht="18.75" customHeight="1" x14ac:dyDescent="0.25">
      <c r="A113" s="204"/>
      <c r="B113" s="77"/>
      <c r="C113" s="64"/>
      <c r="D113" s="162"/>
      <c r="E113" s="65"/>
      <c r="F113" s="66"/>
      <c r="G113" s="66"/>
      <c r="H113" s="165"/>
      <c r="I113" s="66"/>
      <c r="J113" s="65"/>
      <c r="K113" s="66"/>
      <c r="L113" s="66"/>
      <c r="M113" s="67"/>
      <c r="N113" s="67">
        <f t="shared" si="4"/>
        <v>0</v>
      </c>
      <c r="O113" s="66"/>
      <c r="P113" s="66"/>
      <c r="Q113" s="63"/>
      <c r="R113" s="63"/>
      <c r="S113" s="67"/>
      <c r="T113" s="68">
        <f t="shared" si="5"/>
        <v>0</v>
      </c>
      <c r="U113" s="69"/>
      <c r="V113" s="173"/>
    </row>
    <row r="114" spans="1:22" ht="18.75" customHeight="1" x14ac:dyDescent="0.25">
      <c r="A114" s="204"/>
      <c r="B114" s="77"/>
      <c r="C114" s="64"/>
      <c r="D114" s="162"/>
      <c r="E114" s="65"/>
      <c r="F114" s="66"/>
      <c r="G114" s="66"/>
      <c r="H114" s="165"/>
      <c r="I114" s="66"/>
      <c r="J114" s="65"/>
      <c r="K114" s="66"/>
      <c r="L114" s="66"/>
      <c r="M114" s="67"/>
      <c r="N114" s="67">
        <f t="shared" si="4"/>
        <v>0</v>
      </c>
      <c r="O114" s="66"/>
      <c r="P114" s="66"/>
      <c r="Q114" s="63"/>
      <c r="R114" s="63"/>
      <c r="S114" s="67"/>
      <c r="T114" s="68">
        <f t="shared" si="5"/>
        <v>0</v>
      </c>
      <c r="U114" s="69"/>
      <c r="V114" s="173"/>
    </row>
    <row r="115" spans="1:22" ht="18.75" customHeight="1" x14ac:dyDescent="0.25">
      <c r="A115" s="204"/>
      <c r="B115" s="77"/>
      <c r="C115" s="64"/>
      <c r="D115" s="162"/>
      <c r="E115" s="65"/>
      <c r="F115" s="66"/>
      <c r="G115" s="66"/>
      <c r="H115" s="165"/>
      <c r="I115" s="66"/>
      <c r="J115" s="65"/>
      <c r="K115" s="66"/>
      <c r="L115" s="66"/>
      <c r="M115" s="67"/>
      <c r="N115" s="67">
        <f t="shared" si="4"/>
        <v>0</v>
      </c>
      <c r="O115" s="66"/>
      <c r="P115" s="66"/>
      <c r="Q115" s="63"/>
      <c r="R115" s="63"/>
      <c r="S115" s="67"/>
      <c r="T115" s="68">
        <f t="shared" si="5"/>
        <v>0</v>
      </c>
      <c r="U115" s="69"/>
      <c r="V115" s="173"/>
    </row>
    <row r="116" spans="1:22" ht="18.75" customHeight="1" x14ac:dyDescent="0.25">
      <c r="A116" s="204"/>
      <c r="B116" s="77"/>
      <c r="C116" s="64"/>
      <c r="D116" s="162"/>
      <c r="E116" s="65"/>
      <c r="F116" s="66"/>
      <c r="G116" s="66"/>
      <c r="H116" s="165"/>
      <c r="I116" s="66"/>
      <c r="J116" s="65"/>
      <c r="K116" s="66"/>
      <c r="L116" s="66"/>
      <c r="M116" s="67"/>
      <c r="N116" s="67">
        <f t="shared" si="4"/>
        <v>0</v>
      </c>
      <c r="O116" s="66"/>
      <c r="P116" s="66"/>
      <c r="Q116" s="63"/>
      <c r="R116" s="63"/>
      <c r="S116" s="67"/>
      <c r="T116" s="68">
        <f t="shared" si="5"/>
        <v>0</v>
      </c>
      <c r="U116" s="69"/>
      <c r="V116" s="173"/>
    </row>
    <row r="117" spans="1:22" ht="18.75" customHeight="1" x14ac:dyDescent="0.25">
      <c r="A117" s="204"/>
      <c r="B117" s="77"/>
      <c r="C117" s="64"/>
      <c r="D117" s="162"/>
      <c r="E117" s="65"/>
      <c r="F117" s="66"/>
      <c r="G117" s="66"/>
      <c r="H117" s="165"/>
      <c r="I117" s="66"/>
      <c r="J117" s="65"/>
      <c r="K117" s="66"/>
      <c r="L117" s="66"/>
      <c r="M117" s="67"/>
      <c r="N117" s="67">
        <f t="shared" si="4"/>
        <v>0</v>
      </c>
      <c r="O117" s="66"/>
      <c r="P117" s="66"/>
      <c r="Q117" s="63"/>
      <c r="R117" s="63"/>
      <c r="S117" s="67"/>
      <c r="T117" s="68">
        <f t="shared" si="5"/>
        <v>0</v>
      </c>
      <c r="U117" s="69"/>
      <c r="V117" s="173"/>
    </row>
    <row r="118" spans="1:22" ht="18.75" customHeight="1" x14ac:dyDescent="0.25">
      <c r="A118" s="204"/>
      <c r="B118" s="77"/>
      <c r="C118" s="64"/>
      <c r="D118" s="162"/>
      <c r="E118" s="65"/>
      <c r="F118" s="66"/>
      <c r="G118" s="66"/>
      <c r="H118" s="165"/>
      <c r="I118" s="66"/>
      <c r="J118" s="65"/>
      <c r="K118" s="66"/>
      <c r="L118" s="66"/>
      <c r="M118" s="67"/>
      <c r="N118" s="67">
        <f t="shared" si="4"/>
        <v>0</v>
      </c>
      <c r="O118" s="66"/>
      <c r="P118" s="66"/>
      <c r="Q118" s="63"/>
      <c r="R118" s="63"/>
      <c r="S118" s="67"/>
      <c r="T118" s="68">
        <f t="shared" si="5"/>
        <v>0</v>
      </c>
      <c r="U118" s="69"/>
      <c r="V118" s="173"/>
    </row>
    <row r="119" spans="1:22" ht="18.75" customHeight="1" x14ac:dyDescent="0.25">
      <c r="A119" s="204"/>
      <c r="B119" s="77"/>
      <c r="C119" s="64"/>
      <c r="D119" s="162"/>
      <c r="E119" s="65"/>
      <c r="F119" s="66"/>
      <c r="G119" s="66"/>
      <c r="H119" s="165"/>
      <c r="I119" s="66"/>
      <c r="J119" s="65"/>
      <c r="K119" s="66"/>
      <c r="L119" s="66"/>
      <c r="M119" s="67"/>
      <c r="N119" s="67">
        <f t="shared" si="4"/>
        <v>0</v>
      </c>
      <c r="O119" s="66"/>
      <c r="P119" s="66"/>
      <c r="Q119" s="63"/>
      <c r="R119" s="63"/>
      <c r="S119" s="67"/>
      <c r="T119" s="68">
        <f t="shared" si="5"/>
        <v>0</v>
      </c>
      <c r="U119" s="69"/>
      <c r="V119" s="173"/>
    </row>
    <row r="120" spans="1:22" ht="18.75" customHeight="1" x14ac:dyDescent="0.25">
      <c r="A120" s="204"/>
      <c r="B120" s="77"/>
      <c r="C120" s="64"/>
      <c r="D120" s="162"/>
      <c r="E120" s="65"/>
      <c r="F120" s="66"/>
      <c r="G120" s="66"/>
      <c r="H120" s="165"/>
      <c r="I120" s="66"/>
      <c r="J120" s="65"/>
      <c r="K120" s="66"/>
      <c r="L120" s="66"/>
      <c r="M120" s="67"/>
      <c r="N120" s="67">
        <f t="shared" si="4"/>
        <v>0</v>
      </c>
      <c r="O120" s="66"/>
      <c r="P120" s="66"/>
      <c r="Q120" s="63"/>
      <c r="R120" s="63"/>
      <c r="S120" s="67"/>
      <c r="T120" s="68">
        <f t="shared" si="5"/>
        <v>0</v>
      </c>
      <c r="U120" s="69"/>
      <c r="V120" s="173"/>
    </row>
    <row r="121" spans="1:22" ht="18.75" customHeight="1" x14ac:dyDescent="0.25">
      <c r="A121" s="204"/>
      <c r="B121" s="77"/>
      <c r="C121" s="64"/>
      <c r="D121" s="162"/>
      <c r="E121" s="65"/>
      <c r="F121" s="66"/>
      <c r="G121" s="66"/>
      <c r="H121" s="165"/>
      <c r="I121" s="66"/>
      <c r="J121" s="65"/>
      <c r="K121" s="66"/>
      <c r="L121" s="66"/>
      <c r="M121" s="67"/>
      <c r="N121" s="67">
        <f t="shared" si="4"/>
        <v>0</v>
      </c>
      <c r="O121" s="66"/>
      <c r="P121" s="66"/>
      <c r="Q121" s="63"/>
      <c r="R121" s="63"/>
      <c r="S121" s="67"/>
      <c r="T121" s="68">
        <f t="shared" si="5"/>
        <v>0</v>
      </c>
      <c r="U121" s="69"/>
      <c r="V121" s="173"/>
    </row>
    <row r="122" spans="1:22" ht="18.75" customHeight="1" x14ac:dyDescent="0.25">
      <c r="A122" s="204"/>
      <c r="B122" s="77"/>
      <c r="C122" s="64"/>
      <c r="D122" s="162"/>
      <c r="E122" s="65"/>
      <c r="F122" s="66"/>
      <c r="G122" s="66"/>
      <c r="H122" s="165"/>
      <c r="I122" s="66"/>
      <c r="J122" s="65"/>
      <c r="K122" s="66"/>
      <c r="L122" s="66"/>
      <c r="M122" s="67"/>
      <c r="N122" s="67">
        <f t="shared" si="4"/>
        <v>0</v>
      </c>
      <c r="O122" s="66"/>
      <c r="P122" s="66"/>
      <c r="Q122" s="63"/>
      <c r="R122" s="63"/>
      <c r="S122" s="67"/>
      <c r="T122" s="68">
        <f t="shared" si="5"/>
        <v>0</v>
      </c>
      <c r="U122" s="69"/>
      <c r="V122" s="173"/>
    </row>
    <row r="123" spans="1:22" ht="18.75" customHeight="1" x14ac:dyDescent="0.25">
      <c r="A123" s="204"/>
      <c r="B123" s="77"/>
      <c r="C123" s="64"/>
      <c r="D123" s="162"/>
      <c r="E123" s="65"/>
      <c r="F123" s="66"/>
      <c r="G123" s="66"/>
      <c r="H123" s="165"/>
      <c r="I123" s="66"/>
      <c r="J123" s="65"/>
      <c r="K123" s="66"/>
      <c r="L123" s="66"/>
      <c r="M123" s="67"/>
      <c r="N123" s="67">
        <f t="shared" si="4"/>
        <v>0</v>
      </c>
      <c r="O123" s="66"/>
      <c r="P123" s="66"/>
      <c r="Q123" s="63"/>
      <c r="R123" s="63"/>
      <c r="S123" s="67"/>
      <c r="T123" s="68">
        <f t="shared" si="5"/>
        <v>0</v>
      </c>
      <c r="U123" s="69"/>
      <c r="V123" s="173"/>
    </row>
    <row r="124" spans="1:22" ht="18.75" customHeight="1" x14ac:dyDescent="0.25">
      <c r="A124" s="204"/>
      <c r="B124" s="77"/>
      <c r="C124" s="64"/>
      <c r="D124" s="162"/>
      <c r="E124" s="65"/>
      <c r="F124" s="66"/>
      <c r="G124" s="66"/>
      <c r="H124" s="165"/>
      <c r="I124" s="66"/>
      <c r="J124" s="65"/>
      <c r="K124" s="66"/>
      <c r="L124" s="66"/>
      <c r="M124" s="67"/>
      <c r="N124" s="67">
        <f t="shared" si="4"/>
        <v>0</v>
      </c>
      <c r="O124" s="66"/>
      <c r="P124" s="66"/>
      <c r="Q124" s="63"/>
      <c r="R124" s="63"/>
      <c r="S124" s="67"/>
      <c r="T124" s="68">
        <f t="shared" si="5"/>
        <v>0</v>
      </c>
      <c r="U124" s="69"/>
      <c r="V124" s="173"/>
    </row>
    <row r="125" spans="1:22" ht="18.75" customHeight="1" x14ac:dyDescent="0.25">
      <c r="A125" s="204"/>
      <c r="B125" s="77"/>
      <c r="C125" s="64"/>
      <c r="D125" s="162"/>
      <c r="E125" s="65"/>
      <c r="F125" s="66"/>
      <c r="G125" s="66"/>
      <c r="H125" s="165"/>
      <c r="I125" s="66"/>
      <c r="J125" s="65"/>
      <c r="K125" s="66"/>
      <c r="L125" s="66"/>
      <c r="M125" s="67"/>
      <c r="N125" s="67">
        <f t="shared" si="4"/>
        <v>0</v>
      </c>
      <c r="O125" s="66"/>
      <c r="P125" s="66"/>
      <c r="Q125" s="63"/>
      <c r="R125" s="63"/>
      <c r="S125" s="67"/>
      <c r="T125" s="68">
        <f t="shared" si="5"/>
        <v>0</v>
      </c>
      <c r="U125" s="69"/>
      <c r="V125" s="173"/>
    </row>
    <row r="126" spans="1:22" ht="18.75" customHeight="1" x14ac:dyDescent="0.25">
      <c r="A126" s="204"/>
      <c r="B126" s="77"/>
      <c r="C126" s="64"/>
      <c r="D126" s="162"/>
      <c r="E126" s="65"/>
      <c r="F126" s="66"/>
      <c r="G126" s="66"/>
      <c r="H126" s="165"/>
      <c r="I126" s="66"/>
      <c r="J126" s="65"/>
      <c r="K126" s="66"/>
      <c r="L126" s="66"/>
      <c r="M126" s="67"/>
      <c r="N126" s="67">
        <f t="shared" si="4"/>
        <v>0</v>
      </c>
      <c r="O126" s="66"/>
      <c r="P126" s="66"/>
      <c r="Q126" s="63"/>
      <c r="R126" s="63"/>
      <c r="S126" s="67"/>
      <c r="T126" s="68">
        <f t="shared" si="5"/>
        <v>0</v>
      </c>
      <c r="U126" s="69"/>
      <c r="V126" s="173"/>
    </row>
    <row r="127" spans="1:22" ht="18.75" customHeight="1" x14ac:dyDescent="0.25">
      <c r="A127" s="204"/>
      <c r="B127" s="77"/>
      <c r="C127" s="64"/>
      <c r="D127" s="162"/>
      <c r="E127" s="65"/>
      <c r="F127" s="66"/>
      <c r="G127" s="66"/>
      <c r="H127" s="165"/>
      <c r="I127" s="66"/>
      <c r="J127" s="65"/>
      <c r="K127" s="66"/>
      <c r="L127" s="66"/>
      <c r="M127" s="67"/>
      <c r="N127" s="67">
        <f t="shared" si="4"/>
        <v>0</v>
      </c>
      <c r="O127" s="66"/>
      <c r="P127" s="66"/>
      <c r="Q127" s="63"/>
      <c r="R127" s="63"/>
      <c r="S127" s="67"/>
      <c r="T127" s="68">
        <f t="shared" si="5"/>
        <v>0</v>
      </c>
      <c r="U127" s="69"/>
      <c r="V127" s="173"/>
    </row>
    <row r="128" spans="1:22" ht="18.75" customHeight="1" x14ac:dyDescent="0.25">
      <c r="A128" s="204"/>
      <c r="B128" s="77"/>
      <c r="C128" s="64"/>
      <c r="D128" s="162"/>
      <c r="E128" s="65"/>
      <c r="F128" s="66"/>
      <c r="G128" s="66"/>
      <c r="H128" s="165"/>
      <c r="I128" s="66"/>
      <c r="J128" s="65"/>
      <c r="K128" s="66"/>
      <c r="L128" s="66"/>
      <c r="M128" s="67"/>
      <c r="N128" s="67">
        <f t="shared" si="4"/>
        <v>0</v>
      </c>
      <c r="O128" s="66"/>
      <c r="P128" s="66"/>
      <c r="Q128" s="63"/>
      <c r="R128" s="63"/>
      <c r="S128" s="67"/>
      <c r="T128" s="68">
        <f t="shared" si="5"/>
        <v>0</v>
      </c>
      <c r="U128" s="69"/>
      <c r="V128" s="173"/>
    </row>
    <row r="129" spans="1:22" ht="18.75" customHeight="1" x14ac:dyDescent="0.25">
      <c r="A129" s="204"/>
      <c r="B129" s="77"/>
      <c r="C129" s="64"/>
      <c r="D129" s="162"/>
      <c r="E129" s="65"/>
      <c r="F129" s="66"/>
      <c r="G129" s="66"/>
      <c r="H129" s="165"/>
      <c r="I129" s="66"/>
      <c r="J129" s="65"/>
      <c r="K129" s="66"/>
      <c r="L129" s="66"/>
      <c r="M129" s="67"/>
      <c r="N129" s="67">
        <f t="shared" si="4"/>
        <v>0</v>
      </c>
      <c r="O129" s="66"/>
      <c r="P129" s="66"/>
      <c r="Q129" s="63"/>
      <c r="R129" s="63"/>
      <c r="S129" s="67"/>
      <c r="T129" s="68">
        <f t="shared" si="5"/>
        <v>0</v>
      </c>
      <c r="U129" s="69"/>
      <c r="V129" s="173"/>
    </row>
    <row r="130" spans="1:22" ht="18.75" customHeight="1" x14ac:dyDescent="0.25">
      <c r="A130" s="204"/>
      <c r="B130" s="77"/>
      <c r="C130" s="64"/>
      <c r="D130" s="162"/>
      <c r="E130" s="65"/>
      <c r="F130" s="66"/>
      <c r="G130" s="66"/>
      <c r="H130" s="165"/>
      <c r="I130" s="66"/>
      <c r="J130" s="65"/>
      <c r="K130" s="66"/>
      <c r="L130" s="66"/>
      <c r="M130" s="67"/>
      <c r="N130" s="67">
        <f t="shared" si="4"/>
        <v>0</v>
      </c>
      <c r="O130" s="66"/>
      <c r="P130" s="66"/>
      <c r="Q130" s="63"/>
      <c r="R130" s="63"/>
      <c r="S130" s="67"/>
      <c r="T130" s="68">
        <f t="shared" si="5"/>
        <v>0</v>
      </c>
      <c r="U130" s="69"/>
      <c r="V130" s="173"/>
    </row>
    <row r="131" spans="1:22" ht="18.75" customHeight="1" x14ac:dyDescent="0.25">
      <c r="A131" s="204"/>
      <c r="B131" s="77"/>
      <c r="C131" s="64"/>
      <c r="D131" s="162"/>
      <c r="E131" s="65"/>
      <c r="F131" s="66"/>
      <c r="G131" s="66"/>
      <c r="H131" s="165"/>
      <c r="I131" s="66"/>
      <c r="J131" s="65"/>
      <c r="K131" s="66"/>
      <c r="L131" s="66"/>
      <c r="M131" s="67"/>
      <c r="N131" s="67">
        <f t="shared" si="4"/>
        <v>0</v>
      </c>
      <c r="O131" s="66"/>
      <c r="P131" s="66"/>
      <c r="Q131" s="63"/>
      <c r="R131" s="63"/>
      <c r="S131" s="67"/>
      <c r="T131" s="68">
        <f t="shared" si="5"/>
        <v>0</v>
      </c>
      <c r="U131" s="69"/>
      <c r="V131" s="173"/>
    </row>
    <row r="132" spans="1:22" ht="18.75" customHeight="1" x14ac:dyDescent="0.25">
      <c r="A132" s="204"/>
      <c r="B132" s="77"/>
      <c r="C132" s="64"/>
      <c r="D132" s="162"/>
      <c r="E132" s="65"/>
      <c r="F132" s="66"/>
      <c r="G132" s="66"/>
      <c r="H132" s="165"/>
      <c r="I132" s="66"/>
      <c r="J132" s="65"/>
      <c r="K132" s="66"/>
      <c r="L132" s="66"/>
      <c r="M132" s="67"/>
      <c r="N132" s="67">
        <f t="shared" si="4"/>
        <v>0</v>
      </c>
      <c r="O132" s="66"/>
      <c r="P132" s="66"/>
      <c r="Q132" s="63"/>
      <c r="R132" s="63"/>
      <c r="S132" s="67"/>
      <c r="T132" s="68">
        <f t="shared" si="5"/>
        <v>0</v>
      </c>
      <c r="U132" s="69"/>
      <c r="V132" s="173"/>
    </row>
    <row r="133" spans="1:22" ht="18.75" customHeight="1" x14ac:dyDescent="0.25">
      <c r="A133" s="204"/>
      <c r="B133" s="77"/>
      <c r="C133" s="64"/>
      <c r="D133" s="162"/>
      <c r="E133" s="65"/>
      <c r="F133" s="66"/>
      <c r="G133" s="66"/>
      <c r="H133" s="165"/>
      <c r="I133" s="66"/>
      <c r="J133" s="65"/>
      <c r="K133" s="66"/>
      <c r="L133" s="66"/>
      <c r="M133" s="67"/>
      <c r="N133" s="67">
        <f t="shared" si="4"/>
        <v>0</v>
      </c>
      <c r="O133" s="66"/>
      <c r="P133" s="66"/>
      <c r="Q133" s="63"/>
      <c r="R133" s="63"/>
      <c r="S133" s="67"/>
      <c r="T133" s="68">
        <f t="shared" si="5"/>
        <v>0</v>
      </c>
      <c r="U133" s="69"/>
      <c r="V133" s="173"/>
    </row>
    <row r="134" spans="1:22" ht="18.75" customHeight="1" x14ac:dyDescent="0.25">
      <c r="A134" s="204"/>
      <c r="B134" s="77"/>
      <c r="C134" s="64"/>
      <c r="D134" s="162"/>
      <c r="E134" s="65"/>
      <c r="F134" s="66"/>
      <c r="G134" s="66"/>
      <c r="H134" s="165"/>
      <c r="I134" s="66"/>
      <c r="J134" s="65"/>
      <c r="K134" s="66"/>
      <c r="L134" s="66"/>
      <c r="M134" s="67"/>
      <c r="N134" s="67">
        <f t="shared" si="4"/>
        <v>0</v>
      </c>
      <c r="O134" s="66"/>
      <c r="P134" s="66"/>
      <c r="Q134" s="63"/>
      <c r="R134" s="63"/>
      <c r="S134" s="67"/>
      <c r="T134" s="68">
        <f t="shared" si="5"/>
        <v>0</v>
      </c>
      <c r="U134" s="69"/>
      <c r="V134" s="173"/>
    </row>
    <row r="135" spans="1:22" ht="18.75" customHeight="1" x14ac:dyDescent="0.25">
      <c r="A135" s="204"/>
      <c r="B135" s="77"/>
      <c r="C135" s="64"/>
      <c r="D135" s="162"/>
      <c r="E135" s="65"/>
      <c r="F135" s="66"/>
      <c r="G135" s="66"/>
      <c r="H135" s="165"/>
      <c r="I135" s="66"/>
      <c r="J135" s="65"/>
      <c r="K135" s="66"/>
      <c r="L135" s="66"/>
      <c r="M135" s="67"/>
      <c r="N135" s="67">
        <f t="shared" si="4"/>
        <v>0</v>
      </c>
      <c r="O135" s="66"/>
      <c r="P135" s="66"/>
      <c r="Q135" s="63"/>
      <c r="R135" s="63"/>
      <c r="S135" s="67"/>
      <c r="T135" s="68">
        <f t="shared" si="5"/>
        <v>0</v>
      </c>
      <c r="U135" s="69"/>
      <c r="V135" s="173"/>
    </row>
    <row r="136" spans="1:22" ht="18.75" customHeight="1" x14ac:dyDescent="0.25">
      <c r="A136" s="204"/>
      <c r="B136" s="77"/>
      <c r="C136" s="64"/>
      <c r="D136" s="162"/>
      <c r="E136" s="65"/>
      <c r="F136" s="66"/>
      <c r="G136" s="66"/>
      <c r="H136" s="165"/>
      <c r="I136" s="66"/>
      <c r="J136" s="65"/>
      <c r="K136" s="66"/>
      <c r="L136" s="66"/>
      <c r="M136" s="67"/>
      <c r="N136" s="67">
        <f t="shared" si="4"/>
        <v>0</v>
      </c>
      <c r="O136" s="66"/>
      <c r="P136" s="66"/>
      <c r="Q136" s="63"/>
      <c r="R136" s="63"/>
      <c r="S136" s="67"/>
      <c r="T136" s="68">
        <f t="shared" si="5"/>
        <v>0</v>
      </c>
      <c r="U136" s="69"/>
      <c r="V136" s="173"/>
    </row>
    <row r="137" spans="1:22" ht="18.75" customHeight="1" x14ac:dyDescent="0.25">
      <c r="A137" s="204"/>
      <c r="B137" s="77"/>
      <c r="C137" s="64"/>
      <c r="D137" s="162"/>
      <c r="E137" s="65"/>
      <c r="F137" s="66"/>
      <c r="G137" s="66"/>
      <c r="H137" s="165"/>
      <c r="I137" s="66"/>
      <c r="J137" s="65"/>
      <c r="K137" s="66"/>
      <c r="L137" s="66"/>
      <c r="M137" s="67"/>
      <c r="N137" s="67">
        <f t="shared" si="4"/>
        <v>0</v>
      </c>
      <c r="O137" s="66"/>
      <c r="P137" s="66"/>
      <c r="Q137" s="63"/>
      <c r="R137" s="63"/>
      <c r="S137" s="67"/>
      <c r="T137" s="68">
        <f t="shared" si="5"/>
        <v>0</v>
      </c>
      <c r="U137" s="69"/>
      <c r="V137" s="173"/>
    </row>
    <row r="138" spans="1:22" ht="18.75" customHeight="1" x14ac:dyDescent="0.25">
      <c r="A138" s="204"/>
      <c r="B138" s="77"/>
      <c r="C138" s="64"/>
      <c r="D138" s="162"/>
      <c r="E138" s="65"/>
      <c r="F138" s="66"/>
      <c r="G138" s="66"/>
      <c r="H138" s="165"/>
      <c r="I138" s="66"/>
      <c r="J138" s="65"/>
      <c r="K138" s="66"/>
      <c r="L138" s="66"/>
      <c r="M138" s="67"/>
      <c r="N138" s="67">
        <f t="shared" si="4"/>
        <v>0</v>
      </c>
      <c r="O138" s="66"/>
      <c r="P138" s="66"/>
      <c r="Q138" s="63"/>
      <c r="R138" s="63"/>
      <c r="S138" s="67"/>
      <c r="T138" s="68">
        <f t="shared" si="5"/>
        <v>0</v>
      </c>
      <c r="U138" s="69"/>
      <c r="V138" s="173"/>
    </row>
    <row r="139" spans="1:22" ht="18.75" customHeight="1" x14ac:dyDescent="0.25">
      <c r="A139" s="204"/>
      <c r="B139" s="77"/>
      <c r="C139" s="64"/>
      <c r="D139" s="162"/>
      <c r="E139" s="65"/>
      <c r="F139" s="66"/>
      <c r="G139" s="66"/>
      <c r="H139" s="165"/>
      <c r="I139" s="66"/>
      <c r="J139" s="65"/>
      <c r="K139" s="66"/>
      <c r="L139" s="66"/>
      <c r="M139" s="67"/>
      <c r="N139" s="67">
        <f t="shared" si="4"/>
        <v>0</v>
      </c>
      <c r="O139" s="66"/>
      <c r="P139" s="66"/>
      <c r="Q139" s="63"/>
      <c r="R139" s="63"/>
      <c r="S139" s="67"/>
      <c r="T139" s="68">
        <f t="shared" si="5"/>
        <v>0</v>
      </c>
      <c r="U139" s="69"/>
      <c r="V139" s="173"/>
    </row>
    <row r="140" spans="1:22" ht="18.75" customHeight="1" x14ac:dyDescent="0.25">
      <c r="A140" s="204"/>
      <c r="B140" s="77"/>
      <c r="C140" s="64"/>
      <c r="D140" s="162"/>
      <c r="E140" s="65"/>
      <c r="F140" s="66"/>
      <c r="G140" s="66"/>
      <c r="H140" s="165"/>
      <c r="I140" s="66"/>
      <c r="J140" s="65"/>
      <c r="K140" s="66"/>
      <c r="L140" s="66"/>
      <c r="M140" s="67"/>
      <c r="N140" s="67">
        <f t="shared" si="4"/>
        <v>0</v>
      </c>
      <c r="O140" s="66"/>
      <c r="P140" s="66"/>
      <c r="Q140" s="63"/>
      <c r="R140" s="63"/>
      <c r="S140" s="67"/>
      <c r="T140" s="68">
        <f t="shared" si="5"/>
        <v>0</v>
      </c>
      <c r="U140" s="69"/>
      <c r="V140" s="173"/>
    </row>
    <row r="141" spans="1:22" ht="18.75" customHeight="1" x14ac:dyDescent="0.25">
      <c r="A141" s="204"/>
      <c r="B141" s="77"/>
      <c r="C141" s="64"/>
      <c r="D141" s="162"/>
      <c r="E141" s="65"/>
      <c r="F141" s="66"/>
      <c r="G141" s="66"/>
      <c r="H141" s="165"/>
      <c r="I141" s="66"/>
      <c r="J141" s="65"/>
      <c r="K141" s="66"/>
      <c r="L141" s="66"/>
      <c r="M141" s="67"/>
      <c r="N141" s="67">
        <f t="shared" si="4"/>
        <v>0</v>
      </c>
      <c r="O141" s="66"/>
      <c r="P141" s="66"/>
      <c r="Q141" s="63"/>
      <c r="R141" s="63"/>
      <c r="S141" s="67"/>
      <c r="T141" s="68">
        <f t="shared" si="5"/>
        <v>0</v>
      </c>
      <c r="U141" s="69"/>
      <c r="V141" s="173"/>
    </row>
    <row r="142" spans="1:22" ht="18.75" customHeight="1" x14ac:dyDescent="0.25">
      <c r="A142" s="204"/>
      <c r="B142" s="77"/>
      <c r="C142" s="64"/>
      <c r="D142" s="162"/>
      <c r="E142" s="65"/>
      <c r="F142" s="66"/>
      <c r="G142" s="66"/>
      <c r="H142" s="165"/>
      <c r="I142" s="66"/>
      <c r="J142" s="65"/>
      <c r="K142" s="66"/>
      <c r="L142" s="66"/>
      <c r="M142" s="67"/>
      <c r="N142" s="67">
        <f t="shared" si="4"/>
        <v>0</v>
      </c>
      <c r="O142" s="66"/>
      <c r="P142" s="66"/>
      <c r="Q142" s="63"/>
      <c r="R142" s="63"/>
      <c r="S142" s="67"/>
      <c r="T142" s="68">
        <f t="shared" si="5"/>
        <v>0</v>
      </c>
      <c r="U142" s="69"/>
      <c r="V142" s="173"/>
    </row>
    <row r="143" spans="1:22" ht="18.75" customHeight="1" x14ac:dyDescent="0.25">
      <c r="A143" s="204"/>
      <c r="B143" s="77"/>
      <c r="C143" s="64"/>
      <c r="D143" s="162"/>
      <c r="E143" s="65"/>
      <c r="F143" s="66"/>
      <c r="G143" s="66"/>
      <c r="H143" s="165"/>
      <c r="I143" s="66"/>
      <c r="J143" s="65"/>
      <c r="K143" s="66"/>
      <c r="L143" s="66"/>
      <c r="M143" s="67"/>
      <c r="N143" s="67">
        <f t="shared" si="4"/>
        <v>0</v>
      </c>
      <c r="O143" s="66"/>
      <c r="P143" s="66"/>
      <c r="Q143" s="63"/>
      <c r="R143" s="63"/>
      <c r="S143" s="67"/>
      <c r="T143" s="68">
        <f t="shared" si="5"/>
        <v>0</v>
      </c>
      <c r="U143" s="69"/>
      <c r="V143" s="173"/>
    </row>
    <row r="144" spans="1:22" ht="18.75" customHeight="1" x14ac:dyDescent="0.25">
      <c r="A144" s="204"/>
      <c r="B144" s="77"/>
      <c r="C144" s="64"/>
      <c r="D144" s="162"/>
      <c r="E144" s="65"/>
      <c r="F144" s="66"/>
      <c r="G144" s="66"/>
      <c r="H144" s="165"/>
      <c r="I144" s="66"/>
      <c r="J144" s="65"/>
      <c r="K144" s="66"/>
      <c r="L144" s="66"/>
      <c r="M144" s="67"/>
      <c r="N144" s="67">
        <f t="shared" si="4"/>
        <v>0</v>
      </c>
      <c r="O144" s="66"/>
      <c r="P144" s="66"/>
      <c r="Q144" s="63"/>
      <c r="R144" s="63"/>
      <c r="S144" s="67"/>
      <c r="T144" s="68">
        <f t="shared" si="5"/>
        <v>0</v>
      </c>
      <c r="U144" s="69"/>
      <c r="V144" s="173"/>
    </row>
    <row r="145" spans="1:22" ht="18.75" customHeight="1" x14ac:dyDescent="0.25">
      <c r="A145" s="204"/>
      <c r="B145" s="77"/>
      <c r="C145" s="64"/>
      <c r="D145" s="162"/>
      <c r="E145" s="65"/>
      <c r="F145" s="66"/>
      <c r="G145" s="66"/>
      <c r="H145" s="165"/>
      <c r="I145" s="66"/>
      <c r="J145" s="65"/>
      <c r="K145" s="66"/>
      <c r="L145" s="66"/>
      <c r="M145" s="67"/>
      <c r="N145" s="67">
        <f t="shared" si="4"/>
        <v>0</v>
      </c>
      <c r="O145" s="66"/>
      <c r="P145" s="66"/>
      <c r="Q145" s="63"/>
      <c r="R145" s="63"/>
      <c r="S145" s="67"/>
      <c r="T145" s="68">
        <f t="shared" si="5"/>
        <v>0</v>
      </c>
      <c r="U145" s="69"/>
      <c r="V145" s="173"/>
    </row>
    <row r="146" spans="1:22" ht="18.75" customHeight="1" x14ac:dyDescent="0.25">
      <c r="A146" s="204"/>
      <c r="B146" s="77"/>
      <c r="C146" s="64"/>
      <c r="D146" s="162"/>
      <c r="E146" s="65"/>
      <c r="F146" s="66"/>
      <c r="G146" s="66"/>
      <c r="H146" s="165"/>
      <c r="I146" s="66"/>
      <c r="J146" s="65"/>
      <c r="K146" s="66"/>
      <c r="L146" s="66"/>
      <c r="M146" s="67"/>
      <c r="N146" s="67">
        <f t="shared" si="4"/>
        <v>0</v>
      </c>
      <c r="O146" s="66"/>
      <c r="P146" s="66"/>
      <c r="Q146" s="63"/>
      <c r="R146" s="63"/>
      <c r="S146" s="67"/>
      <c r="T146" s="68">
        <f t="shared" si="5"/>
        <v>0</v>
      </c>
      <c r="U146" s="69"/>
      <c r="V146" s="173"/>
    </row>
    <row r="147" spans="1:22" ht="18.75" customHeight="1" x14ac:dyDescent="0.25">
      <c r="A147" s="204"/>
      <c r="B147" s="77"/>
      <c r="C147" s="64"/>
      <c r="D147" s="162"/>
      <c r="E147" s="65"/>
      <c r="F147" s="66"/>
      <c r="G147" s="66"/>
      <c r="H147" s="165"/>
      <c r="I147" s="66"/>
      <c r="J147" s="65"/>
      <c r="K147" s="66"/>
      <c r="L147" s="66"/>
      <c r="M147" s="67"/>
      <c r="N147" s="67">
        <f t="shared" si="4"/>
        <v>0</v>
      </c>
      <c r="O147" s="66"/>
      <c r="P147" s="66"/>
      <c r="Q147" s="63"/>
      <c r="R147" s="63"/>
      <c r="S147" s="67"/>
      <c r="T147" s="68">
        <f t="shared" si="5"/>
        <v>0</v>
      </c>
      <c r="U147" s="69"/>
      <c r="V147" s="173"/>
    </row>
    <row r="148" spans="1:22" ht="18.75" customHeight="1" x14ac:dyDescent="0.25">
      <c r="A148" s="204"/>
      <c r="B148" s="77"/>
      <c r="C148" s="64"/>
      <c r="D148" s="162"/>
      <c r="E148" s="65"/>
      <c r="F148" s="66"/>
      <c r="G148" s="66"/>
      <c r="H148" s="165"/>
      <c r="I148" s="66"/>
      <c r="J148" s="65"/>
      <c r="K148" s="66"/>
      <c r="L148" s="66"/>
      <c r="M148" s="67"/>
      <c r="N148" s="67">
        <f t="shared" si="4"/>
        <v>0</v>
      </c>
      <c r="O148" s="66"/>
      <c r="P148" s="66"/>
      <c r="Q148" s="63"/>
      <c r="R148" s="63"/>
      <c r="S148" s="67"/>
      <c r="T148" s="68">
        <f t="shared" si="5"/>
        <v>0</v>
      </c>
      <c r="U148" s="69"/>
      <c r="V148" s="173"/>
    </row>
    <row r="149" spans="1:22" ht="18.75" customHeight="1" x14ac:dyDescent="0.25">
      <c r="A149" s="204"/>
      <c r="B149" s="77"/>
      <c r="C149" s="64"/>
      <c r="D149" s="162"/>
      <c r="E149" s="65"/>
      <c r="F149" s="66"/>
      <c r="G149" s="66"/>
      <c r="H149" s="165"/>
      <c r="I149" s="66"/>
      <c r="J149" s="65"/>
      <c r="K149" s="66"/>
      <c r="L149" s="66"/>
      <c r="M149" s="67"/>
      <c r="N149" s="67">
        <f t="shared" si="4"/>
        <v>0</v>
      </c>
      <c r="O149" s="66"/>
      <c r="P149" s="66"/>
      <c r="Q149" s="63"/>
      <c r="R149" s="63"/>
      <c r="S149" s="67"/>
      <c r="T149" s="68">
        <f t="shared" si="5"/>
        <v>0</v>
      </c>
      <c r="U149" s="69"/>
      <c r="V149" s="173"/>
    </row>
    <row r="150" spans="1:22" ht="18.75" customHeight="1" x14ac:dyDescent="0.25">
      <c r="A150" s="204"/>
      <c r="B150" s="77"/>
      <c r="C150" s="64"/>
      <c r="D150" s="162"/>
      <c r="E150" s="65"/>
      <c r="F150" s="66"/>
      <c r="G150" s="66"/>
      <c r="H150" s="165"/>
      <c r="I150" s="66"/>
      <c r="J150" s="65"/>
      <c r="K150" s="66"/>
      <c r="L150" s="66"/>
      <c r="M150" s="67"/>
      <c r="N150" s="67">
        <f t="shared" si="4"/>
        <v>0</v>
      </c>
      <c r="O150" s="66"/>
      <c r="P150" s="66"/>
      <c r="Q150" s="63"/>
      <c r="R150" s="63"/>
      <c r="S150" s="67"/>
      <c r="T150" s="68">
        <f t="shared" si="5"/>
        <v>0</v>
      </c>
      <c r="U150" s="69"/>
      <c r="V150" s="173"/>
    </row>
    <row r="151" spans="1:22" ht="18.75" customHeight="1" x14ac:dyDescent="0.25">
      <c r="A151" s="204"/>
      <c r="B151" s="77"/>
      <c r="C151" s="64"/>
      <c r="D151" s="162"/>
      <c r="E151" s="65"/>
      <c r="F151" s="66"/>
      <c r="G151" s="66"/>
      <c r="H151" s="165"/>
      <c r="I151" s="66"/>
      <c r="J151" s="65"/>
      <c r="K151" s="66"/>
      <c r="L151" s="66"/>
      <c r="M151" s="67"/>
      <c r="N151" s="67">
        <f t="shared" si="4"/>
        <v>0</v>
      </c>
      <c r="O151" s="66"/>
      <c r="P151" s="66"/>
      <c r="Q151" s="63"/>
      <c r="R151" s="63"/>
      <c r="S151" s="67"/>
      <c r="T151" s="68">
        <f t="shared" si="5"/>
        <v>0</v>
      </c>
      <c r="U151" s="69"/>
      <c r="V151" s="173"/>
    </row>
    <row r="152" spans="1:22" ht="18.75" customHeight="1" x14ac:dyDescent="0.25">
      <c r="A152" s="204"/>
      <c r="B152" s="77"/>
      <c r="C152" s="64"/>
      <c r="D152" s="162"/>
      <c r="E152" s="65"/>
      <c r="F152" s="66"/>
      <c r="G152" s="66"/>
      <c r="H152" s="165"/>
      <c r="I152" s="66"/>
      <c r="J152" s="65"/>
      <c r="K152" s="66"/>
      <c r="L152" s="66"/>
      <c r="M152" s="67"/>
      <c r="N152" s="67">
        <f t="shared" si="4"/>
        <v>0</v>
      </c>
      <c r="O152" s="66"/>
      <c r="P152" s="66"/>
      <c r="Q152" s="63"/>
      <c r="R152" s="63"/>
      <c r="S152" s="67"/>
      <c r="T152" s="68">
        <f t="shared" si="5"/>
        <v>0</v>
      </c>
      <c r="U152" s="69"/>
      <c r="V152" s="173"/>
    </row>
    <row r="153" spans="1:22" ht="18.75" customHeight="1" x14ac:dyDescent="0.25">
      <c r="A153" s="204"/>
      <c r="B153" s="77"/>
      <c r="C153" s="64"/>
      <c r="D153" s="162"/>
      <c r="E153" s="65"/>
      <c r="F153" s="66"/>
      <c r="G153" s="66"/>
      <c r="H153" s="165"/>
      <c r="I153" s="66"/>
      <c r="J153" s="65"/>
      <c r="K153" s="66"/>
      <c r="L153" s="66"/>
      <c r="M153" s="67"/>
      <c r="N153" s="67">
        <f t="shared" si="4"/>
        <v>0</v>
      </c>
      <c r="O153" s="66"/>
      <c r="P153" s="66"/>
      <c r="Q153" s="63"/>
      <c r="R153" s="63"/>
      <c r="S153" s="67"/>
      <c r="T153" s="68">
        <f t="shared" si="5"/>
        <v>0</v>
      </c>
      <c r="U153" s="69"/>
      <c r="V153" s="173"/>
    </row>
    <row r="154" spans="1:22" ht="18.75" customHeight="1" x14ac:dyDescent="0.25">
      <c r="A154" s="204"/>
      <c r="B154" s="77"/>
      <c r="C154" s="64"/>
      <c r="D154" s="162"/>
      <c r="E154" s="65"/>
      <c r="F154" s="66"/>
      <c r="G154" s="66"/>
      <c r="H154" s="165"/>
      <c r="I154" s="66"/>
      <c r="J154" s="65"/>
      <c r="K154" s="66"/>
      <c r="L154" s="66"/>
      <c r="M154" s="67"/>
      <c r="N154" s="67">
        <f t="shared" si="4"/>
        <v>0</v>
      </c>
      <c r="O154" s="66"/>
      <c r="P154" s="66"/>
      <c r="Q154" s="63"/>
      <c r="R154" s="63"/>
      <c r="S154" s="67"/>
      <c r="T154" s="68">
        <f t="shared" si="5"/>
        <v>0</v>
      </c>
      <c r="U154" s="69"/>
      <c r="V154" s="173"/>
    </row>
    <row r="155" spans="1:22" ht="18.75" customHeight="1" x14ac:dyDescent="0.25">
      <c r="A155" s="204"/>
      <c r="B155" s="77"/>
      <c r="C155" s="64"/>
      <c r="D155" s="162"/>
      <c r="E155" s="65"/>
      <c r="F155" s="66"/>
      <c r="G155" s="66"/>
      <c r="H155" s="165"/>
      <c r="I155" s="66"/>
      <c r="J155" s="65"/>
      <c r="K155" s="66"/>
      <c r="L155" s="66"/>
      <c r="M155" s="67"/>
      <c r="N155" s="67">
        <f t="shared" si="4"/>
        <v>0</v>
      </c>
      <c r="O155" s="66"/>
      <c r="P155" s="66"/>
      <c r="Q155" s="63"/>
      <c r="R155" s="63"/>
      <c r="S155" s="67"/>
      <c r="T155" s="68">
        <f t="shared" si="5"/>
        <v>0</v>
      </c>
      <c r="U155" s="69"/>
      <c r="V155" s="173"/>
    </row>
    <row r="156" spans="1:22" ht="18.75" customHeight="1" x14ac:dyDescent="0.25">
      <c r="A156" s="204"/>
      <c r="B156" s="77"/>
      <c r="C156" s="64"/>
      <c r="D156" s="162"/>
      <c r="E156" s="65"/>
      <c r="F156" s="66"/>
      <c r="G156" s="66"/>
      <c r="H156" s="165"/>
      <c r="I156" s="66"/>
      <c r="J156" s="65"/>
      <c r="K156" s="66"/>
      <c r="L156" s="66"/>
      <c r="M156" s="67"/>
      <c r="N156" s="67">
        <f t="shared" si="4"/>
        <v>0</v>
      </c>
      <c r="O156" s="66"/>
      <c r="P156" s="66"/>
      <c r="Q156" s="63"/>
      <c r="R156" s="63"/>
      <c r="S156" s="67"/>
      <c r="T156" s="68">
        <f t="shared" si="5"/>
        <v>0</v>
      </c>
      <c r="U156" s="69"/>
      <c r="V156" s="173"/>
    </row>
    <row r="157" spans="1:22" ht="18.75" customHeight="1" x14ac:dyDescent="0.25">
      <c r="A157" s="204"/>
      <c r="B157" s="77"/>
      <c r="C157" s="64"/>
      <c r="D157" s="162"/>
      <c r="E157" s="65"/>
      <c r="F157" s="66"/>
      <c r="G157" s="66"/>
      <c r="H157" s="165"/>
      <c r="I157" s="66"/>
      <c r="J157" s="65"/>
      <c r="K157" s="66"/>
      <c r="L157" s="66"/>
      <c r="M157" s="67"/>
      <c r="N157" s="67">
        <f t="shared" si="4"/>
        <v>0</v>
      </c>
      <c r="O157" s="66"/>
      <c r="P157" s="66"/>
      <c r="Q157" s="63"/>
      <c r="R157" s="63"/>
      <c r="S157" s="67"/>
      <c r="T157" s="68">
        <f t="shared" si="5"/>
        <v>0</v>
      </c>
      <c r="U157" s="69"/>
      <c r="V157" s="173"/>
    </row>
    <row r="158" spans="1:22" ht="18.75" customHeight="1" x14ac:dyDescent="0.25">
      <c r="A158" s="204"/>
      <c r="B158" s="77"/>
      <c r="C158" s="64"/>
      <c r="D158" s="162"/>
      <c r="E158" s="65"/>
      <c r="F158" s="66"/>
      <c r="G158" s="66"/>
      <c r="H158" s="165"/>
      <c r="I158" s="66"/>
      <c r="J158" s="65"/>
      <c r="K158" s="66"/>
      <c r="L158" s="66"/>
      <c r="M158" s="67"/>
      <c r="N158" s="67">
        <f t="shared" si="4"/>
        <v>0</v>
      </c>
      <c r="O158" s="66"/>
      <c r="P158" s="66"/>
      <c r="Q158" s="63"/>
      <c r="R158" s="63"/>
      <c r="S158" s="67"/>
      <c r="T158" s="68">
        <f t="shared" si="5"/>
        <v>0</v>
      </c>
      <c r="U158" s="69"/>
      <c r="V158" s="173"/>
    </row>
    <row r="159" spans="1:22" ht="18.75" customHeight="1" x14ac:dyDescent="0.25">
      <c r="A159" s="204"/>
      <c r="B159" s="77"/>
      <c r="C159" s="64"/>
      <c r="D159" s="162"/>
      <c r="E159" s="65"/>
      <c r="F159" s="66"/>
      <c r="G159" s="66"/>
      <c r="H159" s="165"/>
      <c r="I159" s="66"/>
      <c r="J159" s="65"/>
      <c r="K159" s="66"/>
      <c r="L159" s="66"/>
      <c r="M159" s="67"/>
      <c r="N159" s="67">
        <f t="shared" si="4"/>
        <v>0</v>
      </c>
      <c r="O159" s="66"/>
      <c r="P159" s="66"/>
      <c r="Q159" s="63"/>
      <c r="R159" s="63"/>
      <c r="S159" s="67"/>
      <c r="T159" s="68">
        <f t="shared" si="5"/>
        <v>0</v>
      </c>
      <c r="U159" s="69"/>
      <c r="V159" s="173"/>
    </row>
    <row r="160" spans="1:22" ht="18.75" customHeight="1" x14ac:dyDescent="0.25">
      <c r="A160" s="204"/>
      <c r="B160" s="77"/>
      <c r="C160" s="64"/>
      <c r="D160" s="162"/>
      <c r="E160" s="65"/>
      <c r="F160" s="66"/>
      <c r="G160" s="66"/>
      <c r="H160" s="165"/>
      <c r="I160" s="66"/>
      <c r="J160" s="65"/>
      <c r="K160" s="66"/>
      <c r="L160" s="66"/>
      <c r="M160" s="67"/>
      <c r="N160" s="67">
        <f t="shared" si="4"/>
        <v>0</v>
      </c>
      <c r="O160" s="66"/>
      <c r="P160" s="66"/>
      <c r="Q160" s="63"/>
      <c r="R160" s="63"/>
      <c r="S160" s="67"/>
      <c r="T160" s="68">
        <f t="shared" si="5"/>
        <v>0</v>
      </c>
      <c r="U160" s="69"/>
      <c r="V160" s="173"/>
    </row>
    <row r="161" spans="1:22" ht="18.75" customHeight="1" x14ac:dyDescent="0.25">
      <c r="A161" s="204"/>
      <c r="B161" s="77"/>
      <c r="C161" s="64"/>
      <c r="D161" s="162"/>
      <c r="E161" s="65"/>
      <c r="F161" s="66"/>
      <c r="G161" s="66"/>
      <c r="H161" s="165"/>
      <c r="I161" s="66"/>
      <c r="J161" s="65"/>
      <c r="K161" s="66"/>
      <c r="L161" s="66"/>
      <c r="M161" s="67"/>
      <c r="N161" s="67">
        <f t="shared" si="4"/>
        <v>0</v>
      </c>
      <c r="O161" s="66"/>
      <c r="P161" s="66"/>
      <c r="Q161" s="63"/>
      <c r="R161" s="63"/>
      <c r="S161" s="67"/>
      <c r="T161" s="68">
        <f t="shared" si="5"/>
        <v>0</v>
      </c>
      <c r="U161" s="69"/>
      <c r="V161" s="173"/>
    </row>
    <row r="162" spans="1:22" ht="18.75" customHeight="1" x14ac:dyDescent="0.25">
      <c r="A162" s="204"/>
      <c r="B162" s="77"/>
      <c r="C162" s="64"/>
      <c r="D162" s="162"/>
      <c r="E162" s="65"/>
      <c r="F162" s="66"/>
      <c r="G162" s="66"/>
      <c r="H162" s="165"/>
      <c r="I162" s="66"/>
      <c r="J162" s="65"/>
      <c r="K162" s="66"/>
      <c r="L162" s="66"/>
      <c r="M162" s="67"/>
      <c r="N162" s="67">
        <f t="shared" si="4"/>
        <v>0</v>
      </c>
      <c r="O162" s="66"/>
      <c r="P162" s="66"/>
      <c r="Q162" s="63"/>
      <c r="R162" s="63"/>
      <c r="S162" s="67"/>
      <c r="T162" s="68">
        <f t="shared" si="5"/>
        <v>0</v>
      </c>
      <c r="U162" s="69"/>
      <c r="V162" s="173"/>
    </row>
    <row r="163" spans="1:22" ht="18.75" customHeight="1" x14ac:dyDescent="0.25">
      <c r="A163" s="204"/>
      <c r="B163" s="77"/>
      <c r="C163" s="64"/>
      <c r="D163" s="162"/>
      <c r="E163" s="65"/>
      <c r="F163" s="66"/>
      <c r="G163" s="66"/>
      <c r="H163" s="165"/>
      <c r="I163" s="66"/>
      <c r="J163" s="65"/>
      <c r="K163" s="66"/>
      <c r="L163" s="66"/>
      <c r="M163" s="67"/>
      <c r="N163" s="67">
        <f t="shared" si="4"/>
        <v>0</v>
      </c>
      <c r="O163" s="66"/>
      <c r="P163" s="66"/>
      <c r="Q163" s="63"/>
      <c r="R163" s="63"/>
      <c r="S163" s="67"/>
      <c r="T163" s="68">
        <f t="shared" si="5"/>
        <v>0</v>
      </c>
      <c r="U163" s="69"/>
      <c r="V163" s="173"/>
    </row>
    <row r="164" spans="1:22" ht="18.75" customHeight="1" x14ac:dyDescent="0.25">
      <c r="A164" s="204"/>
      <c r="B164" s="77"/>
      <c r="C164" s="64"/>
      <c r="D164" s="162"/>
      <c r="E164" s="65"/>
      <c r="F164" s="66"/>
      <c r="G164" s="66"/>
      <c r="H164" s="165"/>
      <c r="I164" s="66"/>
      <c r="J164" s="65"/>
      <c r="K164" s="66"/>
      <c r="L164" s="66"/>
      <c r="M164" s="67"/>
      <c r="N164" s="67">
        <f t="shared" si="4"/>
        <v>0</v>
      </c>
      <c r="O164" s="66"/>
      <c r="P164" s="66"/>
      <c r="Q164" s="63"/>
      <c r="R164" s="63"/>
      <c r="S164" s="67"/>
      <c r="T164" s="68">
        <f t="shared" si="5"/>
        <v>0</v>
      </c>
      <c r="U164" s="69"/>
      <c r="V164" s="173"/>
    </row>
    <row r="165" spans="1:22" ht="18.75" customHeight="1" x14ac:dyDescent="0.25">
      <c r="A165" s="204"/>
      <c r="B165" s="77"/>
      <c r="C165" s="64"/>
      <c r="D165" s="162"/>
      <c r="E165" s="65"/>
      <c r="F165" s="66"/>
      <c r="G165" s="66"/>
      <c r="H165" s="165"/>
      <c r="I165" s="66"/>
      <c r="J165" s="65"/>
      <c r="K165" s="66"/>
      <c r="L165" s="66"/>
      <c r="M165" s="67"/>
      <c r="N165" s="67">
        <f t="shared" si="4"/>
        <v>0</v>
      </c>
      <c r="O165" s="66"/>
      <c r="P165" s="66"/>
      <c r="Q165" s="63"/>
      <c r="R165" s="63"/>
      <c r="S165" s="67"/>
      <c r="T165" s="68">
        <f t="shared" si="5"/>
        <v>0</v>
      </c>
      <c r="U165" s="69"/>
      <c r="V165" s="173"/>
    </row>
    <row r="166" spans="1:22" ht="18.75" customHeight="1" x14ac:dyDescent="0.25">
      <c r="A166" s="204"/>
      <c r="B166" s="77"/>
      <c r="C166" s="64"/>
      <c r="D166" s="162"/>
      <c r="E166" s="65"/>
      <c r="F166" s="66"/>
      <c r="G166" s="66"/>
      <c r="H166" s="165"/>
      <c r="I166" s="66"/>
      <c r="J166" s="65"/>
      <c r="K166" s="66"/>
      <c r="L166" s="66"/>
      <c r="M166" s="67"/>
      <c r="N166" s="67">
        <f t="shared" si="4"/>
        <v>0</v>
      </c>
      <c r="O166" s="66"/>
      <c r="P166" s="66"/>
      <c r="Q166" s="63"/>
      <c r="R166" s="63"/>
      <c r="S166" s="67"/>
      <c r="T166" s="68">
        <f t="shared" si="5"/>
        <v>0</v>
      </c>
      <c r="U166" s="69"/>
      <c r="V166" s="173"/>
    </row>
    <row r="167" spans="1:22" ht="18.75" customHeight="1" x14ac:dyDescent="0.25">
      <c r="A167" s="204"/>
      <c r="B167" s="77"/>
      <c r="C167" s="64"/>
      <c r="D167" s="162"/>
      <c r="E167" s="65"/>
      <c r="F167" s="66"/>
      <c r="G167" s="66"/>
      <c r="H167" s="165"/>
      <c r="I167" s="66"/>
      <c r="J167" s="65"/>
      <c r="K167" s="66"/>
      <c r="L167" s="66"/>
      <c r="M167" s="67"/>
      <c r="N167" s="67">
        <f t="shared" si="4"/>
        <v>0</v>
      </c>
      <c r="O167" s="66"/>
      <c r="P167" s="66"/>
      <c r="Q167" s="63"/>
      <c r="R167" s="63"/>
      <c r="S167" s="67"/>
      <c r="T167" s="68">
        <f t="shared" si="5"/>
        <v>0</v>
      </c>
      <c r="U167" s="69"/>
      <c r="V167" s="173"/>
    </row>
    <row r="168" spans="1:22" ht="18.75" customHeight="1" x14ac:dyDescent="0.25">
      <c r="A168" s="204"/>
      <c r="B168" s="77"/>
      <c r="C168" s="64"/>
      <c r="D168" s="162"/>
      <c r="E168" s="65"/>
      <c r="F168" s="66"/>
      <c r="G168" s="66"/>
      <c r="H168" s="165"/>
      <c r="I168" s="66"/>
      <c r="J168" s="65"/>
      <c r="K168" s="66"/>
      <c r="L168" s="66"/>
      <c r="M168" s="67"/>
      <c r="N168" s="67">
        <f t="shared" si="4"/>
        <v>0</v>
      </c>
      <c r="O168" s="66"/>
      <c r="P168" s="66"/>
      <c r="Q168" s="63"/>
      <c r="R168" s="63"/>
      <c r="S168" s="67"/>
      <c r="T168" s="68">
        <f t="shared" si="5"/>
        <v>0</v>
      </c>
      <c r="U168" s="69"/>
      <c r="V168" s="173"/>
    </row>
    <row r="169" spans="1:22" ht="18.75" customHeight="1" x14ac:dyDescent="0.25">
      <c r="A169" s="204"/>
      <c r="B169" s="77"/>
      <c r="C169" s="64"/>
      <c r="D169" s="162"/>
      <c r="E169" s="65"/>
      <c r="F169" s="66"/>
      <c r="G169" s="66"/>
      <c r="H169" s="165"/>
      <c r="I169" s="66"/>
      <c r="J169" s="65"/>
      <c r="K169" s="66"/>
      <c r="L169" s="66"/>
      <c r="M169" s="67"/>
      <c r="N169" s="67">
        <f t="shared" si="4"/>
        <v>0</v>
      </c>
      <c r="O169" s="66"/>
      <c r="P169" s="66"/>
      <c r="Q169" s="63"/>
      <c r="R169" s="63"/>
      <c r="S169" s="67"/>
      <c r="T169" s="68">
        <f t="shared" si="5"/>
        <v>0</v>
      </c>
      <c r="U169" s="69"/>
      <c r="V169" s="173"/>
    </row>
    <row r="170" spans="1:22" ht="18.75" customHeight="1" x14ac:dyDescent="0.25">
      <c r="A170" s="204"/>
      <c r="B170" s="77"/>
      <c r="C170" s="64"/>
      <c r="D170" s="162"/>
      <c r="E170" s="65"/>
      <c r="F170" s="66"/>
      <c r="G170" s="66"/>
      <c r="H170" s="165"/>
      <c r="I170" s="66"/>
      <c r="J170" s="65"/>
      <c r="K170" s="66"/>
      <c r="L170" s="66"/>
      <c r="M170" s="67"/>
      <c r="N170" s="67">
        <f t="shared" ref="N170:N203" si="6">IF(OR(B170="Refuse",B170="Refusé"),0,(M170*1.2))</f>
        <v>0</v>
      </c>
      <c r="O170" s="66"/>
      <c r="P170" s="66"/>
      <c r="Q170" s="63"/>
      <c r="R170" s="63"/>
      <c r="S170" s="67"/>
      <c r="T170" s="68">
        <f t="shared" si="5"/>
        <v>0</v>
      </c>
      <c r="U170" s="69"/>
      <c r="V170" s="173"/>
    </row>
    <row r="171" spans="1:22" ht="18.75" customHeight="1" x14ac:dyDescent="0.25">
      <c r="A171" s="204"/>
      <c r="B171" s="77"/>
      <c r="C171" s="64"/>
      <c r="D171" s="162"/>
      <c r="E171" s="65"/>
      <c r="F171" s="66"/>
      <c r="G171" s="66"/>
      <c r="H171" s="165"/>
      <c r="I171" s="66"/>
      <c r="J171" s="65"/>
      <c r="K171" s="66"/>
      <c r="L171" s="66"/>
      <c r="M171" s="67"/>
      <c r="N171" s="67">
        <f t="shared" si="6"/>
        <v>0</v>
      </c>
      <c r="O171" s="66"/>
      <c r="P171" s="66"/>
      <c r="Q171" s="63"/>
      <c r="R171" s="63"/>
      <c r="S171" s="67"/>
      <c r="T171" s="68">
        <f t="shared" ref="T171:T203" si="7">N171-S171</f>
        <v>0</v>
      </c>
      <c r="U171" s="69"/>
      <c r="V171" s="173"/>
    </row>
    <row r="172" spans="1:22" ht="18.75" customHeight="1" x14ac:dyDescent="0.25">
      <c r="A172" s="204"/>
      <c r="B172" s="77"/>
      <c r="C172" s="64"/>
      <c r="D172" s="162"/>
      <c r="E172" s="65"/>
      <c r="F172" s="66"/>
      <c r="G172" s="66"/>
      <c r="H172" s="165"/>
      <c r="I172" s="66"/>
      <c r="J172" s="65"/>
      <c r="K172" s="66"/>
      <c r="L172" s="66"/>
      <c r="M172" s="67"/>
      <c r="N172" s="67">
        <f t="shared" si="6"/>
        <v>0</v>
      </c>
      <c r="O172" s="66"/>
      <c r="P172" s="66"/>
      <c r="Q172" s="63"/>
      <c r="R172" s="63"/>
      <c r="S172" s="67"/>
      <c r="T172" s="68">
        <f t="shared" si="7"/>
        <v>0</v>
      </c>
      <c r="U172" s="69"/>
      <c r="V172" s="173"/>
    </row>
    <row r="173" spans="1:22" ht="18.75" customHeight="1" x14ac:dyDescent="0.25">
      <c r="A173" s="204"/>
      <c r="B173" s="77"/>
      <c r="C173" s="64"/>
      <c r="D173" s="162"/>
      <c r="E173" s="65"/>
      <c r="F173" s="66"/>
      <c r="G173" s="66"/>
      <c r="H173" s="165"/>
      <c r="I173" s="66"/>
      <c r="J173" s="65"/>
      <c r="K173" s="66"/>
      <c r="L173" s="66"/>
      <c r="M173" s="67"/>
      <c r="N173" s="67">
        <f t="shared" si="6"/>
        <v>0</v>
      </c>
      <c r="O173" s="66"/>
      <c r="P173" s="66"/>
      <c r="Q173" s="63"/>
      <c r="R173" s="63"/>
      <c r="S173" s="67"/>
      <c r="T173" s="68">
        <f t="shared" si="7"/>
        <v>0</v>
      </c>
      <c r="U173" s="69"/>
      <c r="V173" s="173"/>
    </row>
    <row r="174" spans="1:22" ht="18.75" customHeight="1" x14ac:dyDescent="0.25">
      <c r="A174" s="204"/>
      <c r="B174" s="77"/>
      <c r="C174" s="64"/>
      <c r="D174" s="162"/>
      <c r="E174" s="65"/>
      <c r="F174" s="66"/>
      <c r="G174" s="66"/>
      <c r="H174" s="165"/>
      <c r="I174" s="66"/>
      <c r="J174" s="65"/>
      <c r="K174" s="66"/>
      <c r="L174" s="66"/>
      <c r="M174" s="67"/>
      <c r="N174" s="67">
        <f t="shared" si="6"/>
        <v>0</v>
      </c>
      <c r="O174" s="66"/>
      <c r="P174" s="66"/>
      <c r="Q174" s="63"/>
      <c r="R174" s="63"/>
      <c r="S174" s="67"/>
      <c r="T174" s="68">
        <f t="shared" si="7"/>
        <v>0</v>
      </c>
      <c r="U174" s="69"/>
      <c r="V174" s="173"/>
    </row>
    <row r="175" spans="1:22" ht="18.75" customHeight="1" x14ac:dyDescent="0.25">
      <c r="A175" s="204"/>
      <c r="B175" s="77"/>
      <c r="C175" s="64"/>
      <c r="D175" s="162"/>
      <c r="E175" s="65"/>
      <c r="F175" s="66"/>
      <c r="G175" s="66"/>
      <c r="H175" s="165"/>
      <c r="I175" s="66"/>
      <c r="J175" s="65"/>
      <c r="K175" s="66"/>
      <c r="L175" s="66"/>
      <c r="M175" s="67"/>
      <c r="N175" s="67">
        <f t="shared" si="6"/>
        <v>0</v>
      </c>
      <c r="O175" s="66"/>
      <c r="P175" s="66"/>
      <c r="Q175" s="63"/>
      <c r="R175" s="63"/>
      <c r="S175" s="67"/>
      <c r="T175" s="68">
        <f t="shared" si="7"/>
        <v>0</v>
      </c>
      <c r="U175" s="69"/>
      <c r="V175" s="173"/>
    </row>
    <row r="176" spans="1:22" ht="18.75" customHeight="1" x14ac:dyDescent="0.25">
      <c r="A176" s="204"/>
      <c r="B176" s="77"/>
      <c r="C176" s="64"/>
      <c r="D176" s="162"/>
      <c r="E176" s="65"/>
      <c r="F176" s="66"/>
      <c r="G176" s="66"/>
      <c r="H176" s="165"/>
      <c r="I176" s="66"/>
      <c r="J176" s="65"/>
      <c r="K176" s="66"/>
      <c r="L176" s="66"/>
      <c r="M176" s="67"/>
      <c r="N176" s="67">
        <f t="shared" si="6"/>
        <v>0</v>
      </c>
      <c r="O176" s="66"/>
      <c r="P176" s="66"/>
      <c r="Q176" s="63"/>
      <c r="R176" s="63"/>
      <c r="S176" s="67"/>
      <c r="T176" s="68">
        <f t="shared" si="7"/>
        <v>0</v>
      </c>
      <c r="U176" s="69"/>
      <c r="V176" s="173"/>
    </row>
    <row r="177" spans="1:22" ht="18.75" customHeight="1" x14ac:dyDescent="0.25">
      <c r="A177" s="204"/>
      <c r="B177" s="77"/>
      <c r="C177" s="64"/>
      <c r="D177" s="162"/>
      <c r="E177" s="65"/>
      <c r="F177" s="66"/>
      <c r="G177" s="66"/>
      <c r="H177" s="165"/>
      <c r="I177" s="66"/>
      <c r="J177" s="65"/>
      <c r="K177" s="66"/>
      <c r="L177" s="66"/>
      <c r="M177" s="67"/>
      <c r="N177" s="67">
        <f t="shared" si="6"/>
        <v>0</v>
      </c>
      <c r="O177" s="66"/>
      <c r="P177" s="66"/>
      <c r="Q177" s="63"/>
      <c r="R177" s="63"/>
      <c r="S177" s="67"/>
      <c r="T177" s="68">
        <f t="shared" si="7"/>
        <v>0</v>
      </c>
      <c r="U177" s="69"/>
      <c r="V177" s="173"/>
    </row>
    <row r="178" spans="1:22" ht="18.75" customHeight="1" x14ac:dyDescent="0.25">
      <c r="A178" s="204"/>
      <c r="B178" s="77"/>
      <c r="C178" s="64"/>
      <c r="D178" s="162"/>
      <c r="E178" s="65"/>
      <c r="F178" s="66"/>
      <c r="G178" s="66"/>
      <c r="H178" s="165"/>
      <c r="I178" s="66"/>
      <c r="J178" s="65"/>
      <c r="K178" s="66"/>
      <c r="L178" s="66"/>
      <c r="M178" s="67"/>
      <c r="N178" s="67">
        <f t="shared" si="6"/>
        <v>0</v>
      </c>
      <c r="O178" s="66"/>
      <c r="P178" s="66"/>
      <c r="Q178" s="63"/>
      <c r="R178" s="63"/>
      <c r="S178" s="67"/>
      <c r="T178" s="68">
        <f t="shared" si="7"/>
        <v>0</v>
      </c>
      <c r="U178" s="69"/>
      <c r="V178" s="173"/>
    </row>
    <row r="179" spans="1:22" ht="18.75" customHeight="1" x14ac:dyDescent="0.25">
      <c r="A179" s="204"/>
      <c r="B179" s="77"/>
      <c r="C179" s="64"/>
      <c r="D179" s="162"/>
      <c r="E179" s="65"/>
      <c r="F179" s="66"/>
      <c r="G179" s="66"/>
      <c r="H179" s="165"/>
      <c r="I179" s="66"/>
      <c r="J179" s="65"/>
      <c r="K179" s="66"/>
      <c r="L179" s="66"/>
      <c r="M179" s="67"/>
      <c r="N179" s="67">
        <f t="shared" si="6"/>
        <v>0</v>
      </c>
      <c r="O179" s="66"/>
      <c r="P179" s="66"/>
      <c r="Q179" s="63"/>
      <c r="R179" s="63"/>
      <c r="S179" s="67"/>
      <c r="T179" s="68">
        <f t="shared" si="7"/>
        <v>0</v>
      </c>
      <c r="U179" s="69"/>
      <c r="V179" s="173"/>
    </row>
    <row r="180" spans="1:22" ht="18.75" customHeight="1" x14ac:dyDescent="0.25">
      <c r="A180" s="204"/>
      <c r="B180" s="77"/>
      <c r="C180" s="64"/>
      <c r="D180" s="162"/>
      <c r="E180" s="65"/>
      <c r="F180" s="66"/>
      <c r="G180" s="66"/>
      <c r="H180" s="165"/>
      <c r="I180" s="66"/>
      <c r="J180" s="65"/>
      <c r="K180" s="66"/>
      <c r="L180" s="66"/>
      <c r="M180" s="67"/>
      <c r="N180" s="67">
        <f t="shared" si="6"/>
        <v>0</v>
      </c>
      <c r="O180" s="66"/>
      <c r="P180" s="66"/>
      <c r="Q180" s="63"/>
      <c r="R180" s="63"/>
      <c r="S180" s="67"/>
      <c r="T180" s="68">
        <f t="shared" si="7"/>
        <v>0</v>
      </c>
      <c r="U180" s="69"/>
      <c r="V180" s="173"/>
    </row>
    <row r="181" spans="1:22" ht="18.75" customHeight="1" x14ac:dyDescent="0.25">
      <c r="A181" s="204"/>
      <c r="B181" s="77"/>
      <c r="C181" s="64"/>
      <c r="D181" s="162"/>
      <c r="E181" s="65"/>
      <c r="F181" s="66"/>
      <c r="G181" s="66"/>
      <c r="H181" s="165"/>
      <c r="I181" s="66"/>
      <c r="J181" s="65"/>
      <c r="K181" s="66"/>
      <c r="L181" s="66"/>
      <c r="M181" s="67"/>
      <c r="N181" s="67">
        <f t="shared" si="6"/>
        <v>0</v>
      </c>
      <c r="O181" s="66"/>
      <c r="P181" s="66"/>
      <c r="Q181" s="63"/>
      <c r="R181" s="63"/>
      <c r="S181" s="67"/>
      <c r="T181" s="68">
        <f t="shared" si="7"/>
        <v>0</v>
      </c>
      <c r="U181" s="69"/>
      <c r="V181" s="173"/>
    </row>
    <row r="182" spans="1:22" ht="18.75" customHeight="1" x14ac:dyDescent="0.25">
      <c r="A182" s="204"/>
      <c r="B182" s="77"/>
      <c r="C182" s="64"/>
      <c r="D182" s="162"/>
      <c r="E182" s="65"/>
      <c r="F182" s="66"/>
      <c r="G182" s="66"/>
      <c r="H182" s="165"/>
      <c r="I182" s="66"/>
      <c r="J182" s="65"/>
      <c r="K182" s="66"/>
      <c r="L182" s="66"/>
      <c r="M182" s="67"/>
      <c r="N182" s="67">
        <f t="shared" si="6"/>
        <v>0</v>
      </c>
      <c r="O182" s="66"/>
      <c r="P182" s="66"/>
      <c r="Q182" s="63"/>
      <c r="R182" s="63"/>
      <c r="S182" s="67"/>
      <c r="T182" s="68">
        <f t="shared" si="7"/>
        <v>0</v>
      </c>
      <c r="U182" s="69"/>
      <c r="V182" s="173"/>
    </row>
    <row r="183" spans="1:22" ht="18.75" customHeight="1" x14ac:dyDescent="0.25">
      <c r="A183" s="204"/>
      <c r="B183" s="77"/>
      <c r="C183" s="64"/>
      <c r="D183" s="162"/>
      <c r="E183" s="65"/>
      <c r="F183" s="66"/>
      <c r="G183" s="66"/>
      <c r="H183" s="165"/>
      <c r="I183" s="66"/>
      <c r="J183" s="65"/>
      <c r="K183" s="66"/>
      <c r="L183" s="66"/>
      <c r="M183" s="67"/>
      <c r="N183" s="67">
        <f t="shared" si="6"/>
        <v>0</v>
      </c>
      <c r="O183" s="66"/>
      <c r="P183" s="66"/>
      <c r="Q183" s="63"/>
      <c r="R183" s="63"/>
      <c r="S183" s="67"/>
      <c r="T183" s="68">
        <f t="shared" si="7"/>
        <v>0</v>
      </c>
      <c r="U183" s="69"/>
      <c r="V183" s="173"/>
    </row>
    <row r="184" spans="1:22" ht="18.75" customHeight="1" x14ac:dyDescent="0.25">
      <c r="A184" s="204"/>
      <c r="B184" s="77"/>
      <c r="C184" s="64"/>
      <c r="D184" s="162"/>
      <c r="E184" s="65"/>
      <c r="F184" s="66"/>
      <c r="G184" s="66"/>
      <c r="H184" s="165"/>
      <c r="I184" s="66"/>
      <c r="J184" s="65"/>
      <c r="K184" s="66"/>
      <c r="L184" s="66"/>
      <c r="M184" s="67"/>
      <c r="N184" s="67">
        <f t="shared" si="6"/>
        <v>0</v>
      </c>
      <c r="O184" s="66"/>
      <c r="P184" s="66"/>
      <c r="Q184" s="63"/>
      <c r="R184" s="63"/>
      <c r="S184" s="67"/>
      <c r="T184" s="68">
        <f t="shared" si="7"/>
        <v>0</v>
      </c>
      <c r="U184" s="69"/>
      <c r="V184" s="173"/>
    </row>
    <row r="185" spans="1:22" ht="18.75" customHeight="1" x14ac:dyDescent="0.25">
      <c r="A185" s="204"/>
      <c r="B185" s="77"/>
      <c r="C185" s="64"/>
      <c r="D185" s="162"/>
      <c r="E185" s="65"/>
      <c r="F185" s="66"/>
      <c r="G185" s="66"/>
      <c r="H185" s="165"/>
      <c r="I185" s="66"/>
      <c r="J185" s="65"/>
      <c r="K185" s="66"/>
      <c r="L185" s="66"/>
      <c r="M185" s="67"/>
      <c r="N185" s="67">
        <f t="shared" si="6"/>
        <v>0</v>
      </c>
      <c r="O185" s="66"/>
      <c r="P185" s="66"/>
      <c r="Q185" s="63"/>
      <c r="R185" s="63"/>
      <c r="S185" s="67"/>
      <c r="T185" s="68">
        <f t="shared" si="7"/>
        <v>0</v>
      </c>
      <c r="U185" s="69"/>
      <c r="V185" s="173"/>
    </row>
    <row r="186" spans="1:22" ht="18.75" customHeight="1" x14ac:dyDescent="0.25">
      <c r="A186" s="204"/>
      <c r="B186" s="77"/>
      <c r="C186" s="64"/>
      <c r="D186" s="162"/>
      <c r="E186" s="65"/>
      <c r="F186" s="66"/>
      <c r="G186" s="66"/>
      <c r="H186" s="165"/>
      <c r="I186" s="66"/>
      <c r="J186" s="65"/>
      <c r="K186" s="66"/>
      <c r="L186" s="66"/>
      <c r="M186" s="67"/>
      <c r="N186" s="67">
        <f t="shared" si="6"/>
        <v>0</v>
      </c>
      <c r="O186" s="66"/>
      <c r="P186" s="66"/>
      <c r="Q186" s="63"/>
      <c r="R186" s="63"/>
      <c r="S186" s="67"/>
      <c r="T186" s="68">
        <f t="shared" si="7"/>
        <v>0</v>
      </c>
      <c r="U186" s="69"/>
      <c r="V186" s="173"/>
    </row>
    <row r="187" spans="1:22" ht="18.75" customHeight="1" x14ac:dyDescent="0.25">
      <c r="A187" s="204"/>
      <c r="B187" s="77"/>
      <c r="C187" s="64"/>
      <c r="D187" s="162"/>
      <c r="E187" s="65"/>
      <c r="F187" s="66"/>
      <c r="G187" s="66"/>
      <c r="H187" s="165"/>
      <c r="I187" s="66"/>
      <c r="J187" s="65"/>
      <c r="K187" s="66"/>
      <c r="L187" s="66"/>
      <c r="M187" s="67"/>
      <c r="N187" s="67">
        <f t="shared" si="6"/>
        <v>0</v>
      </c>
      <c r="O187" s="66"/>
      <c r="P187" s="66"/>
      <c r="Q187" s="63"/>
      <c r="R187" s="63"/>
      <c r="S187" s="67"/>
      <c r="T187" s="68">
        <f t="shared" si="7"/>
        <v>0</v>
      </c>
      <c r="U187" s="69"/>
      <c r="V187" s="173"/>
    </row>
    <row r="188" spans="1:22" ht="18.75" customHeight="1" x14ac:dyDescent="0.25">
      <c r="A188" s="204"/>
      <c r="B188" s="77"/>
      <c r="C188" s="64"/>
      <c r="D188" s="162"/>
      <c r="E188" s="65"/>
      <c r="F188" s="66"/>
      <c r="G188" s="66"/>
      <c r="H188" s="165"/>
      <c r="I188" s="66"/>
      <c r="J188" s="65"/>
      <c r="K188" s="66"/>
      <c r="L188" s="66"/>
      <c r="M188" s="67"/>
      <c r="N188" s="67">
        <f t="shared" si="6"/>
        <v>0</v>
      </c>
      <c r="O188" s="66"/>
      <c r="P188" s="66"/>
      <c r="Q188" s="63"/>
      <c r="R188" s="63"/>
      <c r="S188" s="67"/>
      <c r="T188" s="68">
        <f t="shared" si="7"/>
        <v>0</v>
      </c>
      <c r="U188" s="69"/>
      <c r="V188" s="173"/>
    </row>
    <row r="189" spans="1:22" ht="18.75" customHeight="1" x14ac:dyDescent="0.25">
      <c r="A189" s="204"/>
      <c r="B189" s="77"/>
      <c r="C189" s="64"/>
      <c r="D189" s="162"/>
      <c r="E189" s="65"/>
      <c r="F189" s="66"/>
      <c r="G189" s="66"/>
      <c r="H189" s="165"/>
      <c r="I189" s="66"/>
      <c r="J189" s="65"/>
      <c r="K189" s="66"/>
      <c r="L189" s="66"/>
      <c r="M189" s="67"/>
      <c r="N189" s="67">
        <f t="shared" si="6"/>
        <v>0</v>
      </c>
      <c r="O189" s="66"/>
      <c r="P189" s="66"/>
      <c r="Q189" s="63"/>
      <c r="R189" s="63"/>
      <c r="S189" s="67"/>
      <c r="T189" s="68">
        <f t="shared" si="7"/>
        <v>0</v>
      </c>
      <c r="U189" s="69"/>
      <c r="V189" s="173"/>
    </row>
    <row r="190" spans="1:22" ht="18.75" customHeight="1" x14ac:dyDescent="0.25">
      <c r="A190" s="204"/>
      <c r="B190" s="77"/>
      <c r="C190" s="64"/>
      <c r="D190" s="162"/>
      <c r="E190" s="65"/>
      <c r="F190" s="66"/>
      <c r="G190" s="66"/>
      <c r="H190" s="165"/>
      <c r="I190" s="66"/>
      <c r="J190" s="65"/>
      <c r="K190" s="66"/>
      <c r="L190" s="66"/>
      <c r="M190" s="67"/>
      <c r="N190" s="67">
        <f t="shared" si="6"/>
        <v>0</v>
      </c>
      <c r="O190" s="66"/>
      <c r="P190" s="66"/>
      <c r="Q190" s="63"/>
      <c r="R190" s="63"/>
      <c r="S190" s="67"/>
      <c r="T190" s="68">
        <f t="shared" si="7"/>
        <v>0</v>
      </c>
      <c r="U190" s="69"/>
      <c r="V190" s="173"/>
    </row>
    <row r="191" spans="1:22" ht="18.75" customHeight="1" x14ac:dyDescent="0.25">
      <c r="A191" s="204"/>
      <c r="B191" s="77"/>
      <c r="C191" s="64"/>
      <c r="D191" s="162"/>
      <c r="E191" s="65"/>
      <c r="F191" s="66"/>
      <c r="G191" s="66"/>
      <c r="H191" s="165"/>
      <c r="I191" s="66"/>
      <c r="J191" s="65"/>
      <c r="K191" s="66"/>
      <c r="L191" s="66"/>
      <c r="M191" s="67"/>
      <c r="N191" s="67">
        <f t="shared" si="6"/>
        <v>0</v>
      </c>
      <c r="O191" s="66"/>
      <c r="P191" s="66"/>
      <c r="Q191" s="63"/>
      <c r="R191" s="63"/>
      <c r="S191" s="67"/>
      <c r="T191" s="68">
        <f t="shared" si="7"/>
        <v>0</v>
      </c>
      <c r="U191" s="69"/>
      <c r="V191" s="173"/>
    </row>
    <row r="192" spans="1:22" ht="18.75" customHeight="1" x14ac:dyDescent="0.25">
      <c r="A192" s="204"/>
      <c r="B192" s="77"/>
      <c r="C192" s="64"/>
      <c r="D192" s="162"/>
      <c r="E192" s="65"/>
      <c r="F192" s="66"/>
      <c r="G192" s="66"/>
      <c r="H192" s="165"/>
      <c r="I192" s="66"/>
      <c r="J192" s="65"/>
      <c r="K192" s="66"/>
      <c r="L192" s="66"/>
      <c r="M192" s="67"/>
      <c r="N192" s="67">
        <f t="shared" si="6"/>
        <v>0</v>
      </c>
      <c r="O192" s="66"/>
      <c r="P192" s="66"/>
      <c r="Q192" s="63"/>
      <c r="R192" s="63"/>
      <c r="S192" s="67"/>
      <c r="T192" s="68">
        <f t="shared" si="7"/>
        <v>0</v>
      </c>
      <c r="U192" s="69"/>
      <c r="V192" s="173"/>
    </row>
    <row r="193" spans="1:22" ht="18.75" customHeight="1" x14ac:dyDescent="0.25">
      <c r="A193" s="204"/>
      <c r="B193" s="77"/>
      <c r="C193" s="64"/>
      <c r="D193" s="162"/>
      <c r="E193" s="65"/>
      <c r="F193" s="66"/>
      <c r="G193" s="66"/>
      <c r="H193" s="165"/>
      <c r="I193" s="66"/>
      <c r="J193" s="65"/>
      <c r="K193" s="66"/>
      <c r="L193" s="66"/>
      <c r="M193" s="67"/>
      <c r="N193" s="67">
        <f t="shared" si="6"/>
        <v>0</v>
      </c>
      <c r="O193" s="66"/>
      <c r="P193" s="66"/>
      <c r="Q193" s="63"/>
      <c r="R193" s="63"/>
      <c r="S193" s="67"/>
      <c r="T193" s="68">
        <f t="shared" si="7"/>
        <v>0</v>
      </c>
      <c r="U193" s="69"/>
      <c r="V193" s="173"/>
    </row>
    <row r="194" spans="1:22" ht="18.75" customHeight="1" x14ac:dyDescent="0.25">
      <c r="A194" s="204"/>
      <c r="B194" s="77"/>
      <c r="C194" s="64"/>
      <c r="D194" s="162"/>
      <c r="E194" s="65"/>
      <c r="F194" s="66"/>
      <c r="G194" s="66"/>
      <c r="H194" s="165"/>
      <c r="I194" s="66"/>
      <c r="J194" s="65"/>
      <c r="K194" s="66"/>
      <c r="L194" s="66"/>
      <c r="M194" s="67"/>
      <c r="N194" s="67">
        <f t="shared" si="6"/>
        <v>0</v>
      </c>
      <c r="O194" s="66"/>
      <c r="P194" s="66"/>
      <c r="Q194" s="63"/>
      <c r="R194" s="63"/>
      <c r="S194" s="67"/>
      <c r="T194" s="68">
        <f t="shared" si="7"/>
        <v>0</v>
      </c>
      <c r="U194" s="69"/>
      <c r="V194" s="173"/>
    </row>
    <row r="195" spans="1:22" ht="18.75" customHeight="1" x14ac:dyDescent="0.25">
      <c r="A195" s="204"/>
      <c r="B195" s="77"/>
      <c r="C195" s="64"/>
      <c r="D195" s="162"/>
      <c r="E195" s="65"/>
      <c r="F195" s="66"/>
      <c r="G195" s="66"/>
      <c r="H195" s="165"/>
      <c r="I195" s="66"/>
      <c r="J195" s="65"/>
      <c r="K195" s="66"/>
      <c r="L195" s="66"/>
      <c r="M195" s="67"/>
      <c r="N195" s="67">
        <f t="shared" si="6"/>
        <v>0</v>
      </c>
      <c r="O195" s="66"/>
      <c r="P195" s="66"/>
      <c r="Q195" s="63"/>
      <c r="R195" s="63"/>
      <c r="S195" s="67"/>
      <c r="T195" s="68">
        <f t="shared" si="7"/>
        <v>0</v>
      </c>
      <c r="U195" s="69"/>
      <c r="V195" s="173"/>
    </row>
    <row r="196" spans="1:22" ht="18.75" customHeight="1" x14ac:dyDescent="0.25">
      <c r="A196" s="204"/>
      <c r="B196" s="77"/>
      <c r="C196" s="64"/>
      <c r="D196" s="162"/>
      <c r="E196" s="65"/>
      <c r="F196" s="66"/>
      <c r="G196" s="66"/>
      <c r="H196" s="165"/>
      <c r="I196" s="66"/>
      <c r="J196" s="65"/>
      <c r="K196" s="66"/>
      <c r="L196" s="66"/>
      <c r="M196" s="67"/>
      <c r="N196" s="67">
        <f t="shared" si="6"/>
        <v>0</v>
      </c>
      <c r="O196" s="66"/>
      <c r="P196" s="66"/>
      <c r="Q196" s="63"/>
      <c r="R196" s="63"/>
      <c r="S196" s="67"/>
      <c r="T196" s="68">
        <f t="shared" si="7"/>
        <v>0</v>
      </c>
      <c r="U196" s="69"/>
      <c r="V196" s="173"/>
    </row>
    <row r="197" spans="1:22" ht="18.75" customHeight="1" x14ac:dyDescent="0.25">
      <c r="A197" s="204"/>
      <c r="B197" s="77"/>
      <c r="C197" s="64"/>
      <c r="D197" s="162"/>
      <c r="E197" s="65"/>
      <c r="F197" s="66"/>
      <c r="G197" s="66"/>
      <c r="H197" s="165"/>
      <c r="I197" s="66"/>
      <c r="J197" s="65"/>
      <c r="K197" s="66"/>
      <c r="L197" s="66"/>
      <c r="M197" s="67"/>
      <c r="N197" s="67">
        <f t="shared" si="6"/>
        <v>0</v>
      </c>
      <c r="O197" s="66"/>
      <c r="P197" s="66"/>
      <c r="Q197" s="63"/>
      <c r="R197" s="63"/>
      <c r="S197" s="67"/>
      <c r="T197" s="68">
        <f t="shared" si="7"/>
        <v>0</v>
      </c>
      <c r="U197" s="69"/>
      <c r="V197" s="173"/>
    </row>
    <row r="198" spans="1:22" ht="18.75" customHeight="1" x14ac:dyDescent="0.25">
      <c r="A198" s="204"/>
      <c r="B198" s="77"/>
      <c r="C198" s="64"/>
      <c r="D198" s="162"/>
      <c r="E198" s="65"/>
      <c r="F198" s="66"/>
      <c r="G198" s="66"/>
      <c r="H198" s="165"/>
      <c r="I198" s="66"/>
      <c r="J198" s="65"/>
      <c r="K198" s="66"/>
      <c r="L198" s="66"/>
      <c r="M198" s="67"/>
      <c r="N198" s="67">
        <f t="shared" si="6"/>
        <v>0</v>
      </c>
      <c r="O198" s="66"/>
      <c r="P198" s="66"/>
      <c r="Q198" s="63"/>
      <c r="R198" s="63"/>
      <c r="S198" s="67"/>
      <c r="T198" s="68">
        <f t="shared" si="7"/>
        <v>0</v>
      </c>
      <c r="U198" s="69"/>
      <c r="V198" s="173"/>
    </row>
    <row r="199" spans="1:22" ht="18.75" customHeight="1" x14ac:dyDescent="0.25">
      <c r="A199" s="204"/>
      <c r="B199" s="77"/>
      <c r="C199" s="64"/>
      <c r="D199" s="162"/>
      <c r="E199" s="65"/>
      <c r="F199" s="66"/>
      <c r="G199" s="66"/>
      <c r="H199" s="165"/>
      <c r="I199" s="66"/>
      <c r="J199" s="65"/>
      <c r="K199" s="66"/>
      <c r="L199" s="66"/>
      <c r="M199" s="67"/>
      <c r="N199" s="67">
        <f t="shared" si="6"/>
        <v>0</v>
      </c>
      <c r="O199" s="66"/>
      <c r="P199" s="66"/>
      <c r="Q199" s="63"/>
      <c r="R199" s="63"/>
      <c r="S199" s="67"/>
      <c r="T199" s="68">
        <f t="shared" si="7"/>
        <v>0</v>
      </c>
      <c r="U199" s="69"/>
      <c r="V199" s="173"/>
    </row>
    <row r="200" spans="1:22" ht="18.75" customHeight="1" x14ac:dyDescent="0.25">
      <c r="A200" s="204"/>
      <c r="B200" s="77"/>
      <c r="C200" s="64"/>
      <c r="D200" s="162"/>
      <c r="E200" s="65"/>
      <c r="F200" s="66"/>
      <c r="G200" s="66"/>
      <c r="H200" s="165"/>
      <c r="I200" s="66"/>
      <c r="J200" s="65"/>
      <c r="K200" s="66"/>
      <c r="L200" s="66"/>
      <c r="M200" s="67"/>
      <c r="N200" s="67">
        <f t="shared" si="6"/>
        <v>0</v>
      </c>
      <c r="O200" s="66"/>
      <c r="P200" s="66"/>
      <c r="Q200" s="63"/>
      <c r="R200" s="63"/>
      <c r="S200" s="67"/>
      <c r="T200" s="68">
        <f t="shared" si="7"/>
        <v>0</v>
      </c>
      <c r="U200" s="69"/>
      <c r="V200" s="173"/>
    </row>
    <row r="201" spans="1:22" ht="18.75" customHeight="1" x14ac:dyDescent="0.25">
      <c r="A201" s="204"/>
      <c r="B201" s="77"/>
      <c r="C201" s="64"/>
      <c r="D201" s="162"/>
      <c r="E201" s="65"/>
      <c r="F201" s="66"/>
      <c r="G201" s="66"/>
      <c r="H201" s="165"/>
      <c r="I201" s="66"/>
      <c r="J201" s="65"/>
      <c r="K201" s="66"/>
      <c r="L201" s="66"/>
      <c r="M201" s="67"/>
      <c r="N201" s="67">
        <f t="shared" si="6"/>
        <v>0</v>
      </c>
      <c r="O201" s="66"/>
      <c r="P201" s="66"/>
      <c r="Q201" s="63"/>
      <c r="R201" s="63"/>
      <c r="S201" s="67"/>
      <c r="T201" s="68">
        <f t="shared" si="7"/>
        <v>0</v>
      </c>
      <c r="U201" s="69"/>
      <c r="V201" s="173"/>
    </row>
    <row r="202" spans="1:22" ht="18.75" customHeight="1" x14ac:dyDescent="0.25">
      <c r="A202" s="204"/>
      <c r="B202" s="77"/>
      <c r="C202" s="64"/>
      <c r="D202" s="162"/>
      <c r="E202" s="65"/>
      <c r="F202" s="66"/>
      <c r="G202" s="66"/>
      <c r="H202" s="165"/>
      <c r="I202" s="66"/>
      <c r="J202" s="65"/>
      <c r="K202" s="66"/>
      <c r="L202" s="66"/>
      <c r="M202" s="67"/>
      <c r="N202" s="67">
        <f t="shared" si="6"/>
        <v>0</v>
      </c>
      <c r="O202" s="66"/>
      <c r="P202" s="66"/>
      <c r="Q202" s="63"/>
      <c r="R202" s="63"/>
      <c r="S202" s="67"/>
      <c r="T202" s="68">
        <f t="shared" si="7"/>
        <v>0</v>
      </c>
      <c r="U202" s="69"/>
      <c r="V202" s="173"/>
    </row>
    <row r="203" spans="1:22" ht="18.75" customHeight="1" thickBot="1" x14ac:dyDescent="0.3">
      <c r="A203" s="205"/>
      <c r="B203" s="206"/>
      <c r="C203" s="207"/>
      <c r="D203" s="208"/>
      <c r="E203" s="209"/>
      <c r="F203" s="210"/>
      <c r="G203" s="209"/>
      <c r="H203" s="211"/>
      <c r="I203" s="210"/>
      <c r="J203" s="209"/>
      <c r="K203" s="210"/>
      <c r="L203" s="210"/>
      <c r="M203" s="212"/>
      <c r="N203" s="212">
        <f t="shared" si="6"/>
        <v>0</v>
      </c>
      <c r="O203" s="210"/>
      <c r="P203" s="210"/>
      <c r="Q203" s="213"/>
      <c r="R203" s="213"/>
      <c r="S203" s="212"/>
      <c r="T203" s="214">
        <f t="shared" si="7"/>
        <v>0</v>
      </c>
      <c r="U203" s="215"/>
      <c r="V203" s="216"/>
    </row>
    <row r="204" spans="1:22" ht="18.75" customHeight="1" x14ac:dyDescent="0.25">
      <c r="A204" s="58"/>
      <c r="B204" s="195" t="s">
        <v>10</v>
      </c>
      <c r="C204" s="196"/>
      <c r="D204" s="197"/>
      <c r="E204" s="198"/>
      <c r="F204" s="198"/>
      <c r="G204" s="198"/>
      <c r="H204" s="199"/>
      <c r="I204" s="198"/>
      <c r="J204" s="198"/>
      <c r="K204" s="198"/>
      <c r="L204" s="198"/>
      <c r="M204" s="198"/>
      <c r="N204" s="200">
        <f>SUM(N106:N203)</f>
        <v>0</v>
      </c>
      <c r="O204" s="198"/>
      <c r="P204" s="198"/>
      <c r="Q204" s="201"/>
      <c r="R204" s="201"/>
      <c r="S204" s="200">
        <f>SUM(S106:S203)</f>
        <v>0</v>
      </c>
      <c r="T204" s="200">
        <f>SUM(T106:T203)</f>
        <v>0</v>
      </c>
      <c r="U204" s="202"/>
      <c r="V204" s="202"/>
    </row>
    <row r="206" spans="1:22" ht="16.5" thickBot="1" x14ac:dyDescent="0.3"/>
    <row r="207" spans="1:22" ht="81" customHeight="1" thickBot="1" x14ac:dyDescent="0.3">
      <c r="A207" s="217" t="s">
        <v>53</v>
      </c>
      <c r="B207" s="169"/>
      <c r="C207" s="169"/>
      <c r="D207" s="169"/>
      <c r="E207" s="169"/>
      <c r="F207" s="169"/>
      <c r="G207" s="169"/>
      <c r="H207" s="169"/>
      <c r="I207" s="169"/>
      <c r="J207" s="169"/>
      <c r="K207" s="169"/>
      <c r="L207" s="169"/>
      <c r="M207" s="169"/>
      <c r="N207" s="169"/>
      <c r="O207" s="169"/>
      <c r="P207" s="169"/>
      <c r="Q207" s="169"/>
      <c r="R207" s="169"/>
      <c r="S207" s="169"/>
      <c r="T207" s="169"/>
      <c r="U207" s="169"/>
      <c r="V207" s="171"/>
    </row>
    <row r="208" spans="1:22" ht="59.25" customHeight="1" x14ac:dyDescent="0.25">
      <c r="A208" s="170"/>
      <c r="B208" s="274" t="s">
        <v>18</v>
      </c>
      <c r="C208" s="274" t="s">
        <v>0</v>
      </c>
      <c r="D208" s="278" t="s">
        <v>49</v>
      </c>
      <c r="E208" s="274" t="s">
        <v>2</v>
      </c>
      <c r="F208" s="274" t="s">
        <v>3</v>
      </c>
      <c r="G208" s="274" t="s">
        <v>11</v>
      </c>
      <c r="H208" s="275" t="s">
        <v>14</v>
      </c>
      <c r="I208" s="274" t="s">
        <v>13</v>
      </c>
      <c r="J208" s="274" t="s">
        <v>27</v>
      </c>
      <c r="K208" s="274" t="s">
        <v>8</v>
      </c>
      <c r="L208" s="274" t="s">
        <v>6</v>
      </c>
      <c r="M208" s="276" t="s">
        <v>55</v>
      </c>
      <c r="N208" s="276" t="s">
        <v>56</v>
      </c>
      <c r="O208" s="274" t="s">
        <v>7</v>
      </c>
      <c r="P208" s="274" t="s">
        <v>15</v>
      </c>
      <c r="Q208" s="277" t="s">
        <v>26</v>
      </c>
      <c r="R208" s="277" t="s">
        <v>4</v>
      </c>
      <c r="S208" s="276" t="s">
        <v>5</v>
      </c>
      <c r="T208" s="276" t="s">
        <v>9</v>
      </c>
      <c r="U208" s="274" t="s">
        <v>48</v>
      </c>
      <c r="V208" s="274" t="s">
        <v>12</v>
      </c>
    </row>
    <row r="209" spans="1:22" ht="18.75" customHeight="1" x14ac:dyDescent="0.25">
      <c r="A209" s="120" t="s">
        <v>46</v>
      </c>
      <c r="B209" s="279"/>
      <c r="C209" s="194"/>
      <c r="D209" s="193"/>
      <c r="E209" s="191"/>
      <c r="F209" s="190"/>
      <c r="G209" s="190"/>
      <c r="H209" s="192"/>
      <c r="I209" s="190"/>
      <c r="J209" s="191"/>
      <c r="K209" s="190"/>
      <c r="L209" s="190"/>
      <c r="M209" s="188"/>
      <c r="N209" s="188">
        <f t="shared" ref="N209:N272" si="8">IF(OR(B209="Refuse",B209="Refusé"),0,(M209*1.2))</f>
        <v>0</v>
      </c>
      <c r="O209" s="190"/>
      <c r="P209" s="190"/>
      <c r="Q209" s="189"/>
      <c r="R209" s="189"/>
      <c r="S209" s="188"/>
      <c r="T209" s="187">
        <f>Tableau26410[[#This Row],[MONTANT RECU TTC]]-Tableau26410[[#This Row],[MONTANT TOTAL TTC]]</f>
        <v>0</v>
      </c>
      <c r="U209" s="186"/>
      <c r="V209" s="280"/>
    </row>
    <row r="210" spans="1:22" ht="18.75" customHeight="1" x14ac:dyDescent="0.25">
      <c r="A210" s="120"/>
      <c r="B210" s="219"/>
      <c r="C210" s="64"/>
      <c r="D210" s="162"/>
      <c r="E210" s="65"/>
      <c r="F210" s="66"/>
      <c r="G210" s="66"/>
      <c r="H210" s="165"/>
      <c r="I210" s="66"/>
      <c r="J210" s="65"/>
      <c r="K210" s="66"/>
      <c r="L210" s="66"/>
      <c r="M210" s="67"/>
      <c r="N210" s="67">
        <f t="shared" si="8"/>
        <v>0</v>
      </c>
      <c r="O210" s="66"/>
      <c r="P210" s="66"/>
      <c r="Q210" s="63"/>
      <c r="R210" s="63"/>
      <c r="S210" s="67"/>
      <c r="T210" s="68">
        <f>Tableau26410[[#This Row],[MONTANT RECU TTC]]-Tableau26410[[#This Row],[MONTANT TOTAL TTC]]</f>
        <v>0</v>
      </c>
      <c r="U210" s="69"/>
      <c r="V210" s="220"/>
    </row>
    <row r="211" spans="1:22" ht="18.75" customHeight="1" x14ac:dyDescent="0.25">
      <c r="A211" s="120"/>
      <c r="B211" s="219"/>
      <c r="C211" s="64"/>
      <c r="D211" s="162"/>
      <c r="E211" s="65"/>
      <c r="F211" s="66"/>
      <c r="G211" s="66"/>
      <c r="H211" s="165"/>
      <c r="I211" s="66"/>
      <c r="J211" s="65"/>
      <c r="K211" s="66"/>
      <c r="L211" s="66"/>
      <c r="M211" s="67"/>
      <c r="N211" s="67">
        <f t="shared" si="8"/>
        <v>0</v>
      </c>
      <c r="O211" s="66"/>
      <c r="P211" s="66"/>
      <c r="Q211" s="63"/>
      <c r="R211" s="63"/>
      <c r="S211" s="67"/>
      <c r="T211" s="68">
        <f>Tableau26410[[#This Row],[MONTANT RECU TTC]]-Tableau26410[[#This Row],[MONTANT TOTAL TTC]]</f>
        <v>0</v>
      </c>
      <c r="U211" s="69"/>
      <c r="V211" s="220"/>
    </row>
    <row r="212" spans="1:22" ht="18.75" customHeight="1" x14ac:dyDescent="0.25">
      <c r="A212" s="120"/>
      <c r="B212" s="219"/>
      <c r="C212" s="64"/>
      <c r="D212" s="162"/>
      <c r="E212" s="65"/>
      <c r="F212" s="66"/>
      <c r="G212" s="66"/>
      <c r="H212" s="165"/>
      <c r="I212" s="66"/>
      <c r="J212" s="65"/>
      <c r="K212" s="66"/>
      <c r="L212" s="66"/>
      <c r="M212" s="67"/>
      <c r="N212" s="67">
        <f t="shared" si="8"/>
        <v>0</v>
      </c>
      <c r="O212" s="66"/>
      <c r="P212" s="66"/>
      <c r="Q212" s="63"/>
      <c r="R212" s="63"/>
      <c r="S212" s="67"/>
      <c r="T212" s="68">
        <f>Tableau26410[[#This Row],[MONTANT RECU TTC]]-Tableau26410[[#This Row],[MONTANT TOTAL TTC]]</f>
        <v>0</v>
      </c>
      <c r="U212" s="69"/>
      <c r="V212" s="220"/>
    </row>
    <row r="213" spans="1:22" ht="18.75" customHeight="1" x14ac:dyDescent="0.25">
      <c r="A213" s="120"/>
      <c r="B213" s="219"/>
      <c r="C213" s="64"/>
      <c r="D213" s="162"/>
      <c r="E213" s="65"/>
      <c r="F213" s="66"/>
      <c r="G213" s="66"/>
      <c r="H213" s="165"/>
      <c r="I213" s="66"/>
      <c r="J213" s="65"/>
      <c r="K213" s="66"/>
      <c r="L213" s="66"/>
      <c r="M213" s="67"/>
      <c r="N213" s="67">
        <f t="shared" si="8"/>
        <v>0</v>
      </c>
      <c r="O213" s="66"/>
      <c r="P213" s="66"/>
      <c r="Q213" s="63"/>
      <c r="R213" s="63"/>
      <c r="S213" s="67"/>
      <c r="T213" s="68">
        <f>Tableau26410[[#This Row],[MONTANT RECU TTC]]-Tableau26410[[#This Row],[MONTANT TOTAL TTC]]</f>
        <v>0</v>
      </c>
      <c r="U213" s="69"/>
      <c r="V213" s="220"/>
    </row>
    <row r="214" spans="1:22" ht="18.75" customHeight="1" x14ac:dyDescent="0.25">
      <c r="A214" s="120"/>
      <c r="B214" s="219"/>
      <c r="C214" s="64"/>
      <c r="D214" s="162"/>
      <c r="E214" s="65"/>
      <c r="F214" s="66"/>
      <c r="G214" s="66"/>
      <c r="H214" s="165"/>
      <c r="I214" s="66"/>
      <c r="J214" s="65"/>
      <c r="K214" s="66"/>
      <c r="L214" s="66"/>
      <c r="M214" s="67"/>
      <c r="N214" s="67">
        <f t="shared" si="8"/>
        <v>0</v>
      </c>
      <c r="O214" s="66"/>
      <c r="P214" s="66"/>
      <c r="Q214" s="63"/>
      <c r="R214" s="63"/>
      <c r="S214" s="67"/>
      <c r="T214" s="68">
        <f>Tableau26410[[#This Row],[MONTANT RECU TTC]]-Tableau26410[[#This Row],[MONTANT TOTAL TTC]]</f>
        <v>0</v>
      </c>
      <c r="U214" s="69"/>
      <c r="V214" s="220"/>
    </row>
    <row r="215" spans="1:22" ht="18.75" customHeight="1" x14ac:dyDescent="0.25">
      <c r="A215" s="120"/>
      <c r="B215" s="219"/>
      <c r="C215" s="64"/>
      <c r="D215" s="162"/>
      <c r="E215" s="65"/>
      <c r="F215" s="66"/>
      <c r="G215" s="66"/>
      <c r="H215" s="165"/>
      <c r="I215" s="66"/>
      <c r="J215" s="65"/>
      <c r="K215" s="66"/>
      <c r="L215" s="66"/>
      <c r="M215" s="67"/>
      <c r="N215" s="67">
        <f t="shared" si="8"/>
        <v>0</v>
      </c>
      <c r="O215" s="66"/>
      <c r="P215" s="66"/>
      <c r="Q215" s="63"/>
      <c r="R215" s="63"/>
      <c r="S215" s="67"/>
      <c r="T215" s="68">
        <f>Tableau26410[[#This Row],[MONTANT RECU TTC]]-Tableau26410[[#This Row],[MONTANT TOTAL TTC]]</f>
        <v>0</v>
      </c>
      <c r="U215" s="69"/>
      <c r="V215" s="220"/>
    </row>
    <row r="216" spans="1:22" ht="18.75" customHeight="1" x14ac:dyDescent="0.25">
      <c r="A216" s="120"/>
      <c r="B216" s="219"/>
      <c r="C216" s="64"/>
      <c r="D216" s="162"/>
      <c r="E216" s="65"/>
      <c r="F216" s="66"/>
      <c r="G216" s="66"/>
      <c r="H216" s="165"/>
      <c r="I216" s="66"/>
      <c r="J216" s="65"/>
      <c r="K216" s="66"/>
      <c r="L216" s="66"/>
      <c r="M216" s="67"/>
      <c r="N216" s="67">
        <f t="shared" si="8"/>
        <v>0</v>
      </c>
      <c r="O216" s="66"/>
      <c r="P216" s="66"/>
      <c r="Q216" s="63"/>
      <c r="R216" s="63"/>
      <c r="S216" s="67"/>
      <c r="T216" s="68">
        <f>Tableau26410[[#This Row],[MONTANT RECU TTC]]-Tableau26410[[#This Row],[MONTANT TOTAL TTC]]</f>
        <v>0</v>
      </c>
      <c r="U216" s="69"/>
      <c r="V216" s="220"/>
    </row>
    <row r="217" spans="1:22" ht="18.75" customHeight="1" x14ac:dyDescent="0.25">
      <c r="A217" s="120"/>
      <c r="B217" s="219"/>
      <c r="C217" s="64"/>
      <c r="D217" s="162"/>
      <c r="E217" s="65"/>
      <c r="F217" s="66"/>
      <c r="G217" s="66"/>
      <c r="H217" s="165"/>
      <c r="I217" s="66"/>
      <c r="J217" s="65"/>
      <c r="K217" s="66"/>
      <c r="L217" s="66"/>
      <c r="M217" s="67"/>
      <c r="N217" s="67">
        <f t="shared" si="8"/>
        <v>0</v>
      </c>
      <c r="O217" s="66"/>
      <c r="P217" s="66"/>
      <c r="Q217" s="63"/>
      <c r="R217" s="63"/>
      <c r="S217" s="67"/>
      <c r="T217" s="68">
        <f>Tableau26410[[#This Row],[MONTANT RECU TTC]]-Tableau26410[[#This Row],[MONTANT TOTAL TTC]]</f>
        <v>0</v>
      </c>
      <c r="U217" s="69"/>
      <c r="V217" s="220"/>
    </row>
    <row r="218" spans="1:22" ht="18.75" customHeight="1" x14ac:dyDescent="0.25">
      <c r="A218" s="120"/>
      <c r="B218" s="219"/>
      <c r="C218" s="64"/>
      <c r="D218" s="162"/>
      <c r="E218" s="65"/>
      <c r="F218" s="66"/>
      <c r="G218" s="66"/>
      <c r="H218" s="165"/>
      <c r="I218" s="66"/>
      <c r="J218" s="65"/>
      <c r="K218" s="66"/>
      <c r="L218" s="66"/>
      <c r="M218" s="67"/>
      <c r="N218" s="67">
        <f t="shared" si="8"/>
        <v>0</v>
      </c>
      <c r="O218" s="66"/>
      <c r="P218" s="66"/>
      <c r="Q218" s="63"/>
      <c r="R218" s="63"/>
      <c r="S218" s="67"/>
      <c r="T218" s="68">
        <f>Tableau26410[[#This Row],[MONTANT RECU TTC]]-Tableau26410[[#This Row],[MONTANT TOTAL TTC]]</f>
        <v>0</v>
      </c>
      <c r="U218" s="69"/>
      <c r="V218" s="220"/>
    </row>
    <row r="219" spans="1:22" ht="18.75" customHeight="1" x14ac:dyDescent="0.25">
      <c r="A219" s="120"/>
      <c r="B219" s="219"/>
      <c r="C219" s="64"/>
      <c r="D219" s="162"/>
      <c r="E219" s="65"/>
      <c r="F219" s="66"/>
      <c r="G219" s="66"/>
      <c r="H219" s="165"/>
      <c r="I219" s="66"/>
      <c r="J219" s="65"/>
      <c r="K219" s="66"/>
      <c r="L219" s="66"/>
      <c r="M219" s="67"/>
      <c r="N219" s="67">
        <f t="shared" si="8"/>
        <v>0</v>
      </c>
      <c r="O219" s="66"/>
      <c r="P219" s="66"/>
      <c r="Q219" s="63"/>
      <c r="R219" s="63"/>
      <c r="S219" s="67"/>
      <c r="T219" s="68">
        <f>Tableau26410[[#This Row],[MONTANT RECU TTC]]-Tableau26410[[#This Row],[MONTANT TOTAL TTC]]</f>
        <v>0</v>
      </c>
      <c r="U219" s="69"/>
      <c r="V219" s="220"/>
    </row>
    <row r="220" spans="1:22" ht="18.75" customHeight="1" x14ac:dyDescent="0.25">
      <c r="A220" s="120"/>
      <c r="B220" s="219"/>
      <c r="C220" s="64"/>
      <c r="D220" s="162"/>
      <c r="E220" s="65"/>
      <c r="F220" s="66"/>
      <c r="G220" s="66"/>
      <c r="H220" s="165"/>
      <c r="I220" s="66"/>
      <c r="J220" s="65"/>
      <c r="K220" s="66"/>
      <c r="L220" s="66"/>
      <c r="M220" s="67"/>
      <c r="N220" s="67">
        <f t="shared" si="8"/>
        <v>0</v>
      </c>
      <c r="O220" s="66"/>
      <c r="P220" s="66"/>
      <c r="Q220" s="63"/>
      <c r="R220" s="63"/>
      <c r="S220" s="67"/>
      <c r="T220" s="68">
        <f>Tableau26410[[#This Row],[MONTANT RECU TTC]]-Tableau26410[[#This Row],[MONTANT TOTAL TTC]]</f>
        <v>0</v>
      </c>
      <c r="U220" s="69"/>
      <c r="V220" s="220"/>
    </row>
    <row r="221" spans="1:22" ht="18.75" customHeight="1" x14ac:dyDescent="0.25">
      <c r="A221" s="120"/>
      <c r="B221" s="219"/>
      <c r="C221" s="64"/>
      <c r="D221" s="162"/>
      <c r="E221" s="65"/>
      <c r="F221" s="66"/>
      <c r="G221" s="66"/>
      <c r="H221" s="165"/>
      <c r="I221" s="66"/>
      <c r="J221" s="65"/>
      <c r="K221" s="66"/>
      <c r="L221" s="66"/>
      <c r="M221" s="67"/>
      <c r="N221" s="67">
        <f t="shared" si="8"/>
        <v>0</v>
      </c>
      <c r="O221" s="66"/>
      <c r="P221" s="66"/>
      <c r="Q221" s="63"/>
      <c r="R221" s="63"/>
      <c r="S221" s="67"/>
      <c r="T221" s="68">
        <f>Tableau26410[[#This Row],[MONTANT RECU TTC]]-Tableau26410[[#This Row],[MONTANT TOTAL TTC]]</f>
        <v>0</v>
      </c>
      <c r="U221" s="69"/>
      <c r="V221" s="220"/>
    </row>
    <row r="222" spans="1:22" ht="18.75" customHeight="1" x14ac:dyDescent="0.25">
      <c r="A222" s="120"/>
      <c r="B222" s="219"/>
      <c r="C222" s="64"/>
      <c r="D222" s="162"/>
      <c r="E222" s="65"/>
      <c r="F222" s="66"/>
      <c r="G222" s="66"/>
      <c r="H222" s="165"/>
      <c r="I222" s="66"/>
      <c r="J222" s="65"/>
      <c r="K222" s="66"/>
      <c r="L222" s="66"/>
      <c r="M222" s="67"/>
      <c r="N222" s="67">
        <f t="shared" si="8"/>
        <v>0</v>
      </c>
      <c r="O222" s="66"/>
      <c r="P222" s="66"/>
      <c r="Q222" s="63"/>
      <c r="R222" s="63"/>
      <c r="S222" s="67"/>
      <c r="T222" s="68">
        <f>Tableau26410[[#This Row],[MONTANT RECU TTC]]-Tableau26410[[#This Row],[MONTANT TOTAL TTC]]</f>
        <v>0</v>
      </c>
      <c r="U222" s="69"/>
      <c r="V222" s="220"/>
    </row>
    <row r="223" spans="1:22" ht="18.75" customHeight="1" x14ac:dyDescent="0.25">
      <c r="A223" s="120"/>
      <c r="B223" s="219"/>
      <c r="C223" s="64"/>
      <c r="D223" s="162"/>
      <c r="E223" s="65"/>
      <c r="F223" s="66"/>
      <c r="G223" s="66"/>
      <c r="H223" s="165"/>
      <c r="I223" s="66"/>
      <c r="J223" s="65"/>
      <c r="K223" s="66"/>
      <c r="L223" s="66"/>
      <c r="M223" s="67"/>
      <c r="N223" s="67">
        <f t="shared" si="8"/>
        <v>0</v>
      </c>
      <c r="O223" s="66"/>
      <c r="P223" s="66"/>
      <c r="Q223" s="63"/>
      <c r="R223" s="63"/>
      <c r="S223" s="67"/>
      <c r="T223" s="68">
        <f>Tableau26410[[#This Row],[MONTANT RECU TTC]]-Tableau26410[[#This Row],[MONTANT TOTAL TTC]]</f>
        <v>0</v>
      </c>
      <c r="U223" s="69"/>
      <c r="V223" s="220"/>
    </row>
    <row r="224" spans="1:22" ht="18.75" customHeight="1" x14ac:dyDescent="0.25">
      <c r="A224" s="120"/>
      <c r="B224" s="219"/>
      <c r="C224" s="64"/>
      <c r="D224" s="162"/>
      <c r="E224" s="65"/>
      <c r="F224" s="66"/>
      <c r="G224" s="66"/>
      <c r="H224" s="165"/>
      <c r="I224" s="66"/>
      <c r="J224" s="65"/>
      <c r="K224" s="66"/>
      <c r="L224" s="66"/>
      <c r="M224" s="67"/>
      <c r="N224" s="67">
        <f t="shared" si="8"/>
        <v>0</v>
      </c>
      <c r="O224" s="66"/>
      <c r="P224" s="66"/>
      <c r="Q224" s="63"/>
      <c r="R224" s="63"/>
      <c r="S224" s="67"/>
      <c r="T224" s="68">
        <f>Tableau26410[[#This Row],[MONTANT RECU TTC]]-Tableau26410[[#This Row],[MONTANT TOTAL TTC]]</f>
        <v>0</v>
      </c>
      <c r="U224" s="69"/>
      <c r="V224" s="220"/>
    </row>
    <row r="225" spans="1:22" ht="18.75" customHeight="1" x14ac:dyDescent="0.25">
      <c r="A225" s="120"/>
      <c r="B225" s="219"/>
      <c r="C225" s="64"/>
      <c r="D225" s="162"/>
      <c r="E225" s="65"/>
      <c r="F225" s="66"/>
      <c r="G225" s="66"/>
      <c r="H225" s="165"/>
      <c r="I225" s="66"/>
      <c r="J225" s="65"/>
      <c r="K225" s="66"/>
      <c r="L225" s="66"/>
      <c r="M225" s="67"/>
      <c r="N225" s="67">
        <f t="shared" si="8"/>
        <v>0</v>
      </c>
      <c r="O225" s="66"/>
      <c r="P225" s="66"/>
      <c r="Q225" s="63"/>
      <c r="R225" s="63"/>
      <c r="S225" s="67"/>
      <c r="T225" s="68">
        <f>Tableau26410[[#This Row],[MONTANT RECU TTC]]-Tableau26410[[#This Row],[MONTANT TOTAL TTC]]</f>
        <v>0</v>
      </c>
      <c r="U225" s="69"/>
      <c r="V225" s="220"/>
    </row>
    <row r="226" spans="1:22" ht="18.75" customHeight="1" x14ac:dyDescent="0.25">
      <c r="A226" s="120"/>
      <c r="B226" s="219"/>
      <c r="C226" s="64"/>
      <c r="D226" s="162"/>
      <c r="E226" s="65"/>
      <c r="F226" s="66"/>
      <c r="G226" s="66"/>
      <c r="H226" s="165"/>
      <c r="I226" s="66"/>
      <c r="J226" s="65"/>
      <c r="K226" s="66"/>
      <c r="L226" s="66"/>
      <c r="M226" s="67"/>
      <c r="N226" s="67">
        <f t="shared" si="8"/>
        <v>0</v>
      </c>
      <c r="O226" s="66"/>
      <c r="P226" s="66"/>
      <c r="Q226" s="63"/>
      <c r="R226" s="63"/>
      <c r="S226" s="67"/>
      <c r="T226" s="68">
        <f>Tableau26410[[#This Row],[MONTANT RECU TTC]]-Tableau26410[[#This Row],[MONTANT TOTAL TTC]]</f>
        <v>0</v>
      </c>
      <c r="U226" s="69"/>
      <c r="V226" s="220"/>
    </row>
    <row r="227" spans="1:22" ht="18.75" customHeight="1" x14ac:dyDescent="0.25">
      <c r="A227" s="120"/>
      <c r="B227" s="219"/>
      <c r="C227" s="64"/>
      <c r="D227" s="162"/>
      <c r="E227" s="65"/>
      <c r="F227" s="66"/>
      <c r="G227" s="66"/>
      <c r="H227" s="165"/>
      <c r="I227" s="66"/>
      <c r="J227" s="65"/>
      <c r="K227" s="66"/>
      <c r="L227" s="66"/>
      <c r="M227" s="67"/>
      <c r="N227" s="67">
        <f t="shared" si="8"/>
        <v>0</v>
      </c>
      <c r="O227" s="66"/>
      <c r="P227" s="66"/>
      <c r="Q227" s="63"/>
      <c r="R227" s="63"/>
      <c r="S227" s="67"/>
      <c r="T227" s="68">
        <f>Tableau26410[[#This Row],[MONTANT RECU TTC]]-Tableau26410[[#This Row],[MONTANT TOTAL TTC]]</f>
        <v>0</v>
      </c>
      <c r="U227" s="69"/>
      <c r="V227" s="220"/>
    </row>
    <row r="228" spans="1:22" ht="18.75" customHeight="1" x14ac:dyDescent="0.25">
      <c r="A228" s="120"/>
      <c r="B228" s="219"/>
      <c r="C228" s="64"/>
      <c r="D228" s="162"/>
      <c r="E228" s="65"/>
      <c r="F228" s="66"/>
      <c r="G228" s="66"/>
      <c r="H228" s="165"/>
      <c r="I228" s="66"/>
      <c r="J228" s="65"/>
      <c r="K228" s="66"/>
      <c r="L228" s="66"/>
      <c r="M228" s="67"/>
      <c r="N228" s="67">
        <f t="shared" si="8"/>
        <v>0</v>
      </c>
      <c r="O228" s="66"/>
      <c r="P228" s="66"/>
      <c r="Q228" s="63"/>
      <c r="R228" s="63"/>
      <c r="S228" s="67"/>
      <c r="T228" s="68">
        <f>Tableau26410[[#This Row],[MONTANT RECU TTC]]-Tableau26410[[#This Row],[MONTANT TOTAL TTC]]</f>
        <v>0</v>
      </c>
      <c r="U228" s="69"/>
      <c r="V228" s="220"/>
    </row>
    <row r="229" spans="1:22" ht="18.75" customHeight="1" x14ac:dyDescent="0.25">
      <c r="A229" s="120"/>
      <c r="B229" s="219"/>
      <c r="C229" s="64"/>
      <c r="D229" s="162"/>
      <c r="E229" s="65"/>
      <c r="F229" s="66"/>
      <c r="G229" s="66"/>
      <c r="H229" s="165"/>
      <c r="I229" s="66"/>
      <c r="J229" s="65"/>
      <c r="K229" s="66"/>
      <c r="L229" s="66"/>
      <c r="M229" s="67"/>
      <c r="N229" s="67">
        <f t="shared" si="8"/>
        <v>0</v>
      </c>
      <c r="O229" s="66"/>
      <c r="P229" s="66"/>
      <c r="Q229" s="63"/>
      <c r="R229" s="63"/>
      <c r="S229" s="67"/>
      <c r="T229" s="68">
        <f>Tableau26410[[#This Row],[MONTANT RECU TTC]]-Tableau26410[[#This Row],[MONTANT TOTAL TTC]]</f>
        <v>0</v>
      </c>
      <c r="U229" s="69"/>
      <c r="V229" s="220"/>
    </row>
    <row r="230" spans="1:22" ht="18.75" customHeight="1" x14ac:dyDescent="0.25">
      <c r="A230" s="120"/>
      <c r="B230" s="219"/>
      <c r="C230" s="64"/>
      <c r="D230" s="162"/>
      <c r="E230" s="65"/>
      <c r="F230" s="66"/>
      <c r="G230" s="66"/>
      <c r="H230" s="165"/>
      <c r="I230" s="66"/>
      <c r="J230" s="65"/>
      <c r="K230" s="66"/>
      <c r="L230" s="66"/>
      <c r="M230" s="67"/>
      <c r="N230" s="67">
        <f t="shared" si="8"/>
        <v>0</v>
      </c>
      <c r="O230" s="66"/>
      <c r="P230" s="66"/>
      <c r="Q230" s="63"/>
      <c r="R230" s="63"/>
      <c r="S230" s="67"/>
      <c r="T230" s="68">
        <f>Tableau26410[[#This Row],[MONTANT RECU TTC]]-Tableau26410[[#This Row],[MONTANT TOTAL TTC]]</f>
        <v>0</v>
      </c>
      <c r="U230" s="69"/>
      <c r="V230" s="220"/>
    </row>
    <row r="231" spans="1:22" ht="18.75" customHeight="1" x14ac:dyDescent="0.25">
      <c r="A231" s="120"/>
      <c r="B231" s="219"/>
      <c r="C231" s="64"/>
      <c r="D231" s="162"/>
      <c r="E231" s="65"/>
      <c r="F231" s="66"/>
      <c r="G231" s="66"/>
      <c r="H231" s="165"/>
      <c r="I231" s="66"/>
      <c r="J231" s="65"/>
      <c r="K231" s="66"/>
      <c r="L231" s="66"/>
      <c r="M231" s="67"/>
      <c r="N231" s="67">
        <f t="shared" si="8"/>
        <v>0</v>
      </c>
      <c r="O231" s="66"/>
      <c r="P231" s="66"/>
      <c r="Q231" s="63"/>
      <c r="R231" s="63"/>
      <c r="S231" s="67"/>
      <c r="T231" s="68">
        <f>Tableau26410[[#This Row],[MONTANT RECU TTC]]-Tableau26410[[#This Row],[MONTANT TOTAL TTC]]</f>
        <v>0</v>
      </c>
      <c r="U231" s="69"/>
      <c r="V231" s="220"/>
    </row>
    <row r="232" spans="1:22" ht="18.75" customHeight="1" x14ac:dyDescent="0.25">
      <c r="A232" s="120"/>
      <c r="B232" s="219"/>
      <c r="C232" s="64"/>
      <c r="D232" s="162"/>
      <c r="E232" s="65"/>
      <c r="F232" s="66"/>
      <c r="G232" s="66"/>
      <c r="H232" s="165"/>
      <c r="I232" s="66"/>
      <c r="J232" s="65"/>
      <c r="K232" s="66"/>
      <c r="L232" s="66"/>
      <c r="M232" s="67"/>
      <c r="N232" s="67">
        <f t="shared" si="8"/>
        <v>0</v>
      </c>
      <c r="O232" s="66"/>
      <c r="P232" s="66"/>
      <c r="Q232" s="63"/>
      <c r="R232" s="63"/>
      <c r="S232" s="67"/>
      <c r="T232" s="68">
        <f>Tableau26410[[#This Row],[MONTANT RECU TTC]]-Tableau26410[[#This Row],[MONTANT TOTAL TTC]]</f>
        <v>0</v>
      </c>
      <c r="U232" s="69"/>
      <c r="V232" s="220"/>
    </row>
    <row r="233" spans="1:22" ht="18.75" customHeight="1" x14ac:dyDescent="0.25">
      <c r="A233" s="120"/>
      <c r="B233" s="219"/>
      <c r="C233" s="64"/>
      <c r="D233" s="162"/>
      <c r="E233" s="65"/>
      <c r="F233" s="66"/>
      <c r="G233" s="66"/>
      <c r="H233" s="165"/>
      <c r="I233" s="66"/>
      <c r="J233" s="65"/>
      <c r="K233" s="66"/>
      <c r="L233" s="66"/>
      <c r="M233" s="67"/>
      <c r="N233" s="67">
        <f t="shared" si="8"/>
        <v>0</v>
      </c>
      <c r="O233" s="66"/>
      <c r="P233" s="66"/>
      <c r="Q233" s="63"/>
      <c r="R233" s="63"/>
      <c r="S233" s="67"/>
      <c r="T233" s="68">
        <f>Tableau26410[[#This Row],[MONTANT RECU TTC]]-Tableau26410[[#This Row],[MONTANT TOTAL TTC]]</f>
        <v>0</v>
      </c>
      <c r="U233" s="69"/>
      <c r="V233" s="220"/>
    </row>
    <row r="234" spans="1:22" ht="18.75" customHeight="1" x14ac:dyDescent="0.25">
      <c r="A234" s="120"/>
      <c r="B234" s="219"/>
      <c r="C234" s="64"/>
      <c r="D234" s="162"/>
      <c r="E234" s="65"/>
      <c r="F234" s="66"/>
      <c r="G234" s="66"/>
      <c r="H234" s="165"/>
      <c r="I234" s="66"/>
      <c r="J234" s="65"/>
      <c r="K234" s="66"/>
      <c r="L234" s="66"/>
      <c r="M234" s="67"/>
      <c r="N234" s="67">
        <f t="shared" si="8"/>
        <v>0</v>
      </c>
      <c r="O234" s="66"/>
      <c r="P234" s="66"/>
      <c r="Q234" s="63"/>
      <c r="R234" s="63"/>
      <c r="S234" s="67"/>
      <c r="T234" s="68">
        <f>Tableau26410[[#This Row],[MONTANT RECU TTC]]-Tableau26410[[#This Row],[MONTANT TOTAL TTC]]</f>
        <v>0</v>
      </c>
      <c r="U234" s="69"/>
      <c r="V234" s="220"/>
    </row>
    <row r="235" spans="1:22" ht="18.75" customHeight="1" x14ac:dyDescent="0.25">
      <c r="A235" s="120"/>
      <c r="B235" s="219"/>
      <c r="C235" s="64"/>
      <c r="D235" s="162"/>
      <c r="E235" s="65"/>
      <c r="F235" s="66"/>
      <c r="G235" s="66"/>
      <c r="H235" s="165"/>
      <c r="I235" s="66"/>
      <c r="J235" s="65"/>
      <c r="K235" s="66"/>
      <c r="L235" s="66"/>
      <c r="M235" s="67"/>
      <c r="N235" s="67">
        <f t="shared" si="8"/>
        <v>0</v>
      </c>
      <c r="O235" s="66"/>
      <c r="P235" s="66"/>
      <c r="Q235" s="63"/>
      <c r="R235" s="63"/>
      <c r="S235" s="67"/>
      <c r="T235" s="68">
        <f>Tableau26410[[#This Row],[MONTANT RECU TTC]]-Tableau26410[[#This Row],[MONTANT TOTAL TTC]]</f>
        <v>0</v>
      </c>
      <c r="U235" s="69"/>
      <c r="V235" s="220"/>
    </row>
    <row r="236" spans="1:22" ht="18.75" customHeight="1" x14ac:dyDescent="0.25">
      <c r="A236" s="120"/>
      <c r="B236" s="219"/>
      <c r="C236" s="64"/>
      <c r="D236" s="162"/>
      <c r="E236" s="65"/>
      <c r="F236" s="66"/>
      <c r="G236" s="66"/>
      <c r="H236" s="165"/>
      <c r="I236" s="66"/>
      <c r="J236" s="65"/>
      <c r="K236" s="66"/>
      <c r="L236" s="66"/>
      <c r="M236" s="67"/>
      <c r="N236" s="67">
        <f t="shared" si="8"/>
        <v>0</v>
      </c>
      <c r="O236" s="66"/>
      <c r="P236" s="66"/>
      <c r="Q236" s="63"/>
      <c r="R236" s="63"/>
      <c r="S236" s="67"/>
      <c r="T236" s="68">
        <f>Tableau26410[[#This Row],[MONTANT RECU TTC]]-Tableau26410[[#This Row],[MONTANT TOTAL TTC]]</f>
        <v>0</v>
      </c>
      <c r="U236" s="69"/>
      <c r="V236" s="220"/>
    </row>
    <row r="237" spans="1:22" ht="18.75" customHeight="1" x14ac:dyDescent="0.25">
      <c r="A237" s="120"/>
      <c r="B237" s="219"/>
      <c r="C237" s="64"/>
      <c r="D237" s="162"/>
      <c r="E237" s="65"/>
      <c r="F237" s="66"/>
      <c r="G237" s="66"/>
      <c r="H237" s="165"/>
      <c r="I237" s="66"/>
      <c r="J237" s="65"/>
      <c r="K237" s="66"/>
      <c r="L237" s="66"/>
      <c r="M237" s="67"/>
      <c r="N237" s="67">
        <f t="shared" si="8"/>
        <v>0</v>
      </c>
      <c r="O237" s="66"/>
      <c r="P237" s="66"/>
      <c r="Q237" s="63"/>
      <c r="R237" s="63"/>
      <c r="S237" s="67"/>
      <c r="T237" s="68">
        <f>Tableau26410[[#This Row],[MONTANT RECU TTC]]-Tableau26410[[#This Row],[MONTANT TOTAL TTC]]</f>
        <v>0</v>
      </c>
      <c r="U237" s="69"/>
      <c r="V237" s="220"/>
    </row>
    <row r="238" spans="1:22" ht="18.75" customHeight="1" x14ac:dyDescent="0.25">
      <c r="A238" s="120"/>
      <c r="B238" s="219"/>
      <c r="C238" s="64"/>
      <c r="D238" s="162"/>
      <c r="E238" s="65"/>
      <c r="F238" s="66"/>
      <c r="G238" s="66"/>
      <c r="H238" s="165"/>
      <c r="I238" s="66"/>
      <c r="J238" s="65"/>
      <c r="K238" s="66"/>
      <c r="L238" s="66"/>
      <c r="M238" s="67"/>
      <c r="N238" s="67">
        <f t="shared" si="8"/>
        <v>0</v>
      </c>
      <c r="O238" s="66"/>
      <c r="P238" s="66"/>
      <c r="Q238" s="63"/>
      <c r="R238" s="63"/>
      <c r="S238" s="67"/>
      <c r="T238" s="68">
        <f>Tableau26410[[#This Row],[MONTANT RECU TTC]]-Tableau26410[[#This Row],[MONTANT TOTAL TTC]]</f>
        <v>0</v>
      </c>
      <c r="U238" s="69"/>
      <c r="V238" s="220"/>
    </row>
    <row r="239" spans="1:22" ht="18.75" customHeight="1" x14ac:dyDescent="0.25">
      <c r="A239" s="120"/>
      <c r="B239" s="219"/>
      <c r="C239" s="64"/>
      <c r="D239" s="162"/>
      <c r="E239" s="65"/>
      <c r="F239" s="66"/>
      <c r="G239" s="66"/>
      <c r="H239" s="165"/>
      <c r="I239" s="66"/>
      <c r="J239" s="65"/>
      <c r="K239" s="66"/>
      <c r="L239" s="66"/>
      <c r="M239" s="67"/>
      <c r="N239" s="67">
        <f t="shared" si="8"/>
        <v>0</v>
      </c>
      <c r="O239" s="66"/>
      <c r="P239" s="66"/>
      <c r="Q239" s="63"/>
      <c r="R239" s="63"/>
      <c r="S239" s="67"/>
      <c r="T239" s="68">
        <f>Tableau26410[[#This Row],[MONTANT RECU TTC]]-Tableau26410[[#This Row],[MONTANT TOTAL TTC]]</f>
        <v>0</v>
      </c>
      <c r="U239" s="69"/>
      <c r="V239" s="220"/>
    </row>
    <row r="240" spans="1:22" ht="18.75" customHeight="1" x14ac:dyDescent="0.25">
      <c r="A240" s="120"/>
      <c r="B240" s="219"/>
      <c r="C240" s="64"/>
      <c r="D240" s="162"/>
      <c r="E240" s="65"/>
      <c r="F240" s="66"/>
      <c r="G240" s="66"/>
      <c r="H240" s="165"/>
      <c r="I240" s="66"/>
      <c r="J240" s="65"/>
      <c r="K240" s="66"/>
      <c r="L240" s="66"/>
      <c r="M240" s="67"/>
      <c r="N240" s="67">
        <f t="shared" si="8"/>
        <v>0</v>
      </c>
      <c r="O240" s="66"/>
      <c r="P240" s="66"/>
      <c r="Q240" s="63"/>
      <c r="R240" s="63"/>
      <c r="S240" s="67"/>
      <c r="T240" s="68">
        <f>Tableau26410[[#This Row],[MONTANT RECU TTC]]-Tableau26410[[#This Row],[MONTANT TOTAL TTC]]</f>
        <v>0</v>
      </c>
      <c r="U240" s="69"/>
      <c r="V240" s="220"/>
    </row>
    <row r="241" spans="1:22" ht="18.75" customHeight="1" x14ac:dyDescent="0.25">
      <c r="A241" s="120"/>
      <c r="B241" s="219"/>
      <c r="C241" s="64"/>
      <c r="D241" s="162"/>
      <c r="E241" s="65"/>
      <c r="F241" s="66"/>
      <c r="G241" s="66"/>
      <c r="H241" s="165"/>
      <c r="I241" s="66"/>
      <c r="J241" s="65"/>
      <c r="K241" s="66"/>
      <c r="L241" s="66"/>
      <c r="M241" s="67"/>
      <c r="N241" s="67">
        <f t="shared" si="8"/>
        <v>0</v>
      </c>
      <c r="O241" s="66"/>
      <c r="P241" s="66"/>
      <c r="Q241" s="63"/>
      <c r="R241" s="63"/>
      <c r="S241" s="67"/>
      <c r="T241" s="68">
        <f>Tableau26410[[#This Row],[MONTANT RECU TTC]]-Tableau26410[[#This Row],[MONTANT TOTAL TTC]]</f>
        <v>0</v>
      </c>
      <c r="U241" s="69"/>
      <c r="V241" s="220"/>
    </row>
    <row r="242" spans="1:22" ht="18.75" customHeight="1" x14ac:dyDescent="0.25">
      <c r="A242" s="120"/>
      <c r="B242" s="219"/>
      <c r="C242" s="64"/>
      <c r="D242" s="162"/>
      <c r="E242" s="65"/>
      <c r="F242" s="66"/>
      <c r="G242" s="66"/>
      <c r="H242" s="165"/>
      <c r="I242" s="66"/>
      <c r="J242" s="65"/>
      <c r="K242" s="66"/>
      <c r="L242" s="66"/>
      <c r="M242" s="67"/>
      <c r="N242" s="67">
        <f t="shared" si="8"/>
        <v>0</v>
      </c>
      <c r="O242" s="66"/>
      <c r="P242" s="66"/>
      <c r="Q242" s="63"/>
      <c r="R242" s="63"/>
      <c r="S242" s="67"/>
      <c r="T242" s="68">
        <f>Tableau26410[[#This Row],[MONTANT RECU TTC]]-Tableau26410[[#This Row],[MONTANT TOTAL TTC]]</f>
        <v>0</v>
      </c>
      <c r="U242" s="69"/>
      <c r="V242" s="220"/>
    </row>
    <row r="243" spans="1:22" ht="18.75" customHeight="1" x14ac:dyDescent="0.25">
      <c r="A243" s="120"/>
      <c r="B243" s="219"/>
      <c r="C243" s="64"/>
      <c r="D243" s="162"/>
      <c r="E243" s="65"/>
      <c r="F243" s="66"/>
      <c r="G243" s="66"/>
      <c r="H243" s="165"/>
      <c r="I243" s="66"/>
      <c r="J243" s="65"/>
      <c r="K243" s="66"/>
      <c r="L243" s="66"/>
      <c r="M243" s="67"/>
      <c r="N243" s="67">
        <f t="shared" si="8"/>
        <v>0</v>
      </c>
      <c r="O243" s="66"/>
      <c r="P243" s="66"/>
      <c r="Q243" s="63"/>
      <c r="R243" s="63"/>
      <c r="S243" s="67"/>
      <c r="T243" s="68">
        <f>Tableau26410[[#This Row],[MONTANT RECU TTC]]-Tableau26410[[#This Row],[MONTANT TOTAL TTC]]</f>
        <v>0</v>
      </c>
      <c r="U243" s="69"/>
      <c r="V243" s="220"/>
    </row>
    <row r="244" spans="1:22" ht="18.75" customHeight="1" x14ac:dyDescent="0.25">
      <c r="A244" s="120"/>
      <c r="B244" s="219"/>
      <c r="C244" s="64"/>
      <c r="D244" s="162"/>
      <c r="E244" s="65"/>
      <c r="F244" s="66"/>
      <c r="G244" s="66"/>
      <c r="H244" s="165"/>
      <c r="I244" s="66"/>
      <c r="J244" s="65"/>
      <c r="K244" s="66"/>
      <c r="L244" s="66"/>
      <c r="M244" s="67"/>
      <c r="N244" s="67">
        <f t="shared" si="8"/>
        <v>0</v>
      </c>
      <c r="O244" s="66"/>
      <c r="P244" s="66"/>
      <c r="Q244" s="63"/>
      <c r="R244" s="63"/>
      <c r="S244" s="67"/>
      <c r="T244" s="68">
        <f>Tableau26410[[#This Row],[MONTANT RECU TTC]]-Tableau26410[[#This Row],[MONTANT TOTAL TTC]]</f>
        <v>0</v>
      </c>
      <c r="U244" s="69"/>
      <c r="V244" s="220"/>
    </row>
    <row r="245" spans="1:22" ht="18.75" customHeight="1" x14ac:dyDescent="0.25">
      <c r="A245" s="120"/>
      <c r="B245" s="219"/>
      <c r="C245" s="64"/>
      <c r="D245" s="162"/>
      <c r="E245" s="65"/>
      <c r="F245" s="66"/>
      <c r="G245" s="66"/>
      <c r="H245" s="165"/>
      <c r="I245" s="66"/>
      <c r="J245" s="65"/>
      <c r="K245" s="66"/>
      <c r="L245" s="66"/>
      <c r="M245" s="67"/>
      <c r="N245" s="67">
        <f t="shared" si="8"/>
        <v>0</v>
      </c>
      <c r="O245" s="66"/>
      <c r="P245" s="66"/>
      <c r="Q245" s="63"/>
      <c r="R245" s="63"/>
      <c r="S245" s="67"/>
      <c r="T245" s="68">
        <f>Tableau26410[[#This Row],[MONTANT RECU TTC]]-Tableau26410[[#This Row],[MONTANT TOTAL TTC]]</f>
        <v>0</v>
      </c>
      <c r="U245" s="69"/>
      <c r="V245" s="220"/>
    </row>
    <row r="246" spans="1:22" ht="18.75" customHeight="1" x14ac:dyDescent="0.25">
      <c r="A246" s="120"/>
      <c r="B246" s="219"/>
      <c r="C246" s="64"/>
      <c r="D246" s="162"/>
      <c r="E246" s="65"/>
      <c r="F246" s="66"/>
      <c r="G246" s="66"/>
      <c r="H246" s="165"/>
      <c r="I246" s="66"/>
      <c r="J246" s="65"/>
      <c r="K246" s="66"/>
      <c r="L246" s="66"/>
      <c r="M246" s="67"/>
      <c r="N246" s="67">
        <f t="shared" si="8"/>
        <v>0</v>
      </c>
      <c r="O246" s="66"/>
      <c r="P246" s="66"/>
      <c r="Q246" s="63"/>
      <c r="R246" s="63"/>
      <c r="S246" s="67"/>
      <c r="T246" s="68">
        <f>Tableau26410[[#This Row],[MONTANT RECU TTC]]-Tableau26410[[#This Row],[MONTANT TOTAL TTC]]</f>
        <v>0</v>
      </c>
      <c r="U246" s="69"/>
      <c r="V246" s="220"/>
    </row>
    <row r="247" spans="1:22" ht="18.75" customHeight="1" x14ac:dyDescent="0.25">
      <c r="A247" s="120"/>
      <c r="B247" s="219"/>
      <c r="C247" s="64"/>
      <c r="D247" s="162"/>
      <c r="E247" s="65"/>
      <c r="F247" s="66"/>
      <c r="G247" s="66"/>
      <c r="H247" s="165"/>
      <c r="I247" s="66"/>
      <c r="J247" s="65"/>
      <c r="K247" s="66"/>
      <c r="L247" s="66"/>
      <c r="M247" s="67"/>
      <c r="N247" s="67">
        <f t="shared" si="8"/>
        <v>0</v>
      </c>
      <c r="O247" s="66"/>
      <c r="P247" s="66"/>
      <c r="Q247" s="63"/>
      <c r="R247" s="63"/>
      <c r="S247" s="67"/>
      <c r="T247" s="68">
        <f>Tableau26410[[#This Row],[MONTANT RECU TTC]]-Tableau26410[[#This Row],[MONTANT TOTAL TTC]]</f>
        <v>0</v>
      </c>
      <c r="U247" s="69"/>
      <c r="V247" s="220"/>
    </row>
    <row r="248" spans="1:22" ht="18.75" customHeight="1" x14ac:dyDescent="0.25">
      <c r="A248" s="120"/>
      <c r="B248" s="219"/>
      <c r="C248" s="64"/>
      <c r="D248" s="162"/>
      <c r="E248" s="65"/>
      <c r="F248" s="66"/>
      <c r="G248" s="66"/>
      <c r="H248" s="165"/>
      <c r="I248" s="66"/>
      <c r="J248" s="65"/>
      <c r="K248" s="66"/>
      <c r="L248" s="66"/>
      <c r="M248" s="67"/>
      <c r="N248" s="67">
        <f t="shared" si="8"/>
        <v>0</v>
      </c>
      <c r="O248" s="66"/>
      <c r="P248" s="66"/>
      <c r="Q248" s="63"/>
      <c r="R248" s="63"/>
      <c r="S248" s="67"/>
      <c r="T248" s="68">
        <f>Tableau26410[[#This Row],[MONTANT RECU TTC]]-Tableau26410[[#This Row],[MONTANT TOTAL TTC]]</f>
        <v>0</v>
      </c>
      <c r="U248" s="69"/>
      <c r="V248" s="220"/>
    </row>
    <row r="249" spans="1:22" ht="18.75" customHeight="1" x14ac:dyDescent="0.25">
      <c r="A249" s="120"/>
      <c r="B249" s="219"/>
      <c r="C249" s="64"/>
      <c r="D249" s="162"/>
      <c r="E249" s="65"/>
      <c r="F249" s="66"/>
      <c r="G249" s="66"/>
      <c r="H249" s="165"/>
      <c r="I249" s="66"/>
      <c r="J249" s="65"/>
      <c r="K249" s="66"/>
      <c r="L249" s="66"/>
      <c r="M249" s="67"/>
      <c r="N249" s="67">
        <f t="shared" si="8"/>
        <v>0</v>
      </c>
      <c r="O249" s="66"/>
      <c r="P249" s="66"/>
      <c r="Q249" s="63"/>
      <c r="R249" s="63"/>
      <c r="S249" s="67"/>
      <c r="T249" s="68">
        <f>Tableau26410[[#This Row],[MONTANT RECU TTC]]-Tableau26410[[#This Row],[MONTANT TOTAL TTC]]</f>
        <v>0</v>
      </c>
      <c r="U249" s="69"/>
      <c r="V249" s="220"/>
    </row>
    <row r="250" spans="1:22" ht="18.75" customHeight="1" x14ac:dyDescent="0.25">
      <c r="A250" s="120"/>
      <c r="B250" s="219"/>
      <c r="C250" s="64"/>
      <c r="D250" s="162"/>
      <c r="E250" s="65"/>
      <c r="F250" s="66"/>
      <c r="G250" s="66"/>
      <c r="H250" s="165"/>
      <c r="I250" s="66"/>
      <c r="J250" s="65"/>
      <c r="K250" s="66"/>
      <c r="L250" s="66"/>
      <c r="M250" s="67"/>
      <c r="N250" s="67">
        <f t="shared" si="8"/>
        <v>0</v>
      </c>
      <c r="O250" s="66"/>
      <c r="P250" s="66"/>
      <c r="Q250" s="63"/>
      <c r="R250" s="63"/>
      <c r="S250" s="67"/>
      <c r="T250" s="68">
        <f>Tableau26410[[#This Row],[MONTANT RECU TTC]]-Tableau26410[[#This Row],[MONTANT TOTAL TTC]]</f>
        <v>0</v>
      </c>
      <c r="U250" s="69"/>
      <c r="V250" s="220"/>
    </row>
    <row r="251" spans="1:22" ht="18.75" customHeight="1" x14ac:dyDescent="0.25">
      <c r="A251" s="120"/>
      <c r="B251" s="219"/>
      <c r="C251" s="64"/>
      <c r="D251" s="162"/>
      <c r="E251" s="65"/>
      <c r="F251" s="66"/>
      <c r="G251" s="66"/>
      <c r="H251" s="165"/>
      <c r="I251" s="66"/>
      <c r="J251" s="65"/>
      <c r="K251" s="66"/>
      <c r="L251" s="66"/>
      <c r="M251" s="67"/>
      <c r="N251" s="67">
        <f t="shared" si="8"/>
        <v>0</v>
      </c>
      <c r="O251" s="66"/>
      <c r="P251" s="66"/>
      <c r="Q251" s="63"/>
      <c r="R251" s="63"/>
      <c r="S251" s="67"/>
      <c r="T251" s="68">
        <f>Tableau26410[[#This Row],[MONTANT RECU TTC]]-Tableau26410[[#This Row],[MONTANT TOTAL TTC]]</f>
        <v>0</v>
      </c>
      <c r="U251" s="69"/>
      <c r="V251" s="220"/>
    </row>
    <row r="252" spans="1:22" ht="18.75" customHeight="1" x14ac:dyDescent="0.25">
      <c r="A252" s="120"/>
      <c r="B252" s="219"/>
      <c r="C252" s="64"/>
      <c r="D252" s="162"/>
      <c r="E252" s="65"/>
      <c r="F252" s="66"/>
      <c r="G252" s="66"/>
      <c r="H252" s="165"/>
      <c r="I252" s="66"/>
      <c r="J252" s="65"/>
      <c r="K252" s="66"/>
      <c r="L252" s="66"/>
      <c r="M252" s="67"/>
      <c r="N252" s="67">
        <f t="shared" si="8"/>
        <v>0</v>
      </c>
      <c r="O252" s="66"/>
      <c r="P252" s="66"/>
      <c r="Q252" s="63"/>
      <c r="R252" s="63"/>
      <c r="S252" s="67"/>
      <c r="T252" s="68">
        <f>Tableau26410[[#This Row],[MONTANT RECU TTC]]-Tableau26410[[#This Row],[MONTANT TOTAL TTC]]</f>
        <v>0</v>
      </c>
      <c r="U252" s="69"/>
      <c r="V252" s="220"/>
    </row>
    <row r="253" spans="1:22" ht="18.75" customHeight="1" x14ac:dyDescent="0.25">
      <c r="A253" s="120"/>
      <c r="B253" s="219"/>
      <c r="C253" s="64"/>
      <c r="D253" s="162"/>
      <c r="E253" s="65"/>
      <c r="F253" s="66"/>
      <c r="G253" s="66"/>
      <c r="H253" s="165"/>
      <c r="I253" s="66"/>
      <c r="J253" s="65"/>
      <c r="K253" s="66"/>
      <c r="L253" s="66"/>
      <c r="M253" s="67"/>
      <c r="N253" s="67">
        <f t="shared" si="8"/>
        <v>0</v>
      </c>
      <c r="O253" s="66"/>
      <c r="P253" s="66"/>
      <c r="Q253" s="63"/>
      <c r="R253" s="63"/>
      <c r="S253" s="67"/>
      <c r="T253" s="68">
        <f>Tableau26410[[#This Row],[MONTANT RECU TTC]]-Tableau26410[[#This Row],[MONTANT TOTAL TTC]]</f>
        <v>0</v>
      </c>
      <c r="U253" s="69"/>
      <c r="V253" s="220"/>
    </row>
    <row r="254" spans="1:22" ht="18.75" customHeight="1" x14ac:dyDescent="0.25">
      <c r="A254" s="120"/>
      <c r="B254" s="219"/>
      <c r="C254" s="64"/>
      <c r="D254" s="162"/>
      <c r="E254" s="65"/>
      <c r="F254" s="66"/>
      <c r="G254" s="66"/>
      <c r="H254" s="165"/>
      <c r="I254" s="66"/>
      <c r="J254" s="65"/>
      <c r="K254" s="66"/>
      <c r="L254" s="66"/>
      <c r="M254" s="67"/>
      <c r="N254" s="67">
        <f t="shared" si="8"/>
        <v>0</v>
      </c>
      <c r="O254" s="66"/>
      <c r="P254" s="66"/>
      <c r="Q254" s="63"/>
      <c r="R254" s="63"/>
      <c r="S254" s="67"/>
      <c r="T254" s="68">
        <f>Tableau26410[[#This Row],[MONTANT RECU TTC]]-Tableau26410[[#This Row],[MONTANT TOTAL TTC]]</f>
        <v>0</v>
      </c>
      <c r="U254" s="69"/>
      <c r="V254" s="220"/>
    </row>
    <row r="255" spans="1:22" ht="18.75" customHeight="1" x14ac:dyDescent="0.25">
      <c r="A255" s="120"/>
      <c r="B255" s="219"/>
      <c r="C255" s="64"/>
      <c r="D255" s="162"/>
      <c r="E255" s="65"/>
      <c r="F255" s="66"/>
      <c r="G255" s="66"/>
      <c r="H255" s="165"/>
      <c r="I255" s="66"/>
      <c r="J255" s="65"/>
      <c r="K255" s="66"/>
      <c r="L255" s="66"/>
      <c r="M255" s="67"/>
      <c r="N255" s="67">
        <f t="shared" si="8"/>
        <v>0</v>
      </c>
      <c r="O255" s="66"/>
      <c r="P255" s="66"/>
      <c r="Q255" s="63"/>
      <c r="R255" s="63"/>
      <c r="S255" s="67"/>
      <c r="T255" s="68">
        <f>Tableau26410[[#This Row],[MONTANT RECU TTC]]-Tableau26410[[#This Row],[MONTANT TOTAL TTC]]</f>
        <v>0</v>
      </c>
      <c r="U255" s="69"/>
      <c r="V255" s="220"/>
    </row>
    <row r="256" spans="1:22" ht="18.75" customHeight="1" x14ac:dyDescent="0.25">
      <c r="A256" s="120"/>
      <c r="B256" s="219"/>
      <c r="C256" s="64"/>
      <c r="D256" s="162"/>
      <c r="E256" s="65"/>
      <c r="F256" s="66"/>
      <c r="G256" s="66"/>
      <c r="H256" s="165"/>
      <c r="I256" s="66"/>
      <c r="J256" s="65"/>
      <c r="K256" s="66"/>
      <c r="L256" s="66"/>
      <c r="M256" s="67"/>
      <c r="N256" s="67">
        <f t="shared" si="8"/>
        <v>0</v>
      </c>
      <c r="O256" s="66"/>
      <c r="P256" s="66"/>
      <c r="Q256" s="63"/>
      <c r="R256" s="63"/>
      <c r="S256" s="67"/>
      <c r="T256" s="68">
        <f>Tableau26410[[#This Row],[MONTANT RECU TTC]]-Tableau26410[[#This Row],[MONTANT TOTAL TTC]]</f>
        <v>0</v>
      </c>
      <c r="U256" s="69"/>
      <c r="V256" s="220"/>
    </row>
    <row r="257" spans="1:22" ht="18.75" customHeight="1" x14ac:dyDescent="0.25">
      <c r="A257" s="120"/>
      <c r="B257" s="219"/>
      <c r="C257" s="64"/>
      <c r="D257" s="162"/>
      <c r="E257" s="65"/>
      <c r="F257" s="66"/>
      <c r="G257" s="66"/>
      <c r="H257" s="165"/>
      <c r="I257" s="66"/>
      <c r="J257" s="65"/>
      <c r="K257" s="66"/>
      <c r="L257" s="66"/>
      <c r="M257" s="67"/>
      <c r="N257" s="67">
        <f t="shared" si="8"/>
        <v>0</v>
      </c>
      <c r="O257" s="66"/>
      <c r="P257" s="66"/>
      <c r="Q257" s="63"/>
      <c r="R257" s="63"/>
      <c r="S257" s="67"/>
      <c r="T257" s="68">
        <f>Tableau26410[[#This Row],[MONTANT RECU TTC]]-Tableau26410[[#This Row],[MONTANT TOTAL TTC]]</f>
        <v>0</v>
      </c>
      <c r="U257" s="69"/>
      <c r="V257" s="220"/>
    </row>
    <row r="258" spans="1:22" ht="18.75" customHeight="1" x14ac:dyDescent="0.25">
      <c r="A258" s="120"/>
      <c r="B258" s="219"/>
      <c r="C258" s="64"/>
      <c r="D258" s="162"/>
      <c r="E258" s="65"/>
      <c r="F258" s="66"/>
      <c r="G258" s="66"/>
      <c r="H258" s="165"/>
      <c r="I258" s="66"/>
      <c r="J258" s="65"/>
      <c r="K258" s="66"/>
      <c r="L258" s="66"/>
      <c r="M258" s="67"/>
      <c r="N258" s="67">
        <f t="shared" si="8"/>
        <v>0</v>
      </c>
      <c r="O258" s="66"/>
      <c r="P258" s="66"/>
      <c r="Q258" s="63"/>
      <c r="R258" s="63"/>
      <c r="S258" s="67"/>
      <c r="T258" s="68">
        <f>Tableau26410[[#This Row],[MONTANT RECU TTC]]-Tableau26410[[#This Row],[MONTANT TOTAL TTC]]</f>
        <v>0</v>
      </c>
      <c r="U258" s="69"/>
      <c r="V258" s="220"/>
    </row>
    <row r="259" spans="1:22" ht="18.75" customHeight="1" x14ac:dyDescent="0.25">
      <c r="A259" s="120"/>
      <c r="B259" s="219"/>
      <c r="C259" s="64"/>
      <c r="D259" s="162"/>
      <c r="E259" s="65"/>
      <c r="F259" s="66"/>
      <c r="G259" s="66"/>
      <c r="H259" s="165"/>
      <c r="I259" s="66"/>
      <c r="J259" s="65"/>
      <c r="K259" s="66"/>
      <c r="L259" s="66"/>
      <c r="M259" s="67"/>
      <c r="N259" s="67">
        <f t="shared" si="8"/>
        <v>0</v>
      </c>
      <c r="O259" s="66"/>
      <c r="P259" s="66"/>
      <c r="Q259" s="63"/>
      <c r="R259" s="63"/>
      <c r="S259" s="67"/>
      <c r="T259" s="68">
        <f>Tableau26410[[#This Row],[MONTANT RECU TTC]]-Tableau26410[[#This Row],[MONTANT TOTAL TTC]]</f>
        <v>0</v>
      </c>
      <c r="U259" s="69"/>
      <c r="V259" s="220"/>
    </row>
    <row r="260" spans="1:22" ht="18.75" customHeight="1" x14ac:dyDescent="0.25">
      <c r="A260" s="120"/>
      <c r="B260" s="219"/>
      <c r="C260" s="64"/>
      <c r="D260" s="162"/>
      <c r="E260" s="65"/>
      <c r="F260" s="66"/>
      <c r="G260" s="66"/>
      <c r="H260" s="165"/>
      <c r="I260" s="66"/>
      <c r="J260" s="65"/>
      <c r="K260" s="66"/>
      <c r="L260" s="66"/>
      <c r="M260" s="67"/>
      <c r="N260" s="67">
        <f t="shared" si="8"/>
        <v>0</v>
      </c>
      <c r="O260" s="66"/>
      <c r="P260" s="66"/>
      <c r="Q260" s="63"/>
      <c r="R260" s="63"/>
      <c r="S260" s="67"/>
      <c r="T260" s="68">
        <f>Tableau26410[[#This Row],[MONTANT RECU TTC]]-Tableau26410[[#This Row],[MONTANT TOTAL TTC]]</f>
        <v>0</v>
      </c>
      <c r="U260" s="69"/>
      <c r="V260" s="220"/>
    </row>
    <row r="261" spans="1:22" ht="18.75" customHeight="1" x14ac:dyDescent="0.25">
      <c r="A261" s="120"/>
      <c r="B261" s="219"/>
      <c r="C261" s="64"/>
      <c r="D261" s="162"/>
      <c r="E261" s="65"/>
      <c r="F261" s="66"/>
      <c r="G261" s="66"/>
      <c r="H261" s="165"/>
      <c r="I261" s="66"/>
      <c r="J261" s="65"/>
      <c r="K261" s="66"/>
      <c r="L261" s="66"/>
      <c r="M261" s="67"/>
      <c r="N261" s="67">
        <f t="shared" si="8"/>
        <v>0</v>
      </c>
      <c r="O261" s="66"/>
      <c r="P261" s="66"/>
      <c r="Q261" s="63"/>
      <c r="R261" s="63"/>
      <c r="S261" s="67"/>
      <c r="T261" s="68">
        <f>Tableau26410[[#This Row],[MONTANT RECU TTC]]-Tableau26410[[#This Row],[MONTANT TOTAL TTC]]</f>
        <v>0</v>
      </c>
      <c r="U261" s="69"/>
      <c r="V261" s="220"/>
    </row>
    <row r="262" spans="1:22" ht="18.75" customHeight="1" x14ac:dyDescent="0.25">
      <c r="A262" s="120"/>
      <c r="B262" s="219"/>
      <c r="C262" s="64"/>
      <c r="D262" s="162"/>
      <c r="E262" s="65"/>
      <c r="F262" s="66"/>
      <c r="G262" s="66"/>
      <c r="H262" s="165"/>
      <c r="I262" s="66"/>
      <c r="J262" s="65"/>
      <c r="K262" s="66"/>
      <c r="L262" s="66"/>
      <c r="M262" s="67"/>
      <c r="N262" s="67">
        <f t="shared" si="8"/>
        <v>0</v>
      </c>
      <c r="O262" s="66"/>
      <c r="P262" s="66"/>
      <c r="Q262" s="63"/>
      <c r="R262" s="63"/>
      <c r="S262" s="67"/>
      <c r="T262" s="68">
        <f>Tableau26410[[#This Row],[MONTANT RECU TTC]]-Tableau26410[[#This Row],[MONTANT TOTAL TTC]]</f>
        <v>0</v>
      </c>
      <c r="U262" s="69"/>
      <c r="V262" s="220"/>
    </row>
    <row r="263" spans="1:22" ht="18.75" customHeight="1" x14ac:dyDescent="0.25">
      <c r="A263" s="120"/>
      <c r="B263" s="219"/>
      <c r="C263" s="64"/>
      <c r="D263" s="162"/>
      <c r="E263" s="65"/>
      <c r="F263" s="66"/>
      <c r="G263" s="66"/>
      <c r="H263" s="165"/>
      <c r="I263" s="66"/>
      <c r="J263" s="65"/>
      <c r="K263" s="66"/>
      <c r="L263" s="66"/>
      <c r="M263" s="67"/>
      <c r="N263" s="67">
        <f t="shared" si="8"/>
        <v>0</v>
      </c>
      <c r="O263" s="66"/>
      <c r="P263" s="66"/>
      <c r="Q263" s="63"/>
      <c r="R263" s="63"/>
      <c r="S263" s="67"/>
      <c r="T263" s="68">
        <f>Tableau26410[[#This Row],[MONTANT RECU TTC]]-Tableau26410[[#This Row],[MONTANT TOTAL TTC]]</f>
        <v>0</v>
      </c>
      <c r="U263" s="69"/>
      <c r="V263" s="220"/>
    </row>
    <row r="264" spans="1:22" ht="18.75" customHeight="1" x14ac:dyDescent="0.25">
      <c r="A264" s="120"/>
      <c r="B264" s="219"/>
      <c r="C264" s="64"/>
      <c r="D264" s="162"/>
      <c r="E264" s="65"/>
      <c r="F264" s="66"/>
      <c r="G264" s="66"/>
      <c r="H264" s="165"/>
      <c r="I264" s="66"/>
      <c r="J264" s="65"/>
      <c r="K264" s="66"/>
      <c r="L264" s="66"/>
      <c r="M264" s="67"/>
      <c r="N264" s="67">
        <f t="shared" si="8"/>
        <v>0</v>
      </c>
      <c r="O264" s="66"/>
      <c r="P264" s="66"/>
      <c r="Q264" s="63"/>
      <c r="R264" s="63"/>
      <c r="S264" s="67"/>
      <c r="T264" s="68">
        <f>Tableau26410[[#This Row],[MONTANT RECU TTC]]-Tableau26410[[#This Row],[MONTANT TOTAL TTC]]</f>
        <v>0</v>
      </c>
      <c r="U264" s="69"/>
      <c r="V264" s="220"/>
    </row>
    <row r="265" spans="1:22" ht="18.75" customHeight="1" x14ac:dyDescent="0.25">
      <c r="A265" s="120"/>
      <c r="B265" s="219"/>
      <c r="C265" s="64"/>
      <c r="D265" s="162"/>
      <c r="E265" s="65"/>
      <c r="F265" s="66"/>
      <c r="G265" s="66"/>
      <c r="H265" s="165"/>
      <c r="I265" s="66"/>
      <c r="J265" s="65"/>
      <c r="K265" s="66"/>
      <c r="L265" s="66"/>
      <c r="M265" s="67"/>
      <c r="N265" s="67">
        <f t="shared" si="8"/>
        <v>0</v>
      </c>
      <c r="O265" s="66"/>
      <c r="P265" s="66"/>
      <c r="Q265" s="63"/>
      <c r="R265" s="63"/>
      <c r="S265" s="67"/>
      <c r="T265" s="68">
        <f>Tableau26410[[#This Row],[MONTANT RECU TTC]]-Tableau26410[[#This Row],[MONTANT TOTAL TTC]]</f>
        <v>0</v>
      </c>
      <c r="U265" s="69"/>
      <c r="V265" s="220"/>
    </row>
    <row r="266" spans="1:22" ht="18.75" customHeight="1" x14ac:dyDescent="0.25">
      <c r="A266" s="120"/>
      <c r="B266" s="219"/>
      <c r="C266" s="64"/>
      <c r="D266" s="162"/>
      <c r="E266" s="65"/>
      <c r="F266" s="66"/>
      <c r="G266" s="66"/>
      <c r="H266" s="165"/>
      <c r="I266" s="66"/>
      <c r="J266" s="65"/>
      <c r="K266" s="66"/>
      <c r="L266" s="66"/>
      <c r="M266" s="67"/>
      <c r="N266" s="67">
        <f t="shared" si="8"/>
        <v>0</v>
      </c>
      <c r="O266" s="66"/>
      <c r="P266" s="66"/>
      <c r="Q266" s="63"/>
      <c r="R266" s="63"/>
      <c r="S266" s="67"/>
      <c r="T266" s="68">
        <f>Tableau26410[[#This Row],[MONTANT RECU TTC]]-Tableau26410[[#This Row],[MONTANT TOTAL TTC]]</f>
        <v>0</v>
      </c>
      <c r="U266" s="69"/>
      <c r="V266" s="220"/>
    </row>
    <row r="267" spans="1:22" ht="18.75" customHeight="1" x14ac:dyDescent="0.25">
      <c r="A267" s="120"/>
      <c r="B267" s="219"/>
      <c r="C267" s="64"/>
      <c r="D267" s="162"/>
      <c r="E267" s="65"/>
      <c r="F267" s="66"/>
      <c r="G267" s="66"/>
      <c r="H267" s="165"/>
      <c r="I267" s="66"/>
      <c r="J267" s="65"/>
      <c r="K267" s="66"/>
      <c r="L267" s="66"/>
      <c r="M267" s="67"/>
      <c r="N267" s="67">
        <f t="shared" si="8"/>
        <v>0</v>
      </c>
      <c r="O267" s="66"/>
      <c r="P267" s="66"/>
      <c r="Q267" s="63"/>
      <c r="R267" s="63"/>
      <c r="S267" s="67"/>
      <c r="T267" s="68">
        <f>Tableau26410[[#This Row],[MONTANT RECU TTC]]-Tableau26410[[#This Row],[MONTANT TOTAL TTC]]</f>
        <v>0</v>
      </c>
      <c r="U267" s="69"/>
      <c r="V267" s="220"/>
    </row>
    <row r="268" spans="1:22" ht="18.75" customHeight="1" x14ac:dyDescent="0.25">
      <c r="A268" s="120"/>
      <c r="B268" s="219"/>
      <c r="C268" s="64"/>
      <c r="D268" s="162"/>
      <c r="E268" s="65"/>
      <c r="F268" s="66"/>
      <c r="G268" s="66"/>
      <c r="H268" s="165"/>
      <c r="I268" s="66"/>
      <c r="J268" s="65"/>
      <c r="K268" s="66"/>
      <c r="L268" s="66"/>
      <c r="M268" s="67"/>
      <c r="N268" s="67">
        <f t="shared" si="8"/>
        <v>0</v>
      </c>
      <c r="O268" s="66"/>
      <c r="P268" s="66"/>
      <c r="Q268" s="63"/>
      <c r="R268" s="63"/>
      <c r="S268" s="67"/>
      <c r="T268" s="68">
        <f>Tableau26410[[#This Row],[MONTANT RECU TTC]]-Tableau26410[[#This Row],[MONTANT TOTAL TTC]]</f>
        <v>0</v>
      </c>
      <c r="U268" s="69"/>
      <c r="V268" s="220"/>
    </row>
    <row r="269" spans="1:22" ht="18.75" customHeight="1" x14ac:dyDescent="0.25">
      <c r="A269" s="120"/>
      <c r="B269" s="219"/>
      <c r="C269" s="64"/>
      <c r="D269" s="162"/>
      <c r="E269" s="65"/>
      <c r="F269" s="66"/>
      <c r="G269" s="66"/>
      <c r="H269" s="165"/>
      <c r="I269" s="66"/>
      <c r="J269" s="65"/>
      <c r="K269" s="66"/>
      <c r="L269" s="66"/>
      <c r="M269" s="67"/>
      <c r="N269" s="67">
        <f t="shared" si="8"/>
        <v>0</v>
      </c>
      <c r="O269" s="66"/>
      <c r="P269" s="66"/>
      <c r="Q269" s="63"/>
      <c r="R269" s="63"/>
      <c r="S269" s="67"/>
      <c r="T269" s="68">
        <f>Tableau26410[[#This Row],[MONTANT RECU TTC]]-Tableau26410[[#This Row],[MONTANT TOTAL TTC]]</f>
        <v>0</v>
      </c>
      <c r="U269" s="69"/>
      <c r="V269" s="220"/>
    </row>
    <row r="270" spans="1:22" ht="18.75" customHeight="1" x14ac:dyDescent="0.25">
      <c r="A270" s="120"/>
      <c r="B270" s="219"/>
      <c r="C270" s="64"/>
      <c r="D270" s="162"/>
      <c r="E270" s="65"/>
      <c r="F270" s="66"/>
      <c r="G270" s="66"/>
      <c r="H270" s="165"/>
      <c r="I270" s="66"/>
      <c r="J270" s="65"/>
      <c r="K270" s="66"/>
      <c r="L270" s="66"/>
      <c r="M270" s="67"/>
      <c r="N270" s="67">
        <f t="shared" si="8"/>
        <v>0</v>
      </c>
      <c r="O270" s="66"/>
      <c r="P270" s="66"/>
      <c r="Q270" s="63"/>
      <c r="R270" s="63"/>
      <c r="S270" s="67"/>
      <c r="T270" s="68">
        <f>Tableau26410[[#This Row],[MONTANT RECU TTC]]-Tableau26410[[#This Row],[MONTANT TOTAL TTC]]</f>
        <v>0</v>
      </c>
      <c r="U270" s="69"/>
      <c r="V270" s="220"/>
    </row>
    <row r="271" spans="1:22" ht="18.75" customHeight="1" x14ac:dyDescent="0.25">
      <c r="A271" s="120"/>
      <c r="B271" s="219"/>
      <c r="C271" s="64"/>
      <c r="D271" s="162"/>
      <c r="E271" s="65"/>
      <c r="F271" s="66"/>
      <c r="G271" s="66"/>
      <c r="H271" s="165"/>
      <c r="I271" s="66"/>
      <c r="J271" s="65"/>
      <c r="K271" s="66"/>
      <c r="L271" s="66"/>
      <c r="M271" s="67"/>
      <c r="N271" s="67">
        <f t="shared" si="8"/>
        <v>0</v>
      </c>
      <c r="O271" s="66"/>
      <c r="P271" s="66"/>
      <c r="Q271" s="63"/>
      <c r="R271" s="63"/>
      <c r="S271" s="67"/>
      <c r="T271" s="68">
        <f>Tableau26410[[#This Row],[MONTANT RECU TTC]]-Tableau26410[[#This Row],[MONTANT TOTAL TTC]]</f>
        <v>0</v>
      </c>
      <c r="U271" s="69"/>
      <c r="V271" s="220"/>
    </row>
    <row r="272" spans="1:22" ht="18.75" customHeight="1" x14ac:dyDescent="0.25">
      <c r="A272" s="120"/>
      <c r="B272" s="219"/>
      <c r="C272" s="64"/>
      <c r="D272" s="162"/>
      <c r="E272" s="65"/>
      <c r="F272" s="66"/>
      <c r="G272" s="66"/>
      <c r="H272" s="165"/>
      <c r="I272" s="66"/>
      <c r="J272" s="65"/>
      <c r="K272" s="66"/>
      <c r="L272" s="66"/>
      <c r="M272" s="67"/>
      <c r="N272" s="67">
        <f t="shared" si="8"/>
        <v>0</v>
      </c>
      <c r="O272" s="66"/>
      <c r="P272" s="66"/>
      <c r="Q272" s="63"/>
      <c r="R272" s="63"/>
      <c r="S272" s="67"/>
      <c r="T272" s="68">
        <f>Tableau26410[[#This Row],[MONTANT RECU TTC]]-Tableau26410[[#This Row],[MONTANT TOTAL TTC]]</f>
        <v>0</v>
      </c>
      <c r="U272" s="69"/>
      <c r="V272" s="220"/>
    </row>
    <row r="273" spans="1:22" ht="18.75" customHeight="1" x14ac:dyDescent="0.25">
      <c r="A273" s="120"/>
      <c r="B273" s="219"/>
      <c r="C273" s="64"/>
      <c r="D273" s="162"/>
      <c r="E273" s="65"/>
      <c r="F273" s="66"/>
      <c r="G273" s="66"/>
      <c r="H273" s="165"/>
      <c r="I273" s="66"/>
      <c r="J273" s="65"/>
      <c r="K273" s="66"/>
      <c r="L273" s="66"/>
      <c r="M273" s="67"/>
      <c r="N273" s="67">
        <f t="shared" ref="N273:N306" si="9">IF(OR(B273="Refuse",B273="Refusé"),0,(M273*1.2))</f>
        <v>0</v>
      </c>
      <c r="O273" s="66"/>
      <c r="P273" s="66"/>
      <c r="Q273" s="63"/>
      <c r="R273" s="63"/>
      <c r="S273" s="67"/>
      <c r="T273" s="68">
        <f>Tableau26410[[#This Row],[MONTANT RECU TTC]]-Tableau26410[[#This Row],[MONTANT TOTAL TTC]]</f>
        <v>0</v>
      </c>
      <c r="U273" s="69"/>
      <c r="V273" s="220"/>
    </row>
    <row r="274" spans="1:22" ht="18.75" customHeight="1" x14ac:dyDescent="0.25">
      <c r="A274" s="120"/>
      <c r="B274" s="219"/>
      <c r="C274" s="64"/>
      <c r="D274" s="162"/>
      <c r="E274" s="65"/>
      <c r="F274" s="66"/>
      <c r="G274" s="66"/>
      <c r="H274" s="165"/>
      <c r="I274" s="66"/>
      <c r="J274" s="65"/>
      <c r="K274" s="66"/>
      <c r="L274" s="66"/>
      <c r="M274" s="67"/>
      <c r="N274" s="67">
        <f t="shared" si="9"/>
        <v>0</v>
      </c>
      <c r="O274" s="66"/>
      <c r="P274" s="66"/>
      <c r="Q274" s="63"/>
      <c r="R274" s="63"/>
      <c r="S274" s="67"/>
      <c r="T274" s="68">
        <f>Tableau26410[[#This Row],[MONTANT RECU TTC]]-Tableau26410[[#This Row],[MONTANT TOTAL TTC]]</f>
        <v>0</v>
      </c>
      <c r="U274" s="69"/>
      <c r="V274" s="220"/>
    </row>
    <row r="275" spans="1:22" ht="18.75" customHeight="1" x14ac:dyDescent="0.25">
      <c r="A275" s="120"/>
      <c r="B275" s="219"/>
      <c r="C275" s="64"/>
      <c r="D275" s="162"/>
      <c r="E275" s="65"/>
      <c r="F275" s="66"/>
      <c r="G275" s="66"/>
      <c r="H275" s="165"/>
      <c r="I275" s="66"/>
      <c r="J275" s="65"/>
      <c r="K275" s="66"/>
      <c r="L275" s="66"/>
      <c r="M275" s="67"/>
      <c r="N275" s="67">
        <f t="shared" si="9"/>
        <v>0</v>
      </c>
      <c r="O275" s="66"/>
      <c r="P275" s="66"/>
      <c r="Q275" s="63"/>
      <c r="R275" s="63"/>
      <c r="S275" s="67"/>
      <c r="T275" s="68">
        <f>Tableau26410[[#This Row],[MONTANT RECU TTC]]-Tableau26410[[#This Row],[MONTANT TOTAL TTC]]</f>
        <v>0</v>
      </c>
      <c r="U275" s="69"/>
      <c r="V275" s="220"/>
    </row>
    <row r="276" spans="1:22" ht="18.75" customHeight="1" x14ac:dyDescent="0.25">
      <c r="A276" s="120"/>
      <c r="B276" s="219"/>
      <c r="C276" s="64"/>
      <c r="D276" s="162"/>
      <c r="E276" s="65"/>
      <c r="F276" s="66"/>
      <c r="G276" s="66"/>
      <c r="H276" s="165"/>
      <c r="I276" s="66"/>
      <c r="J276" s="65"/>
      <c r="K276" s="66"/>
      <c r="L276" s="66"/>
      <c r="M276" s="67"/>
      <c r="N276" s="67">
        <f t="shared" si="9"/>
        <v>0</v>
      </c>
      <c r="O276" s="66"/>
      <c r="P276" s="66"/>
      <c r="Q276" s="63"/>
      <c r="R276" s="63"/>
      <c r="S276" s="67"/>
      <c r="T276" s="68">
        <f>Tableau26410[[#This Row],[MONTANT RECU TTC]]-Tableau26410[[#This Row],[MONTANT TOTAL TTC]]</f>
        <v>0</v>
      </c>
      <c r="U276" s="69"/>
      <c r="V276" s="220"/>
    </row>
    <row r="277" spans="1:22" ht="18.75" customHeight="1" x14ac:dyDescent="0.25">
      <c r="A277" s="120"/>
      <c r="B277" s="219"/>
      <c r="C277" s="64"/>
      <c r="D277" s="162"/>
      <c r="E277" s="65"/>
      <c r="F277" s="66"/>
      <c r="G277" s="66"/>
      <c r="H277" s="165"/>
      <c r="I277" s="66"/>
      <c r="J277" s="65"/>
      <c r="K277" s="66"/>
      <c r="L277" s="66"/>
      <c r="M277" s="67"/>
      <c r="N277" s="67">
        <f t="shared" si="9"/>
        <v>0</v>
      </c>
      <c r="O277" s="66"/>
      <c r="P277" s="66"/>
      <c r="Q277" s="63"/>
      <c r="R277" s="63"/>
      <c r="S277" s="67"/>
      <c r="T277" s="68">
        <f>Tableau26410[[#This Row],[MONTANT RECU TTC]]-Tableau26410[[#This Row],[MONTANT TOTAL TTC]]</f>
        <v>0</v>
      </c>
      <c r="U277" s="69"/>
      <c r="V277" s="220"/>
    </row>
    <row r="278" spans="1:22" ht="18.75" customHeight="1" x14ac:dyDescent="0.25">
      <c r="A278" s="120"/>
      <c r="B278" s="219"/>
      <c r="C278" s="64"/>
      <c r="D278" s="162"/>
      <c r="E278" s="65"/>
      <c r="F278" s="66"/>
      <c r="G278" s="66"/>
      <c r="H278" s="165"/>
      <c r="I278" s="66"/>
      <c r="J278" s="65"/>
      <c r="K278" s="66"/>
      <c r="L278" s="66"/>
      <c r="M278" s="67"/>
      <c r="N278" s="67">
        <f t="shared" si="9"/>
        <v>0</v>
      </c>
      <c r="O278" s="66"/>
      <c r="P278" s="66"/>
      <c r="Q278" s="63"/>
      <c r="R278" s="63"/>
      <c r="S278" s="67"/>
      <c r="T278" s="68">
        <f>Tableau26410[[#This Row],[MONTANT RECU TTC]]-Tableau26410[[#This Row],[MONTANT TOTAL TTC]]</f>
        <v>0</v>
      </c>
      <c r="U278" s="69"/>
      <c r="V278" s="220"/>
    </row>
    <row r="279" spans="1:22" ht="18.75" customHeight="1" x14ac:dyDescent="0.25">
      <c r="A279" s="120"/>
      <c r="B279" s="219"/>
      <c r="C279" s="64"/>
      <c r="D279" s="162"/>
      <c r="E279" s="65"/>
      <c r="F279" s="66"/>
      <c r="G279" s="66"/>
      <c r="H279" s="165"/>
      <c r="I279" s="66"/>
      <c r="J279" s="65"/>
      <c r="K279" s="66"/>
      <c r="L279" s="66"/>
      <c r="M279" s="67"/>
      <c r="N279" s="67">
        <f t="shared" si="9"/>
        <v>0</v>
      </c>
      <c r="O279" s="66"/>
      <c r="P279" s="66"/>
      <c r="Q279" s="63"/>
      <c r="R279" s="63"/>
      <c r="S279" s="67"/>
      <c r="T279" s="68">
        <f>Tableau26410[[#This Row],[MONTANT RECU TTC]]-Tableau26410[[#This Row],[MONTANT TOTAL TTC]]</f>
        <v>0</v>
      </c>
      <c r="U279" s="69"/>
      <c r="V279" s="220"/>
    </row>
    <row r="280" spans="1:22" ht="18.75" customHeight="1" x14ac:dyDescent="0.25">
      <c r="A280" s="120"/>
      <c r="B280" s="219"/>
      <c r="C280" s="64"/>
      <c r="D280" s="162"/>
      <c r="E280" s="65"/>
      <c r="F280" s="66"/>
      <c r="G280" s="66"/>
      <c r="H280" s="165"/>
      <c r="I280" s="66"/>
      <c r="J280" s="65"/>
      <c r="K280" s="66"/>
      <c r="L280" s="66"/>
      <c r="M280" s="67"/>
      <c r="N280" s="67">
        <f t="shared" si="9"/>
        <v>0</v>
      </c>
      <c r="O280" s="66"/>
      <c r="P280" s="66"/>
      <c r="Q280" s="63"/>
      <c r="R280" s="63"/>
      <c r="S280" s="67"/>
      <c r="T280" s="68">
        <f>Tableau26410[[#This Row],[MONTANT RECU TTC]]-Tableau26410[[#This Row],[MONTANT TOTAL TTC]]</f>
        <v>0</v>
      </c>
      <c r="U280" s="69"/>
      <c r="V280" s="220"/>
    </row>
    <row r="281" spans="1:22" ht="18.75" customHeight="1" x14ac:dyDescent="0.25">
      <c r="A281" s="120"/>
      <c r="B281" s="219"/>
      <c r="C281" s="64"/>
      <c r="D281" s="162"/>
      <c r="E281" s="65"/>
      <c r="F281" s="66"/>
      <c r="G281" s="66"/>
      <c r="H281" s="165"/>
      <c r="I281" s="66"/>
      <c r="J281" s="65"/>
      <c r="K281" s="66"/>
      <c r="L281" s="66"/>
      <c r="M281" s="67"/>
      <c r="N281" s="67">
        <f t="shared" si="9"/>
        <v>0</v>
      </c>
      <c r="O281" s="66"/>
      <c r="P281" s="66"/>
      <c r="Q281" s="63"/>
      <c r="R281" s="63"/>
      <c r="S281" s="67"/>
      <c r="T281" s="68">
        <f>Tableau26410[[#This Row],[MONTANT RECU TTC]]-Tableau26410[[#This Row],[MONTANT TOTAL TTC]]</f>
        <v>0</v>
      </c>
      <c r="U281" s="69"/>
      <c r="V281" s="220"/>
    </row>
    <row r="282" spans="1:22" ht="18.75" customHeight="1" x14ac:dyDescent="0.25">
      <c r="A282" s="120"/>
      <c r="B282" s="219"/>
      <c r="C282" s="64"/>
      <c r="D282" s="162"/>
      <c r="E282" s="65"/>
      <c r="F282" s="66"/>
      <c r="G282" s="66"/>
      <c r="H282" s="165"/>
      <c r="I282" s="66"/>
      <c r="J282" s="65"/>
      <c r="K282" s="66"/>
      <c r="L282" s="66"/>
      <c r="M282" s="67"/>
      <c r="N282" s="67">
        <f t="shared" si="9"/>
        <v>0</v>
      </c>
      <c r="O282" s="66"/>
      <c r="P282" s="66"/>
      <c r="Q282" s="63"/>
      <c r="R282" s="63"/>
      <c r="S282" s="67"/>
      <c r="T282" s="68">
        <f>Tableau26410[[#This Row],[MONTANT RECU TTC]]-Tableau26410[[#This Row],[MONTANT TOTAL TTC]]</f>
        <v>0</v>
      </c>
      <c r="U282" s="69"/>
      <c r="V282" s="220"/>
    </row>
    <row r="283" spans="1:22" ht="18.75" customHeight="1" x14ac:dyDescent="0.25">
      <c r="A283" s="120"/>
      <c r="B283" s="219"/>
      <c r="C283" s="64"/>
      <c r="D283" s="162"/>
      <c r="E283" s="65"/>
      <c r="F283" s="66"/>
      <c r="G283" s="66"/>
      <c r="H283" s="165"/>
      <c r="I283" s="66"/>
      <c r="J283" s="65"/>
      <c r="K283" s="66"/>
      <c r="L283" s="66"/>
      <c r="M283" s="67"/>
      <c r="N283" s="67">
        <f t="shared" si="9"/>
        <v>0</v>
      </c>
      <c r="O283" s="66"/>
      <c r="P283" s="66"/>
      <c r="Q283" s="63"/>
      <c r="R283" s="63"/>
      <c r="S283" s="67"/>
      <c r="T283" s="68">
        <f>Tableau26410[[#This Row],[MONTANT RECU TTC]]-Tableau26410[[#This Row],[MONTANT TOTAL TTC]]</f>
        <v>0</v>
      </c>
      <c r="U283" s="69"/>
      <c r="V283" s="220"/>
    </row>
    <row r="284" spans="1:22" ht="18.75" customHeight="1" x14ac:dyDescent="0.25">
      <c r="A284" s="120"/>
      <c r="B284" s="219"/>
      <c r="C284" s="64"/>
      <c r="D284" s="162"/>
      <c r="E284" s="65"/>
      <c r="F284" s="66"/>
      <c r="G284" s="66"/>
      <c r="H284" s="165"/>
      <c r="I284" s="66"/>
      <c r="J284" s="65"/>
      <c r="K284" s="66"/>
      <c r="L284" s="66"/>
      <c r="M284" s="67"/>
      <c r="N284" s="67">
        <f t="shared" si="9"/>
        <v>0</v>
      </c>
      <c r="O284" s="66"/>
      <c r="P284" s="66"/>
      <c r="Q284" s="63"/>
      <c r="R284" s="63"/>
      <c r="S284" s="67"/>
      <c r="T284" s="68">
        <f>Tableau26410[[#This Row],[MONTANT RECU TTC]]-Tableau26410[[#This Row],[MONTANT TOTAL TTC]]</f>
        <v>0</v>
      </c>
      <c r="U284" s="69"/>
      <c r="V284" s="220"/>
    </row>
    <row r="285" spans="1:22" ht="18.75" customHeight="1" x14ac:dyDescent="0.25">
      <c r="A285" s="120"/>
      <c r="B285" s="219"/>
      <c r="C285" s="64"/>
      <c r="D285" s="162"/>
      <c r="E285" s="65"/>
      <c r="F285" s="66"/>
      <c r="G285" s="66"/>
      <c r="H285" s="165"/>
      <c r="I285" s="66"/>
      <c r="J285" s="65"/>
      <c r="K285" s="66"/>
      <c r="L285" s="66"/>
      <c r="M285" s="67"/>
      <c r="N285" s="67">
        <f t="shared" si="9"/>
        <v>0</v>
      </c>
      <c r="O285" s="66"/>
      <c r="P285" s="66"/>
      <c r="Q285" s="63"/>
      <c r="R285" s="63"/>
      <c r="S285" s="67"/>
      <c r="T285" s="68">
        <f>Tableau26410[[#This Row],[MONTANT RECU TTC]]-Tableau26410[[#This Row],[MONTANT TOTAL TTC]]</f>
        <v>0</v>
      </c>
      <c r="U285" s="69"/>
      <c r="V285" s="220"/>
    </row>
    <row r="286" spans="1:22" ht="18.75" customHeight="1" x14ac:dyDescent="0.25">
      <c r="A286" s="120"/>
      <c r="B286" s="219"/>
      <c r="C286" s="64"/>
      <c r="D286" s="162"/>
      <c r="E286" s="65"/>
      <c r="F286" s="66"/>
      <c r="G286" s="66"/>
      <c r="H286" s="165"/>
      <c r="I286" s="66"/>
      <c r="J286" s="65"/>
      <c r="K286" s="66"/>
      <c r="L286" s="66"/>
      <c r="M286" s="67"/>
      <c r="N286" s="67">
        <f t="shared" si="9"/>
        <v>0</v>
      </c>
      <c r="O286" s="66"/>
      <c r="P286" s="66"/>
      <c r="Q286" s="63"/>
      <c r="R286" s="63"/>
      <c r="S286" s="67"/>
      <c r="T286" s="68">
        <f>Tableau26410[[#This Row],[MONTANT RECU TTC]]-Tableau26410[[#This Row],[MONTANT TOTAL TTC]]</f>
        <v>0</v>
      </c>
      <c r="U286" s="69"/>
      <c r="V286" s="220"/>
    </row>
    <row r="287" spans="1:22" ht="18.75" customHeight="1" x14ac:dyDescent="0.25">
      <c r="A287" s="120"/>
      <c r="B287" s="219"/>
      <c r="C287" s="64"/>
      <c r="D287" s="162"/>
      <c r="E287" s="65"/>
      <c r="F287" s="66"/>
      <c r="G287" s="66"/>
      <c r="H287" s="165"/>
      <c r="I287" s="66"/>
      <c r="J287" s="65"/>
      <c r="K287" s="66"/>
      <c r="L287" s="66"/>
      <c r="M287" s="67"/>
      <c r="N287" s="67">
        <f t="shared" si="9"/>
        <v>0</v>
      </c>
      <c r="O287" s="66"/>
      <c r="P287" s="66"/>
      <c r="Q287" s="63"/>
      <c r="R287" s="63"/>
      <c r="S287" s="67"/>
      <c r="T287" s="68">
        <f>Tableau26410[[#This Row],[MONTANT RECU TTC]]-Tableau26410[[#This Row],[MONTANT TOTAL TTC]]</f>
        <v>0</v>
      </c>
      <c r="U287" s="69"/>
      <c r="V287" s="220"/>
    </row>
    <row r="288" spans="1:22" ht="18.75" customHeight="1" x14ac:dyDescent="0.25">
      <c r="A288" s="120"/>
      <c r="B288" s="219"/>
      <c r="C288" s="64"/>
      <c r="D288" s="162"/>
      <c r="E288" s="65"/>
      <c r="F288" s="66"/>
      <c r="G288" s="66"/>
      <c r="H288" s="165"/>
      <c r="I288" s="66"/>
      <c r="J288" s="65"/>
      <c r="K288" s="66"/>
      <c r="L288" s="66"/>
      <c r="M288" s="67"/>
      <c r="N288" s="67">
        <f t="shared" si="9"/>
        <v>0</v>
      </c>
      <c r="O288" s="66"/>
      <c r="P288" s="66"/>
      <c r="Q288" s="63"/>
      <c r="R288" s="63"/>
      <c r="S288" s="67"/>
      <c r="T288" s="68">
        <f>Tableau26410[[#This Row],[MONTANT RECU TTC]]-Tableau26410[[#This Row],[MONTANT TOTAL TTC]]</f>
        <v>0</v>
      </c>
      <c r="U288" s="69"/>
      <c r="V288" s="220"/>
    </row>
    <row r="289" spans="1:22" ht="18.75" customHeight="1" x14ac:dyDescent="0.25">
      <c r="A289" s="120"/>
      <c r="B289" s="219"/>
      <c r="C289" s="64"/>
      <c r="D289" s="162"/>
      <c r="E289" s="65"/>
      <c r="F289" s="66"/>
      <c r="G289" s="66"/>
      <c r="H289" s="165"/>
      <c r="I289" s="66"/>
      <c r="J289" s="65"/>
      <c r="K289" s="66"/>
      <c r="L289" s="66"/>
      <c r="M289" s="67"/>
      <c r="N289" s="67">
        <f t="shared" si="9"/>
        <v>0</v>
      </c>
      <c r="O289" s="66"/>
      <c r="P289" s="66"/>
      <c r="Q289" s="63"/>
      <c r="R289" s="63"/>
      <c r="S289" s="67"/>
      <c r="T289" s="68">
        <f>Tableau26410[[#This Row],[MONTANT RECU TTC]]-Tableau26410[[#This Row],[MONTANT TOTAL TTC]]</f>
        <v>0</v>
      </c>
      <c r="U289" s="69"/>
      <c r="V289" s="220"/>
    </row>
    <row r="290" spans="1:22" ht="18.75" customHeight="1" x14ac:dyDescent="0.25">
      <c r="A290" s="120"/>
      <c r="B290" s="219"/>
      <c r="C290" s="64"/>
      <c r="D290" s="162"/>
      <c r="E290" s="65"/>
      <c r="F290" s="66"/>
      <c r="G290" s="66"/>
      <c r="H290" s="165"/>
      <c r="I290" s="66"/>
      <c r="J290" s="65"/>
      <c r="K290" s="66"/>
      <c r="L290" s="66"/>
      <c r="M290" s="67"/>
      <c r="N290" s="67">
        <f t="shared" si="9"/>
        <v>0</v>
      </c>
      <c r="O290" s="66"/>
      <c r="P290" s="66"/>
      <c r="Q290" s="63"/>
      <c r="R290" s="63"/>
      <c r="S290" s="67"/>
      <c r="T290" s="68">
        <f>Tableau26410[[#This Row],[MONTANT RECU TTC]]-Tableau26410[[#This Row],[MONTANT TOTAL TTC]]</f>
        <v>0</v>
      </c>
      <c r="U290" s="69"/>
      <c r="V290" s="220"/>
    </row>
    <row r="291" spans="1:22" ht="18.75" customHeight="1" x14ac:dyDescent="0.25">
      <c r="A291" s="120"/>
      <c r="B291" s="219"/>
      <c r="C291" s="64"/>
      <c r="D291" s="162"/>
      <c r="E291" s="65"/>
      <c r="F291" s="66"/>
      <c r="G291" s="66"/>
      <c r="H291" s="165"/>
      <c r="I291" s="66"/>
      <c r="J291" s="65"/>
      <c r="K291" s="66"/>
      <c r="L291" s="66"/>
      <c r="M291" s="67"/>
      <c r="N291" s="67">
        <f t="shared" si="9"/>
        <v>0</v>
      </c>
      <c r="O291" s="66"/>
      <c r="P291" s="66"/>
      <c r="Q291" s="63"/>
      <c r="R291" s="63"/>
      <c r="S291" s="67"/>
      <c r="T291" s="68">
        <f>Tableau26410[[#This Row],[MONTANT RECU TTC]]-Tableau26410[[#This Row],[MONTANT TOTAL TTC]]</f>
        <v>0</v>
      </c>
      <c r="U291" s="69"/>
      <c r="V291" s="220"/>
    </row>
    <row r="292" spans="1:22" ht="18.75" customHeight="1" x14ac:dyDescent="0.25">
      <c r="A292" s="120"/>
      <c r="B292" s="219"/>
      <c r="C292" s="64"/>
      <c r="D292" s="162"/>
      <c r="E292" s="65"/>
      <c r="F292" s="66"/>
      <c r="G292" s="66"/>
      <c r="H292" s="165"/>
      <c r="I292" s="66"/>
      <c r="J292" s="65"/>
      <c r="K292" s="66"/>
      <c r="L292" s="66"/>
      <c r="M292" s="67"/>
      <c r="N292" s="67">
        <f t="shared" si="9"/>
        <v>0</v>
      </c>
      <c r="O292" s="66"/>
      <c r="P292" s="66"/>
      <c r="Q292" s="63"/>
      <c r="R292" s="63"/>
      <c r="S292" s="67"/>
      <c r="T292" s="68">
        <f>Tableau26410[[#This Row],[MONTANT RECU TTC]]-Tableau26410[[#This Row],[MONTANT TOTAL TTC]]</f>
        <v>0</v>
      </c>
      <c r="U292" s="69"/>
      <c r="V292" s="220"/>
    </row>
    <row r="293" spans="1:22" ht="18.75" customHeight="1" x14ac:dyDescent="0.25">
      <c r="A293" s="120"/>
      <c r="B293" s="219"/>
      <c r="C293" s="64"/>
      <c r="D293" s="162"/>
      <c r="E293" s="65"/>
      <c r="F293" s="66"/>
      <c r="G293" s="66"/>
      <c r="H293" s="165"/>
      <c r="I293" s="66"/>
      <c r="J293" s="65"/>
      <c r="K293" s="66"/>
      <c r="L293" s="66"/>
      <c r="M293" s="67"/>
      <c r="N293" s="67">
        <f t="shared" si="9"/>
        <v>0</v>
      </c>
      <c r="O293" s="66"/>
      <c r="P293" s="66"/>
      <c r="Q293" s="63"/>
      <c r="R293" s="63"/>
      <c r="S293" s="67"/>
      <c r="T293" s="68">
        <f>Tableau26410[[#This Row],[MONTANT RECU TTC]]-Tableau26410[[#This Row],[MONTANT TOTAL TTC]]</f>
        <v>0</v>
      </c>
      <c r="U293" s="69"/>
      <c r="V293" s="220"/>
    </row>
    <row r="294" spans="1:22" ht="18.75" customHeight="1" x14ac:dyDescent="0.25">
      <c r="A294" s="120"/>
      <c r="B294" s="219"/>
      <c r="C294" s="64"/>
      <c r="D294" s="162"/>
      <c r="E294" s="65"/>
      <c r="F294" s="66"/>
      <c r="G294" s="66"/>
      <c r="H294" s="165"/>
      <c r="I294" s="66"/>
      <c r="J294" s="65"/>
      <c r="K294" s="66"/>
      <c r="L294" s="66"/>
      <c r="M294" s="67"/>
      <c r="N294" s="67">
        <f t="shared" si="9"/>
        <v>0</v>
      </c>
      <c r="O294" s="66"/>
      <c r="P294" s="66"/>
      <c r="Q294" s="63"/>
      <c r="R294" s="63"/>
      <c r="S294" s="67"/>
      <c r="T294" s="68">
        <f>Tableau26410[[#This Row],[MONTANT RECU TTC]]-Tableau26410[[#This Row],[MONTANT TOTAL TTC]]</f>
        <v>0</v>
      </c>
      <c r="U294" s="69"/>
      <c r="V294" s="220"/>
    </row>
    <row r="295" spans="1:22" ht="18.75" customHeight="1" x14ac:dyDescent="0.25">
      <c r="A295" s="120"/>
      <c r="B295" s="219"/>
      <c r="C295" s="64"/>
      <c r="D295" s="162"/>
      <c r="E295" s="65"/>
      <c r="F295" s="66"/>
      <c r="G295" s="66"/>
      <c r="H295" s="165"/>
      <c r="I295" s="66"/>
      <c r="J295" s="65"/>
      <c r="K295" s="66"/>
      <c r="L295" s="66"/>
      <c r="M295" s="67"/>
      <c r="N295" s="67">
        <f t="shared" si="9"/>
        <v>0</v>
      </c>
      <c r="O295" s="66"/>
      <c r="P295" s="66"/>
      <c r="Q295" s="63"/>
      <c r="R295" s="63"/>
      <c r="S295" s="67"/>
      <c r="T295" s="68">
        <f>Tableau26410[[#This Row],[MONTANT RECU TTC]]-Tableau26410[[#This Row],[MONTANT TOTAL TTC]]</f>
        <v>0</v>
      </c>
      <c r="U295" s="69"/>
      <c r="V295" s="220"/>
    </row>
    <row r="296" spans="1:22" ht="18.75" customHeight="1" x14ac:dyDescent="0.25">
      <c r="A296" s="120"/>
      <c r="B296" s="219"/>
      <c r="C296" s="64"/>
      <c r="D296" s="162"/>
      <c r="E296" s="65"/>
      <c r="F296" s="66"/>
      <c r="G296" s="66"/>
      <c r="H296" s="165"/>
      <c r="I296" s="66"/>
      <c r="J296" s="65"/>
      <c r="K296" s="66"/>
      <c r="L296" s="66"/>
      <c r="M296" s="67"/>
      <c r="N296" s="67">
        <f t="shared" si="9"/>
        <v>0</v>
      </c>
      <c r="O296" s="66"/>
      <c r="P296" s="66"/>
      <c r="Q296" s="63"/>
      <c r="R296" s="63"/>
      <c r="S296" s="67"/>
      <c r="T296" s="68">
        <f>Tableau26410[[#This Row],[MONTANT RECU TTC]]-Tableau26410[[#This Row],[MONTANT TOTAL TTC]]</f>
        <v>0</v>
      </c>
      <c r="U296" s="69"/>
      <c r="V296" s="220"/>
    </row>
    <row r="297" spans="1:22" ht="18.75" customHeight="1" x14ac:dyDescent="0.25">
      <c r="A297" s="120"/>
      <c r="B297" s="219"/>
      <c r="C297" s="64"/>
      <c r="D297" s="162"/>
      <c r="E297" s="65"/>
      <c r="F297" s="66"/>
      <c r="G297" s="66"/>
      <c r="H297" s="165"/>
      <c r="I297" s="66"/>
      <c r="J297" s="65"/>
      <c r="K297" s="66"/>
      <c r="L297" s="66"/>
      <c r="M297" s="67"/>
      <c r="N297" s="67">
        <f t="shared" si="9"/>
        <v>0</v>
      </c>
      <c r="O297" s="66"/>
      <c r="P297" s="66"/>
      <c r="Q297" s="63"/>
      <c r="R297" s="63"/>
      <c r="S297" s="67"/>
      <c r="T297" s="68">
        <f>Tableau26410[[#This Row],[MONTANT RECU TTC]]-Tableau26410[[#This Row],[MONTANT TOTAL TTC]]</f>
        <v>0</v>
      </c>
      <c r="U297" s="69"/>
      <c r="V297" s="220"/>
    </row>
    <row r="298" spans="1:22" ht="18.75" customHeight="1" x14ac:dyDescent="0.25">
      <c r="A298" s="120"/>
      <c r="B298" s="219"/>
      <c r="C298" s="64"/>
      <c r="D298" s="162"/>
      <c r="E298" s="65"/>
      <c r="F298" s="66"/>
      <c r="G298" s="66"/>
      <c r="H298" s="165"/>
      <c r="I298" s="66"/>
      <c r="J298" s="65"/>
      <c r="K298" s="66"/>
      <c r="L298" s="66"/>
      <c r="M298" s="67"/>
      <c r="N298" s="67">
        <f t="shared" si="9"/>
        <v>0</v>
      </c>
      <c r="O298" s="66"/>
      <c r="P298" s="66"/>
      <c r="Q298" s="63"/>
      <c r="R298" s="63"/>
      <c r="S298" s="67"/>
      <c r="T298" s="68">
        <f>Tableau26410[[#This Row],[MONTANT RECU TTC]]-Tableau26410[[#This Row],[MONTANT TOTAL TTC]]</f>
        <v>0</v>
      </c>
      <c r="U298" s="69"/>
      <c r="V298" s="220"/>
    </row>
    <row r="299" spans="1:22" ht="18.75" customHeight="1" x14ac:dyDescent="0.25">
      <c r="A299" s="120"/>
      <c r="B299" s="219"/>
      <c r="C299" s="64"/>
      <c r="D299" s="162"/>
      <c r="E299" s="65"/>
      <c r="F299" s="66"/>
      <c r="G299" s="66"/>
      <c r="H299" s="165"/>
      <c r="I299" s="66"/>
      <c r="J299" s="65"/>
      <c r="K299" s="66"/>
      <c r="L299" s="66"/>
      <c r="M299" s="67"/>
      <c r="N299" s="67">
        <f t="shared" si="9"/>
        <v>0</v>
      </c>
      <c r="O299" s="66"/>
      <c r="P299" s="66"/>
      <c r="Q299" s="63"/>
      <c r="R299" s="63"/>
      <c r="S299" s="67"/>
      <c r="T299" s="68">
        <f>Tableau26410[[#This Row],[MONTANT RECU TTC]]-Tableau26410[[#This Row],[MONTANT TOTAL TTC]]</f>
        <v>0</v>
      </c>
      <c r="U299" s="69"/>
      <c r="V299" s="220"/>
    </row>
    <row r="300" spans="1:22" ht="18.75" customHeight="1" x14ac:dyDescent="0.25">
      <c r="A300" s="120"/>
      <c r="B300" s="219"/>
      <c r="C300" s="64"/>
      <c r="D300" s="162"/>
      <c r="E300" s="65"/>
      <c r="F300" s="66"/>
      <c r="G300" s="66"/>
      <c r="H300" s="165"/>
      <c r="I300" s="66"/>
      <c r="J300" s="65"/>
      <c r="K300" s="66"/>
      <c r="L300" s="66"/>
      <c r="M300" s="67"/>
      <c r="N300" s="67">
        <f t="shared" si="9"/>
        <v>0</v>
      </c>
      <c r="O300" s="66"/>
      <c r="P300" s="66"/>
      <c r="Q300" s="63"/>
      <c r="R300" s="63"/>
      <c r="S300" s="67"/>
      <c r="T300" s="68">
        <f>Tableau26410[[#This Row],[MONTANT RECU TTC]]-Tableau26410[[#This Row],[MONTANT TOTAL TTC]]</f>
        <v>0</v>
      </c>
      <c r="U300" s="69"/>
      <c r="V300" s="220"/>
    </row>
    <row r="301" spans="1:22" ht="18.75" customHeight="1" x14ac:dyDescent="0.25">
      <c r="A301" s="120"/>
      <c r="B301" s="219"/>
      <c r="C301" s="64"/>
      <c r="D301" s="162"/>
      <c r="E301" s="65"/>
      <c r="F301" s="66"/>
      <c r="G301" s="66"/>
      <c r="H301" s="165"/>
      <c r="I301" s="66"/>
      <c r="J301" s="65"/>
      <c r="K301" s="66"/>
      <c r="L301" s="66"/>
      <c r="M301" s="67"/>
      <c r="N301" s="67">
        <f t="shared" si="9"/>
        <v>0</v>
      </c>
      <c r="O301" s="66"/>
      <c r="P301" s="66"/>
      <c r="Q301" s="63"/>
      <c r="R301" s="63"/>
      <c r="S301" s="67"/>
      <c r="T301" s="68">
        <f>Tableau26410[[#This Row],[MONTANT RECU TTC]]-Tableau26410[[#This Row],[MONTANT TOTAL TTC]]</f>
        <v>0</v>
      </c>
      <c r="U301" s="69"/>
      <c r="V301" s="220"/>
    </row>
    <row r="302" spans="1:22" ht="18.75" customHeight="1" x14ac:dyDescent="0.25">
      <c r="A302" s="120"/>
      <c r="B302" s="219"/>
      <c r="C302" s="64"/>
      <c r="D302" s="162"/>
      <c r="E302" s="65"/>
      <c r="F302" s="66"/>
      <c r="G302" s="66"/>
      <c r="H302" s="165"/>
      <c r="I302" s="66"/>
      <c r="J302" s="65"/>
      <c r="K302" s="66"/>
      <c r="L302" s="66"/>
      <c r="M302" s="67"/>
      <c r="N302" s="67">
        <f t="shared" si="9"/>
        <v>0</v>
      </c>
      <c r="O302" s="66"/>
      <c r="P302" s="66"/>
      <c r="Q302" s="63"/>
      <c r="R302" s="63"/>
      <c r="S302" s="67"/>
      <c r="T302" s="68">
        <f>Tableau26410[[#This Row],[MONTANT RECU TTC]]-Tableau26410[[#This Row],[MONTANT TOTAL TTC]]</f>
        <v>0</v>
      </c>
      <c r="U302" s="69"/>
      <c r="V302" s="220"/>
    </row>
    <row r="303" spans="1:22" ht="18.75" customHeight="1" x14ac:dyDescent="0.25">
      <c r="A303" s="120"/>
      <c r="B303" s="219"/>
      <c r="C303" s="64"/>
      <c r="D303" s="162"/>
      <c r="E303" s="65"/>
      <c r="F303" s="66"/>
      <c r="G303" s="66"/>
      <c r="H303" s="165"/>
      <c r="I303" s="66"/>
      <c r="J303" s="65"/>
      <c r="K303" s="66"/>
      <c r="L303" s="66"/>
      <c r="M303" s="67"/>
      <c r="N303" s="67">
        <f t="shared" si="9"/>
        <v>0</v>
      </c>
      <c r="O303" s="66"/>
      <c r="P303" s="66"/>
      <c r="Q303" s="63"/>
      <c r="R303" s="63"/>
      <c r="S303" s="67"/>
      <c r="T303" s="68">
        <f>Tableau26410[[#This Row],[MONTANT RECU TTC]]-Tableau26410[[#This Row],[MONTANT TOTAL TTC]]</f>
        <v>0</v>
      </c>
      <c r="U303" s="69"/>
      <c r="V303" s="220"/>
    </row>
    <row r="304" spans="1:22" ht="18.75" customHeight="1" x14ac:dyDescent="0.25">
      <c r="A304" s="120"/>
      <c r="B304" s="219"/>
      <c r="C304" s="64"/>
      <c r="D304" s="162"/>
      <c r="E304" s="65"/>
      <c r="F304" s="66"/>
      <c r="G304" s="66"/>
      <c r="H304" s="165"/>
      <c r="I304" s="66"/>
      <c r="J304" s="65"/>
      <c r="K304" s="66"/>
      <c r="L304" s="66"/>
      <c r="M304" s="67"/>
      <c r="N304" s="67">
        <f t="shared" si="9"/>
        <v>0</v>
      </c>
      <c r="O304" s="66"/>
      <c r="P304" s="66"/>
      <c r="Q304" s="63"/>
      <c r="R304" s="63"/>
      <c r="S304" s="67"/>
      <c r="T304" s="68">
        <f>Tableau26410[[#This Row],[MONTANT RECU TTC]]-Tableau26410[[#This Row],[MONTANT TOTAL TTC]]</f>
        <v>0</v>
      </c>
      <c r="U304" s="69"/>
      <c r="V304" s="220"/>
    </row>
    <row r="305" spans="1:22" ht="18.75" customHeight="1" x14ac:dyDescent="0.25">
      <c r="A305" s="120"/>
      <c r="B305" s="219"/>
      <c r="C305" s="64"/>
      <c r="D305" s="162"/>
      <c r="E305" s="65"/>
      <c r="F305" s="66"/>
      <c r="G305" s="66"/>
      <c r="H305" s="165"/>
      <c r="I305" s="66"/>
      <c r="J305" s="65"/>
      <c r="K305" s="66"/>
      <c r="L305" s="66"/>
      <c r="M305" s="67"/>
      <c r="N305" s="67">
        <f t="shared" si="9"/>
        <v>0</v>
      </c>
      <c r="O305" s="66"/>
      <c r="P305" s="66"/>
      <c r="Q305" s="63"/>
      <c r="R305" s="63"/>
      <c r="S305" s="67"/>
      <c r="T305" s="68">
        <f>Tableau26410[[#This Row],[MONTANT RECU TTC]]-Tableau26410[[#This Row],[MONTANT TOTAL TTC]]</f>
        <v>0</v>
      </c>
      <c r="U305" s="69"/>
      <c r="V305" s="220"/>
    </row>
    <row r="306" spans="1:22" ht="18.75" customHeight="1" x14ac:dyDescent="0.25">
      <c r="A306" s="120"/>
      <c r="B306" s="221"/>
      <c r="C306" s="70"/>
      <c r="D306" s="163"/>
      <c r="E306" s="72"/>
      <c r="F306" s="73"/>
      <c r="G306" s="73"/>
      <c r="H306" s="166"/>
      <c r="I306" s="73"/>
      <c r="J306" s="72"/>
      <c r="K306" s="73"/>
      <c r="L306" s="73"/>
      <c r="M306" s="74"/>
      <c r="N306" s="74">
        <f t="shared" si="9"/>
        <v>0</v>
      </c>
      <c r="O306" s="73"/>
      <c r="P306" s="73"/>
      <c r="Q306" s="71"/>
      <c r="R306" s="71"/>
      <c r="S306" s="74"/>
      <c r="T306" s="75">
        <f>Tableau26410[[#This Row],[MONTANT RECU TTC]]-Tableau26410[[#This Row],[MONTANT TOTAL TTC]]</f>
        <v>0</v>
      </c>
      <c r="U306" s="76"/>
      <c r="V306" s="222"/>
    </row>
    <row r="307" spans="1:22" ht="16.5" thickBot="1" x14ac:dyDescent="0.3">
      <c r="A307" s="59"/>
      <c r="B307" s="223" t="s">
        <v>10</v>
      </c>
      <c r="C307" s="176"/>
      <c r="D307" s="177"/>
      <c r="E307" s="178"/>
      <c r="F307" s="178"/>
      <c r="G307" s="178"/>
      <c r="H307" s="179"/>
      <c r="I307" s="178"/>
      <c r="J307" s="178"/>
      <c r="K307" s="178"/>
      <c r="L307" s="178"/>
      <c r="M307" s="178"/>
      <c r="N307" s="180">
        <f>SUBTOTAL(109,Tableau26410[MONTANT TOTAL TTC])</f>
        <v>0</v>
      </c>
      <c r="O307" s="178"/>
      <c r="P307" s="178"/>
      <c r="Q307" s="181"/>
      <c r="R307" s="181"/>
      <c r="S307" s="180">
        <f>SUBTOTAL(109,Tableau26410[MONTANT RECU TTC])</f>
        <v>0</v>
      </c>
      <c r="T307" s="180">
        <f>SUBTOTAL(109,Tableau26410[RESTE A RECEVOIR TTC])</f>
        <v>0</v>
      </c>
      <c r="U307" s="182"/>
      <c r="V307" s="224"/>
    </row>
  </sheetData>
  <mergeCells count="7">
    <mergeCell ref="A209:A306"/>
    <mergeCell ref="A3:A100"/>
    <mergeCell ref="A102:U103"/>
    <mergeCell ref="A1:V1"/>
    <mergeCell ref="A106:A203"/>
    <mergeCell ref="A104:V104"/>
    <mergeCell ref="A207:V207"/>
  </mergeCells>
  <conditionalFormatting sqref="L101:N101 L5:L100 L2:L3 L205:N206 L308:N1048576">
    <cfRule type="cellIs" dxfId="316" priority="48" operator="equal">
      <formula>"OUI"</formula>
    </cfRule>
    <cfRule type="cellIs" dxfId="315" priority="49" operator="equal">
      <formula>"NON"</formula>
    </cfRule>
  </conditionalFormatting>
  <conditionalFormatting sqref="L4">
    <cfRule type="cellIs" dxfId="314" priority="46" operator="equal">
      <formula>"OUI"</formula>
    </cfRule>
    <cfRule type="cellIs" dxfId="313" priority="47" operator="equal">
      <formula>"NON"</formula>
    </cfRule>
  </conditionalFormatting>
  <conditionalFormatting sqref="B3:U100">
    <cfRule type="expression" dxfId="312" priority="43">
      <formula>IF($B3="REFUSE",1)</formula>
    </cfRule>
    <cfRule type="expression" dxfId="311" priority="44">
      <formula>IF($B3="PAYE",1)</formula>
    </cfRule>
    <cfRule type="expression" dxfId="310" priority="45">
      <formula>IF($B3="ACCORD",1)</formula>
    </cfRule>
  </conditionalFormatting>
  <conditionalFormatting sqref="O105">
    <cfRule type="cellIs" dxfId="309" priority="39" operator="equal">
      <formula>"OUI"</formula>
    </cfRule>
    <cfRule type="cellIs" dxfId="308" priority="40" operator="equal">
      <formula>"NON"</formula>
    </cfRule>
  </conditionalFormatting>
  <conditionalFormatting sqref="L107">
    <cfRule type="cellIs" dxfId="307" priority="37" operator="equal">
      <formula>"OUI"</formula>
    </cfRule>
    <cfRule type="cellIs" dxfId="306" priority="38" operator="equal">
      <formula>"NON"</formula>
    </cfRule>
  </conditionalFormatting>
  <conditionalFormatting sqref="L105">
    <cfRule type="cellIs" dxfId="305" priority="35" operator="equal">
      <formula>"OUI"</formula>
    </cfRule>
    <cfRule type="cellIs" dxfId="304" priority="36" operator="equal">
      <formula>"NON"</formula>
    </cfRule>
  </conditionalFormatting>
  <conditionalFormatting sqref="B106:S201 U106:U202 B202:M202 O202:S202 N202:N203">
    <cfRule type="expression" dxfId="303" priority="32">
      <formula>IF($B106="REFUSE",1)</formula>
    </cfRule>
    <cfRule type="expression" dxfId="302" priority="33">
      <formula>IF($B106="PAYE",1)</formula>
    </cfRule>
    <cfRule type="expression" dxfId="301" priority="34">
      <formula>IF($B106="ACCORD",1)</formula>
    </cfRule>
  </conditionalFormatting>
  <conditionalFormatting sqref="T106:T203">
    <cfRule type="cellIs" dxfId="300" priority="14" operator="greaterThan">
      <formula>0</formula>
    </cfRule>
    <cfRule type="expression" dxfId="299" priority="29">
      <formula>IF($B106="REFUSE",1)</formula>
    </cfRule>
    <cfRule type="expression" dxfId="298" priority="30">
      <formula>IF($B106="PAYE",1)</formula>
    </cfRule>
    <cfRule type="expression" dxfId="297" priority="31">
      <formula>IF($B106="ACCORD",1)</formula>
    </cfRule>
  </conditionalFormatting>
  <conditionalFormatting sqref="L204:N204 L203">
    <cfRule type="cellIs" dxfId="296" priority="27" operator="equal">
      <formula>"OUI"</formula>
    </cfRule>
    <cfRule type="cellIs" dxfId="295" priority="28" operator="equal">
      <formula>"NON"</formula>
    </cfRule>
  </conditionalFormatting>
  <conditionalFormatting sqref="B203:M203 U203 O203:S203">
    <cfRule type="expression" dxfId="294" priority="24">
      <formula>IF($B203="REFUSE",1)</formula>
    </cfRule>
    <cfRule type="expression" dxfId="293" priority="25">
      <formula>IF($B203="PAYE",1)</formula>
    </cfRule>
    <cfRule type="expression" dxfId="292" priority="26">
      <formula>IF($B203="ACCORD",1)</formula>
    </cfRule>
  </conditionalFormatting>
  <conditionalFormatting sqref="L108:L202 L106">
    <cfRule type="cellIs" dxfId="291" priority="22" operator="equal">
      <formula>"OUI"</formula>
    </cfRule>
    <cfRule type="cellIs" dxfId="290" priority="23" operator="equal">
      <formula>"NON"</formula>
    </cfRule>
  </conditionalFormatting>
  <conditionalFormatting sqref="L307:N307 L211:L306 L208:L209">
    <cfRule type="cellIs" dxfId="289" priority="20" operator="equal">
      <formula>"OUI"</formula>
    </cfRule>
    <cfRule type="cellIs" dxfId="288" priority="21" operator="equal">
      <formula>"NON"</formula>
    </cfRule>
  </conditionalFormatting>
  <conditionalFormatting sqref="L210">
    <cfRule type="cellIs" dxfId="287" priority="18" operator="equal">
      <formula>"OUI"</formula>
    </cfRule>
    <cfRule type="cellIs" dxfId="286" priority="19" operator="equal">
      <formula>"NON"</formula>
    </cfRule>
  </conditionalFormatting>
  <conditionalFormatting sqref="B209:U306">
    <cfRule type="expression" dxfId="285" priority="15">
      <formula>IF($B209="REFUSE",1)</formula>
    </cfRule>
    <cfRule type="expression" dxfId="284" priority="16">
      <formula>IF($B209="PAYE",1)</formula>
    </cfRule>
    <cfRule type="expression" dxfId="283" priority="17">
      <formula>IF($B209="ACCORD",1)</formula>
    </cfRule>
  </conditionalFormatting>
  <conditionalFormatting sqref="T106:T204">
    <cfRule type="cellIs" dxfId="282" priority="13" operator="greaterThan">
      <formula>0</formula>
    </cfRule>
  </conditionalFormatting>
  <conditionalFormatting sqref="V3:V100">
    <cfRule type="expression" dxfId="281" priority="10">
      <formula>IF($B3="REFUSE",1)</formula>
    </cfRule>
    <cfRule type="expression" dxfId="280" priority="11">
      <formula>IF($B3="PAYE",1)</formula>
    </cfRule>
    <cfRule type="expression" dxfId="279" priority="12">
      <formula>IF($B3="ACCORD",1)</formula>
    </cfRule>
  </conditionalFormatting>
  <conditionalFormatting sqref="V106:V202">
    <cfRule type="expression" dxfId="278" priority="7">
      <formula>IF($B106="REFUSE",1)</formula>
    </cfRule>
    <cfRule type="expression" dxfId="277" priority="8">
      <formula>IF($B106="PAYE",1)</formula>
    </cfRule>
    <cfRule type="expression" dxfId="276" priority="9">
      <formula>IF($B106="ACCORD",1)</formula>
    </cfRule>
  </conditionalFormatting>
  <conditionalFormatting sqref="V203">
    <cfRule type="expression" dxfId="275" priority="4">
      <formula>IF($B203="REFUSE",1)</formula>
    </cfRule>
    <cfRule type="expression" dxfId="274" priority="5">
      <formula>IF($B203="PAYE",1)</formula>
    </cfRule>
    <cfRule type="expression" dxfId="273" priority="6">
      <formula>IF($B203="ACCORD",1)</formula>
    </cfRule>
  </conditionalFormatting>
  <conditionalFormatting sqref="V209:V306">
    <cfRule type="expression" dxfId="272" priority="1">
      <formula>IF($B209="REFUSE",1)</formula>
    </cfRule>
    <cfRule type="expression" dxfId="271" priority="2">
      <formula>IF($B209="PAYE",1)</formula>
    </cfRule>
    <cfRule type="expression" dxfId="270" priority="3">
      <formula>IF($B209="ACCORD",1)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B87CB"/>
  </sheetPr>
  <dimension ref="A1:U94"/>
  <sheetViews>
    <sheetView tabSelected="1" workbookViewId="0">
      <pane xSplit="1" ySplit="2" topLeftCell="L12" activePane="bottomRight" state="frozen"/>
      <selection pane="topRight" activeCell="B1" sqref="B1"/>
      <selection pane="bottomLeft" activeCell="A3" sqref="A3"/>
      <selection pane="bottomRight" activeCell="R16" sqref="R16"/>
    </sheetView>
  </sheetViews>
  <sheetFormatPr baseColWidth="10" defaultRowHeight="15" x14ac:dyDescent="0.25"/>
  <cols>
    <col min="1" max="1" width="13.85546875" style="34" customWidth="1"/>
    <col min="2" max="3" width="11.5703125" customWidth="1"/>
    <col min="4" max="4" width="16" style="106" customWidth="1"/>
    <col min="5" max="6" width="18.7109375" customWidth="1"/>
    <col min="7" max="7" width="23.42578125" customWidth="1"/>
    <col min="8" max="8" width="18.7109375" style="117" customWidth="1"/>
    <col min="9" max="9" width="18.7109375" customWidth="1"/>
    <col min="10" max="10" width="18.85546875" customWidth="1"/>
    <col min="11" max="11" width="22" customWidth="1"/>
    <col min="12" max="12" width="18.42578125" style="106" customWidth="1"/>
    <col min="13" max="13" width="11.28515625" style="28" customWidth="1"/>
    <col min="14" max="14" width="18.7109375" style="15" customWidth="1"/>
    <col min="15" max="15" width="18.7109375" customWidth="1"/>
    <col min="16" max="16" width="14.28515625" customWidth="1"/>
    <col min="17" max="17" width="14.5703125" customWidth="1"/>
    <col min="18" max="18" width="17.7109375" style="106" customWidth="1"/>
    <col min="19" max="19" width="18.7109375" style="106" customWidth="1"/>
    <col min="20" max="20" width="18.7109375" style="15" customWidth="1"/>
    <col min="21" max="21" width="23.28515625" customWidth="1"/>
  </cols>
  <sheetData>
    <row r="1" spans="1:21" ht="61.5" customHeight="1" x14ac:dyDescent="0.25">
      <c r="A1" s="156" t="s">
        <v>19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</row>
    <row r="2" spans="1:21" ht="60" customHeight="1" x14ac:dyDescent="0.25">
      <c r="A2" s="39"/>
      <c r="B2" s="21" t="s">
        <v>18</v>
      </c>
      <c r="C2" s="21" t="s">
        <v>0</v>
      </c>
      <c r="D2" s="100" t="s">
        <v>1</v>
      </c>
      <c r="E2" s="23" t="s">
        <v>2</v>
      </c>
      <c r="F2" s="23" t="s">
        <v>3</v>
      </c>
      <c r="G2" s="23" t="s">
        <v>11</v>
      </c>
      <c r="H2" s="110" t="s">
        <v>14</v>
      </c>
      <c r="I2" s="23" t="s">
        <v>13</v>
      </c>
      <c r="J2" s="23" t="s">
        <v>27</v>
      </c>
      <c r="K2" s="23" t="s">
        <v>8</v>
      </c>
      <c r="L2" s="100" t="s">
        <v>50</v>
      </c>
      <c r="M2" s="23" t="s">
        <v>6</v>
      </c>
      <c r="N2" s="24" t="s">
        <v>55</v>
      </c>
      <c r="O2" s="24" t="s">
        <v>56</v>
      </c>
      <c r="P2" s="23" t="s">
        <v>7</v>
      </c>
      <c r="Q2" s="23" t="s">
        <v>15</v>
      </c>
      <c r="R2" s="100" t="s">
        <v>16</v>
      </c>
      <c r="S2" s="100" t="s">
        <v>4</v>
      </c>
      <c r="T2" s="24" t="s">
        <v>9</v>
      </c>
      <c r="U2" s="97" t="s">
        <v>12</v>
      </c>
    </row>
    <row r="3" spans="1:21" ht="18.75" customHeight="1" x14ac:dyDescent="0.25">
      <c r="A3" s="131" t="s">
        <v>19</v>
      </c>
      <c r="B3" s="1"/>
      <c r="C3" s="2"/>
      <c r="D3" s="99"/>
      <c r="E3" s="2"/>
      <c r="F3" s="2"/>
      <c r="G3" s="2"/>
      <c r="H3" s="111"/>
      <c r="I3" s="2"/>
      <c r="J3" s="2"/>
      <c r="K3" s="9"/>
      <c r="L3" s="99"/>
      <c r="M3" s="2"/>
      <c r="N3" s="25"/>
      <c r="O3" s="3">
        <f>IF(OR(C3="Refuse",C3="Refusé"),0,(N3*1.2))</f>
        <v>0</v>
      </c>
      <c r="P3" s="2"/>
      <c r="Q3" s="2"/>
      <c r="R3" s="99"/>
      <c r="S3" s="99"/>
      <c r="T3" s="151">
        <f>Tableau112[[#This Row],[MONTANT TOTAL TTC]]</f>
        <v>0</v>
      </c>
      <c r="U3" s="95"/>
    </row>
    <row r="4" spans="1:21" ht="18.75" customHeight="1" x14ac:dyDescent="0.25">
      <c r="A4" s="132"/>
      <c r="B4" s="1"/>
      <c r="C4" s="2"/>
      <c r="D4" s="99"/>
      <c r="E4" s="2"/>
      <c r="F4" s="2"/>
      <c r="G4" s="2"/>
      <c r="H4" s="111"/>
      <c r="I4" s="2"/>
      <c r="J4" s="2"/>
      <c r="K4" s="2"/>
      <c r="L4" s="99"/>
      <c r="M4" s="2"/>
      <c r="N4" s="25"/>
      <c r="O4" s="3">
        <f t="shared" ref="O4:O27" si="0">IF(OR(C4="Refuse",C4="Refusé"),0,(N4*1.2))</f>
        <v>0</v>
      </c>
      <c r="P4" s="2"/>
      <c r="Q4" s="2"/>
      <c r="R4" s="99"/>
      <c r="S4" s="99"/>
      <c r="T4" s="151">
        <f>Tableau112[[#This Row],[MONTANT TOTAL TTC]]</f>
        <v>0</v>
      </c>
      <c r="U4" s="94"/>
    </row>
    <row r="5" spans="1:21" ht="18.75" customHeight="1" x14ac:dyDescent="0.25">
      <c r="A5" s="132"/>
      <c r="B5" s="1"/>
      <c r="C5" s="2"/>
      <c r="D5" s="99"/>
      <c r="E5" s="2"/>
      <c r="F5" s="2"/>
      <c r="G5" s="2"/>
      <c r="H5" s="111"/>
      <c r="I5" s="2"/>
      <c r="J5" s="2"/>
      <c r="K5" s="2"/>
      <c r="L5" s="99"/>
      <c r="M5" s="2"/>
      <c r="N5" s="25"/>
      <c r="O5" s="3">
        <f t="shared" si="0"/>
        <v>0</v>
      </c>
      <c r="P5" s="2"/>
      <c r="Q5" s="2"/>
      <c r="R5" s="99"/>
      <c r="S5" s="99"/>
      <c r="T5" s="151">
        <f>Tableau112[[#This Row],[MONTANT TOTAL TTC]]</f>
        <v>0</v>
      </c>
      <c r="U5" s="94"/>
    </row>
    <row r="6" spans="1:21" ht="18.75" customHeight="1" x14ac:dyDescent="0.25">
      <c r="A6" s="132"/>
      <c r="B6" s="1"/>
      <c r="C6" s="2"/>
      <c r="D6" s="99"/>
      <c r="E6" s="2"/>
      <c r="F6" s="2"/>
      <c r="G6" s="2"/>
      <c r="H6" s="111"/>
      <c r="I6" s="2"/>
      <c r="J6" s="2"/>
      <c r="K6" s="2"/>
      <c r="L6" s="99"/>
      <c r="M6" s="2"/>
      <c r="N6" s="25"/>
      <c r="O6" s="3">
        <f t="shared" si="0"/>
        <v>0</v>
      </c>
      <c r="P6" s="2"/>
      <c r="Q6" s="2"/>
      <c r="R6" s="99"/>
      <c r="S6" s="99"/>
      <c r="T6" s="151">
        <f>Tableau112[[#This Row],[MONTANT TOTAL TTC]]</f>
        <v>0</v>
      </c>
      <c r="U6" s="94"/>
    </row>
    <row r="7" spans="1:21" ht="18.75" customHeight="1" x14ac:dyDescent="0.25">
      <c r="A7" s="132"/>
      <c r="B7" s="1"/>
      <c r="C7" s="2"/>
      <c r="D7" s="99"/>
      <c r="E7" s="2"/>
      <c r="F7" s="2"/>
      <c r="G7" s="2"/>
      <c r="H7" s="111"/>
      <c r="I7" s="2"/>
      <c r="J7" s="2"/>
      <c r="K7" s="2"/>
      <c r="L7" s="99"/>
      <c r="M7" s="2"/>
      <c r="N7" s="25"/>
      <c r="O7" s="3">
        <f t="shared" si="0"/>
        <v>0</v>
      </c>
      <c r="P7" s="2"/>
      <c r="Q7" s="2"/>
      <c r="R7" s="99"/>
      <c r="S7" s="99"/>
      <c r="T7" s="151">
        <f>Tableau112[[#This Row],[MONTANT TOTAL TTC]]</f>
        <v>0</v>
      </c>
      <c r="U7" s="94"/>
    </row>
    <row r="8" spans="1:21" ht="18.75" customHeight="1" x14ac:dyDescent="0.25">
      <c r="A8" s="132"/>
      <c r="B8" s="1"/>
      <c r="C8" s="2"/>
      <c r="D8" s="99"/>
      <c r="E8" s="2"/>
      <c r="F8" s="2"/>
      <c r="G8" s="2"/>
      <c r="H8" s="111"/>
      <c r="I8" s="2"/>
      <c r="J8" s="2"/>
      <c r="K8" s="2"/>
      <c r="L8" s="99"/>
      <c r="M8" s="2"/>
      <c r="N8" s="25"/>
      <c r="O8" s="3">
        <f t="shared" si="0"/>
        <v>0</v>
      </c>
      <c r="P8" s="2"/>
      <c r="Q8" s="2"/>
      <c r="R8" s="99"/>
      <c r="S8" s="99"/>
      <c r="T8" s="151">
        <f>Tableau112[[#This Row],[MONTANT TOTAL TTC]]</f>
        <v>0</v>
      </c>
      <c r="U8" s="94"/>
    </row>
    <row r="9" spans="1:21" ht="18.75" customHeight="1" x14ac:dyDescent="0.25">
      <c r="A9" s="132"/>
      <c r="B9" s="1"/>
      <c r="C9" s="2"/>
      <c r="D9" s="99"/>
      <c r="E9" s="2"/>
      <c r="F9" s="2"/>
      <c r="G9" s="2"/>
      <c r="H9" s="111"/>
      <c r="I9" s="2"/>
      <c r="J9" s="2"/>
      <c r="K9" s="2"/>
      <c r="L9" s="99"/>
      <c r="M9" s="2"/>
      <c r="N9" s="25"/>
      <c r="O9" s="3">
        <f t="shared" si="0"/>
        <v>0</v>
      </c>
      <c r="P9" s="2"/>
      <c r="Q9" s="2"/>
      <c r="R9" s="99"/>
      <c r="S9" s="99"/>
      <c r="T9" s="151">
        <f>Tableau112[[#This Row],[MONTANT TOTAL TTC]]</f>
        <v>0</v>
      </c>
      <c r="U9" s="94"/>
    </row>
    <row r="10" spans="1:21" ht="18.75" customHeight="1" x14ac:dyDescent="0.25">
      <c r="A10" s="132"/>
      <c r="B10" s="1"/>
      <c r="C10" s="2"/>
      <c r="D10" s="99"/>
      <c r="E10" s="2"/>
      <c r="F10" s="2"/>
      <c r="G10" s="2"/>
      <c r="H10" s="111"/>
      <c r="I10" s="2"/>
      <c r="J10" s="2"/>
      <c r="K10" s="2"/>
      <c r="L10" s="99"/>
      <c r="M10" s="2"/>
      <c r="N10" s="25"/>
      <c r="O10" s="3">
        <f t="shared" si="0"/>
        <v>0</v>
      </c>
      <c r="P10" s="2"/>
      <c r="Q10" s="2"/>
      <c r="R10" s="99"/>
      <c r="S10" s="99"/>
      <c r="T10" s="151">
        <f>Tableau112[[#This Row],[MONTANT TOTAL TTC]]</f>
        <v>0</v>
      </c>
      <c r="U10" s="94"/>
    </row>
    <row r="11" spans="1:21" ht="18.75" customHeight="1" x14ac:dyDescent="0.25">
      <c r="A11" s="132"/>
      <c r="B11" s="1"/>
      <c r="C11" s="2"/>
      <c r="D11" s="99"/>
      <c r="E11" s="2"/>
      <c r="F11" s="2"/>
      <c r="G11" s="2"/>
      <c r="H11" s="111"/>
      <c r="I11" s="2"/>
      <c r="J11" s="2"/>
      <c r="K11" s="2"/>
      <c r="L11" s="99"/>
      <c r="M11" s="2"/>
      <c r="N11" s="25"/>
      <c r="O11" s="3">
        <f t="shared" si="0"/>
        <v>0</v>
      </c>
      <c r="P11" s="2"/>
      <c r="Q11" s="2"/>
      <c r="R11" s="99"/>
      <c r="S11" s="99"/>
      <c r="T11" s="151">
        <f>Tableau112[[#This Row],[MONTANT TOTAL TTC]]</f>
        <v>0</v>
      </c>
      <c r="U11" s="94"/>
    </row>
    <row r="12" spans="1:21" ht="18.75" customHeight="1" x14ac:dyDescent="0.25">
      <c r="A12" s="132"/>
      <c r="B12" s="1"/>
      <c r="C12" s="2"/>
      <c r="D12" s="99"/>
      <c r="E12" s="2"/>
      <c r="F12" s="2"/>
      <c r="G12" s="2"/>
      <c r="H12" s="111"/>
      <c r="I12" s="2"/>
      <c r="J12" s="2"/>
      <c r="K12" s="2"/>
      <c r="L12" s="99"/>
      <c r="M12" s="2"/>
      <c r="N12" s="25"/>
      <c r="O12" s="3">
        <f t="shared" si="0"/>
        <v>0</v>
      </c>
      <c r="P12" s="2"/>
      <c r="Q12" s="2"/>
      <c r="R12" s="99"/>
      <c r="S12" s="99"/>
      <c r="T12" s="151">
        <f>Tableau112[[#This Row],[MONTANT TOTAL TTC]]</f>
        <v>0</v>
      </c>
      <c r="U12" s="94"/>
    </row>
    <row r="13" spans="1:21" ht="18.75" customHeight="1" x14ac:dyDescent="0.25">
      <c r="A13" s="132"/>
      <c r="B13" s="1"/>
      <c r="C13" s="2"/>
      <c r="D13" s="99"/>
      <c r="E13" s="2"/>
      <c r="F13" s="2"/>
      <c r="G13" s="2"/>
      <c r="H13" s="111"/>
      <c r="I13" s="2"/>
      <c r="J13" s="2"/>
      <c r="K13" s="2"/>
      <c r="L13" s="99"/>
      <c r="M13" s="2"/>
      <c r="N13" s="25"/>
      <c r="O13" s="3">
        <f t="shared" si="0"/>
        <v>0</v>
      </c>
      <c r="P13" s="2"/>
      <c r="Q13" s="2"/>
      <c r="R13" s="99"/>
      <c r="S13" s="99"/>
      <c r="T13" s="151">
        <f>Tableau112[[#This Row],[MONTANT TOTAL TTC]]</f>
        <v>0</v>
      </c>
      <c r="U13" s="94"/>
    </row>
    <row r="14" spans="1:21" ht="18.75" customHeight="1" x14ac:dyDescent="0.25">
      <c r="A14" s="132"/>
      <c r="B14" s="1"/>
      <c r="C14" s="2"/>
      <c r="D14" s="99"/>
      <c r="E14" s="2"/>
      <c r="F14" s="2"/>
      <c r="G14" s="2"/>
      <c r="H14" s="111"/>
      <c r="I14" s="2"/>
      <c r="J14" s="2"/>
      <c r="K14" s="2"/>
      <c r="L14" s="99"/>
      <c r="M14" s="2"/>
      <c r="N14" s="25"/>
      <c r="O14" s="3">
        <f t="shared" si="0"/>
        <v>0</v>
      </c>
      <c r="P14" s="2"/>
      <c r="Q14" s="2"/>
      <c r="R14" s="99"/>
      <c r="S14" s="99"/>
      <c r="T14" s="151">
        <f>Tableau112[[#This Row],[MONTANT TOTAL TTC]]</f>
        <v>0</v>
      </c>
      <c r="U14" s="94"/>
    </row>
    <row r="15" spans="1:21" ht="18.75" customHeight="1" x14ac:dyDescent="0.25">
      <c r="A15" s="132"/>
      <c r="B15" s="1"/>
      <c r="C15" s="2"/>
      <c r="D15" s="99"/>
      <c r="E15" s="2"/>
      <c r="F15" s="2"/>
      <c r="G15" s="2"/>
      <c r="H15" s="111"/>
      <c r="I15" s="2"/>
      <c r="J15" s="2"/>
      <c r="K15" s="2"/>
      <c r="L15" s="99"/>
      <c r="M15" s="2"/>
      <c r="N15" s="25"/>
      <c r="O15" s="3">
        <f t="shared" si="0"/>
        <v>0</v>
      </c>
      <c r="P15" s="2"/>
      <c r="Q15" s="2"/>
      <c r="R15" s="99"/>
      <c r="S15" s="99"/>
      <c r="T15" s="151">
        <f>Tableau112[[#This Row],[MONTANT TOTAL TTC]]</f>
        <v>0</v>
      </c>
      <c r="U15" s="94"/>
    </row>
    <row r="16" spans="1:21" ht="18.75" customHeight="1" x14ac:dyDescent="0.25">
      <c r="A16" s="132"/>
      <c r="B16" s="1"/>
      <c r="C16" s="2"/>
      <c r="D16" s="99"/>
      <c r="E16" s="2"/>
      <c r="F16" s="2"/>
      <c r="G16" s="2"/>
      <c r="H16" s="111"/>
      <c r="I16" s="2"/>
      <c r="J16" s="2"/>
      <c r="K16" s="2"/>
      <c r="L16" s="99"/>
      <c r="M16" s="2"/>
      <c r="N16" s="25"/>
      <c r="O16" s="3">
        <f t="shared" si="0"/>
        <v>0</v>
      </c>
      <c r="P16" s="2"/>
      <c r="Q16" s="2"/>
      <c r="R16" s="99"/>
      <c r="S16" s="99"/>
      <c r="T16" s="151">
        <f>Tableau112[[#This Row],[MONTANT TOTAL TTC]]</f>
        <v>0</v>
      </c>
      <c r="U16" s="94"/>
    </row>
    <row r="17" spans="1:21" ht="18.75" customHeight="1" x14ac:dyDescent="0.25">
      <c r="A17" s="132"/>
      <c r="B17" s="1"/>
      <c r="C17" s="2"/>
      <c r="D17" s="99"/>
      <c r="E17" s="2"/>
      <c r="F17" s="2"/>
      <c r="G17" s="2"/>
      <c r="H17" s="111"/>
      <c r="I17" s="2"/>
      <c r="J17" s="2"/>
      <c r="K17" s="2"/>
      <c r="L17" s="99"/>
      <c r="M17" s="2"/>
      <c r="N17" s="25"/>
      <c r="O17" s="3">
        <f t="shared" si="0"/>
        <v>0</v>
      </c>
      <c r="P17" s="2"/>
      <c r="Q17" s="2"/>
      <c r="R17" s="99"/>
      <c r="S17" s="99"/>
      <c r="T17" s="151">
        <f>Tableau112[[#This Row],[MONTANT TOTAL TTC]]</f>
        <v>0</v>
      </c>
      <c r="U17" s="94"/>
    </row>
    <row r="18" spans="1:21" ht="18.75" customHeight="1" x14ac:dyDescent="0.25">
      <c r="A18" s="132"/>
      <c r="B18" s="1"/>
      <c r="C18" s="2"/>
      <c r="D18" s="99"/>
      <c r="E18" s="2"/>
      <c r="F18" s="2"/>
      <c r="G18" s="2"/>
      <c r="H18" s="111"/>
      <c r="I18" s="2"/>
      <c r="J18" s="2"/>
      <c r="K18" s="2"/>
      <c r="L18" s="99"/>
      <c r="M18" s="2"/>
      <c r="N18" s="25"/>
      <c r="O18" s="3">
        <f t="shared" si="0"/>
        <v>0</v>
      </c>
      <c r="P18" s="2"/>
      <c r="Q18" s="2"/>
      <c r="R18" s="99"/>
      <c r="S18" s="99"/>
      <c r="T18" s="151">
        <f>Tableau112[[#This Row],[MONTANT TOTAL TTC]]</f>
        <v>0</v>
      </c>
      <c r="U18" s="94"/>
    </row>
    <row r="19" spans="1:21" ht="18.75" customHeight="1" x14ac:dyDescent="0.25">
      <c r="A19" s="132"/>
      <c r="B19" s="1"/>
      <c r="C19" s="2"/>
      <c r="D19" s="99"/>
      <c r="E19" s="2"/>
      <c r="F19" s="2"/>
      <c r="G19" s="2"/>
      <c r="H19" s="111"/>
      <c r="I19" s="2"/>
      <c r="J19" s="2"/>
      <c r="K19" s="2"/>
      <c r="L19" s="99"/>
      <c r="M19" s="2"/>
      <c r="N19" s="25"/>
      <c r="O19" s="3">
        <f t="shared" si="0"/>
        <v>0</v>
      </c>
      <c r="P19" s="2"/>
      <c r="Q19" s="2"/>
      <c r="R19" s="99"/>
      <c r="S19" s="99"/>
      <c r="T19" s="151">
        <f>Tableau112[[#This Row],[MONTANT TOTAL TTC]]</f>
        <v>0</v>
      </c>
      <c r="U19" s="94"/>
    </row>
    <row r="20" spans="1:21" ht="18.75" customHeight="1" x14ac:dyDescent="0.25">
      <c r="A20" s="132"/>
      <c r="B20" s="1"/>
      <c r="C20" s="2"/>
      <c r="D20" s="99"/>
      <c r="E20" s="2"/>
      <c r="F20" s="2"/>
      <c r="G20" s="2"/>
      <c r="H20" s="111"/>
      <c r="I20" s="2"/>
      <c r="J20" s="2"/>
      <c r="K20" s="2"/>
      <c r="L20" s="99"/>
      <c r="M20" s="2"/>
      <c r="N20" s="25"/>
      <c r="O20" s="3">
        <f t="shared" si="0"/>
        <v>0</v>
      </c>
      <c r="P20" s="2"/>
      <c r="Q20" s="2"/>
      <c r="R20" s="99"/>
      <c r="S20" s="99"/>
      <c r="T20" s="151">
        <f>Tableau112[[#This Row],[MONTANT TOTAL TTC]]</f>
        <v>0</v>
      </c>
      <c r="U20" s="94"/>
    </row>
    <row r="21" spans="1:21" ht="18.75" customHeight="1" x14ac:dyDescent="0.25">
      <c r="A21" s="132"/>
      <c r="B21" s="1"/>
      <c r="C21" s="2"/>
      <c r="D21" s="99"/>
      <c r="E21" s="2"/>
      <c r="F21" s="2"/>
      <c r="G21" s="2"/>
      <c r="H21" s="111"/>
      <c r="I21" s="2"/>
      <c r="J21" s="2"/>
      <c r="K21" s="2"/>
      <c r="L21" s="99"/>
      <c r="M21" s="2"/>
      <c r="N21" s="25"/>
      <c r="O21" s="3">
        <f t="shared" si="0"/>
        <v>0</v>
      </c>
      <c r="P21" s="2"/>
      <c r="Q21" s="2"/>
      <c r="R21" s="99"/>
      <c r="S21" s="99"/>
      <c r="T21" s="151">
        <f>Tableau112[[#This Row],[MONTANT TOTAL TTC]]</f>
        <v>0</v>
      </c>
      <c r="U21" s="94"/>
    </row>
    <row r="22" spans="1:21" ht="18.75" customHeight="1" x14ac:dyDescent="0.25">
      <c r="A22" s="132"/>
      <c r="B22" s="1"/>
      <c r="C22" s="2"/>
      <c r="D22" s="99"/>
      <c r="E22" s="2"/>
      <c r="F22" s="2"/>
      <c r="G22" s="2"/>
      <c r="H22" s="111"/>
      <c r="I22" s="2"/>
      <c r="J22" s="2"/>
      <c r="K22" s="2"/>
      <c r="L22" s="99"/>
      <c r="M22" s="2"/>
      <c r="N22" s="25"/>
      <c r="O22" s="3">
        <f t="shared" si="0"/>
        <v>0</v>
      </c>
      <c r="P22" s="2"/>
      <c r="Q22" s="2"/>
      <c r="R22" s="99"/>
      <c r="S22" s="99"/>
      <c r="T22" s="151">
        <f>Tableau112[[#This Row],[MONTANT TOTAL TTC]]</f>
        <v>0</v>
      </c>
      <c r="U22" s="94"/>
    </row>
    <row r="23" spans="1:21" ht="18.75" customHeight="1" x14ac:dyDescent="0.25">
      <c r="A23" s="132"/>
      <c r="B23" s="1"/>
      <c r="C23" s="2"/>
      <c r="D23" s="99"/>
      <c r="E23" s="2"/>
      <c r="F23" s="2"/>
      <c r="G23" s="2"/>
      <c r="H23" s="111"/>
      <c r="I23" s="2"/>
      <c r="J23" s="2"/>
      <c r="K23" s="2"/>
      <c r="L23" s="99"/>
      <c r="M23" s="2"/>
      <c r="N23" s="25"/>
      <c r="O23" s="3">
        <f t="shared" si="0"/>
        <v>0</v>
      </c>
      <c r="P23" s="2"/>
      <c r="Q23" s="2"/>
      <c r="R23" s="99"/>
      <c r="S23" s="99"/>
      <c r="T23" s="151">
        <f>Tableau112[[#This Row],[MONTANT TOTAL TTC]]</f>
        <v>0</v>
      </c>
      <c r="U23" s="94"/>
    </row>
    <row r="24" spans="1:21" ht="18.75" customHeight="1" x14ac:dyDescent="0.25">
      <c r="A24" s="132"/>
      <c r="B24" s="1"/>
      <c r="C24" s="2"/>
      <c r="D24" s="99"/>
      <c r="E24" s="2"/>
      <c r="F24" s="2"/>
      <c r="G24" s="2"/>
      <c r="H24" s="111"/>
      <c r="I24" s="2"/>
      <c r="J24" s="2"/>
      <c r="K24" s="2"/>
      <c r="L24" s="99"/>
      <c r="M24" s="2"/>
      <c r="N24" s="25"/>
      <c r="O24" s="3">
        <f t="shared" si="0"/>
        <v>0</v>
      </c>
      <c r="P24" s="2"/>
      <c r="Q24" s="2"/>
      <c r="R24" s="99"/>
      <c r="S24" s="99"/>
      <c r="T24" s="151">
        <f>Tableau112[[#This Row],[MONTANT TOTAL TTC]]</f>
        <v>0</v>
      </c>
      <c r="U24" s="94"/>
    </row>
    <row r="25" spans="1:21" ht="18.75" customHeight="1" x14ac:dyDescent="0.25">
      <c r="A25" s="132"/>
      <c r="B25" s="1"/>
      <c r="C25" s="2"/>
      <c r="D25" s="99"/>
      <c r="E25" s="2"/>
      <c r="F25" s="2"/>
      <c r="G25" s="2"/>
      <c r="H25" s="111"/>
      <c r="I25" s="2"/>
      <c r="J25" s="2"/>
      <c r="K25" s="2"/>
      <c r="L25" s="99"/>
      <c r="M25" s="2"/>
      <c r="N25" s="25"/>
      <c r="O25" s="3">
        <f t="shared" si="0"/>
        <v>0</v>
      </c>
      <c r="P25" s="2"/>
      <c r="Q25" s="2"/>
      <c r="R25" s="99"/>
      <c r="S25" s="99"/>
      <c r="T25" s="151">
        <f>Tableau112[[#This Row],[MONTANT TOTAL TTC]]</f>
        <v>0</v>
      </c>
      <c r="U25" s="94"/>
    </row>
    <row r="26" spans="1:21" ht="18.75" customHeight="1" x14ac:dyDescent="0.25">
      <c r="A26" s="132"/>
      <c r="B26" s="1"/>
      <c r="C26" s="2"/>
      <c r="D26" s="99"/>
      <c r="E26" s="2"/>
      <c r="F26" s="2"/>
      <c r="G26" s="2"/>
      <c r="H26" s="111"/>
      <c r="I26" s="2"/>
      <c r="J26" s="2"/>
      <c r="K26" s="2"/>
      <c r="L26" s="99"/>
      <c r="M26" s="2"/>
      <c r="N26" s="25"/>
      <c r="O26" s="3">
        <f t="shared" si="0"/>
        <v>0</v>
      </c>
      <c r="P26" s="2"/>
      <c r="Q26" s="2"/>
      <c r="R26" s="99"/>
      <c r="S26" s="99"/>
      <c r="T26" s="151">
        <f>Tableau112[[#This Row],[MONTANT TOTAL TTC]]</f>
        <v>0</v>
      </c>
      <c r="U26" s="94"/>
    </row>
    <row r="27" spans="1:21" ht="18.75" customHeight="1" x14ac:dyDescent="0.25">
      <c r="A27" s="132"/>
      <c r="B27" s="1"/>
      <c r="C27" s="2"/>
      <c r="D27" s="99"/>
      <c r="E27" s="2"/>
      <c r="F27" s="2"/>
      <c r="G27" s="2"/>
      <c r="H27" s="111"/>
      <c r="I27" s="2"/>
      <c r="J27" s="2"/>
      <c r="K27" s="2"/>
      <c r="L27" s="99"/>
      <c r="M27" s="2"/>
      <c r="N27" s="25"/>
      <c r="O27" s="3">
        <f t="shared" si="0"/>
        <v>0</v>
      </c>
      <c r="P27" s="2"/>
      <c r="Q27" s="2"/>
      <c r="R27" s="99"/>
      <c r="S27" s="99"/>
      <c r="T27" s="151">
        <f>Tableau112[[#This Row],[MONTANT TOTAL TTC]]</f>
        <v>0</v>
      </c>
      <c r="U27" s="94"/>
    </row>
    <row r="28" spans="1:21" ht="18.75" customHeight="1" x14ac:dyDescent="0.25">
      <c r="A28" s="132"/>
      <c r="B28" s="4"/>
      <c r="C28" s="5"/>
      <c r="D28" s="101"/>
      <c r="E28" s="5"/>
      <c r="F28" s="5"/>
      <c r="G28" s="5"/>
      <c r="H28" s="112"/>
      <c r="I28" s="5"/>
      <c r="J28" s="5"/>
      <c r="K28" s="5"/>
      <c r="L28" s="101"/>
      <c r="M28" s="5"/>
      <c r="N28" s="26"/>
      <c r="O28" s="6">
        <f>IF(OR(C28="Refuse",C28="Refusé"),0,(N28*1.2))</f>
        <v>0</v>
      </c>
      <c r="P28" s="5"/>
      <c r="Q28" s="5"/>
      <c r="R28" s="101"/>
      <c r="S28" s="101"/>
      <c r="T28" s="151">
        <f>Tableau112[[#This Row],[MONTANT TOTAL TTC]]</f>
        <v>0</v>
      </c>
      <c r="U28" s="96"/>
    </row>
    <row r="29" spans="1:21" ht="20.100000000000001" customHeight="1" thickBot="1" x14ac:dyDescent="0.3">
      <c r="A29" s="40"/>
      <c r="B29" s="41" t="s">
        <v>10</v>
      </c>
      <c r="C29" s="42"/>
      <c r="D29" s="107"/>
      <c r="E29" s="42"/>
      <c r="F29" s="42"/>
      <c r="G29" s="42"/>
      <c r="H29" s="116"/>
      <c r="I29" s="42"/>
      <c r="J29" s="42"/>
      <c r="K29" s="42"/>
      <c r="L29" s="107"/>
      <c r="M29" s="42"/>
      <c r="N29" s="149">
        <f>SUBTOTAL(109,Tableau112[MONTANT TOTAL  HT])</f>
        <v>0</v>
      </c>
      <c r="O29" s="43">
        <f>SUBTOTAL(109,Tableau112[MONTANT TOTAL  HT])</f>
        <v>0</v>
      </c>
      <c r="P29" s="42"/>
      <c r="Q29" s="42"/>
      <c r="R29" s="107"/>
      <c r="S29" s="107"/>
      <c r="T29" s="43">
        <f>SUBTOTAL(109,Tableau112[MONTANT TOTAL  HT])</f>
        <v>0</v>
      </c>
      <c r="U29" s="150"/>
    </row>
    <row r="30" spans="1:21" ht="15.75" thickBot="1" x14ac:dyDescent="0.3">
      <c r="B30" s="19"/>
      <c r="C30" s="19"/>
      <c r="D30" s="103"/>
      <c r="E30" s="19"/>
      <c r="F30" s="19"/>
      <c r="G30" s="19"/>
      <c r="H30" s="113"/>
      <c r="I30" s="19"/>
      <c r="J30" s="19"/>
      <c r="K30" s="19"/>
      <c r="L30" s="103"/>
      <c r="M30" s="27"/>
      <c r="N30" s="20"/>
      <c r="O30" s="19"/>
      <c r="P30" s="19"/>
      <c r="Q30" s="19"/>
      <c r="R30" s="103"/>
      <c r="S30" s="103"/>
      <c r="T30" s="20"/>
      <c r="U30" s="19"/>
    </row>
    <row r="31" spans="1:21" ht="61.5" customHeight="1" thickBot="1" x14ac:dyDescent="0.3">
      <c r="A31" s="38"/>
      <c r="B31" s="129" t="s">
        <v>20</v>
      </c>
      <c r="C31" s="129"/>
      <c r="D31" s="129"/>
      <c r="E31" s="129"/>
      <c r="F31" s="129"/>
      <c r="G31" s="91" t="s">
        <v>21</v>
      </c>
      <c r="H31" s="114"/>
      <c r="I31" s="91"/>
      <c r="J31" s="91"/>
      <c r="K31" s="91"/>
      <c r="L31" s="104"/>
      <c r="M31" s="92"/>
      <c r="N31" s="92"/>
      <c r="O31" s="92"/>
      <c r="P31" s="92"/>
      <c r="Q31" s="92"/>
      <c r="R31" s="108" t="s">
        <v>21</v>
      </c>
      <c r="S31" s="104"/>
      <c r="T31" s="152"/>
      <c r="U31" s="92"/>
    </row>
    <row r="32" spans="1:21" s="37" customFormat="1" ht="15" customHeight="1" thickBot="1" x14ac:dyDescent="0.3">
      <c r="A32" s="34"/>
      <c r="B32" s="35"/>
      <c r="C32" s="35"/>
      <c r="D32" s="109"/>
      <c r="E32" s="35"/>
      <c r="F32" s="35"/>
      <c r="G32" s="35"/>
      <c r="H32" s="115"/>
      <c r="I32" s="35"/>
      <c r="J32" s="35"/>
      <c r="K32" s="35"/>
      <c r="L32" s="105"/>
      <c r="M32" s="36"/>
      <c r="N32" s="36"/>
      <c r="O32" s="35"/>
      <c r="P32" s="36"/>
      <c r="Q32" s="36"/>
      <c r="R32" s="105"/>
      <c r="S32" s="105"/>
      <c r="T32" s="153"/>
      <c r="U32" s="36"/>
    </row>
    <row r="33" spans="1:21" ht="60.75" customHeight="1" x14ac:dyDescent="0.25">
      <c r="A33" s="156" t="s">
        <v>17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7"/>
    </row>
    <row r="34" spans="1:21" ht="60" customHeight="1" x14ac:dyDescent="0.25">
      <c r="A34" s="133" t="s">
        <v>17</v>
      </c>
      <c r="B34" s="21" t="s">
        <v>18</v>
      </c>
      <c r="C34" s="21" t="s">
        <v>0</v>
      </c>
      <c r="D34" s="100" t="s">
        <v>1</v>
      </c>
      <c r="E34" s="23" t="s">
        <v>2</v>
      </c>
      <c r="F34" s="23" t="s">
        <v>3</v>
      </c>
      <c r="G34" s="23" t="s">
        <v>11</v>
      </c>
      <c r="H34" s="110" t="s">
        <v>14</v>
      </c>
      <c r="I34" s="23" t="s">
        <v>13</v>
      </c>
      <c r="J34" s="23" t="s">
        <v>27</v>
      </c>
      <c r="K34" s="23" t="s">
        <v>8</v>
      </c>
      <c r="L34" s="100" t="s">
        <v>50</v>
      </c>
      <c r="M34" s="22" t="s">
        <v>6</v>
      </c>
      <c r="N34" s="24" t="s">
        <v>55</v>
      </c>
      <c r="O34" s="24" t="s">
        <v>56</v>
      </c>
      <c r="P34" s="23" t="s">
        <v>7</v>
      </c>
      <c r="Q34" s="23" t="s">
        <v>15</v>
      </c>
      <c r="R34" s="100" t="s">
        <v>16</v>
      </c>
      <c r="S34" s="100" t="s">
        <v>4</v>
      </c>
      <c r="T34" s="24" t="s">
        <v>9</v>
      </c>
      <c r="U34" s="97" t="s">
        <v>12</v>
      </c>
    </row>
    <row r="35" spans="1:21" ht="18.75" customHeight="1" x14ac:dyDescent="0.25">
      <c r="A35" s="133"/>
      <c r="B35" s="1"/>
      <c r="C35" s="2"/>
      <c r="D35" s="99"/>
      <c r="E35" s="2"/>
      <c r="F35" s="2"/>
      <c r="G35" s="2"/>
      <c r="H35" s="111"/>
      <c r="I35" s="2"/>
      <c r="J35" s="2"/>
      <c r="K35" s="9"/>
      <c r="L35" s="99"/>
      <c r="M35" s="2"/>
      <c r="N35" s="25"/>
      <c r="O35" s="3">
        <f>IF(OR(C35="Refuse",C35="Refusé"),0,(N35*1.2))</f>
        <v>0</v>
      </c>
      <c r="P35" s="2"/>
      <c r="Q35" s="2"/>
      <c r="R35" s="99"/>
      <c r="S35" s="99"/>
      <c r="T35" s="151">
        <f>Tableau413[[#This Row],[MONTANT TOTAL TTC]]</f>
        <v>0</v>
      </c>
      <c r="U35" s="95"/>
    </row>
    <row r="36" spans="1:21" ht="18.75" customHeight="1" x14ac:dyDescent="0.25">
      <c r="A36" s="133"/>
      <c r="B36" s="1"/>
      <c r="C36" s="2"/>
      <c r="D36" s="99"/>
      <c r="E36" s="2"/>
      <c r="F36" s="2"/>
      <c r="G36" s="2"/>
      <c r="H36" s="111"/>
      <c r="I36" s="2"/>
      <c r="J36" s="2"/>
      <c r="K36" s="2"/>
      <c r="L36" s="99"/>
      <c r="M36" s="2"/>
      <c r="N36" s="25"/>
      <c r="O36" s="3">
        <f t="shared" ref="O36:O59" si="1">IF(OR(C36="Refuse",C36="Refusé"),0,(N36*1.2))</f>
        <v>0</v>
      </c>
      <c r="P36" s="2"/>
      <c r="Q36" s="2"/>
      <c r="R36" s="99"/>
      <c r="S36" s="99"/>
      <c r="T36" s="151">
        <f>Tableau413[[#This Row],[MONTANT TOTAL TTC]]</f>
        <v>0</v>
      </c>
      <c r="U36" s="94"/>
    </row>
    <row r="37" spans="1:21" ht="18.75" customHeight="1" x14ac:dyDescent="0.25">
      <c r="A37" s="133"/>
      <c r="B37" s="1"/>
      <c r="C37" s="2"/>
      <c r="D37" s="99"/>
      <c r="E37" s="2"/>
      <c r="F37" s="2"/>
      <c r="G37" s="2"/>
      <c r="H37" s="111"/>
      <c r="I37" s="2"/>
      <c r="J37" s="2"/>
      <c r="K37" s="2"/>
      <c r="L37" s="99"/>
      <c r="M37" s="2"/>
      <c r="N37" s="25"/>
      <c r="O37" s="3">
        <f t="shared" si="1"/>
        <v>0</v>
      </c>
      <c r="P37" s="2"/>
      <c r="Q37" s="2"/>
      <c r="R37" s="99"/>
      <c r="S37" s="99"/>
      <c r="T37" s="151">
        <f>Tableau413[[#This Row],[MONTANT TOTAL TTC]]</f>
        <v>0</v>
      </c>
      <c r="U37" s="94"/>
    </row>
    <row r="38" spans="1:21" ht="18.75" customHeight="1" x14ac:dyDescent="0.25">
      <c r="A38" s="133"/>
      <c r="B38" s="1"/>
      <c r="C38" s="2"/>
      <c r="D38" s="99"/>
      <c r="E38" s="2"/>
      <c r="F38" s="2"/>
      <c r="G38" s="2"/>
      <c r="H38" s="111"/>
      <c r="I38" s="2"/>
      <c r="J38" s="2"/>
      <c r="K38" s="2"/>
      <c r="L38" s="99"/>
      <c r="M38" s="2"/>
      <c r="N38" s="25"/>
      <c r="O38" s="3">
        <f t="shared" si="1"/>
        <v>0</v>
      </c>
      <c r="P38" s="2"/>
      <c r="Q38" s="2"/>
      <c r="R38" s="99"/>
      <c r="S38" s="99"/>
      <c r="T38" s="151">
        <f>Tableau413[[#This Row],[MONTANT TOTAL TTC]]</f>
        <v>0</v>
      </c>
      <c r="U38" s="94"/>
    </row>
    <row r="39" spans="1:21" ht="18.75" customHeight="1" x14ac:dyDescent="0.25">
      <c r="A39" s="133"/>
      <c r="B39" s="1"/>
      <c r="C39" s="2"/>
      <c r="D39" s="99"/>
      <c r="E39" s="2"/>
      <c r="F39" s="2"/>
      <c r="G39" s="2"/>
      <c r="H39" s="111"/>
      <c r="I39" s="2"/>
      <c r="J39" s="2"/>
      <c r="K39" s="2"/>
      <c r="L39" s="99"/>
      <c r="M39" s="2"/>
      <c r="N39" s="25"/>
      <c r="O39" s="3">
        <f t="shared" si="1"/>
        <v>0</v>
      </c>
      <c r="P39" s="2"/>
      <c r="Q39" s="2"/>
      <c r="R39" s="99"/>
      <c r="S39" s="99"/>
      <c r="T39" s="151">
        <f>Tableau413[[#This Row],[MONTANT TOTAL TTC]]</f>
        <v>0</v>
      </c>
      <c r="U39" s="94"/>
    </row>
    <row r="40" spans="1:21" ht="18.75" customHeight="1" x14ac:dyDescent="0.25">
      <c r="A40" s="133"/>
      <c r="B40" s="1"/>
      <c r="C40" s="2"/>
      <c r="D40" s="99"/>
      <c r="E40" s="2"/>
      <c r="F40" s="2"/>
      <c r="G40" s="2"/>
      <c r="H40" s="111"/>
      <c r="I40" s="2"/>
      <c r="J40" s="2"/>
      <c r="K40" s="2"/>
      <c r="L40" s="99"/>
      <c r="M40" s="2"/>
      <c r="N40" s="25"/>
      <c r="O40" s="3">
        <f t="shared" si="1"/>
        <v>0</v>
      </c>
      <c r="P40" s="2"/>
      <c r="Q40" s="2"/>
      <c r="R40" s="99"/>
      <c r="S40" s="99"/>
      <c r="T40" s="151">
        <f>Tableau413[[#This Row],[MONTANT TOTAL TTC]]</f>
        <v>0</v>
      </c>
      <c r="U40" s="94"/>
    </row>
    <row r="41" spans="1:21" ht="18.75" customHeight="1" x14ac:dyDescent="0.25">
      <c r="A41" s="133"/>
      <c r="B41" s="1"/>
      <c r="C41" s="2"/>
      <c r="D41" s="99"/>
      <c r="E41" s="2"/>
      <c r="F41" s="2"/>
      <c r="G41" s="2"/>
      <c r="H41" s="111"/>
      <c r="I41" s="2"/>
      <c r="J41" s="2"/>
      <c r="K41" s="2"/>
      <c r="L41" s="99"/>
      <c r="M41" s="2"/>
      <c r="N41" s="25"/>
      <c r="O41" s="3">
        <f t="shared" si="1"/>
        <v>0</v>
      </c>
      <c r="P41" s="2"/>
      <c r="Q41" s="2"/>
      <c r="R41" s="99"/>
      <c r="S41" s="99"/>
      <c r="T41" s="151">
        <f>Tableau413[[#This Row],[MONTANT TOTAL TTC]]</f>
        <v>0</v>
      </c>
      <c r="U41" s="94"/>
    </row>
    <row r="42" spans="1:21" ht="18.75" customHeight="1" x14ac:dyDescent="0.25">
      <c r="A42" s="133"/>
      <c r="B42" s="1"/>
      <c r="C42" s="2"/>
      <c r="D42" s="99"/>
      <c r="E42" s="2"/>
      <c r="F42" s="2"/>
      <c r="G42" s="2"/>
      <c r="H42" s="111"/>
      <c r="I42" s="2"/>
      <c r="J42" s="2"/>
      <c r="K42" s="2"/>
      <c r="L42" s="99"/>
      <c r="M42" s="2"/>
      <c r="N42" s="25"/>
      <c r="O42" s="3">
        <f t="shared" si="1"/>
        <v>0</v>
      </c>
      <c r="P42" s="2"/>
      <c r="Q42" s="2"/>
      <c r="R42" s="99"/>
      <c r="S42" s="99"/>
      <c r="T42" s="151">
        <f>Tableau413[[#This Row],[MONTANT TOTAL TTC]]</f>
        <v>0</v>
      </c>
      <c r="U42" s="94"/>
    </row>
    <row r="43" spans="1:21" ht="18.75" customHeight="1" x14ac:dyDescent="0.25">
      <c r="A43" s="133"/>
      <c r="B43" s="1"/>
      <c r="C43" s="2"/>
      <c r="D43" s="99"/>
      <c r="E43" s="2"/>
      <c r="F43" s="2"/>
      <c r="G43" s="2"/>
      <c r="H43" s="111"/>
      <c r="I43" s="2"/>
      <c r="J43" s="2"/>
      <c r="K43" s="2"/>
      <c r="L43" s="99"/>
      <c r="M43" s="2"/>
      <c r="N43" s="25"/>
      <c r="O43" s="3">
        <f t="shared" si="1"/>
        <v>0</v>
      </c>
      <c r="P43" s="2"/>
      <c r="Q43" s="2"/>
      <c r="R43" s="99"/>
      <c r="S43" s="99"/>
      <c r="T43" s="151">
        <f>Tableau413[[#This Row],[MONTANT TOTAL TTC]]</f>
        <v>0</v>
      </c>
      <c r="U43" s="94"/>
    </row>
    <row r="44" spans="1:21" ht="18.75" customHeight="1" x14ac:dyDescent="0.25">
      <c r="A44" s="133"/>
      <c r="B44" s="1"/>
      <c r="C44" s="2"/>
      <c r="D44" s="99"/>
      <c r="E44" s="2"/>
      <c r="F44" s="2"/>
      <c r="G44" s="2"/>
      <c r="H44" s="111"/>
      <c r="I44" s="2"/>
      <c r="J44" s="2"/>
      <c r="K44" s="2"/>
      <c r="L44" s="99"/>
      <c r="M44" s="2"/>
      <c r="N44" s="25"/>
      <c r="O44" s="3">
        <f t="shared" si="1"/>
        <v>0</v>
      </c>
      <c r="P44" s="2"/>
      <c r="Q44" s="2"/>
      <c r="R44" s="99"/>
      <c r="S44" s="99"/>
      <c r="T44" s="151">
        <f>Tableau413[[#This Row],[MONTANT TOTAL TTC]]</f>
        <v>0</v>
      </c>
      <c r="U44" s="94"/>
    </row>
    <row r="45" spans="1:21" ht="18.75" customHeight="1" x14ac:dyDescent="0.25">
      <c r="A45" s="133"/>
      <c r="B45" s="1"/>
      <c r="C45" s="2"/>
      <c r="D45" s="99"/>
      <c r="E45" s="2"/>
      <c r="F45" s="2"/>
      <c r="G45" s="2"/>
      <c r="H45" s="111"/>
      <c r="I45" s="2"/>
      <c r="J45" s="2"/>
      <c r="K45" s="2"/>
      <c r="L45" s="99"/>
      <c r="M45" s="2"/>
      <c r="N45" s="25"/>
      <c r="O45" s="3">
        <f t="shared" si="1"/>
        <v>0</v>
      </c>
      <c r="P45" s="2"/>
      <c r="Q45" s="2"/>
      <c r="R45" s="99"/>
      <c r="S45" s="99"/>
      <c r="T45" s="151">
        <f>Tableau413[[#This Row],[MONTANT TOTAL TTC]]</f>
        <v>0</v>
      </c>
      <c r="U45" s="94"/>
    </row>
    <row r="46" spans="1:21" ht="18.75" customHeight="1" x14ac:dyDescent="0.25">
      <c r="A46" s="133"/>
      <c r="B46" s="1"/>
      <c r="C46" s="2"/>
      <c r="D46" s="99"/>
      <c r="E46" s="2"/>
      <c r="F46" s="2"/>
      <c r="G46" s="2"/>
      <c r="H46" s="111"/>
      <c r="I46" s="2"/>
      <c r="J46" s="2"/>
      <c r="K46" s="2"/>
      <c r="L46" s="99"/>
      <c r="M46" s="2"/>
      <c r="N46" s="25"/>
      <c r="O46" s="3">
        <f t="shared" si="1"/>
        <v>0</v>
      </c>
      <c r="P46" s="2"/>
      <c r="Q46" s="2"/>
      <c r="R46" s="99"/>
      <c r="S46" s="99"/>
      <c r="T46" s="151">
        <f>Tableau413[[#This Row],[MONTANT TOTAL TTC]]</f>
        <v>0</v>
      </c>
      <c r="U46" s="94"/>
    </row>
    <row r="47" spans="1:21" ht="18.75" customHeight="1" x14ac:dyDescent="0.25">
      <c r="A47" s="133"/>
      <c r="B47" s="1"/>
      <c r="C47" s="2"/>
      <c r="D47" s="99"/>
      <c r="E47" s="2"/>
      <c r="F47" s="2"/>
      <c r="G47" s="2"/>
      <c r="H47" s="111"/>
      <c r="I47" s="2"/>
      <c r="J47" s="2"/>
      <c r="K47" s="2"/>
      <c r="L47" s="99"/>
      <c r="M47" s="2"/>
      <c r="N47" s="25"/>
      <c r="O47" s="3">
        <f t="shared" si="1"/>
        <v>0</v>
      </c>
      <c r="P47" s="2"/>
      <c r="Q47" s="2"/>
      <c r="R47" s="99"/>
      <c r="S47" s="99"/>
      <c r="T47" s="151">
        <f>Tableau413[[#This Row],[MONTANT TOTAL TTC]]</f>
        <v>0</v>
      </c>
      <c r="U47" s="94"/>
    </row>
    <row r="48" spans="1:21" ht="18.75" customHeight="1" x14ac:dyDescent="0.25">
      <c r="A48" s="133"/>
      <c r="B48" s="1"/>
      <c r="C48" s="2"/>
      <c r="D48" s="99"/>
      <c r="E48" s="2"/>
      <c r="F48" s="2"/>
      <c r="G48" s="2"/>
      <c r="H48" s="111"/>
      <c r="I48" s="2"/>
      <c r="J48" s="2"/>
      <c r="K48" s="2"/>
      <c r="L48" s="99"/>
      <c r="M48" s="2"/>
      <c r="N48" s="25"/>
      <c r="O48" s="3">
        <f t="shared" si="1"/>
        <v>0</v>
      </c>
      <c r="P48" s="2"/>
      <c r="Q48" s="2"/>
      <c r="R48" s="99"/>
      <c r="S48" s="99"/>
      <c r="T48" s="151">
        <f>Tableau413[[#This Row],[MONTANT TOTAL TTC]]</f>
        <v>0</v>
      </c>
      <c r="U48" s="94"/>
    </row>
    <row r="49" spans="1:21" ht="18.75" customHeight="1" x14ac:dyDescent="0.25">
      <c r="A49" s="133"/>
      <c r="B49" s="1"/>
      <c r="C49" s="2"/>
      <c r="D49" s="99"/>
      <c r="E49" s="2"/>
      <c r="F49" s="2"/>
      <c r="G49" s="2"/>
      <c r="H49" s="111"/>
      <c r="I49" s="2"/>
      <c r="J49" s="2"/>
      <c r="K49" s="2"/>
      <c r="L49" s="99"/>
      <c r="M49" s="2"/>
      <c r="N49" s="25"/>
      <c r="O49" s="3">
        <f t="shared" si="1"/>
        <v>0</v>
      </c>
      <c r="P49" s="2"/>
      <c r="Q49" s="2"/>
      <c r="R49" s="99"/>
      <c r="S49" s="99"/>
      <c r="T49" s="151">
        <f>Tableau413[[#This Row],[MONTANT TOTAL TTC]]</f>
        <v>0</v>
      </c>
      <c r="U49" s="94"/>
    </row>
    <row r="50" spans="1:21" ht="18.75" customHeight="1" x14ac:dyDescent="0.25">
      <c r="A50" s="133"/>
      <c r="B50" s="1"/>
      <c r="C50" s="2"/>
      <c r="D50" s="99"/>
      <c r="E50" s="2"/>
      <c r="F50" s="2"/>
      <c r="G50" s="2"/>
      <c r="H50" s="111"/>
      <c r="I50" s="2"/>
      <c r="J50" s="2"/>
      <c r="K50" s="2"/>
      <c r="L50" s="99"/>
      <c r="M50" s="2"/>
      <c r="N50" s="25"/>
      <c r="O50" s="3">
        <f t="shared" si="1"/>
        <v>0</v>
      </c>
      <c r="P50" s="2"/>
      <c r="Q50" s="2"/>
      <c r="R50" s="99"/>
      <c r="S50" s="99"/>
      <c r="T50" s="151">
        <f>Tableau413[[#This Row],[MONTANT TOTAL TTC]]</f>
        <v>0</v>
      </c>
      <c r="U50" s="94"/>
    </row>
    <row r="51" spans="1:21" ht="18.75" customHeight="1" x14ac:dyDescent="0.25">
      <c r="A51" s="133"/>
      <c r="B51" s="1"/>
      <c r="C51" s="2"/>
      <c r="D51" s="99"/>
      <c r="E51" s="2"/>
      <c r="F51" s="2"/>
      <c r="G51" s="2"/>
      <c r="H51" s="111"/>
      <c r="I51" s="2"/>
      <c r="J51" s="2"/>
      <c r="K51" s="2"/>
      <c r="L51" s="99"/>
      <c r="M51" s="2"/>
      <c r="N51" s="25"/>
      <c r="O51" s="3">
        <f t="shared" si="1"/>
        <v>0</v>
      </c>
      <c r="P51" s="2"/>
      <c r="Q51" s="2"/>
      <c r="R51" s="99"/>
      <c r="S51" s="99"/>
      <c r="T51" s="151">
        <f>Tableau413[[#This Row],[MONTANT TOTAL TTC]]</f>
        <v>0</v>
      </c>
      <c r="U51" s="94"/>
    </row>
    <row r="52" spans="1:21" ht="18.75" customHeight="1" x14ac:dyDescent="0.25">
      <c r="A52" s="133"/>
      <c r="B52" s="1"/>
      <c r="C52" s="2"/>
      <c r="D52" s="99"/>
      <c r="E52" s="2"/>
      <c r="F52" s="2"/>
      <c r="G52" s="2"/>
      <c r="H52" s="111"/>
      <c r="I52" s="2"/>
      <c r="J52" s="2"/>
      <c r="K52" s="2"/>
      <c r="L52" s="99"/>
      <c r="M52" s="2"/>
      <c r="N52" s="25"/>
      <c r="O52" s="3">
        <f t="shared" si="1"/>
        <v>0</v>
      </c>
      <c r="P52" s="2"/>
      <c r="Q52" s="2"/>
      <c r="R52" s="99"/>
      <c r="S52" s="99"/>
      <c r="T52" s="151">
        <f>Tableau413[[#This Row],[MONTANT TOTAL TTC]]</f>
        <v>0</v>
      </c>
      <c r="U52" s="94"/>
    </row>
    <row r="53" spans="1:21" ht="18.75" customHeight="1" x14ac:dyDescent="0.25">
      <c r="A53" s="133"/>
      <c r="B53" s="1"/>
      <c r="C53" s="2"/>
      <c r="D53" s="99"/>
      <c r="E53" s="2"/>
      <c r="F53" s="2"/>
      <c r="G53" s="2"/>
      <c r="H53" s="111"/>
      <c r="I53" s="2"/>
      <c r="J53" s="2"/>
      <c r="K53" s="2"/>
      <c r="L53" s="99"/>
      <c r="M53" s="2"/>
      <c r="N53" s="25"/>
      <c r="O53" s="3">
        <f t="shared" si="1"/>
        <v>0</v>
      </c>
      <c r="P53" s="2"/>
      <c r="Q53" s="2"/>
      <c r="R53" s="99"/>
      <c r="S53" s="99"/>
      <c r="T53" s="151">
        <f>Tableau413[[#This Row],[MONTANT TOTAL TTC]]</f>
        <v>0</v>
      </c>
      <c r="U53" s="94"/>
    </row>
    <row r="54" spans="1:21" ht="18.75" customHeight="1" x14ac:dyDescent="0.25">
      <c r="A54" s="133"/>
      <c r="B54" s="1"/>
      <c r="C54" s="2"/>
      <c r="D54" s="99"/>
      <c r="E54" s="2"/>
      <c r="F54" s="2"/>
      <c r="G54" s="2"/>
      <c r="H54" s="111"/>
      <c r="I54" s="2"/>
      <c r="J54" s="2"/>
      <c r="K54" s="2"/>
      <c r="L54" s="99"/>
      <c r="M54" s="2"/>
      <c r="N54" s="25"/>
      <c r="O54" s="3">
        <f t="shared" si="1"/>
        <v>0</v>
      </c>
      <c r="P54" s="2"/>
      <c r="Q54" s="2"/>
      <c r="R54" s="99"/>
      <c r="S54" s="99"/>
      <c r="T54" s="151">
        <f>Tableau413[[#This Row],[MONTANT TOTAL TTC]]</f>
        <v>0</v>
      </c>
      <c r="U54" s="94"/>
    </row>
    <row r="55" spans="1:21" ht="18.75" customHeight="1" x14ac:dyDescent="0.25">
      <c r="A55" s="133"/>
      <c r="B55" s="1"/>
      <c r="C55" s="2"/>
      <c r="D55" s="99"/>
      <c r="E55" s="2"/>
      <c r="F55" s="2"/>
      <c r="G55" s="2"/>
      <c r="H55" s="111"/>
      <c r="I55" s="2"/>
      <c r="J55" s="2"/>
      <c r="K55" s="2"/>
      <c r="L55" s="99"/>
      <c r="M55" s="2"/>
      <c r="N55" s="25"/>
      <c r="O55" s="3">
        <f t="shared" si="1"/>
        <v>0</v>
      </c>
      <c r="P55" s="2"/>
      <c r="Q55" s="2"/>
      <c r="R55" s="99"/>
      <c r="S55" s="99"/>
      <c r="T55" s="151">
        <f>Tableau413[[#This Row],[MONTANT TOTAL TTC]]</f>
        <v>0</v>
      </c>
      <c r="U55" s="94"/>
    </row>
    <row r="56" spans="1:21" ht="18.75" customHeight="1" x14ac:dyDescent="0.25">
      <c r="A56" s="133"/>
      <c r="B56" s="1"/>
      <c r="C56" s="2"/>
      <c r="D56" s="99"/>
      <c r="E56" s="2"/>
      <c r="F56" s="2"/>
      <c r="G56" s="2"/>
      <c r="H56" s="111"/>
      <c r="I56" s="2"/>
      <c r="J56" s="2"/>
      <c r="K56" s="2"/>
      <c r="L56" s="99"/>
      <c r="M56" s="2"/>
      <c r="N56" s="25"/>
      <c r="O56" s="3">
        <f t="shared" si="1"/>
        <v>0</v>
      </c>
      <c r="P56" s="2"/>
      <c r="Q56" s="2"/>
      <c r="R56" s="99"/>
      <c r="S56" s="99"/>
      <c r="T56" s="151">
        <f>Tableau413[[#This Row],[MONTANT TOTAL TTC]]</f>
        <v>0</v>
      </c>
      <c r="U56" s="94"/>
    </row>
    <row r="57" spans="1:21" ht="18.75" customHeight="1" x14ac:dyDescent="0.25">
      <c r="A57" s="133"/>
      <c r="B57" s="1"/>
      <c r="C57" s="2"/>
      <c r="D57" s="99"/>
      <c r="E57" s="2"/>
      <c r="F57" s="2"/>
      <c r="G57" s="2"/>
      <c r="H57" s="111"/>
      <c r="I57" s="2"/>
      <c r="J57" s="2"/>
      <c r="K57" s="2"/>
      <c r="L57" s="99"/>
      <c r="M57" s="2"/>
      <c r="N57" s="25"/>
      <c r="O57" s="3">
        <f t="shared" si="1"/>
        <v>0</v>
      </c>
      <c r="P57" s="2"/>
      <c r="Q57" s="2"/>
      <c r="R57" s="99"/>
      <c r="S57" s="99"/>
      <c r="T57" s="151">
        <f>Tableau413[[#This Row],[MONTANT TOTAL TTC]]</f>
        <v>0</v>
      </c>
      <c r="U57" s="94"/>
    </row>
    <row r="58" spans="1:21" ht="18.75" customHeight="1" x14ac:dyDescent="0.25">
      <c r="A58" s="133"/>
      <c r="B58" s="1"/>
      <c r="C58" s="2"/>
      <c r="D58" s="99"/>
      <c r="E58" s="2"/>
      <c r="F58" s="2"/>
      <c r="G58" s="2"/>
      <c r="H58" s="111"/>
      <c r="I58" s="2"/>
      <c r="J58" s="2"/>
      <c r="K58" s="2"/>
      <c r="L58" s="99"/>
      <c r="M58" s="2"/>
      <c r="N58" s="25"/>
      <c r="O58" s="3">
        <f t="shared" si="1"/>
        <v>0</v>
      </c>
      <c r="P58" s="2"/>
      <c r="Q58" s="2"/>
      <c r="R58" s="99"/>
      <c r="S58" s="99"/>
      <c r="T58" s="151">
        <f>Tableau413[[#This Row],[MONTANT TOTAL TTC]]</f>
        <v>0</v>
      </c>
      <c r="U58" s="94"/>
    </row>
    <row r="59" spans="1:21" ht="18.75" customHeight="1" x14ac:dyDescent="0.25">
      <c r="A59" s="133"/>
      <c r="B59" s="1"/>
      <c r="C59" s="2"/>
      <c r="D59" s="99"/>
      <c r="E59" s="2"/>
      <c r="F59" s="2"/>
      <c r="G59" s="2"/>
      <c r="H59" s="111"/>
      <c r="I59" s="2"/>
      <c r="J59" s="2"/>
      <c r="K59" s="2"/>
      <c r="L59" s="99"/>
      <c r="M59" s="2"/>
      <c r="N59" s="25"/>
      <c r="O59" s="3">
        <f t="shared" si="1"/>
        <v>0</v>
      </c>
      <c r="P59" s="2"/>
      <c r="Q59" s="2"/>
      <c r="R59" s="99"/>
      <c r="S59" s="99"/>
      <c r="T59" s="151">
        <f>Tableau413[[#This Row],[MONTANT TOTAL TTC]]</f>
        <v>0</v>
      </c>
      <c r="U59" s="94"/>
    </row>
    <row r="60" spans="1:21" ht="18.75" customHeight="1" x14ac:dyDescent="0.25">
      <c r="A60" s="133"/>
      <c r="B60" s="4"/>
      <c r="C60" s="5"/>
      <c r="D60" s="101"/>
      <c r="E60" s="5"/>
      <c r="F60" s="5"/>
      <c r="G60" s="5"/>
      <c r="H60" s="112"/>
      <c r="I60" s="5"/>
      <c r="J60" s="5"/>
      <c r="K60" s="5"/>
      <c r="L60" s="101"/>
      <c r="M60" s="5"/>
      <c r="N60" s="26"/>
      <c r="O60" s="6">
        <f>IF(OR(C60="Refuse",C60="Refusé"),0,(N60*1.2))</f>
        <v>0</v>
      </c>
      <c r="P60" s="5"/>
      <c r="Q60" s="5"/>
      <c r="R60" s="101"/>
      <c r="S60" s="101"/>
      <c r="T60" s="151">
        <f>Tableau413[[#This Row],[MONTANT TOTAL TTC]]</f>
        <v>0</v>
      </c>
      <c r="U60" s="96"/>
    </row>
    <row r="61" spans="1:21" ht="18.75" customHeight="1" thickBot="1" x14ac:dyDescent="0.3">
      <c r="A61" s="133"/>
      <c r="B61" s="41" t="s">
        <v>10</v>
      </c>
      <c r="C61" s="42"/>
      <c r="D61" s="107"/>
      <c r="E61" s="42"/>
      <c r="F61" s="42"/>
      <c r="G61" s="42"/>
      <c r="H61" s="116"/>
      <c r="I61" s="42"/>
      <c r="J61" s="42"/>
      <c r="K61" s="42"/>
      <c r="L61" s="107"/>
      <c r="M61" s="42"/>
      <c r="N61" s="93">
        <f>SUBTOTAL(109,N35:N60)</f>
        <v>0</v>
      </c>
      <c r="O61" s="43">
        <f t="shared" ref="O61" si="2">IF(OR(C61="Refuse",C61="Refusé"),0,(N61*1.2))</f>
        <v>0</v>
      </c>
      <c r="P61" s="42"/>
      <c r="Q61" s="42"/>
      <c r="R61" s="107"/>
      <c r="S61" s="102"/>
      <c r="T61" s="154">
        <f>Tableau413[[#This Row],[MONTANT TOTAL TTC]]</f>
        <v>0</v>
      </c>
      <c r="U61" s="98"/>
    </row>
    <row r="62" spans="1:21" ht="14.25" customHeight="1" thickBot="1" x14ac:dyDescent="0.3"/>
    <row r="63" spans="1:21" ht="61.5" customHeight="1" thickBot="1" x14ac:dyDescent="0.3">
      <c r="A63" s="38"/>
      <c r="B63" s="129" t="s">
        <v>39</v>
      </c>
      <c r="C63" s="129"/>
      <c r="D63" s="129"/>
      <c r="E63" s="129"/>
      <c r="F63" s="129"/>
      <c r="G63" s="91" t="s">
        <v>38</v>
      </c>
      <c r="H63" s="114"/>
      <c r="I63" s="91"/>
      <c r="J63" s="91"/>
      <c r="K63" s="91"/>
      <c r="L63" s="104"/>
      <c r="M63" s="92"/>
      <c r="N63" s="92"/>
      <c r="O63" s="92"/>
      <c r="P63" s="92"/>
      <c r="Q63" s="92"/>
      <c r="R63" s="129" t="s">
        <v>38</v>
      </c>
      <c r="S63" s="130"/>
      <c r="T63" s="130"/>
      <c r="U63" s="130"/>
    </row>
    <row r="64" spans="1:21" ht="15.75" customHeight="1" x14ac:dyDescent="0.25"/>
    <row r="65" spans="1:21" ht="57" customHeight="1" x14ac:dyDescent="0.25">
      <c r="A65" s="159" t="s">
        <v>37</v>
      </c>
      <c r="B65" s="160"/>
      <c r="C65" s="160"/>
      <c r="D65" s="160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1"/>
    </row>
    <row r="66" spans="1:21" ht="45" x14ac:dyDescent="0.25">
      <c r="A66" s="158" t="s">
        <v>37</v>
      </c>
      <c r="B66" s="281" t="s">
        <v>18</v>
      </c>
      <c r="C66" s="281" t="s">
        <v>0</v>
      </c>
      <c r="D66" s="282" t="s">
        <v>1</v>
      </c>
      <c r="E66" s="281" t="s">
        <v>2</v>
      </c>
      <c r="F66" s="281" t="s">
        <v>3</v>
      </c>
      <c r="G66" s="281" t="s">
        <v>11</v>
      </c>
      <c r="H66" s="283" t="s">
        <v>14</v>
      </c>
      <c r="I66" s="281" t="s">
        <v>13</v>
      </c>
      <c r="J66" s="281" t="s">
        <v>27</v>
      </c>
      <c r="K66" s="281" t="s">
        <v>8</v>
      </c>
      <c r="L66" s="282" t="s">
        <v>50</v>
      </c>
      <c r="M66" s="284" t="s">
        <v>6</v>
      </c>
      <c r="N66" s="285" t="s">
        <v>55</v>
      </c>
      <c r="O66" s="285" t="s">
        <v>56</v>
      </c>
      <c r="P66" s="281" t="s">
        <v>7</v>
      </c>
      <c r="Q66" s="281" t="s">
        <v>15</v>
      </c>
      <c r="R66" s="282" t="s">
        <v>16</v>
      </c>
      <c r="S66" s="284" t="s">
        <v>4</v>
      </c>
      <c r="T66" s="285" t="s">
        <v>9</v>
      </c>
      <c r="U66" s="281" t="s">
        <v>12</v>
      </c>
    </row>
    <row r="67" spans="1:21" ht="18.75" customHeight="1" x14ac:dyDescent="0.25">
      <c r="A67" s="158"/>
      <c r="B67" s="2"/>
      <c r="C67" s="2"/>
      <c r="D67" s="99"/>
      <c r="E67" s="2"/>
      <c r="F67" s="2"/>
      <c r="G67" s="2"/>
      <c r="H67" s="111"/>
      <c r="I67" s="2"/>
      <c r="J67" s="2"/>
      <c r="K67" s="9"/>
      <c r="L67" s="99"/>
      <c r="M67" s="2"/>
      <c r="N67" s="25"/>
      <c r="O67" s="3">
        <f>IF(OR(C67="Refuse",C67="Refusé"),0,(N67*1.2))</f>
        <v>0</v>
      </c>
      <c r="P67" s="2"/>
      <c r="Q67" s="2"/>
      <c r="R67" s="99"/>
      <c r="S67" s="99"/>
      <c r="T67" s="151">
        <f>Tableau11114[[#This Row],[MONTANT TOTAL TTC]]</f>
        <v>0</v>
      </c>
      <c r="U67" s="94"/>
    </row>
    <row r="68" spans="1:21" ht="18.75" customHeight="1" x14ac:dyDescent="0.25">
      <c r="A68" s="158"/>
      <c r="B68" s="1"/>
      <c r="C68" s="2"/>
      <c r="D68" s="99"/>
      <c r="E68" s="2"/>
      <c r="F68" s="2"/>
      <c r="G68" s="2"/>
      <c r="H68" s="111"/>
      <c r="I68" s="2"/>
      <c r="J68" s="2"/>
      <c r="K68" s="2"/>
      <c r="L68" s="99"/>
      <c r="M68" s="2"/>
      <c r="N68" s="25"/>
      <c r="O68" s="3">
        <f t="shared" ref="O68:O91" si="3">IF(OR(C68="Refuse",C68="Refusé"),0,(N68*1.2))</f>
        <v>0</v>
      </c>
      <c r="P68" s="2"/>
      <c r="Q68" s="2"/>
      <c r="R68" s="99"/>
      <c r="S68" s="99"/>
      <c r="T68" s="151">
        <f>Tableau11114[[#This Row],[MONTANT TOTAL TTC]]</f>
        <v>0</v>
      </c>
      <c r="U68" s="94"/>
    </row>
    <row r="69" spans="1:21" ht="18.75" customHeight="1" x14ac:dyDescent="0.25">
      <c r="A69" s="158"/>
      <c r="B69" s="1"/>
      <c r="C69" s="2"/>
      <c r="D69" s="99"/>
      <c r="E69" s="2"/>
      <c r="F69" s="2"/>
      <c r="G69" s="2"/>
      <c r="H69" s="111"/>
      <c r="I69" s="2"/>
      <c r="J69" s="2"/>
      <c r="K69" s="2"/>
      <c r="L69" s="99"/>
      <c r="M69" s="2"/>
      <c r="N69" s="25"/>
      <c r="O69" s="3">
        <f t="shared" si="3"/>
        <v>0</v>
      </c>
      <c r="P69" s="2"/>
      <c r="Q69" s="2"/>
      <c r="R69" s="99"/>
      <c r="S69" s="99"/>
      <c r="T69" s="151">
        <f>Tableau11114[[#This Row],[MONTANT TOTAL TTC]]</f>
        <v>0</v>
      </c>
      <c r="U69" s="94"/>
    </row>
    <row r="70" spans="1:21" ht="18.75" customHeight="1" x14ac:dyDescent="0.25">
      <c r="A70" s="158"/>
      <c r="B70" s="1"/>
      <c r="C70" s="2"/>
      <c r="D70" s="99"/>
      <c r="E70" s="2"/>
      <c r="F70" s="2"/>
      <c r="G70" s="2"/>
      <c r="H70" s="111"/>
      <c r="I70" s="2"/>
      <c r="J70" s="2"/>
      <c r="K70" s="2"/>
      <c r="L70" s="99"/>
      <c r="M70" s="2"/>
      <c r="N70" s="25"/>
      <c r="O70" s="3">
        <f t="shared" si="3"/>
        <v>0</v>
      </c>
      <c r="P70" s="2"/>
      <c r="Q70" s="2"/>
      <c r="R70" s="99"/>
      <c r="S70" s="99"/>
      <c r="T70" s="151">
        <f>Tableau11114[[#This Row],[MONTANT TOTAL TTC]]</f>
        <v>0</v>
      </c>
      <c r="U70" s="94"/>
    </row>
    <row r="71" spans="1:21" ht="18.75" customHeight="1" x14ac:dyDescent="0.25">
      <c r="A71" s="158"/>
      <c r="B71" s="1"/>
      <c r="C71" s="2"/>
      <c r="D71" s="99"/>
      <c r="E71" s="2"/>
      <c r="F71" s="2"/>
      <c r="G71" s="2"/>
      <c r="H71" s="111"/>
      <c r="I71" s="2"/>
      <c r="J71" s="2"/>
      <c r="K71" s="2"/>
      <c r="L71" s="99"/>
      <c r="M71" s="2"/>
      <c r="N71" s="25"/>
      <c r="O71" s="3">
        <f t="shared" si="3"/>
        <v>0</v>
      </c>
      <c r="P71" s="2"/>
      <c r="Q71" s="2"/>
      <c r="R71" s="99"/>
      <c r="S71" s="99"/>
      <c r="T71" s="151">
        <f>Tableau11114[[#This Row],[MONTANT TOTAL TTC]]</f>
        <v>0</v>
      </c>
      <c r="U71" s="94"/>
    </row>
    <row r="72" spans="1:21" ht="18.75" customHeight="1" x14ac:dyDescent="0.25">
      <c r="A72" s="158"/>
      <c r="B72" s="1"/>
      <c r="C72" s="2"/>
      <c r="D72" s="99"/>
      <c r="E72" s="2"/>
      <c r="F72" s="2"/>
      <c r="G72" s="2"/>
      <c r="H72" s="111"/>
      <c r="I72" s="2"/>
      <c r="J72" s="2"/>
      <c r="K72" s="2"/>
      <c r="L72" s="99"/>
      <c r="M72" s="2"/>
      <c r="N72" s="25"/>
      <c r="O72" s="3">
        <f t="shared" si="3"/>
        <v>0</v>
      </c>
      <c r="P72" s="2"/>
      <c r="Q72" s="2"/>
      <c r="R72" s="99"/>
      <c r="S72" s="99"/>
      <c r="T72" s="151">
        <f>Tableau11114[[#This Row],[MONTANT TOTAL TTC]]</f>
        <v>0</v>
      </c>
      <c r="U72" s="94"/>
    </row>
    <row r="73" spans="1:21" ht="18.75" customHeight="1" x14ac:dyDescent="0.25">
      <c r="A73" s="158"/>
      <c r="B73" s="1"/>
      <c r="C73" s="2"/>
      <c r="D73" s="99"/>
      <c r="E73" s="2"/>
      <c r="F73" s="2"/>
      <c r="G73" s="2"/>
      <c r="H73" s="111"/>
      <c r="I73" s="2"/>
      <c r="J73" s="2"/>
      <c r="K73" s="2"/>
      <c r="L73" s="99"/>
      <c r="M73" s="2"/>
      <c r="N73" s="25"/>
      <c r="O73" s="3">
        <f t="shared" si="3"/>
        <v>0</v>
      </c>
      <c r="P73" s="2"/>
      <c r="Q73" s="2"/>
      <c r="R73" s="99"/>
      <c r="S73" s="99"/>
      <c r="T73" s="151">
        <f>Tableau11114[[#This Row],[MONTANT TOTAL TTC]]</f>
        <v>0</v>
      </c>
      <c r="U73" s="94"/>
    </row>
    <row r="74" spans="1:21" ht="18.75" customHeight="1" x14ac:dyDescent="0.25">
      <c r="A74" s="158"/>
      <c r="B74" s="1"/>
      <c r="C74" s="2"/>
      <c r="D74" s="99"/>
      <c r="E74" s="2"/>
      <c r="F74" s="2"/>
      <c r="G74" s="2"/>
      <c r="H74" s="111"/>
      <c r="I74" s="2"/>
      <c r="J74" s="2"/>
      <c r="K74" s="2"/>
      <c r="L74" s="99"/>
      <c r="M74" s="2"/>
      <c r="N74" s="25"/>
      <c r="O74" s="3">
        <f t="shared" si="3"/>
        <v>0</v>
      </c>
      <c r="P74" s="2"/>
      <c r="Q74" s="2"/>
      <c r="R74" s="99"/>
      <c r="S74" s="99"/>
      <c r="T74" s="151">
        <f>Tableau11114[[#This Row],[MONTANT TOTAL TTC]]</f>
        <v>0</v>
      </c>
      <c r="U74" s="94"/>
    </row>
    <row r="75" spans="1:21" ht="18.75" customHeight="1" x14ac:dyDescent="0.25">
      <c r="A75" s="158"/>
      <c r="B75" s="1"/>
      <c r="C75" s="2"/>
      <c r="D75" s="99"/>
      <c r="E75" s="2"/>
      <c r="F75" s="2"/>
      <c r="G75" s="2"/>
      <c r="H75" s="111"/>
      <c r="I75" s="2"/>
      <c r="J75" s="2"/>
      <c r="K75" s="2"/>
      <c r="L75" s="99"/>
      <c r="M75" s="2"/>
      <c r="N75" s="25"/>
      <c r="O75" s="3">
        <f t="shared" si="3"/>
        <v>0</v>
      </c>
      <c r="P75" s="2"/>
      <c r="Q75" s="2"/>
      <c r="R75" s="99"/>
      <c r="S75" s="99"/>
      <c r="T75" s="151">
        <f>Tableau11114[[#This Row],[MONTANT TOTAL TTC]]</f>
        <v>0</v>
      </c>
      <c r="U75" s="94"/>
    </row>
    <row r="76" spans="1:21" ht="18.75" customHeight="1" x14ac:dyDescent="0.25">
      <c r="A76" s="158"/>
      <c r="B76" s="1"/>
      <c r="C76" s="2"/>
      <c r="D76" s="99"/>
      <c r="E76" s="2"/>
      <c r="F76" s="2"/>
      <c r="G76" s="2"/>
      <c r="H76" s="111"/>
      <c r="I76" s="2"/>
      <c r="J76" s="2"/>
      <c r="K76" s="2"/>
      <c r="L76" s="99"/>
      <c r="M76" s="2"/>
      <c r="N76" s="25"/>
      <c r="O76" s="3">
        <f t="shared" si="3"/>
        <v>0</v>
      </c>
      <c r="P76" s="2"/>
      <c r="Q76" s="2"/>
      <c r="R76" s="99"/>
      <c r="S76" s="99"/>
      <c r="T76" s="151">
        <f>Tableau11114[[#This Row],[MONTANT TOTAL TTC]]</f>
        <v>0</v>
      </c>
      <c r="U76" s="94"/>
    </row>
    <row r="77" spans="1:21" ht="18.75" customHeight="1" x14ac:dyDescent="0.25">
      <c r="A77" s="158"/>
      <c r="B77" s="1"/>
      <c r="C77" s="2"/>
      <c r="D77" s="99"/>
      <c r="E77" s="2"/>
      <c r="F77" s="2"/>
      <c r="G77" s="2"/>
      <c r="H77" s="111"/>
      <c r="I77" s="2"/>
      <c r="J77" s="2"/>
      <c r="K77" s="2"/>
      <c r="L77" s="99"/>
      <c r="M77" s="2"/>
      <c r="N77" s="25"/>
      <c r="O77" s="3">
        <f t="shared" si="3"/>
        <v>0</v>
      </c>
      <c r="P77" s="2"/>
      <c r="Q77" s="2"/>
      <c r="R77" s="99"/>
      <c r="S77" s="99"/>
      <c r="T77" s="151">
        <f>Tableau11114[[#This Row],[MONTANT TOTAL TTC]]</f>
        <v>0</v>
      </c>
      <c r="U77" s="94"/>
    </row>
    <row r="78" spans="1:21" ht="18.75" customHeight="1" x14ac:dyDescent="0.25">
      <c r="A78" s="158"/>
      <c r="B78" s="1"/>
      <c r="C78" s="2"/>
      <c r="D78" s="99"/>
      <c r="E78" s="2"/>
      <c r="F78" s="2"/>
      <c r="G78" s="2"/>
      <c r="H78" s="111"/>
      <c r="I78" s="2"/>
      <c r="J78" s="2"/>
      <c r="K78" s="2"/>
      <c r="L78" s="99"/>
      <c r="M78" s="2"/>
      <c r="N78" s="25"/>
      <c r="O78" s="3">
        <f t="shared" si="3"/>
        <v>0</v>
      </c>
      <c r="P78" s="2"/>
      <c r="Q78" s="2"/>
      <c r="R78" s="99"/>
      <c r="S78" s="99"/>
      <c r="T78" s="151">
        <f>Tableau11114[[#This Row],[MONTANT TOTAL TTC]]</f>
        <v>0</v>
      </c>
      <c r="U78" s="94"/>
    </row>
    <row r="79" spans="1:21" ht="18.75" customHeight="1" x14ac:dyDescent="0.25">
      <c r="A79" s="158"/>
      <c r="B79" s="1"/>
      <c r="C79" s="2"/>
      <c r="D79" s="99"/>
      <c r="E79" s="2"/>
      <c r="F79" s="2"/>
      <c r="G79" s="2"/>
      <c r="H79" s="111"/>
      <c r="I79" s="2"/>
      <c r="J79" s="2"/>
      <c r="K79" s="2"/>
      <c r="L79" s="99"/>
      <c r="M79" s="2"/>
      <c r="N79" s="25"/>
      <c r="O79" s="3">
        <f t="shared" si="3"/>
        <v>0</v>
      </c>
      <c r="P79" s="2"/>
      <c r="Q79" s="2"/>
      <c r="R79" s="99"/>
      <c r="S79" s="99"/>
      <c r="T79" s="151">
        <f>Tableau11114[[#This Row],[MONTANT TOTAL TTC]]</f>
        <v>0</v>
      </c>
      <c r="U79" s="94"/>
    </row>
    <row r="80" spans="1:21" ht="18.75" customHeight="1" x14ac:dyDescent="0.25">
      <c r="A80" s="158"/>
      <c r="B80" s="1"/>
      <c r="C80" s="2"/>
      <c r="D80" s="99"/>
      <c r="E80" s="2"/>
      <c r="F80" s="2"/>
      <c r="G80" s="2"/>
      <c r="H80" s="111"/>
      <c r="I80" s="2"/>
      <c r="J80" s="2"/>
      <c r="K80" s="2"/>
      <c r="L80" s="99"/>
      <c r="M80" s="2"/>
      <c r="N80" s="25"/>
      <c r="O80" s="3">
        <f t="shared" si="3"/>
        <v>0</v>
      </c>
      <c r="P80" s="2"/>
      <c r="Q80" s="2"/>
      <c r="R80" s="99"/>
      <c r="S80" s="99"/>
      <c r="T80" s="151">
        <f>Tableau11114[[#This Row],[MONTANT TOTAL TTC]]</f>
        <v>0</v>
      </c>
      <c r="U80" s="94"/>
    </row>
    <row r="81" spans="1:21" ht="18.75" customHeight="1" x14ac:dyDescent="0.25">
      <c r="A81" s="158"/>
      <c r="B81" s="1"/>
      <c r="C81" s="2"/>
      <c r="D81" s="99"/>
      <c r="E81" s="2"/>
      <c r="F81" s="2"/>
      <c r="G81" s="2"/>
      <c r="H81" s="111"/>
      <c r="I81" s="2"/>
      <c r="J81" s="2"/>
      <c r="K81" s="2"/>
      <c r="L81" s="99"/>
      <c r="M81" s="2"/>
      <c r="N81" s="25"/>
      <c r="O81" s="3">
        <f t="shared" si="3"/>
        <v>0</v>
      </c>
      <c r="P81" s="2"/>
      <c r="Q81" s="2"/>
      <c r="R81" s="99"/>
      <c r="S81" s="99"/>
      <c r="T81" s="151">
        <f>Tableau11114[[#This Row],[MONTANT TOTAL TTC]]</f>
        <v>0</v>
      </c>
      <c r="U81" s="94"/>
    </row>
    <row r="82" spans="1:21" ht="18.75" customHeight="1" x14ac:dyDescent="0.25">
      <c r="A82" s="158"/>
      <c r="B82" s="1"/>
      <c r="C82" s="2"/>
      <c r="D82" s="99"/>
      <c r="E82" s="2"/>
      <c r="F82" s="2"/>
      <c r="G82" s="2"/>
      <c r="H82" s="111"/>
      <c r="I82" s="2"/>
      <c r="J82" s="2"/>
      <c r="K82" s="2"/>
      <c r="L82" s="99"/>
      <c r="M82" s="2"/>
      <c r="N82" s="25"/>
      <c r="O82" s="3">
        <f t="shared" si="3"/>
        <v>0</v>
      </c>
      <c r="P82" s="2"/>
      <c r="Q82" s="2"/>
      <c r="R82" s="99"/>
      <c r="S82" s="99"/>
      <c r="T82" s="151">
        <f>Tableau11114[[#This Row],[MONTANT TOTAL TTC]]</f>
        <v>0</v>
      </c>
      <c r="U82" s="94"/>
    </row>
    <row r="83" spans="1:21" ht="18.75" customHeight="1" x14ac:dyDescent="0.25">
      <c r="A83" s="158"/>
      <c r="B83" s="1"/>
      <c r="C83" s="2"/>
      <c r="D83" s="99"/>
      <c r="E83" s="2"/>
      <c r="F83" s="2"/>
      <c r="G83" s="2"/>
      <c r="H83" s="111"/>
      <c r="I83" s="2"/>
      <c r="J83" s="2"/>
      <c r="K83" s="2"/>
      <c r="L83" s="99"/>
      <c r="M83" s="2"/>
      <c r="N83" s="25"/>
      <c r="O83" s="3">
        <f t="shared" si="3"/>
        <v>0</v>
      </c>
      <c r="P83" s="2"/>
      <c r="Q83" s="2"/>
      <c r="R83" s="99"/>
      <c r="S83" s="99"/>
      <c r="T83" s="151">
        <f>Tableau11114[[#This Row],[MONTANT TOTAL TTC]]</f>
        <v>0</v>
      </c>
      <c r="U83" s="94"/>
    </row>
    <row r="84" spans="1:21" ht="18.75" customHeight="1" x14ac:dyDescent="0.25">
      <c r="A84" s="158"/>
      <c r="B84" s="1"/>
      <c r="C84" s="2"/>
      <c r="D84" s="99"/>
      <c r="E84" s="2"/>
      <c r="F84" s="2"/>
      <c r="G84" s="2"/>
      <c r="H84" s="111"/>
      <c r="I84" s="2"/>
      <c r="J84" s="2"/>
      <c r="K84" s="2"/>
      <c r="L84" s="99"/>
      <c r="M84" s="2"/>
      <c r="N84" s="25"/>
      <c r="O84" s="3">
        <f t="shared" si="3"/>
        <v>0</v>
      </c>
      <c r="P84" s="2"/>
      <c r="Q84" s="2"/>
      <c r="R84" s="99"/>
      <c r="S84" s="99"/>
      <c r="T84" s="151">
        <f>Tableau11114[[#This Row],[MONTANT TOTAL TTC]]</f>
        <v>0</v>
      </c>
      <c r="U84" s="94"/>
    </row>
    <row r="85" spans="1:21" ht="18.75" customHeight="1" x14ac:dyDescent="0.25">
      <c r="A85" s="158"/>
      <c r="B85" s="1"/>
      <c r="C85" s="2"/>
      <c r="D85" s="99"/>
      <c r="E85" s="2"/>
      <c r="F85" s="2"/>
      <c r="G85" s="2"/>
      <c r="H85" s="111"/>
      <c r="I85" s="2"/>
      <c r="J85" s="2"/>
      <c r="K85" s="2"/>
      <c r="L85" s="99"/>
      <c r="M85" s="2"/>
      <c r="N85" s="25"/>
      <c r="O85" s="3">
        <f t="shared" si="3"/>
        <v>0</v>
      </c>
      <c r="P85" s="2"/>
      <c r="Q85" s="2"/>
      <c r="R85" s="99"/>
      <c r="S85" s="99"/>
      <c r="T85" s="151">
        <f>Tableau11114[[#This Row],[MONTANT TOTAL TTC]]</f>
        <v>0</v>
      </c>
      <c r="U85" s="94"/>
    </row>
    <row r="86" spans="1:21" ht="18.75" customHeight="1" x14ac:dyDescent="0.25">
      <c r="A86" s="158"/>
      <c r="B86" s="1"/>
      <c r="C86" s="2"/>
      <c r="D86" s="99"/>
      <c r="E86" s="2"/>
      <c r="F86" s="2"/>
      <c r="G86" s="2"/>
      <c r="H86" s="111"/>
      <c r="I86" s="2"/>
      <c r="J86" s="2"/>
      <c r="K86" s="2"/>
      <c r="L86" s="99"/>
      <c r="M86" s="2"/>
      <c r="N86" s="25"/>
      <c r="O86" s="3">
        <f t="shared" si="3"/>
        <v>0</v>
      </c>
      <c r="P86" s="2"/>
      <c r="Q86" s="2"/>
      <c r="R86" s="99"/>
      <c r="S86" s="99"/>
      <c r="T86" s="151">
        <f>Tableau11114[[#This Row],[MONTANT TOTAL TTC]]</f>
        <v>0</v>
      </c>
      <c r="U86" s="94"/>
    </row>
    <row r="87" spans="1:21" ht="18.75" customHeight="1" x14ac:dyDescent="0.25">
      <c r="A87" s="158"/>
      <c r="B87" s="1"/>
      <c r="C87" s="2"/>
      <c r="D87" s="99"/>
      <c r="E87" s="2"/>
      <c r="F87" s="2"/>
      <c r="G87" s="2"/>
      <c r="H87" s="111"/>
      <c r="I87" s="2"/>
      <c r="J87" s="2"/>
      <c r="K87" s="2"/>
      <c r="L87" s="99"/>
      <c r="M87" s="2"/>
      <c r="N87" s="25"/>
      <c r="O87" s="3">
        <f t="shared" si="3"/>
        <v>0</v>
      </c>
      <c r="P87" s="2"/>
      <c r="Q87" s="2"/>
      <c r="R87" s="99"/>
      <c r="S87" s="99"/>
      <c r="T87" s="151">
        <f>Tableau11114[[#This Row],[MONTANT TOTAL TTC]]</f>
        <v>0</v>
      </c>
      <c r="U87" s="94"/>
    </row>
    <row r="88" spans="1:21" ht="18.75" customHeight="1" x14ac:dyDescent="0.25">
      <c r="A88" s="158"/>
      <c r="B88" s="1"/>
      <c r="C88" s="2"/>
      <c r="D88" s="99"/>
      <c r="E88" s="2"/>
      <c r="F88" s="2"/>
      <c r="G88" s="2"/>
      <c r="H88" s="111"/>
      <c r="I88" s="2"/>
      <c r="J88" s="2"/>
      <c r="K88" s="2"/>
      <c r="L88" s="99"/>
      <c r="M88" s="2"/>
      <c r="N88" s="25"/>
      <c r="O88" s="3">
        <f t="shared" si="3"/>
        <v>0</v>
      </c>
      <c r="P88" s="2"/>
      <c r="Q88" s="2"/>
      <c r="R88" s="99"/>
      <c r="S88" s="99"/>
      <c r="T88" s="151">
        <f>Tableau11114[[#This Row],[MONTANT TOTAL TTC]]</f>
        <v>0</v>
      </c>
      <c r="U88" s="94"/>
    </row>
    <row r="89" spans="1:21" ht="18.75" customHeight="1" x14ac:dyDescent="0.25">
      <c r="A89" s="158"/>
      <c r="B89" s="1"/>
      <c r="C89" s="2"/>
      <c r="D89" s="99"/>
      <c r="E89" s="2"/>
      <c r="F89" s="2"/>
      <c r="G89" s="2"/>
      <c r="H89" s="111"/>
      <c r="I89" s="2"/>
      <c r="J89" s="2"/>
      <c r="K89" s="2"/>
      <c r="L89" s="99"/>
      <c r="M89" s="2"/>
      <c r="N89" s="25"/>
      <c r="O89" s="3">
        <f t="shared" si="3"/>
        <v>0</v>
      </c>
      <c r="P89" s="2"/>
      <c r="Q89" s="2"/>
      <c r="R89" s="99"/>
      <c r="S89" s="99"/>
      <c r="T89" s="151">
        <f>Tableau11114[[#This Row],[MONTANT TOTAL TTC]]</f>
        <v>0</v>
      </c>
      <c r="U89" s="94"/>
    </row>
    <row r="90" spans="1:21" ht="18.75" customHeight="1" x14ac:dyDescent="0.25">
      <c r="A90" s="158"/>
      <c r="B90" s="1"/>
      <c r="C90" s="2"/>
      <c r="D90" s="99"/>
      <c r="E90" s="2"/>
      <c r="F90" s="2"/>
      <c r="G90" s="2"/>
      <c r="H90" s="111"/>
      <c r="I90" s="2"/>
      <c r="J90" s="2"/>
      <c r="K90" s="2"/>
      <c r="L90" s="99"/>
      <c r="M90" s="2"/>
      <c r="N90" s="25"/>
      <c r="O90" s="3">
        <f t="shared" si="3"/>
        <v>0</v>
      </c>
      <c r="P90" s="2"/>
      <c r="Q90" s="2"/>
      <c r="R90" s="99"/>
      <c r="S90" s="99"/>
      <c r="T90" s="151">
        <f>Tableau11114[[#This Row],[MONTANT TOTAL TTC]]</f>
        <v>0</v>
      </c>
      <c r="U90" s="94"/>
    </row>
    <row r="91" spans="1:21" ht="18.75" customHeight="1" x14ac:dyDescent="0.25">
      <c r="A91" s="158"/>
      <c r="B91" s="1"/>
      <c r="C91" s="2"/>
      <c r="D91" s="99"/>
      <c r="E91" s="2"/>
      <c r="F91" s="2"/>
      <c r="G91" s="2"/>
      <c r="H91" s="111"/>
      <c r="I91" s="2"/>
      <c r="J91" s="2"/>
      <c r="K91" s="2"/>
      <c r="L91" s="99"/>
      <c r="M91" s="2"/>
      <c r="N91" s="25"/>
      <c r="O91" s="3">
        <f t="shared" si="3"/>
        <v>0</v>
      </c>
      <c r="P91" s="2"/>
      <c r="Q91" s="2"/>
      <c r="R91" s="99"/>
      <c r="S91" s="99"/>
      <c r="T91" s="151">
        <f>Tableau11114[[#This Row],[MONTANT TOTAL TTC]]</f>
        <v>0</v>
      </c>
      <c r="U91" s="94"/>
    </row>
    <row r="92" spans="1:21" ht="18.75" customHeight="1" x14ac:dyDescent="0.25">
      <c r="A92" s="158"/>
      <c r="B92" s="4"/>
      <c r="C92" s="5"/>
      <c r="D92" s="101"/>
      <c r="E92" s="5"/>
      <c r="F92" s="5"/>
      <c r="G92" s="5"/>
      <c r="H92" s="112"/>
      <c r="I92" s="5"/>
      <c r="J92" s="5"/>
      <c r="K92" s="5"/>
      <c r="L92" s="101"/>
      <c r="M92" s="5"/>
      <c r="N92" s="26"/>
      <c r="O92" s="6">
        <f>IF(OR(C92="Refuse",C92="Refusé"),0,(N92*1.2))</f>
        <v>0</v>
      </c>
      <c r="P92" s="5"/>
      <c r="Q92" s="5"/>
      <c r="R92" s="101"/>
      <c r="S92" s="101"/>
      <c r="T92" s="151">
        <f>Tableau11114[[#This Row],[MONTANT TOTAL TTC]]</f>
        <v>0</v>
      </c>
      <c r="U92" s="96"/>
    </row>
    <row r="93" spans="1:21" ht="15.75" thickBot="1" x14ac:dyDescent="0.3">
      <c r="A93" s="158"/>
      <c r="B93" s="41" t="s">
        <v>10</v>
      </c>
      <c r="C93" s="42"/>
      <c r="D93" s="107"/>
      <c r="E93" s="42"/>
      <c r="F93" s="42"/>
      <c r="G93" s="42"/>
      <c r="H93" s="116"/>
      <c r="I93" s="42"/>
      <c r="J93" s="42"/>
      <c r="K93" s="42"/>
      <c r="L93" s="107"/>
      <c r="M93" s="42"/>
      <c r="N93" s="93">
        <f>SUBTOTAL(109,N67:N92)</f>
        <v>0</v>
      </c>
      <c r="O93" s="43">
        <f t="shared" ref="O93" si="4">IF(OR(C93="Refuse",C93="Refusé"),0,(N93*1.2))</f>
        <v>0</v>
      </c>
      <c r="P93" s="42"/>
      <c r="Q93" s="42"/>
      <c r="R93" s="107"/>
      <c r="S93" s="102"/>
      <c r="T93" s="154">
        <f>Tableau11114[[#This Row],[MONTANT TOTAL TTC]]</f>
        <v>0</v>
      </c>
      <c r="U93" s="98"/>
    </row>
    <row r="94" spans="1:21" x14ac:dyDescent="0.25">
      <c r="B94" s="19"/>
      <c r="C94" s="19"/>
      <c r="D94" s="103"/>
      <c r="E94" s="19"/>
      <c r="F94" s="19"/>
      <c r="G94" s="19"/>
      <c r="H94" s="113"/>
      <c r="I94" s="19"/>
      <c r="J94" s="19"/>
      <c r="K94" s="19"/>
      <c r="L94" s="103"/>
      <c r="M94" s="27"/>
      <c r="N94" s="20"/>
      <c r="O94" s="19"/>
      <c r="P94" s="19"/>
      <c r="Q94" s="19"/>
      <c r="R94" s="103"/>
      <c r="S94" s="103"/>
      <c r="T94" s="20"/>
      <c r="U94" s="19"/>
    </row>
  </sheetData>
  <mergeCells count="9">
    <mergeCell ref="A66:A93"/>
    <mergeCell ref="A1:U1"/>
    <mergeCell ref="A33:U33"/>
    <mergeCell ref="A65:U65"/>
    <mergeCell ref="R63:U63"/>
    <mergeCell ref="A3:A28"/>
    <mergeCell ref="B31:F31"/>
    <mergeCell ref="A34:A61"/>
    <mergeCell ref="B63:F63"/>
  </mergeCells>
  <conditionalFormatting sqref="O2:O30 O61:O64 L61:L64 O94:O1048576 L94:L1048576 L66">
    <cfRule type="cellIs" dxfId="269" priority="146" operator="equal">
      <formula>"OUI"</formula>
    </cfRule>
    <cfRule type="cellIs" dxfId="268" priority="147" operator="equal">
      <formula>"NON"</formula>
    </cfRule>
  </conditionalFormatting>
  <conditionalFormatting sqref="B31:B32 L31:L32 G31:G32 U31:U32 B62:U64 B66:I66 B3:U30 K66:M66 B94:U133 P66:U66">
    <cfRule type="expression" dxfId="267" priority="143">
      <formula>IF($B3="REFUSE",1)</formula>
    </cfRule>
    <cfRule type="expression" dxfId="266" priority="144">
      <formula>IF($B3="ACCORD",1)</formula>
    </cfRule>
    <cfRule type="expression" dxfId="265" priority="145">
      <formula>IF($B3="PAYE",1)</formula>
    </cfRule>
  </conditionalFormatting>
  <conditionalFormatting sqref="R31:R32">
    <cfRule type="expression" dxfId="264" priority="140">
      <formula>IF($B31="REFUSE",1)</formula>
    </cfRule>
    <cfRule type="expression" dxfId="263" priority="141">
      <formula>IF($B31="ACCORD",1)</formula>
    </cfRule>
    <cfRule type="expression" dxfId="262" priority="142">
      <formula>IF($B31="PAYE",1)</formula>
    </cfRule>
  </conditionalFormatting>
  <conditionalFormatting sqref="B61:L61 O61:R61 T61:U61">
    <cfRule type="expression" dxfId="261" priority="137">
      <formula>IF($B61="REFUSE",1)</formula>
    </cfRule>
    <cfRule type="expression" dxfId="260" priority="138">
      <formula>IF($B61="ACCORD",1)</formula>
    </cfRule>
    <cfRule type="expression" dxfId="259" priority="139">
      <formula>IF($B61="PAYE",1)</formula>
    </cfRule>
  </conditionalFormatting>
  <conditionalFormatting sqref="B61:L61 O61:R61 T61:U61">
    <cfRule type="expression" dxfId="258" priority="134">
      <formula>IF($B61="REFUSE",1)</formula>
    </cfRule>
    <cfRule type="expression" dxfId="257" priority="135">
      <formula>IF($B61="ACCORD",1)</formula>
    </cfRule>
    <cfRule type="expression" dxfId="256" priority="136">
      <formula>IF($B61="PAYE",1)</formula>
    </cfRule>
  </conditionalFormatting>
  <conditionalFormatting sqref="R63">
    <cfRule type="expression" dxfId="255" priority="131">
      <formula>IF($B63="REFUSE",1)</formula>
    </cfRule>
    <cfRule type="expression" dxfId="254" priority="132">
      <formula>IF($B63="ACCORD",1)</formula>
    </cfRule>
    <cfRule type="expression" dxfId="253" priority="133">
      <formula>IF($B63="PAYE",1)</formula>
    </cfRule>
  </conditionalFormatting>
  <conditionalFormatting sqref="L2:L30 L34">
    <cfRule type="cellIs" dxfId="252" priority="129" operator="equal">
      <formula>"OUI"</formula>
    </cfRule>
    <cfRule type="cellIs" dxfId="251" priority="130" operator="equal">
      <formula>"NON"</formula>
    </cfRule>
  </conditionalFormatting>
  <conditionalFormatting sqref="O31:O32">
    <cfRule type="expression" dxfId="250" priority="126">
      <formula>IF($B31="REFUSE",1)</formula>
    </cfRule>
    <cfRule type="expression" dxfId="249" priority="127">
      <formula>IF($B31="ACCORD",1)</formula>
    </cfRule>
    <cfRule type="expression" dxfId="248" priority="128">
      <formula>IF($B31="PAYE",1)</formula>
    </cfRule>
  </conditionalFormatting>
  <conditionalFormatting sqref="O63">
    <cfRule type="expression" dxfId="247" priority="123">
      <formula>IF($B63="REFUSE",1)</formula>
    </cfRule>
    <cfRule type="expression" dxfId="246" priority="124">
      <formula>IF($B63="ACCORD",1)</formula>
    </cfRule>
    <cfRule type="expression" dxfId="245" priority="125">
      <formula>IF($B63="PAYE",1)</formula>
    </cfRule>
  </conditionalFormatting>
  <conditionalFormatting sqref="S61">
    <cfRule type="expression" dxfId="244" priority="112">
      <formula>IF($B61="REFUSE",1)</formula>
    </cfRule>
    <cfRule type="expression" dxfId="243" priority="113">
      <formula>IF($B61="ACCORD",1)</formula>
    </cfRule>
    <cfRule type="expression" dxfId="242" priority="114">
      <formula>IF($B61="PAYE",1)</formula>
    </cfRule>
  </conditionalFormatting>
  <conditionalFormatting sqref="N61">
    <cfRule type="expression" dxfId="241" priority="109">
      <formula>IF($B61="REFUSE",1)</formula>
    </cfRule>
    <cfRule type="expression" dxfId="240" priority="110">
      <formula>IF($B61="ACCORD",1)</formula>
    </cfRule>
    <cfRule type="expression" dxfId="239" priority="111">
      <formula>IF($B61="PAYE",1)</formula>
    </cfRule>
  </conditionalFormatting>
  <conditionalFormatting sqref="P2:P29">
    <cfRule type="cellIs" dxfId="238" priority="104" operator="equal">
      <formula>"OUI"</formula>
    </cfRule>
    <cfRule type="cellIs" dxfId="237" priority="105" operator="equal">
      <formula>"NON"</formula>
    </cfRule>
  </conditionalFormatting>
  <conditionalFormatting sqref="M2:M29">
    <cfRule type="cellIs" dxfId="236" priority="102" operator="equal">
      <formula>"OUI"</formula>
    </cfRule>
    <cfRule type="cellIs" dxfId="235" priority="103" operator="equal">
      <formula>"NON"</formula>
    </cfRule>
  </conditionalFormatting>
  <conditionalFormatting sqref="P34">
    <cfRule type="cellIs" dxfId="234" priority="94" operator="equal">
      <formula>"OUI"</formula>
    </cfRule>
    <cfRule type="cellIs" dxfId="233" priority="95" operator="equal">
      <formula>"NON"</formula>
    </cfRule>
  </conditionalFormatting>
  <conditionalFormatting sqref="M34">
    <cfRule type="cellIs" dxfId="232" priority="86" operator="equal">
      <formula>"OUI"</formula>
    </cfRule>
    <cfRule type="cellIs" dxfId="231" priority="87" operator="equal">
      <formula>"NON"</formula>
    </cfRule>
  </conditionalFormatting>
  <conditionalFormatting sqref="T34:U34">
    <cfRule type="expression" dxfId="230" priority="78">
      <formula>IF($B34="REFUSE",1)</formula>
    </cfRule>
    <cfRule type="expression" dxfId="229" priority="79">
      <formula>IF($B34="ACCORD",1)</formula>
    </cfRule>
    <cfRule type="expression" dxfId="228" priority="80">
      <formula>IF($B34="PAYE",1)</formula>
    </cfRule>
  </conditionalFormatting>
  <conditionalFormatting sqref="P66">
    <cfRule type="cellIs" dxfId="227" priority="76" operator="equal">
      <formula>"OUI"</formula>
    </cfRule>
    <cfRule type="cellIs" dxfId="226" priority="77" operator="equal">
      <formula>"NON"</formula>
    </cfRule>
  </conditionalFormatting>
  <conditionalFormatting sqref="M66">
    <cfRule type="cellIs" dxfId="225" priority="74" operator="equal">
      <formula>"OUI"</formula>
    </cfRule>
    <cfRule type="cellIs" dxfId="224" priority="75" operator="equal">
      <formula>"NON"</formula>
    </cfRule>
  </conditionalFormatting>
  <conditionalFormatting sqref="U61">
    <cfRule type="expression" dxfId="223" priority="71">
      <formula>IF($B61="REFUSE",1)</formula>
    </cfRule>
    <cfRule type="expression" dxfId="222" priority="72">
      <formula>IF($B61="ACCORD",1)</formula>
    </cfRule>
    <cfRule type="expression" dxfId="221" priority="73">
      <formula>IF($B61="PAYE",1)</formula>
    </cfRule>
  </conditionalFormatting>
  <conditionalFormatting sqref="T3:T28">
    <cfRule type="cellIs" dxfId="220" priority="67" operator="greaterThan">
      <formula>0</formula>
    </cfRule>
  </conditionalFormatting>
  <conditionalFormatting sqref="T29">
    <cfRule type="cellIs" dxfId="219" priority="60" operator="greaterThan">
      <formula>0</formula>
    </cfRule>
    <cfRule type="cellIs" dxfId="218" priority="63" operator="greaterThan">
      <formula>0</formula>
    </cfRule>
    <cfRule type="cellIs" dxfId="217" priority="64" operator="greaterThan">
      <formula>0</formula>
    </cfRule>
  </conditionalFormatting>
  <conditionalFormatting sqref="T29">
    <cfRule type="cellIs" dxfId="216" priority="61" operator="equal">
      <formula>"OUI"</formula>
    </cfRule>
    <cfRule type="cellIs" dxfId="215" priority="62" operator="equal">
      <formula>"NON"</formula>
    </cfRule>
  </conditionalFormatting>
  <conditionalFormatting sqref="O35:O60">
    <cfRule type="cellIs" dxfId="214" priority="58" operator="equal">
      <formula>"OUI"</formula>
    </cfRule>
    <cfRule type="cellIs" dxfId="213" priority="59" operator="equal">
      <formula>"NON"</formula>
    </cfRule>
  </conditionalFormatting>
  <conditionalFormatting sqref="B35:U60">
    <cfRule type="expression" dxfId="212" priority="55">
      <formula>IF($B35="REFUSE",1)</formula>
    </cfRule>
    <cfRule type="expression" dxfId="211" priority="56">
      <formula>IF($B35="ACCORD",1)</formula>
    </cfRule>
    <cfRule type="expression" dxfId="210" priority="57">
      <formula>IF($B35="PAYE",1)</formula>
    </cfRule>
  </conditionalFormatting>
  <conditionalFormatting sqref="L35:L60">
    <cfRule type="cellIs" dxfId="209" priority="53" operator="equal">
      <formula>"OUI"</formula>
    </cfRule>
    <cfRule type="cellIs" dxfId="208" priority="54" operator="equal">
      <formula>"NON"</formula>
    </cfRule>
  </conditionalFormatting>
  <conditionalFormatting sqref="P35:P60">
    <cfRule type="cellIs" dxfId="207" priority="51" operator="equal">
      <formula>"OUI"</formula>
    </cfRule>
    <cfRule type="cellIs" dxfId="206" priority="52" operator="equal">
      <formula>"NON"</formula>
    </cfRule>
  </conditionalFormatting>
  <conditionalFormatting sqref="M35:M60">
    <cfRule type="cellIs" dxfId="205" priority="49" operator="equal">
      <formula>"OUI"</formula>
    </cfRule>
    <cfRule type="cellIs" dxfId="204" priority="50" operator="equal">
      <formula>"NON"</formula>
    </cfRule>
  </conditionalFormatting>
  <conditionalFormatting sqref="T35:T60">
    <cfRule type="cellIs" dxfId="203" priority="48" operator="greaterThan">
      <formula>0</formula>
    </cfRule>
  </conditionalFormatting>
  <conditionalFormatting sqref="M61">
    <cfRule type="expression" dxfId="202" priority="45">
      <formula>IF($B61="REFUSE",1)</formula>
    </cfRule>
    <cfRule type="expression" dxfId="201" priority="46">
      <formula>IF($B61="ACCORD",1)</formula>
    </cfRule>
    <cfRule type="expression" dxfId="200" priority="47">
      <formula>IF($B61="PAYE",1)</formula>
    </cfRule>
  </conditionalFormatting>
  <conditionalFormatting sqref="M61">
    <cfRule type="expression" dxfId="199" priority="42">
      <formula>IF($B61="REFUSE",1)</formula>
    </cfRule>
    <cfRule type="expression" dxfId="198" priority="43">
      <formula>IF($B61="ACCORD",1)</formula>
    </cfRule>
    <cfRule type="expression" dxfId="197" priority="44">
      <formula>IF($B61="PAYE",1)</formula>
    </cfRule>
  </conditionalFormatting>
  <conditionalFormatting sqref="T61">
    <cfRule type="cellIs" dxfId="196" priority="41" operator="greaterThan">
      <formula>0</formula>
    </cfRule>
  </conditionalFormatting>
  <conditionalFormatting sqref="O93 L93">
    <cfRule type="cellIs" dxfId="195" priority="39" operator="equal">
      <formula>"OUI"</formula>
    </cfRule>
    <cfRule type="cellIs" dxfId="194" priority="40" operator="equal">
      <formula>"NON"</formula>
    </cfRule>
  </conditionalFormatting>
  <conditionalFormatting sqref="B93:L93 O93:R93 T93:U93">
    <cfRule type="expression" dxfId="193" priority="36">
      <formula>IF($B93="REFUSE",1)</formula>
    </cfRule>
    <cfRule type="expression" dxfId="192" priority="37">
      <formula>IF($B93="ACCORD",1)</formula>
    </cfRule>
    <cfRule type="expression" dxfId="191" priority="38">
      <formula>IF($B93="PAYE",1)</formula>
    </cfRule>
  </conditionalFormatting>
  <conditionalFormatting sqref="B93:L93 O93:R93 T93:U93">
    <cfRule type="expression" dxfId="190" priority="33">
      <formula>IF($B93="REFUSE",1)</formula>
    </cfRule>
    <cfRule type="expression" dxfId="189" priority="34">
      <formula>IF($B93="ACCORD",1)</formula>
    </cfRule>
    <cfRule type="expression" dxfId="188" priority="35">
      <formula>IF($B93="PAYE",1)</formula>
    </cfRule>
  </conditionalFormatting>
  <conditionalFormatting sqref="S93">
    <cfRule type="expression" dxfId="187" priority="30">
      <formula>IF($B93="REFUSE",1)</formula>
    </cfRule>
    <cfRule type="expression" dxfId="186" priority="31">
      <formula>IF($B93="ACCORD",1)</formula>
    </cfRule>
    <cfRule type="expression" dxfId="185" priority="32">
      <formula>IF($B93="PAYE",1)</formula>
    </cfRule>
  </conditionalFormatting>
  <conditionalFormatting sqref="N93">
    <cfRule type="expression" dxfId="184" priority="27">
      <formula>IF($B93="REFUSE",1)</formula>
    </cfRule>
    <cfRule type="expression" dxfId="183" priority="28">
      <formula>IF($B93="ACCORD",1)</formula>
    </cfRule>
    <cfRule type="expression" dxfId="182" priority="29">
      <formula>IF($B93="PAYE",1)</formula>
    </cfRule>
  </conditionalFormatting>
  <conditionalFormatting sqref="U93">
    <cfRule type="expression" dxfId="181" priority="24">
      <formula>IF($B93="REFUSE",1)</formula>
    </cfRule>
    <cfRule type="expression" dxfId="180" priority="25">
      <formula>IF($B93="ACCORD",1)</formula>
    </cfRule>
    <cfRule type="expression" dxfId="179" priority="26">
      <formula>IF($B93="PAYE",1)</formula>
    </cfRule>
  </conditionalFormatting>
  <conditionalFormatting sqref="O67:O92">
    <cfRule type="cellIs" dxfId="178" priority="22" operator="equal">
      <formula>"OUI"</formula>
    </cfRule>
    <cfRule type="cellIs" dxfId="177" priority="23" operator="equal">
      <formula>"NON"</formula>
    </cfRule>
  </conditionalFormatting>
  <conditionalFormatting sqref="B67:U92">
    <cfRule type="expression" dxfId="176" priority="19">
      <formula>IF($B67="REFUSE",1)</formula>
    </cfRule>
    <cfRule type="expression" dxfId="175" priority="20">
      <formula>IF($B67="ACCORD",1)</formula>
    </cfRule>
    <cfRule type="expression" dxfId="174" priority="21">
      <formula>IF($B67="PAYE",1)</formula>
    </cfRule>
  </conditionalFormatting>
  <conditionalFormatting sqref="L67:L92">
    <cfRule type="cellIs" dxfId="173" priority="17" operator="equal">
      <formula>"OUI"</formula>
    </cfRule>
    <cfRule type="cellIs" dxfId="172" priority="18" operator="equal">
      <formula>"NON"</formula>
    </cfRule>
  </conditionalFormatting>
  <conditionalFormatting sqref="P67:P92">
    <cfRule type="cellIs" dxfId="171" priority="15" operator="equal">
      <formula>"OUI"</formula>
    </cfRule>
    <cfRule type="cellIs" dxfId="170" priority="16" operator="equal">
      <formula>"NON"</formula>
    </cfRule>
  </conditionalFormatting>
  <conditionalFormatting sqref="M67:M92">
    <cfRule type="cellIs" dxfId="169" priority="13" operator="equal">
      <formula>"OUI"</formula>
    </cfRule>
    <cfRule type="cellIs" dxfId="168" priority="14" operator="equal">
      <formula>"NON"</formula>
    </cfRule>
  </conditionalFormatting>
  <conditionalFormatting sqref="T67:T92">
    <cfRule type="cellIs" dxfId="167" priority="12" operator="greaterThan">
      <formula>0</formula>
    </cfRule>
  </conditionalFormatting>
  <conditionalFormatting sqref="M93">
    <cfRule type="expression" dxfId="166" priority="9">
      <formula>IF($B93="REFUSE",1)</formula>
    </cfRule>
    <cfRule type="expression" dxfId="165" priority="10">
      <formula>IF($B93="ACCORD",1)</formula>
    </cfRule>
    <cfRule type="expression" dxfId="164" priority="11">
      <formula>IF($B93="PAYE",1)</formula>
    </cfRule>
  </conditionalFormatting>
  <conditionalFormatting sqref="M93">
    <cfRule type="expression" dxfId="163" priority="6">
      <formula>IF($B93="REFUSE",1)</formula>
    </cfRule>
    <cfRule type="expression" dxfId="162" priority="7">
      <formula>IF($B93="ACCORD",1)</formula>
    </cfRule>
    <cfRule type="expression" dxfId="161" priority="8">
      <formula>IF($B93="PAYE",1)</formula>
    </cfRule>
  </conditionalFormatting>
  <conditionalFormatting sqref="T93">
    <cfRule type="cellIs" dxfId="160" priority="5" operator="greaterThan">
      <formula>0</formula>
    </cfRule>
  </conditionalFormatting>
  <conditionalFormatting sqref="A33 A65">
    <cfRule type="expression" dxfId="159" priority="148">
      <formula>IF($A33="REFUSE",1)</formula>
    </cfRule>
    <cfRule type="expression" dxfId="158" priority="149">
      <formula>IF($A33="ACCORD",1)</formula>
    </cfRule>
    <cfRule type="expression" dxfId="157" priority="150">
      <formula>IF($A33="PAYE",1)</formula>
    </cfRule>
  </conditionalFormatting>
  <conditionalFormatting sqref="O34">
    <cfRule type="cellIs" dxfId="33" priority="3" operator="equal">
      <formula>"OUI"</formula>
    </cfRule>
    <cfRule type="cellIs" dxfId="32" priority="4" operator="equal">
      <formula>"NON"</formula>
    </cfRule>
  </conditionalFormatting>
  <conditionalFormatting sqref="O66">
    <cfRule type="cellIs" dxfId="29" priority="1" operator="equal">
      <formula>"OUI"</formula>
    </cfRule>
    <cfRule type="cellIs" dxfId="28" priority="2" operator="equal">
      <formula>"NON"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20"/>
  <sheetViews>
    <sheetView workbookViewId="0">
      <selection activeCell="N34" sqref="N34"/>
    </sheetView>
  </sheetViews>
  <sheetFormatPr baseColWidth="10" defaultRowHeight="15" x14ac:dyDescent="0.25"/>
  <sheetData>
    <row r="1" spans="2:21" ht="33" customHeight="1" thickBot="1" x14ac:dyDescent="0.3">
      <c r="B1" s="143" t="s">
        <v>23</v>
      </c>
      <c r="C1" s="144"/>
      <c r="D1" s="144"/>
      <c r="E1" s="144"/>
      <c r="F1" s="144"/>
      <c r="G1" s="145"/>
      <c r="I1" s="146" t="s">
        <v>24</v>
      </c>
      <c r="J1" s="147"/>
      <c r="K1" s="147"/>
      <c r="L1" s="147"/>
      <c r="M1" s="147"/>
      <c r="N1" s="148"/>
      <c r="P1" s="146" t="s">
        <v>25</v>
      </c>
      <c r="Q1" s="147"/>
      <c r="R1" s="147"/>
      <c r="S1" s="147"/>
      <c r="T1" s="147"/>
      <c r="U1" s="148"/>
    </row>
    <row r="2" spans="2:21" x14ac:dyDescent="0.25">
      <c r="B2" s="134" t="s">
        <v>22</v>
      </c>
      <c r="C2" s="135"/>
      <c r="D2" s="135"/>
      <c r="E2" s="135"/>
      <c r="F2" s="135"/>
      <c r="G2" s="136"/>
      <c r="I2" s="134" t="s">
        <v>41</v>
      </c>
      <c r="J2" s="135"/>
      <c r="K2" s="135"/>
      <c r="L2" s="135"/>
      <c r="M2" s="135"/>
      <c r="N2" s="136"/>
      <c r="P2" s="134" t="s">
        <v>40</v>
      </c>
      <c r="Q2" s="135"/>
      <c r="R2" s="135"/>
      <c r="S2" s="135"/>
      <c r="T2" s="135"/>
      <c r="U2" s="136"/>
    </row>
    <row r="3" spans="2:21" x14ac:dyDescent="0.25">
      <c r="B3" s="137"/>
      <c r="C3" s="138"/>
      <c r="D3" s="138"/>
      <c r="E3" s="138"/>
      <c r="F3" s="138"/>
      <c r="G3" s="139"/>
      <c r="I3" s="137"/>
      <c r="J3" s="138"/>
      <c r="K3" s="138"/>
      <c r="L3" s="138"/>
      <c r="M3" s="138"/>
      <c r="N3" s="139"/>
      <c r="P3" s="137"/>
      <c r="Q3" s="138"/>
      <c r="R3" s="138"/>
      <c r="S3" s="138"/>
      <c r="T3" s="138"/>
      <c r="U3" s="139"/>
    </row>
    <row r="4" spans="2:21" x14ac:dyDescent="0.25">
      <c r="B4" s="137"/>
      <c r="C4" s="138"/>
      <c r="D4" s="138"/>
      <c r="E4" s="138"/>
      <c r="F4" s="138"/>
      <c r="G4" s="139"/>
      <c r="I4" s="137"/>
      <c r="J4" s="138"/>
      <c r="K4" s="138"/>
      <c r="L4" s="138"/>
      <c r="M4" s="138"/>
      <c r="N4" s="139"/>
      <c r="P4" s="137"/>
      <c r="Q4" s="138"/>
      <c r="R4" s="138"/>
      <c r="S4" s="138"/>
      <c r="T4" s="138"/>
      <c r="U4" s="139"/>
    </row>
    <row r="5" spans="2:21" x14ac:dyDescent="0.25">
      <c r="B5" s="137"/>
      <c r="C5" s="138"/>
      <c r="D5" s="138"/>
      <c r="E5" s="138"/>
      <c r="F5" s="138"/>
      <c r="G5" s="139"/>
      <c r="I5" s="137"/>
      <c r="J5" s="138"/>
      <c r="K5" s="138"/>
      <c r="L5" s="138"/>
      <c r="M5" s="138"/>
      <c r="N5" s="139"/>
      <c r="P5" s="137"/>
      <c r="Q5" s="138"/>
      <c r="R5" s="138"/>
      <c r="S5" s="138"/>
      <c r="T5" s="138"/>
      <c r="U5" s="139"/>
    </row>
    <row r="6" spans="2:21" x14ac:dyDescent="0.25">
      <c r="B6" s="137"/>
      <c r="C6" s="138"/>
      <c r="D6" s="138"/>
      <c r="E6" s="138"/>
      <c r="F6" s="138"/>
      <c r="G6" s="139"/>
      <c r="I6" s="137"/>
      <c r="J6" s="138"/>
      <c r="K6" s="138"/>
      <c r="L6" s="138"/>
      <c r="M6" s="138"/>
      <c r="N6" s="139"/>
      <c r="P6" s="137"/>
      <c r="Q6" s="138"/>
      <c r="R6" s="138"/>
      <c r="S6" s="138"/>
      <c r="T6" s="138"/>
      <c r="U6" s="139"/>
    </row>
    <row r="7" spans="2:21" x14ac:dyDescent="0.25">
      <c r="B7" s="137"/>
      <c r="C7" s="138"/>
      <c r="D7" s="138"/>
      <c r="E7" s="138"/>
      <c r="F7" s="138"/>
      <c r="G7" s="139"/>
      <c r="I7" s="137"/>
      <c r="J7" s="138"/>
      <c r="K7" s="138"/>
      <c r="L7" s="138"/>
      <c r="M7" s="138"/>
      <c r="N7" s="139"/>
      <c r="P7" s="137"/>
      <c r="Q7" s="138"/>
      <c r="R7" s="138"/>
      <c r="S7" s="138"/>
      <c r="T7" s="138"/>
      <c r="U7" s="139"/>
    </row>
    <row r="8" spans="2:21" x14ac:dyDescent="0.25">
      <c r="B8" s="137"/>
      <c r="C8" s="138"/>
      <c r="D8" s="138"/>
      <c r="E8" s="138"/>
      <c r="F8" s="138"/>
      <c r="G8" s="139"/>
      <c r="I8" s="137"/>
      <c r="J8" s="138"/>
      <c r="K8" s="138"/>
      <c r="L8" s="138"/>
      <c r="M8" s="138"/>
      <c r="N8" s="139"/>
      <c r="P8" s="137"/>
      <c r="Q8" s="138"/>
      <c r="R8" s="138"/>
      <c r="S8" s="138"/>
      <c r="T8" s="138"/>
      <c r="U8" s="139"/>
    </row>
    <row r="9" spans="2:21" x14ac:dyDescent="0.25">
      <c r="B9" s="137"/>
      <c r="C9" s="138"/>
      <c r="D9" s="138"/>
      <c r="E9" s="138"/>
      <c r="F9" s="138"/>
      <c r="G9" s="139"/>
      <c r="I9" s="137"/>
      <c r="J9" s="138"/>
      <c r="K9" s="138"/>
      <c r="L9" s="138"/>
      <c r="M9" s="138"/>
      <c r="N9" s="139"/>
      <c r="P9" s="137"/>
      <c r="Q9" s="138"/>
      <c r="R9" s="138"/>
      <c r="S9" s="138"/>
      <c r="T9" s="138"/>
      <c r="U9" s="139"/>
    </row>
    <row r="10" spans="2:21" x14ac:dyDescent="0.25">
      <c r="B10" s="137"/>
      <c r="C10" s="138"/>
      <c r="D10" s="138"/>
      <c r="E10" s="138"/>
      <c r="F10" s="138"/>
      <c r="G10" s="139"/>
      <c r="I10" s="137"/>
      <c r="J10" s="138"/>
      <c r="K10" s="138"/>
      <c r="L10" s="138"/>
      <c r="M10" s="138"/>
      <c r="N10" s="139"/>
      <c r="P10" s="137"/>
      <c r="Q10" s="138"/>
      <c r="R10" s="138"/>
      <c r="S10" s="138"/>
      <c r="T10" s="138"/>
      <c r="U10" s="139"/>
    </row>
    <row r="11" spans="2:21" x14ac:dyDescent="0.25">
      <c r="B11" s="137"/>
      <c r="C11" s="138"/>
      <c r="D11" s="138"/>
      <c r="E11" s="138"/>
      <c r="F11" s="138"/>
      <c r="G11" s="139"/>
      <c r="I11" s="137"/>
      <c r="J11" s="138"/>
      <c r="K11" s="138"/>
      <c r="L11" s="138"/>
      <c r="M11" s="138"/>
      <c r="N11" s="139"/>
      <c r="P11" s="137"/>
      <c r="Q11" s="138"/>
      <c r="R11" s="138"/>
      <c r="S11" s="138"/>
      <c r="T11" s="138"/>
      <c r="U11" s="139"/>
    </row>
    <row r="12" spans="2:21" x14ac:dyDescent="0.25">
      <c r="B12" s="137"/>
      <c r="C12" s="138"/>
      <c r="D12" s="138"/>
      <c r="E12" s="138"/>
      <c r="F12" s="138"/>
      <c r="G12" s="139"/>
      <c r="I12" s="137"/>
      <c r="J12" s="138"/>
      <c r="K12" s="138"/>
      <c r="L12" s="138"/>
      <c r="M12" s="138"/>
      <c r="N12" s="139"/>
      <c r="P12" s="137"/>
      <c r="Q12" s="138"/>
      <c r="R12" s="138"/>
      <c r="S12" s="138"/>
      <c r="T12" s="138"/>
      <c r="U12" s="139"/>
    </row>
    <row r="13" spans="2:21" x14ac:dyDescent="0.25">
      <c r="B13" s="137"/>
      <c r="C13" s="138"/>
      <c r="D13" s="138"/>
      <c r="E13" s="138"/>
      <c r="F13" s="138"/>
      <c r="G13" s="139"/>
      <c r="I13" s="137"/>
      <c r="J13" s="138"/>
      <c r="K13" s="138"/>
      <c r="L13" s="138"/>
      <c r="M13" s="138"/>
      <c r="N13" s="139"/>
      <c r="P13" s="137"/>
      <c r="Q13" s="138"/>
      <c r="R13" s="138"/>
      <c r="S13" s="138"/>
      <c r="T13" s="138"/>
      <c r="U13" s="139"/>
    </row>
    <row r="14" spans="2:21" x14ac:dyDescent="0.25">
      <c r="B14" s="137"/>
      <c r="C14" s="138"/>
      <c r="D14" s="138"/>
      <c r="E14" s="138"/>
      <c r="F14" s="138"/>
      <c r="G14" s="139"/>
      <c r="I14" s="137"/>
      <c r="J14" s="138"/>
      <c r="K14" s="138"/>
      <c r="L14" s="138"/>
      <c r="M14" s="138"/>
      <c r="N14" s="139"/>
      <c r="P14" s="137"/>
      <c r="Q14" s="138"/>
      <c r="R14" s="138"/>
      <c r="S14" s="138"/>
      <c r="T14" s="138"/>
      <c r="U14" s="139"/>
    </row>
    <row r="15" spans="2:21" x14ac:dyDescent="0.25">
      <c r="B15" s="137"/>
      <c r="C15" s="138"/>
      <c r="D15" s="138"/>
      <c r="E15" s="138"/>
      <c r="F15" s="138"/>
      <c r="G15" s="139"/>
      <c r="I15" s="137"/>
      <c r="J15" s="138"/>
      <c r="K15" s="138"/>
      <c r="L15" s="138"/>
      <c r="M15" s="138"/>
      <c r="N15" s="139"/>
      <c r="P15" s="137"/>
      <c r="Q15" s="138"/>
      <c r="R15" s="138"/>
      <c r="S15" s="138"/>
      <c r="T15" s="138"/>
      <c r="U15" s="139"/>
    </row>
    <row r="16" spans="2:21" x14ac:dyDescent="0.25">
      <c r="B16" s="137"/>
      <c r="C16" s="138"/>
      <c r="D16" s="138"/>
      <c r="E16" s="138"/>
      <c r="F16" s="138"/>
      <c r="G16" s="139"/>
      <c r="I16" s="137"/>
      <c r="J16" s="138"/>
      <c r="K16" s="138"/>
      <c r="L16" s="138"/>
      <c r="M16" s="138"/>
      <c r="N16" s="139"/>
      <c r="P16" s="137"/>
      <c r="Q16" s="138"/>
      <c r="R16" s="138"/>
      <c r="S16" s="138"/>
      <c r="T16" s="138"/>
      <c r="U16" s="139"/>
    </row>
    <row r="17" spans="2:21" x14ac:dyDescent="0.25">
      <c r="B17" s="137"/>
      <c r="C17" s="138"/>
      <c r="D17" s="138"/>
      <c r="E17" s="138"/>
      <c r="F17" s="138"/>
      <c r="G17" s="139"/>
      <c r="I17" s="137"/>
      <c r="J17" s="138"/>
      <c r="K17" s="138"/>
      <c r="L17" s="138"/>
      <c r="M17" s="138"/>
      <c r="N17" s="139"/>
      <c r="P17" s="137"/>
      <c r="Q17" s="138"/>
      <c r="R17" s="138"/>
      <c r="S17" s="138"/>
      <c r="T17" s="138"/>
      <c r="U17" s="139"/>
    </row>
    <row r="18" spans="2:21" x14ac:dyDescent="0.25">
      <c r="B18" s="137"/>
      <c r="C18" s="138"/>
      <c r="D18" s="138"/>
      <c r="E18" s="138"/>
      <c r="F18" s="138"/>
      <c r="G18" s="139"/>
      <c r="I18" s="137"/>
      <c r="J18" s="138"/>
      <c r="K18" s="138"/>
      <c r="L18" s="138"/>
      <c r="M18" s="138"/>
      <c r="N18" s="139"/>
      <c r="P18" s="137"/>
      <c r="Q18" s="138"/>
      <c r="R18" s="138"/>
      <c r="S18" s="138"/>
      <c r="T18" s="138"/>
      <c r="U18" s="139"/>
    </row>
    <row r="19" spans="2:21" x14ac:dyDescent="0.25">
      <c r="B19" s="137"/>
      <c r="C19" s="138"/>
      <c r="D19" s="138"/>
      <c r="E19" s="138"/>
      <c r="F19" s="138"/>
      <c r="G19" s="139"/>
      <c r="I19" s="137"/>
      <c r="J19" s="138"/>
      <c r="K19" s="138"/>
      <c r="L19" s="138"/>
      <c r="M19" s="138"/>
      <c r="N19" s="139"/>
      <c r="P19" s="137"/>
      <c r="Q19" s="138"/>
      <c r="R19" s="138"/>
      <c r="S19" s="138"/>
      <c r="T19" s="138"/>
      <c r="U19" s="139"/>
    </row>
    <row r="20" spans="2:21" ht="15.75" thickBot="1" x14ac:dyDescent="0.3">
      <c r="B20" s="140"/>
      <c r="C20" s="141"/>
      <c r="D20" s="141"/>
      <c r="E20" s="141"/>
      <c r="F20" s="141"/>
      <c r="G20" s="142"/>
      <c r="I20" s="140"/>
      <c r="J20" s="141"/>
      <c r="K20" s="141"/>
      <c r="L20" s="141"/>
      <c r="M20" s="141"/>
      <c r="N20" s="142"/>
      <c r="P20" s="140"/>
      <c r="Q20" s="141"/>
      <c r="R20" s="141"/>
      <c r="S20" s="141"/>
      <c r="T20" s="141"/>
      <c r="U20" s="142"/>
    </row>
  </sheetData>
  <mergeCells count="6">
    <mergeCell ref="B2:G20"/>
    <mergeCell ref="I2:N20"/>
    <mergeCell ref="B1:G1"/>
    <mergeCell ref="I1:N1"/>
    <mergeCell ref="P1:U1"/>
    <mergeCell ref="P2:U20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AGEFOS</vt:lpstr>
      <vt:lpstr>AGEFICE</vt:lpstr>
      <vt:lpstr>FIFPL</vt:lpstr>
      <vt:lpstr>PAIEMENT DIRECT </vt:lpstr>
      <vt:lpstr>LETTRE 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Barbara</cp:lastModifiedBy>
  <dcterms:created xsi:type="dcterms:W3CDTF">2016-05-03T07:14:18Z</dcterms:created>
  <dcterms:modified xsi:type="dcterms:W3CDTF">2016-09-19T18:55:42Z</dcterms:modified>
</cp:coreProperties>
</file>