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18BAB6B7-4231-4E86-B70B-0F0D730C1E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lassement COURSES" sheetId="1" r:id="rId1"/>
    <sheet name="Classement général" sheetId="5" r:id="rId2"/>
    <sheet name="Concordance Classmt &amp; Points" sheetId="2" r:id="rId3"/>
  </sheets>
  <definedNames>
    <definedName name="_xlnm._FilterDatabase" localSheetId="0" hidden="1">'Classement COURSES'!$A$2:$BB$73</definedName>
    <definedName name="_xlnm._FilterDatabase" localSheetId="1" hidden="1">'Classement général'!$A$2:$H$41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W8" i="1" l="1"/>
  <c r="AX8" i="1" s="1"/>
  <c r="AW65" i="1"/>
  <c r="AX65" i="1" s="1"/>
  <c r="AY65" i="1" s="1"/>
  <c r="AW64" i="1"/>
  <c r="AX64" i="1" s="1"/>
  <c r="AY64" i="1" s="1"/>
  <c r="AW60" i="1"/>
  <c r="AX60" i="1" s="1"/>
  <c r="AY60" i="1" s="1"/>
  <c r="AW73" i="1"/>
  <c r="AX73" i="1" s="1"/>
  <c r="AY73" i="1" s="1"/>
  <c r="AW59" i="1"/>
  <c r="AX59" i="1" s="1"/>
  <c r="AY59" i="1" s="1"/>
  <c r="AW58" i="1"/>
  <c r="AX58" i="1" s="1"/>
  <c r="AY58" i="1" s="1"/>
  <c r="AW70" i="1"/>
  <c r="AX70" i="1" s="1"/>
  <c r="AY70" i="1" s="1"/>
  <c r="AW68" i="1"/>
  <c r="AX68" i="1" s="1"/>
  <c r="AY68" i="1" s="1"/>
  <c r="AW63" i="1"/>
  <c r="AX63" i="1" s="1"/>
  <c r="AY63" i="1" s="1"/>
  <c r="AW49" i="1"/>
  <c r="AX49" i="1" s="1"/>
  <c r="AY49" i="1" s="1"/>
  <c r="AW38" i="1"/>
  <c r="AX38" i="1" s="1"/>
  <c r="AY38" i="1" s="1"/>
  <c r="AW43" i="1"/>
  <c r="AX43" i="1" s="1"/>
  <c r="AY43" i="1" s="1"/>
  <c r="AW37" i="1"/>
  <c r="AX37" i="1" s="1"/>
  <c r="AY37" i="1" s="1"/>
  <c r="AW35" i="1"/>
  <c r="AX35" i="1" s="1"/>
  <c r="AY35" i="1" s="1"/>
  <c r="AW36" i="1"/>
  <c r="AX36" i="1" s="1"/>
  <c r="AY36" i="1" s="1"/>
  <c r="AW53" i="1"/>
  <c r="AX53" i="1" s="1"/>
  <c r="AY53" i="1" s="1"/>
  <c r="AW31" i="1"/>
  <c r="AX31" i="1" s="1"/>
  <c r="AY31" i="1" s="1"/>
  <c r="AW50" i="1"/>
  <c r="AX50" i="1" s="1"/>
  <c r="AY50" i="1" s="1"/>
  <c r="AW54" i="1"/>
  <c r="AX54" i="1" s="1"/>
  <c r="AY54" i="1" s="1"/>
  <c r="AW62" i="1"/>
  <c r="AX62" i="1" s="1"/>
  <c r="AY62" i="1" s="1"/>
  <c r="AW33" i="1"/>
  <c r="AX33" i="1" s="1"/>
  <c r="AY33" i="1" s="1"/>
  <c r="AW72" i="1"/>
  <c r="AX72" i="1" s="1"/>
  <c r="AY72" i="1" s="1"/>
  <c r="AW29" i="1"/>
  <c r="AX29" i="1" s="1"/>
  <c r="AY29" i="1" s="1"/>
  <c r="AW44" i="1"/>
  <c r="AX44" i="1" s="1"/>
  <c r="AY44" i="1" s="1"/>
  <c r="AW48" i="1"/>
  <c r="AX48" i="1" s="1"/>
  <c r="AY48" i="1" s="1"/>
  <c r="AW69" i="1"/>
  <c r="AX69" i="1" s="1"/>
  <c r="AY69" i="1" s="1"/>
  <c r="AW47" i="1"/>
  <c r="AX47" i="1" s="1"/>
  <c r="AY47" i="1" s="1"/>
  <c r="AW71" i="1"/>
  <c r="AX71" i="1" s="1"/>
  <c r="AY71" i="1" s="1"/>
  <c r="AW46" i="1"/>
  <c r="AX46" i="1" s="1"/>
  <c r="AY46" i="1" s="1"/>
  <c r="AW67" i="1"/>
  <c r="AX67" i="1" s="1"/>
  <c r="AY67" i="1" s="1"/>
  <c r="AW51" i="1"/>
  <c r="AX51" i="1" s="1"/>
  <c r="AY51" i="1" s="1"/>
  <c r="AW55" i="1"/>
  <c r="AX55" i="1" s="1"/>
  <c r="AY55" i="1" s="1"/>
  <c r="AW42" i="1"/>
  <c r="AX42" i="1" s="1"/>
  <c r="AY42" i="1" s="1"/>
  <c r="AW66" i="1"/>
  <c r="AX66" i="1" s="1"/>
  <c r="AY66" i="1" s="1"/>
  <c r="AW61" i="1"/>
  <c r="AX61" i="1" s="1"/>
  <c r="AY61" i="1" s="1"/>
  <c r="AW57" i="1"/>
  <c r="AX57" i="1" s="1"/>
  <c r="AY57" i="1" s="1"/>
  <c r="AW45" i="1"/>
  <c r="AX45" i="1" s="1"/>
  <c r="AY45" i="1" s="1"/>
  <c r="AW32" i="1"/>
  <c r="AX32" i="1" s="1"/>
  <c r="AY32" i="1" s="1"/>
  <c r="AW52" i="1"/>
  <c r="AX52" i="1" s="1"/>
  <c r="AY52" i="1" s="1"/>
  <c r="AW40" i="1"/>
  <c r="AX40" i="1" s="1"/>
  <c r="AY40" i="1" s="1"/>
  <c r="AW15" i="1"/>
  <c r="AX15" i="1" s="1"/>
  <c r="AW41" i="1"/>
  <c r="AX41" i="1" s="1"/>
  <c r="AY41" i="1" s="1"/>
  <c r="AW39" i="1"/>
  <c r="AX39" i="1" s="1"/>
  <c r="AY39" i="1" s="1"/>
  <c r="AW28" i="1"/>
  <c r="AX28" i="1" s="1"/>
  <c r="AY28" i="1" s="1"/>
  <c r="AW30" i="1"/>
  <c r="AX30" i="1" s="1"/>
  <c r="AY30" i="1" s="1"/>
  <c r="AW24" i="1"/>
  <c r="AX24" i="1" s="1"/>
  <c r="AY24" i="1" s="1"/>
  <c r="AW56" i="1"/>
  <c r="AX56" i="1" s="1"/>
  <c r="AY56" i="1" s="1"/>
  <c r="AW22" i="1"/>
  <c r="AX22" i="1" s="1"/>
  <c r="AY22" i="1" s="1"/>
  <c r="AW18" i="1"/>
  <c r="AX18" i="1" s="1"/>
  <c r="AY18" i="1" s="1"/>
  <c r="AW11" i="1"/>
  <c r="AX11" i="1" s="1"/>
  <c r="AW34" i="1"/>
  <c r="AX34" i="1" s="1"/>
  <c r="AY34" i="1" s="1"/>
  <c r="AW26" i="1"/>
  <c r="AX26" i="1" s="1"/>
  <c r="AY26" i="1" s="1"/>
  <c r="AW23" i="1"/>
  <c r="AX23" i="1" s="1"/>
  <c r="AY23" i="1" s="1"/>
  <c r="AW17" i="1"/>
  <c r="AX17" i="1" s="1"/>
  <c r="AY17" i="1" s="1"/>
  <c r="AW21" i="1"/>
  <c r="AX21" i="1" s="1"/>
  <c r="AY21" i="1" s="1"/>
  <c r="AW25" i="1"/>
  <c r="AX25" i="1" s="1"/>
  <c r="AY25" i="1" s="1"/>
  <c r="AW19" i="1"/>
  <c r="AX19" i="1" s="1"/>
  <c r="AY19" i="1" s="1"/>
  <c r="AW27" i="1"/>
  <c r="AX27" i="1" s="1"/>
  <c r="AY27" i="1" s="1"/>
  <c r="AW5" i="1"/>
  <c r="AX5" i="1" s="1"/>
  <c r="AW6" i="1"/>
  <c r="AX6" i="1" s="1"/>
  <c r="AW13" i="1"/>
  <c r="AX13" i="1" s="1"/>
  <c r="AY13" i="1" s="1"/>
  <c r="AW20" i="1"/>
  <c r="AX20" i="1" s="1"/>
  <c r="AY20" i="1" s="1"/>
  <c r="AS11" i="1"/>
  <c r="AT11" i="1" s="1"/>
  <c r="AS65" i="1"/>
  <c r="AT65" i="1" s="1"/>
  <c r="AU65" i="1" s="1"/>
  <c r="AS64" i="1"/>
  <c r="AT64" i="1" s="1"/>
  <c r="AU64" i="1" s="1"/>
  <c r="AS60" i="1"/>
  <c r="AT60" i="1" s="1"/>
  <c r="AU60" i="1" s="1"/>
  <c r="AS73" i="1"/>
  <c r="AT73" i="1" s="1"/>
  <c r="AU73" i="1" s="1"/>
  <c r="AS59" i="1"/>
  <c r="AT59" i="1" s="1"/>
  <c r="AU59" i="1" s="1"/>
  <c r="AS58" i="1"/>
  <c r="AT58" i="1" s="1"/>
  <c r="AU58" i="1" s="1"/>
  <c r="AS70" i="1"/>
  <c r="AT70" i="1" s="1"/>
  <c r="AU70" i="1" s="1"/>
  <c r="AS68" i="1"/>
  <c r="AT68" i="1" s="1"/>
  <c r="AU68" i="1" s="1"/>
  <c r="AS63" i="1"/>
  <c r="AT63" i="1" s="1"/>
  <c r="AU63" i="1" s="1"/>
  <c r="AS49" i="1"/>
  <c r="AT49" i="1" s="1"/>
  <c r="AU49" i="1" s="1"/>
  <c r="AS38" i="1"/>
  <c r="AT38" i="1" s="1"/>
  <c r="AU38" i="1" s="1"/>
  <c r="AS43" i="1"/>
  <c r="AT43" i="1" s="1"/>
  <c r="AU43" i="1" s="1"/>
  <c r="AS37" i="1"/>
  <c r="AT37" i="1" s="1"/>
  <c r="AU37" i="1" s="1"/>
  <c r="AS35" i="1"/>
  <c r="AT35" i="1" s="1"/>
  <c r="AU35" i="1" s="1"/>
  <c r="AS36" i="1"/>
  <c r="AT36" i="1" s="1"/>
  <c r="AU36" i="1" s="1"/>
  <c r="AS53" i="1"/>
  <c r="AT53" i="1" s="1"/>
  <c r="AU53" i="1" s="1"/>
  <c r="AS31" i="1"/>
  <c r="AT31" i="1" s="1"/>
  <c r="AU31" i="1" s="1"/>
  <c r="AS50" i="1"/>
  <c r="AT50" i="1" s="1"/>
  <c r="AU50" i="1" s="1"/>
  <c r="AS54" i="1"/>
  <c r="AT54" i="1" s="1"/>
  <c r="AU54" i="1" s="1"/>
  <c r="AS62" i="1"/>
  <c r="AT62" i="1" s="1"/>
  <c r="AU62" i="1" s="1"/>
  <c r="AS33" i="1"/>
  <c r="AT33" i="1" s="1"/>
  <c r="AU33" i="1" s="1"/>
  <c r="AS72" i="1"/>
  <c r="AT72" i="1" s="1"/>
  <c r="AU72" i="1" s="1"/>
  <c r="AS29" i="1"/>
  <c r="AT29" i="1" s="1"/>
  <c r="AU29" i="1" s="1"/>
  <c r="AS44" i="1"/>
  <c r="AT44" i="1" s="1"/>
  <c r="AU44" i="1" s="1"/>
  <c r="AS48" i="1"/>
  <c r="AT48" i="1" s="1"/>
  <c r="AU48" i="1" s="1"/>
  <c r="AS69" i="1"/>
  <c r="AT69" i="1" s="1"/>
  <c r="AU69" i="1" s="1"/>
  <c r="AS47" i="1"/>
  <c r="AT47" i="1" s="1"/>
  <c r="AU47" i="1" s="1"/>
  <c r="AS71" i="1"/>
  <c r="AT71" i="1" s="1"/>
  <c r="AU71" i="1" s="1"/>
  <c r="AS46" i="1"/>
  <c r="AT46" i="1" s="1"/>
  <c r="AU46" i="1" s="1"/>
  <c r="AS67" i="1"/>
  <c r="AT67" i="1" s="1"/>
  <c r="AU67" i="1" s="1"/>
  <c r="AS51" i="1"/>
  <c r="AT51" i="1" s="1"/>
  <c r="AU51" i="1" s="1"/>
  <c r="AS55" i="1"/>
  <c r="AT55" i="1" s="1"/>
  <c r="AU55" i="1" s="1"/>
  <c r="AS42" i="1"/>
  <c r="AT42" i="1" s="1"/>
  <c r="AU42" i="1" s="1"/>
  <c r="AS66" i="1"/>
  <c r="AT66" i="1" s="1"/>
  <c r="AU66" i="1" s="1"/>
  <c r="AS61" i="1"/>
  <c r="AT61" i="1" s="1"/>
  <c r="AU61" i="1" s="1"/>
  <c r="AS57" i="1"/>
  <c r="AT57" i="1" s="1"/>
  <c r="AU57" i="1" s="1"/>
  <c r="AS45" i="1"/>
  <c r="AT45" i="1" s="1"/>
  <c r="AU45" i="1" s="1"/>
  <c r="AS32" i="1"/>
  <c r="AT32" i="1" s="1"/>
  <c r="AU32" i="1" s="1"/>
  <c r="AS52" i="1"/>
  <c r="AT52" i="1" s="1"/>
  <c r="AU52" i="1" s="1"/>
  <c r="AS40" i="1"/>
  <c r="AT40" i="1" s="1"/>
  <c r="AU40" i="1" s="1"/>
  <c r="AS41" i="1"/>
  <c r="AT41" i="1" s="1"/>
  <c r="AU41" i="1" s="1"/>
  <c r="AS39" i="1"/>
  <c r="AT39" i="1" s="1"/>
  <c r="AU39" i="1" s="1"/>
  <c r="AS28" i="1"/>
  <c r="AT28" i="1" s="1"/>
  <c r="AU28" i="1" s="1"/>
  <c r="AS30" i="1"/>
  <c r="AT30" i="1" s="1"/>
  <c r="AU30" i="1" s="1"/>
  <c r="AS24" i="1"/>
  <c r="AT24" i="1" s="1"/>
  <c r="AU24" i="1" s="1"/>
  <c r="AS56" i="1"/>
  <c r="AT56" i="1" s="1"/>
  <c r="AU56" i="1" s="1"/>
  <c r="AS22" i="1"/>
  <c r="AT22" i="1" s="1"/>
  <c r="AU22" i="1" s="1"/>
  <c r="AS18" i="1"/>
  <c r="AT18" i="1" s="1"/>
  <c r="AU18" i="1" s="1"/>
  <c r="AS34" i="1"/>
  <c r="AT34" i="1" s="1"/>
  <c r="AU34" i="1" s="1"/>
  <c r="AS26" i="1"/>
  <c r="AT26" i="1" s="1"/>
  <c r="AU26" i="1" s="1"/>
  <c r="AS23" i="1"/>
  <c r="AT23" i="1" s="1"/>
  <c r="AU23" i="1" s="1"/>
  <c r="AS17" i="1"/>
  <c r="AT17" i="1" s="1"/>
  <c r="AU17" i="1" s="1"/>
  <c r="AS21" i="1"/>
  <c r="AT21" i="1" s="1"/>
  <c r="AU21" i="1" s="1"/>
  <c r="AS25" i="1"/>
  <c r="AT25" i="1" s="1"/>
  <c r="AU25" i="1" s="1"/>
  <c r="AS19" i="1"/>
  <c r="AT19" i="1" s="1"/>
  <c r="AU19" i="1" s="1"/>
  <c r="AS27" i="1"/>
  <c r="AT27" i="1" s="1"/>
  <c r="AU27" i="1" s="1"/>
  <c r="AS13" i="1"/>
  <c r="AT13" i="1" s="1"/>
  <c r="AU13" i="1" s="1"/>
  <c r="AS20" i="1"/>
  <c r="AT20" i="1" s="1"/>
  <c r="AU20" i="1" s="1"/>
  <c r="AO15" i="1"/>
  <c r="AP15" i="1" s="1"/>
  <c r="AO65" i="1"/>
  <c r="AP65" i="1" s="1"/>
  <c r="AQ65" i="1" s="1"/>
  <c r="AO64" i="1"/>
  <c r="AP64" i="1" s="1"/>
  <c r="AQ64" i="1" s="1"/>
  <c r="AO60" i="1"/>
  <c r="AP60" i="1" s="1"/>
  <c r="AQ60" i="1" s="1"/>
  <c r="AO73" i="1"/>
  <c r="AP73" i="1" s="1"/>
  <c r="AQ73" i="1" s="1"/>
  <c r="AO59" i="1"/>
  <c r="AP59" i="1" s="1"/>
  <c r="AQ59" i="1" s="1"/>
  <c r="AO58" i="1"/>
  <c r="AP58" i="1" s="1"/>
  <c r="AQ58" i="1" s="1"/>
  <c r="AO70" i="1"/>
  <c r="AP70" i="1" s="1"/>
  <c r="AQ70" i="1" s="1"/>
  <c r="AO68" i="1"/>
  <c r="AP68" i="1" s="1"/>
  <c r="AQ68" i="1" s="1"/>
  <c r="AO63" i="1"/>
  <c r="AP63" i="1" s="1"/>
  <c r="AQ63" i="1" s="1"/>
  <c r="AO49" i="1"/>
  <c r="AP49" i="1" s="1"/>
  <c r="AQ49" i="1" s="1"/>
  <c r="AO38" i="1"/>
  <c r="AP38" i="1" s="1"/>
  <c r="AQ38" i="1" s="1"/>
  <c r="AO43" i="1"/>
  <c r="AP43" i="1" s="1"/>
  <c r="AQ43" i="1" s="1"/>
  <c r="AO37" i="1"/>
  <c r="AP37" i="1" s="1"/>
  <c r="AQ37" i="1" s="1"/>
  <c r="AO35" i="1"/>
  <c r="AP35" i="1" s="1"/>
  <c r="AQ35" i="1" s="1"/>
  <c r="AO36" i="1"/>
  <c r="AP36" i="1" s="1"/>
  <c r="AQ36" i="1" s="1"/>
  <c r="AO53" i="1"/>
  <c r="AP53" i="1" s="1"/>
  <c r="AQ53" i="1" s="1"/>
  <c r="AO31" i="1"/>
  <c r="AP31" i="1" s="1"/>
  <c r="AQ31" i="1" s="1"/>
  <c r="AO50" i="1"/>
  <c r="AP50" i="1" s="1"/>
  <c r="AQ50" i="1" s="1"/>
  <c r="AO54" i="1"/>
  <c r="AP54" i="1" s="1"/>
  <c r="AQ54" i="1" s="1"/>
  <c r="AO62" i="1"/>
  <c r="AP62" i="1" s="1"/>
  <c r="AQ62" i="1" s="1"/>
  <c r="AO33" i="1"/>
  <c r="AP33" i="1" s="1"/>
  <c r="AQ33" i="1" s="1"/>
  <c r="AO72" i="1"/>
  <c r="AP72" i="1" s="1"/>
  <c r="AQ72" i="1" s="1"/>
  <c r="AO29" i="1"/>
  <c r="AP29" i="1" s="1"/>
  <c r="AQ29" i="1" s="1"/>
  <c r="AO44" i="1"/>
  <c r="AP44" i="1" s="1"/>
  <c r="AQ44" i="1" s="1"/>
  <c r="AO48" i="1"/>
  <c r="AP48" i="1" s="1"/>
  <c r="AQ48" i="1" s="1"/>
  <c r="AO69" i="1"/>
  <c r="AP69" i="1" s="1"/>
  <c r="AQ69" i="1" s="1"/>
  <c r="AO47" i="1"/>
  <c r="AP47" i="1" s="1"/>
  <c r="AQ47" i="1" s="1"/>
  <c r="AO71" i="1"/>
  <c r="AP71" i="1" s="1"/>
  <c r="AQ71" i="1" s="1"/>
  <c r="AO9" i="1"/>
  <c r="AP9" i="1" s="1"/>
  <c r="AO46" i="1"/>
  <c r="AP46" i="1" s="1"/>
  <c r="AQ46" i="1" s="1"/>
  <c r="AO67" i="1"/>
  <c r="AP67" i="1" s="1"/>
  <c r="AQ67" i="1" s="1"/>
  <c r="AO51" i="1"/>
  <c r="AP51" i="1" s="1"/>
  <c r="AQ51" i="1" s="1"/>
  <c r="AO55" i="1"/>
  <c r="AP55" i="1" s="1"/>
  <c r="AQ55" i="1" s="1"/>
  <c r="AO42" i="1"/>
  <c r="AP42" i="1" s="1"/>
  <c r="AQ42" i="1" s="1"/>
  <c r="AO66" i="1"/>
  <c r="AP66" i="1" s="1"/>
  <c r="AQ66" i="1" s="1"/>
  <c r="AO61" i="1"/>
  <c r="AP61" i="1" s="1"/>
  <c r="AQ61" i="1" s="1"/>
  <c r="AO57" i="1"/>
  <c r="AP57" i="1" s="1"/>
  <c r="AQ57" i="1" s="1"/>
  <c r="AO45" i="1"/>
  <c r="AP45" i="1" s="1"/>
  <c r="AQ45" i="1" s="1"/>
  <c r="AO32" i="1"/>
  <c r="AP32" i="1" s="1"/>
  <c r="AQ32" i="1" s="1"/>
  <c r="AO52" i="1"/>
  <c r="AP52" i="1" s="1"/>
  <c r="AQ52" i="1" s="1"/>
  <c r="AO40" i="1"/>
  <c r="AP40" i="1" s="1"/>
  <c r="AQ40" i="1" s="1"/>
  <c r="AO41" i="1"/>
  <c r="AP41" i="1" s="1"/>
  <c r="AQ41" i="1" s="1"/>
  <c r="AO39" i="1"/>
  <c r="AP39" i="1" s="1"/>
  <c r="AQ39" i="1" s="1"/>
  <c r="AO28" i="1"/>
  <c r="AP28" i="1" s="1"/>
  <c r="AQ28" i="1" s="1"/>
  <c r="AO14" i="1"/>
  <c r="AP14" i="1" s="1"/>
  <c r="AO30" i="1"/>
  <c r="AP30" i="1" s="1"/>
  <c r="AQ30" i="1" s="1"/>
  <c r="AO24" i="1"/>
  <c r="AP24" i="1" s="1"/>
  <c r="AQ24" i="1" s="1"/>
  <c r="AO56" i="1"/>
  <c r="AP56" i="1" s="1"/>
  <c r="AQ56" i="1" s="1"/>
  <c r="AO16" i="1"/>
  <c r="AP16" i="1" s="1"/>
  <c r="AO22" i="1"/>
  <c r="AP22" i="1" s="1"/>
  <c r="AQ22" i="1" s="1"/>
  <c r="AO10" i="1"/>
  <c r="AP10" i="1" s="1"/>
  <c r="AO18" i="1"/>
  <c r="AP18" i="1" s="1"/>
  <c r="AQ18" i="1" s="1"/>
  <c r="AO11" i="1"/>
  <c r="AP11" i="1" s="1"/>
  <c r="AO34" i="1"/>
  <c r="AP34" i="1" s="1"/>
  <c r="AQ34" i="1" s="1"/>
  <c r="AO26" i="1"/>
  <c r="AP26" i="1" s="1"/>
  <c r="AQ26" i="1" s="1"/>
  <c r="AO23" i="1"/>
  <c r="AP23" i="1" s="1"/>
  <c r="AQ23" i="1" s="1"/>
  <c r="AO17" i="1"/>
  <c r="AP17" i="1" s="1"/>
  <c r="AQ17" i="1" s="1"/>
  <c r="AO21" i="1"/>
  <c r="AP21" i="1" s="1"/>
  <c r="AQ21" i="1" s="1"/>
  <c r="AO25" i="1"/>
  <c r="AP25" i="1" s="1"/>
  <c r="AQ25" i="1" s="1"/>
  <c r="AO12" i="1"/>
  <c r="AP12" i="1" s="1"/>
  <c r="AO19" i="1"/>
  <c r="AP19" i="1" s="1"/>
  <c r="AQ19" i="1" s="1"/>
  <c r="AO27" i="1"/>
  <c r="AP27" i="1" s="1"/>
  <c r="AQ27" i="1" s="1"/>
  <c r="AO5" i="1"/>
  <c r="AP5" i="1" s="1"/>
  <c r="AO6" i="1"/>
  <c r="AP6" i="1" s="1"/>
  <c r="AO13" i="1"/>
  <c r="AP13" i="1" s="1"/>
  <c r="AQ13" i="1" s="1"/>
  <c r="AO20" i="1"/>
  <c r="AP20" i="1" s="1"/>
  <c r="AQ20" i="1" s="1"/>
  <c r="AO7" i="1"/>
  <c r="AP7" i="1" s="1"/>
  <c r="AO4" i="1"/>
  <c r="AP4" i="1" s="1"/>
  <c r="AO8" i="1"/>
  <c r="AP8" i="1" s="1"/>
  <c r="AO3" i="1"/>
  <c r="AP3" i="1" s="1"/>
  <c r="AS8" i="1" l="1"/>
  <c r="AT8" i="1" s="1"/>
  <c r="AS4" i="1"/>
  <c r="AT4" i="1" s="1"/>
  <c r="AS7" i="1"/>
  <c r="AT7" i="1" s="1"/>
  <c r="AS10" i="1"/>
  <c r="AT10" i="1" s="1"/>
  <c r="AW14" i="1"/>
  <c r="AX14" i="1" s="1"/>
  <c r="AS6" i="1"/>
  <c r="AT6" i="1" s="1"/>
  <c r="AW7" i="1"/>
  <c r="AX7" i="1" s="1"/>
  <c r="AS15" i="1"/>
  <c r="AT15" i="1" s="1"/>
  <c r="AW3" i="1"/>
  <c r="AX3" i="1" s="1"/>
  <c r="AS5" i="1"/>
  <c r="AT5" i="1" s="1"/>
  <c r="AS16" i="1"/>
  <c r="AT16" i="1" s="1"/>
  <c r="AW4" i="1"/>
  <c r="AX4" i="1" s="1"/>
  <c r="AS14" i="1"/>
  <c r="AT14" i="1" s="1"/>
  <c r="AW10" i="1"/>
  <c r="AX10" i="1" s="1"/>
  <c r="AS12" i="1"/>
  <c r="AT12" i="1" s="1"/>
  <c r="AS3" i="1"/>
  <c r="AT3" i="1" s="1"/>
  <c r="AS9" i="1"/>
  <c r="AT9" i="1" s="1"/>
  <c r="AW12" i="1"/>
  <c r="AX12" i="1" s="1"/>
  <c r="AW16" i="1"/>
  <c r="AX16" i="1" s="1"/>
  <c r="AW9" i="1"/>
  <c r="AX9" i="1" s="1"/>
  <c r="AI47" i="1" l="1"/>
  <c r="AI63" i="1"/>
  <c r="AE47" i="1"/>
  <c r="AE63" i="1"/>
  <c r="AG7" i="1"/>
  <c r="AH7" i="1" s="1"/>
  <c r="AG65" i="1"/>
  <c r="AH65" i="1" s="1"/>
  <c r="AG64" i="1"/>
  <c r="AH64" i="1" s="1"/>
  <c r="AI64" i="1" s="1"/>
  <c r="AG60" i="1"/>
  <c r="AH60" i="1" s="1"/>
  <c r="AI60" i="1" s="1"/>
  <c r="AG73" i="1"/>
  <c r="AH73" i="1" s="1"/>
  <c r="AI73" i="1" s="1"/>
  <c r="AG59" i="1"/>
  <c r="AH59" i="1" s="1"/>
  <c r="AG58" i="1"/>
  <c r="AH58" i="1" s="1"/>
  <c r="AG70" i="1"/>
  <c r="AH70" i="1" s="1"/>
  <c r="AI70" i="1" s="1"/>
  <c r="AG68" i="1"/>
  <c r="AH68" i="1" s="1"/>
  <c r="AI68" i="1" s="1"/>
  <c r="AG49" i="1"/>
  <c r="AH49" i="1" s="1"/>
  <c r="AI49" i="1" s="1"/>
  <c r="AG43" i="1"/>
  <c r="AH43" i="1" s="1"/>
  <c r="AI43" i="1" s="1"/>
  <c r="AG35" i="1"/>
  <c r="AH35" i="1" s="1"/>
  <c r="AG36" i="1"/>
  <c r="AH36" i="1" s="1"/>
  <c r="AI36" i="1" s="1"/>
  <c r="AG53" i="1"/>
  <c r="AH53" i="1" s="1"/>
  <c r="AI53" i="1" s="1"/>
  <c r="AG31" i="1"/>
  <c r="AH31" i="1" s="1"/>
  <c r="AG50" i="1"/>
  <c r="AH50" i="1" s="1"/>
  <c r="AG54" i="1"/>
  <c r="AH54" i="1" s="1"/>
  <c r="AI54" i="1" s="1"/>
  <c r="AG62" i="1"/>
  <c r="AH62" i="1" s="1"/>
  <c r="AG33" i="1"/>
  <c r="AH33" i="1" s="1"/>
  <c r="AI33" i="1" s="1"/>
  <c r="AG72" i="1"/>
  <c r="AH72" i="1" s="1"/>
  <c r="AI72" i="1" s="1"/>
  <c r="AG29" i="1"/>
  <c r="AH29" i="1" s="1"/>
  <c r="AI29" i="1" s="1"/>
  <c r="AG44" i="1"/>
  <c r="AH44" i="1" s="1"/>
  <c r="AG48" i="1"/>
  <c r="AH48" i="1" s="1"/>
  <c r="AI48" i="1" s="1"/>
  <c r="AG69" i="1"/>
  <c r="AH69" i="1" s="1"/>
  <c r="AI69" i="1" s="1"/>
  <c r="AG71" i="1"/>
  <c r="AH71" i="1" s="1"/>
  <c r="AI71" i="1" s="1"/>
  <c r="AG9" i="1"/>
  <c r="AH9" i="1" s="1"/>
  <c r="AI9" i="1" s="1"/>
  <c r="AG46" i="1"/>
  <c r="AH46" i="1" s="1"/>
  <c r="AG67" i="1"/>
  <c r="AH67" i="1" s="1"/>
  <c r="AG51" i="1"/>
  <c r="AH51" i="1" s="1"/>
  <c r="AG55" i="1"/>
  <c r="AH55" i="1" s="1"/>
  <c r="AG42" i="1"/>
  <c r="AH42" i="1" s="1"/>
  <c r="AI42" i="1" s="1"/>
  <c r="AG66" i="1"/>
  <c r="AH66" i="1" s="1"/>
  <c r="AI66" i="1" s="1"/>
  <c r="AG61" i="1"/>
  <c r="AH61" i="1" s="1"/>
  <c r="AI61" i="1" s="1"/>
  <c r="AG57" i="1"/>
  <c r="AH57" i="1" s="1"/>
  <c r="AG45" i="1"/>
  <c r="AH45" i="1" s="1"/>
  <c r="AI45" i="1" s="1"/>
  <c r="AG32" i="1"/>
  <c r="AH32" i="1" s="1"/>
  <c r="AI32" i="1" s="1"/>
  <c r="AG52" i="1"/>
  <c r="AH52" i="1" s="1"/>
  <c r="AG40" i="1"/>
  <c r="AH40" i="1" s="1"/>
  <c r="AG15" i="1"/>
  <c r="AH15" i="1" s="1"/>
  <c r="AG41" i="1"/>
  <c r="AH41" i="1" s="1"/>
  <c r="AG39" i="1"/>
  <c r="AH39" i="1" s="1"/>
  <c r="AG28" i="1"/>
  <c r="AH28" i="1" s="1"/>
  <c r="AI28" i="1" s="1"/>
  <c r="AG14" i="1"/>
  <c r="AH14" i="1" s="1"/>
  <c r="AI14" i="1" s="1"/>
  <c r="AG30" i="1"/>
  <c r="AH30" i="1" s="1"/>
  <c r="AI30" i="1" s="1"/>
  <c r="AG24" i="1"/>
  <c r="AH24" i="1" s="1"/>
  <c r="AG56" i="1"/>
  <c r="AH56" i="1" s="1"/>
  <c r="AG16" i="1"/>
  <c r="AH16" i="1" s="1"/>
  <c r="AI16" i="1" s="1"/>
  <c r="AG22" i="1"/>
  <c r="AH22" i="1" s="1"/>
  <c r="AI22" i="1" s="1"/>
  <c r="AG10" i="1"/>
  <c r="AH10" i="1" s="1"/>
  <c r="AI10" i="1" s="1"/>
  <c r="AG18" i="1"/>
  <c r="AH18" i="1" s="1"/>
  <c r="AG11" i="1"/>
  <c r="AH11" i="1" s="1"/>
  <c r="AG34" i="1"/>
  <c r="AH34" i="1" s="1"/>
  <c r="AG26" i="1"/>
  <c r="AH26" i="1" s="1"/>
  <c r="AG23" i="1"/>
  <c r="AH23" i="1" s="1"/>
  <c r="AI23" i="1" s="1"/>
  <c r="AG17" i="1"/>
  <c r="AH17" i="1" s="1"/>
  <c r="AG21" i="1"/>
  <c r="AH21" i="1" s="1"/>
  <c r="AG25" i="1"/>
  <c r="AH25" i="1" s="1"/>
  <c r="AG12" i="1"/>
  <c r="AH12" i="1" s="1"/>
  <c r="AG19" i="1"/>
  <c r="AH19" i="1" s="1"/>
  <c r="AI19" i="1" s="1"/>
  <c r="AG27" i="1"/>
  <c r="AH27" i="1" s="1"/>
  <c r="AG5" i="1"/>
  <c r="AH5" i="1" s="1"/>
  <c r="AG6" i="1"/>
  <c r="AH6" i="1" s="1"/>
  <c r="AG13" i="1"/>
  <c r="AH13" i="1" s="1"/>
  <c r="AG20" i="1"/>
  <c r="AH20" i="1" s="1"/>
  <c r="AG4" i="1"/>
  <c r="AH4" i="1" s="1"/>
  <c r="AG8" i="1"/>
  <c r="AH8" i="1" s="1"/>
  <c r="AG3" i="1"/>
  <c r="AH3" i="1" s="1"/>
  <c r="Y9" i="1"/>
  <c r="Z9" i="1" s="1"/>
  <c r="Y65" i="1"/>
  <c r="Z65" i="1" s="1"/>
  <c r="AA65" i="1" s="1"/>
  <c r="Y64" i="1"/>
  <c r="Z64" i="1" s="1"/>
  <c r="AA64" i="1" s="1"/>
  <c r="Y60" i="1"/>
  <c r="Z60" i="1" s="1"/>
  <c r="AA60" i="1" s="1"/>
  <c r="Y73" i="1"/>
  <c r="Z73" i="1" s="1"/>
  <c r="AA73" i="1" s="1"/>
  <c r="Y59" i="1"/>
  <c r="Z59" i="1" s="1"/>
  <c r="AA59" i="1" s="1"/>
  <c r="Y58" i="1"/>
  <c r="Z58" i="1" s="1"/>
  <c r="AA58" i="1" s="1"/>
  <c r="Y70" i="1"/>
  <c r="Z70" i="1" s="1"/>
  <c r="AA70" i="1" s="1"/>
  <c r="Y68" i="1"/>
  <c r="Z68" i="1" s="1"/>
  <c r="AA68" i="1" s="1"/>
  <c r="Y63" i="1"/>
  <c r="Z63" i="1" s="1"/>
  <c r="AA63" i="1" s="1"/>
  <c r="Y49" i="1"/>
  <c r="Z49" i="1" s="1"/>
  <c r="AA49" i="1" s="1"/>
  <c r="Y38" i="1"/>
  <c r="Z38" i="1" s="1"/>
  <c r="AA38" i="1" s="1"/>
  <c r="Y43" i="1"/>
  <c r="Z43" i="1" s="1"/>
  <c r="AA43" i="1" s="1"/>
  <c r="Y37" i="1"/>
  <c r="Z37" i="1" s="1"/>
  <c r="AA37" i="1" s="1"/>
  <c r="Y35" i="1"/>
  <c r="Z35" i="1" s="1"/>
  <c r="AA35" i="1" s="1"/>
  <c r="Y36" i="1"/>
  <c r="Z36" i="1" s="1"/>
  <c r="AA36" i="1" s="1"/>
  <c r="Y53" i="1"/>
  <c r="Z53" i="1" s="1"/>
  <c r="AA53" i="1" s="1"/>
  <c r="Y31" i="1"/>
  <c r="Z31" i="1" s="1"/>
  <c r="AA31" i="1" s="1"/>
  <c r="Y50" i="1"/>
  <c r="Z50" i="1" s="1"/>
  <c r="AA50" i="1" s="1"/>
  <c r="Y54" i="1"/>
  <c r="Z54" i="1" s="1"/>
  <c r="AA54" i="1" s="1"/>
  <c r="Y62" i="1"/>
  <c r="Z62" i="1" s="1"/>
  <c r="AA62" i="1" s="1"/>
  <c r="Y33" i="1"/>
  <c r="Z33" i="1" s="1"/>
  <c r="AA33" i="1" s="1"/>
  <c r="Y72" i="1"/>
  <c r="Z72" i="1" s="1"/>
  <c r="AA72" i="1" s="1"/>
  <c r="Y29" i="1"/>
  <c r="Z29" i="1" s="1"/>
  <c r="AA29" i="1" s="1"/>
  <c r="Y44" i="1"/>
  <c r="Z44" i="1" s="1"/>
  <c r="AA44" i="1" s="1"/>
  <c r="Y48" i="1"/>
  <c r="Z48" i="1" s="1"/>
  <c r="AA48" i="1" s="1"/>
  <c r="Y69" i="1"/>
  <c r="Z69" i="1" s="1"/>
  <c r="AA69" i="1" s="1"/>
  <c r="Y47" i="1"/>
  <c r="Z47" i="1" s="1"/>
  <c r="AA47" i="1" s="1"/>
  <c r="Y71" i="1"/>
  <c r="Z71" i="1" s="1"/>
  <c r="AA71" i="1" s="1"/>
  <c r="Y46" i="1"/>
  <c r="Z46" i="1" s="1"/>
  <c r="AA46" i="1" s="1"/>
  <c r="Y67" i="1"/>
  <c r="Z67" i="1" s="1"/>
  <c r="AA67" i="1" s="1"/>
  <c r="Y51" i="1"/>
  <c r="Z51" i="1" s="1"/>
  <c r="AA51" i="1" s="1"/>
  <c r="Y55" i="1"/>
  <c r="Z55" i="1" s="1"/>
  <c r="AA55" i="1" s="1"/>
  <c r="Y42" i="1"/>
  <c r="Z42" i="1" s="1"/>
  <c r="AA42" i="1" s="1"/>
  <c r="Y66" i="1"/>
  <c r="Z66" i="1" s="1"/>
  <c r="AA66" i="1" s="1"/>
  <c r="Y61" i="1"/>
  <c r="Z61" i="1" s="1"/>
  <c r="AA61" i="1" s="1"/>
  <c r="Y57" i="1"/>
  <c r="Z57" i="1" s="1"/>
  <c r="AA57" i="1" s="1"/>
  <c r="Y45" i="1"/>
  <c r="Z45" i="1" s="1"/>
  <c r="AA45" i="1" s="1"/>
  <c r="Y32" i="1"/>
  <c r="Z32" i="1" s="1"/>
  <c r="AA32" i="1" s="1"/>
  <c r="Y52" i="1"/>
  <c r="Z52" i="1" s="1"/>
  <c r="AA52" i="1" s="1"/>
  <c r="Y40" i="1"/>
  <c r="Z40" i="1" s="1"/>
  <c r="AA40" i="1" s="1"/>
  <c r="Y15" i="1"/>
  <c r="Z15" i="1" s="1"/>
  <c r="Y41" i="1"/>
  <c r="Z41" i="1" s="1"/>
  <c r="AA41" i="1" s="1"/>
  <c r="Y39" i="1"/>
  <c r="Z39" i="1" s="1"/>
  <c r="AA39" i="1" s="1"/>
  <c r="Y28" i="1"/>
  <c r="Z28" i="1" s="1"/>
  <c r="AA28" i="1" s="1"/>
  <c r="Y14" i="1"/>
  <c r="Z14" i="1" s="1"/>
  <c r="Y30" i="1"/>
  <c r="Z30" i="1" s="1"/>
  <c r="AA30" i="1" s="1"/>
  <c r="Y24" i="1"/>
  <c r="Z24" i="1" s="1"/>
  <c r="AA24" i="1" s="1"/>
  <c r="Y56" i="1"/>
  <c r="Z56" i="1" s="1"/>
  <c r="AA56" i="1" s="1"/>
  <c r="Y16" i="1"/>
  <c r="Z16" i="1" s="1"/>
  <c r="Y22" i="1"/>
  <c r="Z22" i="1" s="1"/>
  <c r="AA22" i="1" s="1"/>
  <c r="Y10" i="1"/>
  <c r="Z10" i="1" s="1"/>
  <c r="Y18" i="1"/>
  <c r="Z18" i="1" s="1"/>
  <c r="AA18" i="1" s="1"/>
  <c r="Y11" i="1"/>
  <c r="Z11" i="1" s="1"/>
  <c r="Y34" i="1"/>
  <c r="Z34" i="1" s="1"/>
  <c r="AA34" i="1" s="1"/>
  <c r="Y26" i="1"/>
  <c r="Z26" i="1" s="1"/>
  <c r="AA26" i="1" s="1"/>
  <c r="Y23" i="1"/>
  <c r="Z23" i="1" s="1"/>
  <c r="AA23" i="1" s="1"/>
  <c r="Y17" i="1"/>
  <c r="Z17" i="1" s="1"/>
  <c r="AA17" i="1" s="1"/>
  <c r="Y21" i="1"/>
  <c r="Z21" i="1" s="1"/>
  <c r="AA21" i="1" s="1"/>
  <c r="Y25" i="1"/>
  <c r="Z25" i="1" s="1"/>
  <c r="AA25" i="1" s="1"/>
  <c r="Y19" i="1"/>
  <c r="Z19" i="1" s="1"/>
  <c r="AA19" i="1" s="1"/>
  <c r="Y27" i="1"/>
  <c r="Z27" i="1" s="1"/>
  <c r="AA27" i="1" s="1"/>
  <c r="Y5" i="1"/>
  <c r="Z5" i="1" s="1"/>
  <c r="Y6" i="1"/>
  <c r="Z6" i="1" s="1"/>
  <c r="Y13" i="1"/>
  <c r="Z13" i="1" s="1"/>
  <c r="AA13" i="1" s="1"/>
  <c r="Y20" i="1"/>
  <c r="Z20" i="1" s="1"/>
  <c r="AA20" i="1" s="1"/>
  <c r="Y7" i="1"/>
  <c r="Z7" i="1" s="1"/>
  <c r="Y4" i="1"/>
  <c r="Z4" i="1" s="1"/>
  <c r="Y8" i="1"/>
  <c r="Z8" i="1" s="1"/>
  <c r="Y3" i="1"/>
  <c r="Z3" i="1" s="1"/>
  <c r="U65" i="1"/>
  <c r="V65" i="1" s="1"/>
  <c r="W65" i="1" s="1"/>
  <c r="U64" i="1"/>
  <c r="V64" i="1" s="1"/>
  <c r="W64" i="1" s="1"/>
  <c r="U60" i="1"/>
  <c r="V60" i="1" s="1"/>
  <c r="W60" i="1" s="1"/>
  <c r="U73" i="1"/>
  <c r="V73" i="1" s="1"/>
  <c r="W73" i="1" s="1"/>
  <c r="U59" i="1"/>
  <c r="V59" i="1" s="1"/>
  <c r="W59" i="1" s="1"/>
  <c r="U58" i="1"/>
  <c r="V58" i="1" s="1"/>
  <c r="W58" i="1" s="1"/>
  <c r="U70" i="1"/>
  <c r="V70" i="1" s="1"/>
  <c r="W70" i="1" s="1"/>
  <c r="U68" i="1"/>
  <c r="V68" i="1" s="1"/>
  <c r="W68" i="1" s="1"/>
  <c r="U63" i="1"/>
  <c r="V63" i="1" s="1"/>
  <c r="W63" i="1" s="1"/>
  <c r="U49" i="1"/>
  <c r="V49" i="1" s="1"/>
  <c r="W49" i="1" s="1"/>
  <c r="U38" i="1"/>
  <c r="V38" i="1" s="1"/>
  <c r="W38" i="1" s="1"/>
  <c r="U43" i="1"/>
  <c r="V43" i="1" s="1"/>
  <c r="W43" i="1" s="1"/>
  <c r="U37" i="1"/>
  <c r="V37" i="1" s="1"/>
  <c r="W37" i="1" s="1"/>
  <c r="U35" i="1"/>
  <c r="V35" i="1" s="1"/>
  <c r="W35" i="1" s="1"/>
  <c r="U36" i="1"/>
  <c r="V36" i="1" s="1"/>
  <c r="W36" i="1" s="1"/>
  <c r="U53" i="1"/>
  <c r="V53" i="1" s="1"/>
  <c r="W53" i="1" s="1"/>
  <c r="U31" i="1"/>
  <c r="V31" i="1" s="1"/>
  <c r="W31" i="1" s="1"/>
  <c r="U50" i="1"/>
  <c r="V50" i="1" s="1"/>
  <c r="W50" i="1" s="1"/>
  <c r="U54" i="1"/>
  <c r="V54" i="1" s="1"/>
  <c r="W54" i="1" s="1"/>
  <c r="U62" i="1"/>
  <c r="V62" i="1" s="1"/>
  <c r="W62" i="1" s="1"/>
  <c r="U33" i="1"/>
  <c r="V33" i="1" s="1"/>
  <c r="W33" i="1" s="1"/>
  <c r="U72" i="1"/>
  <c r="V72" i="1" s="1"/>
  <c r="W72" i="1" s="1"/>
  <c r="U29" i="1"/>
  <c r="V29" i="1" s="1"/>
  <c r="W29" i="1" s="1"/>
  <c r="U44" i="1"/>
  <c r="V44" i="1" s="1"/>
  <c r="W44" i="1" s="1"/>
  <c r="U48" i="1"/>
  <c r="V48" i="1" s="1"/>
  <c r="W48" i="1" s="1"/>
  <c r="U69" i="1"/>
  <c r="V69" i="1" s="1"/>
  <c r="W69" i="1" s="1"/>
  <c r="U47" i="1"/>
  <c r="V47" i="1" s="1"/>
  <c r="W47" i="1" s="1"/>
  <c r="U71" i="1"/>
  <c r="V71" i="1" s="1"/>
  <c r="W71" i="1" s="1"/>
  <c r="U9" i="1"/>
  <c r="V9" i="1" s="1"/>
  <c r="U46" i="1"/>
  <c r="V46" i="1" s="1"/>
  <c r="W46" i="1" s="1"/>
  <c r="U67" i="1"/>
  <c r="V67" i="1" s="1"/>
  <c r="W67" i="1" s="1"/>
  <c r="U51" i="1"/>
  <c r="V51" i="1" s="1"/>
  <c r="W51" i="1" s="1"/>
  <c r="U55" i="1"/>
  <c r="V55" i="1" s="1"/>
  <c r="W55" i="1" s="1"/>
  <c r="U42" i="1"/>
  <c r="V42" i="1" s="1"/>
  <c r="W42" i="1" s="1"/>
  <c r="U66" i="1"/>
  <c r="V66" i="1" s="1"/>
  <c r="W66" i="1" s="1"/>
  <c r="U61" i="1"/>
  <c r="V61" i="1" s="1"/>
  <c r="W61" i="1" s="1"/>
  <c r="U57" i="1"/>
  <c r="V57" i="1" s="1"/>
  <c r="W57" i="1" s="1"/>
  <c r="U45" i="1"/>
  <c r="V45" i="1" s="1"/>
  <c r="W45" i="1" s="1"/>
  <c r="U32" i="1"/>
  <c r="V32" i="1" s="1"/>
  <c r="W32" i="1" s="1"/>
  <c r="U52" i="1"/>
  <c r="V52" i="1" s="1"/>
  <c r="W52" i="1" s="1"/>
  <c r="U40" i="1"/>
  <c r="V40" i="1" s="1"/>
  <c r="W40" i="1" s="1"/>
  <c r="U15" i="1"/>
  <c r="V15" i="1" s="1"/>
  <c r="U41" i="1"/>
  <c r="V41" i="1" s="1"/>
  <c r="W41" i="1" s="1"/>
  <c r="U39" i="1"/>
  <c r="V39" i="1" s="1"/>
  <c r="W39" i="1" s="1"/>
  <c r="U28" i="1"/>
  <c r="V28" i="1" s="1"/>
  <c r="W28" i="1" s="1"/>
  <c r="U14" i="1"/>
  <c r="V14" i="1" s="1"/>
  <c r="U30" i="1"/>
  <c r="V30" i="1" s="1"/>
  <c r="W30" i="1" s="1"/>
  <c r="U24" i="1"/>
  <c r="V24" i="1" s="1"/>
  <c r="W24" i="1" s="1"/>
  <c r="U56" i="1"/>
  <c r="V56" i="1" s="1"/>
  <c r="W56" i="1" s="1"/>
  <c r="U16" i="1"/>
  <c r="V16" i="1" s="1"/>
  <c r="U22" i="1"/>
  <c r="V22" i="1" s="1"/>
  <c r="W22" i="1" s="1"/>
  <c r="U10" i="1"/>
  <c r="V10" i="1" s="1"/>
  <c r="U18" i="1"/>
  <c r="V18" i="1" s="1"/>
  <c r="W18" i="1" s="1"/>
  <c r="U11" i="1"/>
  <c r="V11" i="1" s="1"/>
  <c r="U34" i="1"/>
  <c r="V34" i="1" s="1"/>
  <c r="W34" i="1" s="1"/>
  <c r="U26" i="1"/>
  <c r="V26" i="1" s="1"/>
  <c r="W26" i="1" s="1"/>
  <c r="U23" i="1"/>
  <c r="V23" i="1" s="1"/>
  <c r="W23" i="1" s="1"/>
  <c r="U17" i="1"/>
  <c r="V17" i="1" s="1"/>
  <c r="W17" i="1" s="1"/>
  <c r="U21" i="1"/>
  <c r="V21" i="1" s="1"/>
  <c r="W21" i="1" s="1"/>
  <c r="U25" i="1"/>
  <c r="V25" i="1" s="1"/>
  <c r="W25" i="1" s="1"/>
  <c r="U12" i="1"/>
  <c r="V12" i="1" s="1"/>
  <c r="U19" i="1"/>
  <c r="V19" i="1" s="1"/>
  <c r="W19" i="1" s="1"/>
  <c r="U27" i="1"/>
  <c r="V27" i="1" s="1"/>
  <c r="W27" i="1" s="1"/>
  <c r="U5" i="1"/>
  <c r="V5" i="1" s="1"/>
  <c r="U6" i="1"/>
  <c r="V6" i="1" s="1"/>
  <c r="U13" i="1"/>
  <c r="V13" i="1" s="1"/>
  <c r="W13" i="1" s="1"/>
  <c r="U20" i="1"/>
  <c r="V20" i="1" s="1"/>
  <c r="W20" i="1" s="1"/>
  <c r="U7" i="1"/>
  <c r="V7" i="1" s="1"/>
  <c r="U4" i="1"/>
  <c r="V4" i="1" s="1"/>
  <c r="U8" i="1"/>
  <c r="V8" i="1" s="1"/>
  <c r="U3" i="1"/>
  <c r="V3" i="1" s="1"/>
  <c r="Q43" i="1"/>
  <c r="R43" i="1" s="1"/>
  <c r="Q60" i="1"/>
  <c r="R60" i="1" s="1"/>
  <c r="S60" i="1" s="1"/>
  <c r="Q73" i="1"/>
  <c r="R73" i="1" s="1"/>
  <c r="S73" i="1" s="1"/>
  <c r="Q59" i="1"/>
  <c r="R59" i="1" s="1"/>
  <c r="S59" i="1" s="1"/>
  <c r="Q58" i="1"/>
  <c r="R58" i="1" s="1"/>
  <c r="S58" i="1" s="1"/>
  <c r="Q70" i="1"/>
  <c r="R70" i="1" s="1"/>
  <c r="Q63" i="1"/>
  <c r="R63" i="1" s="1"/>
  <c r="Q35" i="1"/>
  <c r="R35" i="1" s="1"/>
  <c r="S35" i="1" s="1"/>
  <c r="Q50" i="1"/>
  <c r="R50" i="1" s="1"/>
  <c r="S50" i="1" s="1"/>
  <c r="Q54" i="1"/>
  <c r="R54" i="1" s="1"/>
  <c r="Q72" i="1"/>
  <c r="R72" i="1" s="1"/>
  <c r="S72" i="1" s="1"/>
  <c r="Q29" i="1"/>
  <c r="R29" i="1" s="1"/>
  <c r="Q44" i="1"/>
  <c r="R44" i="1" s="1"/>
  <c r="S44" i="1" s="1"/>
  <c r="Q48" i="1"/>
  <c r="R48" i="1" s="1"/>
  <c r="S48" i="1" s="1"/>
  <c r="Q47" i="1"/>
  <c r="R47" i="1" s="1"/>
  <c r="Q71" i="1"/>
  <c r="R71" i="1" s="1"/>
  <c r="S71" i="1" s="1"/>
  <c r="Q9" i="1"/>
  <c r="R9" i="1" s="1"/>
  <c r="S9" i="1" s="1"/>
  <c r="Q46" i="1"/>
  <c r="R46" i="1" s="1"/>
  <c r="S46" i="1" s="1"/>
  <c r="Q55" i="1"/>
  <c r="R55" i="1" s="1"/>
  <c r="S55" i="1" s="1"/>
  <c r="Q66" i="1"/>
  <c r="R66" i="1" s="1"/>
  <c r="Q57" i="1"/>
  <c r="R57" i="1" s="1"/>
  <c r="S57" i="1" s="1"/>
  <c r="Q52" i="1"/>
  <c r="R52" i="1" s="1"/>
  <c r="Q40" i="1"/>
  <c r="R40" i="1" s="1"/>
  <c r="Q15" i="1"/>
  <c r="R15" i="1" s="1"/>
  <c r="S15" i="1" s="1"/>
  <c r="Q41" i="1"/>
  <c r="R41" i="1" s="1"/>
  <c r="S41" i="1" s="1"/>
  <c r="Q28" i="1"/>
  <c r="R28" i="1" s="1"/>
  <c r="Q14" i="1"/>
  <c r="R14" i="1" s="1"/>
  <c r="Q30" i="1"/>
  <c r="R30" i="1" s="1"/>
  <c r="Q24" i="1"/>
  <c r="R24" i="1" s="1"/>
  <c r="Q56" i="1"/>
  <c r="R56" i="1" s="1"/>
  <c r="S56" i="1" s="1"/>
  <c r="Q10" i="1"/>
  <c r="R10" i="1" s="1"/>
  <c r="S10" i="1" s="1"/>
  <c r="Q34" i="1"/>
  <c r="R34" i="1" s="1"/>
  <c r="Q26" i="1"/>
  <c r="R26" i="1" s="1"/>
  <c r="Q21" i="1"/>
  <c r="R21" i="1" s="1"/>
  <c r="Q25" i="1"/>
  <c r="R25" i="1" s="1"/>
  <c r="Q12" i="1"/>
  <c r="R12" i="1" s="1"/>
  <c r="Q19" i="1"/>
  <c r="R19" i="1" s="1"/>
  <c r="Q27" i="1"/>
  <c r="R27" i="1" s="1"/>
  <c r="S27" i="1" s="1"/>
  <c r="Q5" i="1"/>
  <c r="R5" i="1" s="1"/>
  <c r="S5" i="1" s="1"/>
  <c r="Q6" i="1"/>
  <c r="R6" i="1" s="1"/>
  <c r="Q13" i="1"/>
  <c r="R13" i="1" s="1"/>
  <c r="Q20" i="1"/>
  <c r="R20" i="1" s="1"/>
  <c r="Q8" i="1"/>
  <c r="R8" i="1" s="1"/>
  <c r="Q3" i="1"/>
  <c r="R3" i="1" s="1"/>
  <c r="K42" i="1"/>
  <c r="L42" i="1" s="1"/>
  <c r="K60" i="1"/>
  <c r="L60" i="1" s="1"/>
  <c r="K73" i="1"/>
  <c r="L73" i="1" s="1"/>
  <c r="K59" i="1"/>
  <c r="L59" i="1" s="1"/>
  <c r="K58" i="1"/>
  <c r="L58" i="1" s="1"/>
  <c r="K70" i="1"/>
  <c r="L70" i="1" s="1"/>
  <c r="K68" i="1"/>
  <c r="L68" i="1" s="1"/>
  <c r="K63" i="1"/>
  <c r="L63" i="1" s="1"/>
  <c r="K49" i="1"/>
  <c r="L49" i="1" s="1"/>
  <c r="K38" i="1"/>
  <c r="L38" i="1" s="1"/>
  <c r="K35" i="1"/>
  <c r="L35" i="1" s="1"/>
  <c r="K53" i="1"/>
  <c r="L53" i="1" s="1"/>
  <c r="K50" i="1"/>
  <c r="L50" i="1" s="1"/>
  <c r="K54" i="1"/>
  <c r="L54" i="1" s="1"/>
  <c r="K62" i="1"/>
  <c r="L62" i="1" s="1"/>
  <c r="K33" i="1"/>
  <c r="L33" i="1" s="1"/>
  <c r="K72" i="1"/>
  <c r="L72" i="1" s="1"/>
  <c r="K29" i="1"/>
  <c r="L29" i="1" s="1"/>
  <c r="K44" i="1"/>
  <c r="L44" i="1" s="1"/>
  <c r="K48" i="1"/>
  <c r="L48" i="1" s="1"/>
  <c r="K69" i="1"/>
  <c r="L69" i="1" s="1"/>
  <c r="K47" i="1"/>
  <c r="L47" i="1" s="1"/>
  <c r="K71" i="1"/>
  <c r="L71" i="1" s="1"/>
  <c r="K9" i="1"/>
  <c r="L9" i="1" s="1"/>
  <c r="K46" i="1"/>
  <c r="L46" i="1" s="1"/>
  <c r="K51" i="1"/>
  <c r="L51" i="1" s="1"/>
  <c r="K55" i="1"/>
  <c r="L55" i="1" s="1"/>
  <c r="K66" i="1"/>
  <c r="L66" i="1" s="1"/>
  <c r="K61" i="1"/>
  <c r="L61" i="1" s="1"/>
  <c r="K57" i="1"/>
  <c r="L57" i="1" s="1"/>
  <c r="K45" i="1"/>
  <c r="L45" i="1" s="1"/>
  <c r="K32" i="1"/>
  <c r="L32" i="1" s="1"/>
  <c r="K52" i="1"/>
  <c r="L52" i="1" s="1"/>
  <c r="K40" i="1"/>
  <c r="L40" i="1" s="1"/>
  <c r="K15" i="1"/>
  <c r="L15" i="1" s="1"/>
  <c r="K41" i="1"/>
  <c r="L41" i="1" s="1"/>
  <c r="K24" i="1"/>
  <c r="L24" i="1" s="1"/>
  <c r="K56" i="1"/>
  <c r="L56" i="1" s="1"/>
  <c r="K22" i="1"/>
  <c r="L22" i="1" s="1"/>
  <c r="K10" i="1"/>
  <c r="L10" i="1" s="1"/>
  <c r="K18" i="1"/>
  <c r="L18" i="1" s="1"/>
  <c r="K11" i="1"/>
  <c r="L11" i="1" s="1"/>
  <c r="K34" i="1"/>
  <c r="L34" i="1" s="1"/>
  <c r="K26" i="1"/>
  <c r="L26" i="1" s="1"/>
  <c r="K23" i="1"/>
  <c r="L23" i="1" s="1"/>
  <c r="K17" i="1"/>
  <c r="L17" i="1" s="1"/>
  <c r="K21" i="1"/>
  <c r="L21" i="1" s="1"/>
  <c r="K27" i="1"/>
  <c r="L27" i="1" s="1"/>
  <c r="K5" i="1"/>
  <c r="L5" i="1" s="1"/>
  <c r="K20" i="1"/>
  <c r="L20" i="1" s="1"/>
  <c r="K7" i="1"/>
  <c r="L7" i="1" s="1"/>
  <c r="K4" i="1"/>
  <c r="L4" i="1" s="1"/>
  <c r="K8" i="1"/>
  <c r="L8" i="1" s="1"/>
  <c r="K3" i="1"/>
  <c r="L3" i="1" s="1"/>
  <c r="K16" i="1" l="1"/>
  <c r="L16" i="1" s="1"/>
  <c r="K64" i="1"/>
  <c r="L64" i="1" s="1"/>
  <c r="Q17" i="1"/>
  <c r="R17" i="1" s="1"/>
  <c r="K6" i="1"/>
  <c r="L6" i="1" s="1"/>
  <c r="K31" i="1"/>
  <c r="L31" i="1" s="1"/>
  <c r="K65" i="1"/>
  <c r="L65" i="1" s="1"/>
  <c r="Q23" i="1"/>
  <c r="R23" i="1" s="1"/>
  <c r="Q31" i="1"/>
  <c r="R31" i="1" s="1"/>
  <c r="Y12" i="1"/>
  <c r="Z12" i="1" s="1"/>
  <c r="Q53" i="1"/>
  <c r="R53" i="1" s="1"/>
  <c r="Q42" i="1"/>
  <c r="R42" i="1" s="1"/>
  <c r="Q36" i="1"/>
  <c r="R36" i="1" s="1"/>
  <c r="K19" i="1"/>
  <c r="L19" i="1" s="1"/>
  <c r="K30" i="1"/>
  <c r="L30" i="1" s="1"/>
  <c r="K36" i="1"/>
  <c r="L36" i="1" s="1"/>
  <c r="K37" i="1"/>
  <c r="L37" i="1" s="1"/>
  <c r="Q37" i="1"/>
  <c r="R37" i="1" s="1"/>
  <c r="K67" i="1"/>
  <c r="L67" i="1" s="1"/>
  <c r="K14" i="1"/>
  <c r="L14" i="1" s="1"/>
  <c r="K12" i="1"/>
  <c r="L12" i="1" s="1"/>
  <c r="K28" i="1"/>
  <c r="L28" i="1" s="1"/>
  <c r="Q4" i="1"/>
  <c r="R4" i="1" s="1"/>
  <c r="Q22" i="1"/>
  <c r="R22" i="1" s="1"/>
  <c r="Q51" i="1"/>
  <c r="R51" i="1" s="1"/>
  <c r="K25" i="1"/>
  <c r="L25" i="1" s="1"/>
  <c r="K39" i="1"/>
  <c r="L39" i="1" s="1"/>
  <c r="K43" i="1"/>
  <c r="L43" i="1" s="1"/>
  <c r="Q7" i="1"/>
  <c r="R7" i="1" s="1"/>
  <c r="Q16" i="1"/>
  <c r="R16" i="1" s="1"/>
  <c r="Q67" i="1"/>
  <c r="R67" i="1" s="1"/>
  <c r="Q38" i="1"/>
  <c r="R38" i="1" s="1"/>
  <c r="Q65" i="1"/>
  <c r="R65" i="1" s="1"/>
  <c r="K13" i="1"/>
  <c r="L13" i="1" s="1"/>
  <c r="Q32" i="1"/>
  <c r="R32" i="1" s="1"/>
  <c r="M50" i="1"/>
  <c r="Q69" i="1"/>
  <c r="R69" i="1" s="1"/>
  <c r="Q49" i="1"/>
  <c r="R49" i="1" s="1"/>
  <c r="M60" i="1"/>
  <c r="M56" i="1"/>
  <c r="M5" i="1"/>
  <c r="Q68" i="1"/>
  <c r="R68" i="1" s="1"/>
  <c r="M46" i="1"/>
  <c r="M35" i="1"/>
  <c r="Q11" i="1"/>
  <c r="R11" i="1" s="1"/>
  <c r="Q45" i="1"/>
  <c r="R45" i="1" s="1"/>
  <c r="AG37" i="1"/>
  <c r="AH37" i="1" s="1"/>
  <c r="M58" i="1"/>
  <c r="M27" i="1"/>
  <c r="M9" i="1"/>
  <c r="Q18" i="1"/>
  <c r="R18" i="1" s="1"/>
  <c r="Q33" i="1"/>
  <c r="R33" i="1" s="1"/>
  <c r="M55" i="1"/>
  <c r="M71" i="1"/>
  <c r="Q61" i="1"/>
  <c r="R61" i="1" s="1"/>
  <c r="Q62" i="1"/>
  <c r="R62" i="1" s="1"/>
  <c r="AG38" i="1"/>
  <c r="AH38" i="1" s="1"/>
  <c r="M72" i="1"/>
  <c r="M41" i="1"/>
  <c r="M15" i="1"/>
  <c r="Q64" i="1"/>
  <c r="R64" i="1" s="1"/>
  <c r="M48" i="1"/>
  <c r="M44" i="1"/>
  <c r="M57" i="1"/>
  <c r="M59" i="1"/>
  <c r="M10" i="1"/>
  <c r="M73" i="1"/>
  <c r="Q39" i="1"/>
  <c r="R39" i="1" s="1"/>
  <c r="AC20" i="1"/>
  <c r="AD20" i="1" s="1"/>
  <c r="G20" i="1"/>
  <c r="G35" i="1"/>
  <c r="AI35" i="1" s="1"/>
  <c r="G14" i="1"/>
  <c r="AY14" i="1" s="1"/>
  <c r="G27" i="1"/>
  <c r="AI27" i="1" s="1"/>
  <c r="AK20" i="1"/>
  <c r="AL20" i="1" s="1"/>
  <c r="AM20" i="1" s="1"/>
  <c r="AZ20" i="1" l="1"/>
  <c r="AQ14" i="1"/>
  <c r="AU14" i="1"/>
  <c r="AE20" i="1"/>
  <c r="AI20" i="1"/>
  <c r="W14" i="1"/>
  <c r="AA14" i="1"/>
  <c r="M14" i="1"/>
  <c r="S14" i="1"/>
  <c r="M20" i="1"/>
  <c r="S20" i="1"/>
  <c r="AK35" i="1"/>
  <c r="AL35" i="1" s="1"/>
  <c r="AM35" i="1" s="1"/>
  <c r="AC35" i="1"/>
  <c r="AD35" i="1" s="1"/>
  <c r="AC14" i="1"/>
  <c r="AD14" i="1" s="1"/>
  <c r="AK14" i="1"/>
  <c r="AL14" i="1" s="1"/>
  <c r="AM14" i="1" s="1"/>
  <c r="AC27" i="1"/>
  <c r="AD27" i="1" s="1"/>
  <c r="AK27" i="1"/>
  <c r="AL27" i="1" s="1"/>
  <c r="AM27" i="1" s="1"/>
  <c r="AC34" i="1"/>
  <c r="AD34" i="1" s="1"/>
  <c r="AK64" i="1"/>
  <c r="AL64" i="1" s="1"/>
  <c r="AM64" i="1" s="1"/>
  <c r="AC64" i="1"/>
  <c r="AD64" i="1" s="1"/>
  <c r="AK60" i="1"/>
  <c r="AL60" i="1" s="1"/>
  <c r="AM60" i="1" s="1"/>
  <c r="AC60" i="1"/>
  <c r="AD60" i="1" s="1"/>
  <c r="AK48" i="1"/>
  <c r="AL48" i="1" s="1"/>
  <c r="AM48" i="1" s="1"/>
  <c r="AC48" i="1"/>
  <c r="AD48" i="1" s="1"/>
  <c r="AC71" i="1"/>
  <c r="AD71" i="1" s="1"/>
  <c r="AK71" i="1"/>
  <c r="AL71" i="1" s="1"/>
  <c r="AM71" i="1" s="1"/>
  <c r="AE48" i="1" l="1"/>
  <c r="BA48" i="1" s="1"/>
  <c r="AZ48" i="1"/>
  <c r="AE60" i="1"/>
  <c r="BA60" i="1" s="1"/>
  <c r="AZ60" i="1"/>
  <c r="AE64" i="1"/>
  <c r="AZ64" i="1"/>
  <c r="AE35" i="1"/>
  <c r="BA35" i="1" s="1"/>
  <c r="AZ35" i="1"/>
  <c r="AE27" i="1"/>
  <c r="BA27" i="1" s="1"/>
  <c r="AZ27" i="1"/>
  <c r="AE14" i="1"/>
  <c r="AZ14" i="1"/>
  <c r="AE71" i="1"/>
  <c r="BA71" i="1" s="1"/>
  <c r="AZ71" i="1"/>
  <c r="BA20" i="1"/>
  <c r="BA14" i="1"/>
  <c r="AC3" i="1"/>
  <c r="AD3" i="1" s="1"/>
  <c r="AK3" i="1"/>
  <c r="AL3" i="1" s="1"/>
  <c r="G3" i="1"/>
  <c r="AY3" i="1" s="1"/>
  <c r="AC15" i="1"/>
  <c r="AD15" i="1" s="1"/>
  <c r="AK15" i="1"/>
  <c r="AL15" i="1" s="1"/>
  <c r="G15" i="1"/>
  <c r="AY15" i="1" s="1"/>
  <c r="AC65" i="1"/>
  <c r="AD65" i="1" s="1"/>
  <c r="AK65" i="1"/>
  <c r="AL65" i="1" s="1"/>
  <c r="AM65" i="1" s="1"/>
  <c r="G65" i="1"/>
  <c r="AZ3" i="1" l="1"/>
  <c r="AZ15" i="1"/>
  <c r="AZ65" i="1"/>
  <c r="AQ15" i="1"/>
  <c r="AU15" i="1"/>
  <c r="AQ3" i="1"/>
  <c r="AU3" i="1"/>
  <c r="AI65" i="1"/>
  <c r="AI15" i="1"/>
  <c r="AM15" i="1"/>
  <c r="AA15" i="1"/>
  <c r="AE15" i="1"/>
  <c r="S65" i="1"/>
  <c r="AE65" i="1"/>
  <c r="W15" i="1"/>
  <c r="M65" i="1"/>
  <c r="S3" i="1"/>
  <c r="AI3" i="1"/>
  <c r="M3" i="1"/>
  <c r="W3" i="1"/>
  <c r="AA3" i="1"/>
  <c r="AM3" i="1"/>
  <c r="AE3" i="1"/>
  <c r="G66" i="1"/>
  <c r="G62" i="1"/>
  <c r="G54" i="1"/>
  <c r="G17" i="1"/>
  <c r="G51" i="1"/>
  <c r="G23" i="1"/>
  <c r="G39" i="1"/>
  <c r="G36" i="1"/>
  <c r="G67" i="1"/>
  <c r="G29" i="1"/>
  <c r="G10" i="1"/>
  <c r="AY10" i="1" s="1"/>
  <c r="G73" i="1"/>
  <c r="G12" i="1"/>
  <c r="AY12" i="1" s="1"/>
  <c r="G55" i="1"/>
  <c r="G58" i="1"/>
  <c r="AI58" i="1" s="1"/>
  <c r="G4" i="1"/>
  <c r="AY4" i="1" s="1"/>
  <c r="G30" i="1"/>
  <c r="G59" i="1"/>
  <c r="AI59" i="1" s="1"/>
  <c r="G68" i="1"/>
  <c r="G46" i="1"/>
  <c r="G18" i="1"/>
  <c r="G31" i="1"/>
  <c r="G69" i="1"/>
  <c r="G21" i="1"/>
  <c r="G38" i="1"/>
  <c r="G50" i="1"/>
  <c r="G24" i="1"/>
  <c r="G25" i="1"/>
  <c r="G72" i="1"/>
  <c r="G42" i="1"/>
  <c r="G8" i="1"/>
  <c r="AY8" i="1" s="1"/>
  <c r="G11" i="1"/>
  <c r="AY11" i="1" s="1"/>
  <c r="G71" i="1"/>
  <c r="G52" i="1"/>
  <c r="G43" i="1"/>
  <c r="G61" i="1"/>
  <c r="G70" i="1"/>
  <c r="G28" i="1"/>
  <c r="G49" i="1"/>
  <c r="G64" i="1"/>
  <c r="G5" i="1"/>
  <c r="AY5" i="1" s="1"/>
  <c r="G7" i="1"/>
  <c r="AY7" i="1" s="1"/>
  <c r="G16" i="1"/>
  <c r="AY16" i="1" s="1"/>
  <c r="G40" i="1"/>
  <c r="G6" i="1"/>
  <c r="AY6" i="1" s="1"/>
  <c r="G9" i="1"/>
  <c r="AY9" i="1" s="1"/>
  <c r="G13" i="1"/>
  <c r="G41" i="1"/>
  <c r="G33" i="1"/>
  <c r="G45" i="1"/>
  <c r="G53" i="1"/>
  <c r="G19" i="1"/>
  <c r="G47" i="1"/>
  <c r="G34" i="1"/>
  <c r="G37" i="1"/>
  <c r="G63" i="1"/>
  <c r="G22" i="1"/>
  <c r="G26" i="1"/>
  <c r="G57" i="1"/>
  <c r="G56" i="1"/>
  <c r="G44" i="1"/>
  <c r="G32" i="1"/>
  <c r="BA65" i="1" l="1"/>
  <c r="BA15" i="1"/>
  <c r="BA3" i="1"/>
  <c r="AQ9" i="1"/>
  <c r="AU9" i="1"/>
  <c r="AQ6" i="1"/>
  <c r="AU6" i="1"/>
  <c r="AQ12" i="1"/>
  <c r="AU12" i="1"/>
  <c r="AQ16" i="1"/>
  <c r="AU16" i="1"/>
  <c r="AQ10" i="1"/>
  <c r="AU10" i="1"/>
  <c r="AQ7" i="1"/>
  <c r="AU7" i="1"/>
  <c r="AQ11" i="1"/>
  <c r="AU11" i="1"/>
  <c r="AQ5" i="1"/>
  <c r="AU5" i="1"/>
  <c r="AQ4" i="1"/>
  <c r="AU4" i="1"/>
  <c r="AQ8" i="1"/>
  <c r="AU8" i="1"/>
  <c r="AI38" i="1"/>
  <c r="AI39" i="1"/>
  <c r="AI40" i="1"/>
  <c r="AI31" i="1"/>
  <c r="AI18" i="1"/>
  <c r="AI37" i="1"/>
  <c r="AI62" i="1"/>
  <c r="AI56" i="1"/>
  <c r="AI24" i="1"/>
  <c r="AI50" i="1"/>
  <c r="AI44" i="1"/>
  <c r="AI26" i="1"/>
  <c r="AI51" i="1"/>
  <c r="AI34" i="1"/>
  <c r="AI46" i="1"/>
  <c r="AI67" i="1"/>
  <c r="AI52" i="1"/>
  <c r="AI55" i="1"/>
  <c r="AI57" i="1"/>
  <c r="AI41" i="1"/>
  <c r="AI5" i="1"/>
  <c r="AI11" i="1"/>
  <c r="AI12" i="1"/>
  <c r="AI25" i="1"/>
  <c r="AI8" i="1"/>
  <c r="AI7" i="1"/>
  <c r="AI13" i="1"/>
  <c r="AI21" i="1"/>
  <c r="AI6" i="1"/>
  <c r="AI17" i="1"/>
  <c r="AI4" i="1"/>
  <c r="S31" i="1"/>
  <c r="S38" i="1"/>
  <c r="S26" i="1"/>
  <c r="S67" i="1"/>
  <c r="S62" i="1"/>
  <c r="S34" i="1"/>
  <c r="AE34" i="1"/>
  <c r="S40" i="1"/>
  <c r="S51" i="1"/>
  <c r="S18" i="1"/>
  <c r="S52" i="1"/>
  <c r="S24" i="1"/>
  <c r="AA5" i="1"/>
  <c r="S39" i="1"/>
  <c r="S37" i="1"/>
  <c r="AA11" i="1"/>
  <c r="W9" i="1"/>
  <c r="AA9" i="1"/>
  <c r="W10" i="1"/>
  <c r="AA10" i="1"/>
  <c r="W6" i="1"/>
  <c r="AA6" i="1"/>
  <c r="W16" i="1"/>
  <c r="AA16" i="1"/>
  <c r="W7" i="1"/>
  <c r="AA7" i="1"/>
  <c r="W12" i="1"/>
  <c r="AA12" i="1"/>
  <c r="W4" i="1"/>
  <c r="AA4" i="1"/>
  <c r="W8" i="1"/>
  <c r="AA8" i="1"/>
  <c r="W5" i="1"/>
  <c r="S11" i="1"/>
  <c r="W11" i="1"/>
  <c r="M70" i="1"/>
  <c r="S70" i="1"/>
  <c r="M19" i="1"/>
  <c r="S19" i="1"/>
  <c r="M8" i="1"/>
  <c r="S8" i="1"/>
  <c r="M6" i="1"/>
  <c r="S6" i="1"/>
  <c r="M12" i="1"/>
  <c r="S12" i="1"/>
  <c r="M32" i="1"/>
  <c r="S32" i="1"/>
  <c r="M22" i="1"/>
  <c r="S22" i="1"/>
  <c r="M47" i="1"/>
  <c r="S47" i="1"/>
  <c r="M13" i="1"/>
  <c r="S13" i="1"/>
  <c r="M25" i="1"/>
  <c r="S25" i="1"/>
  <c r="M16" i="1"/>
  <c r="S16" i="1"/>
  <c r="M7" i="1"/>
  <c r="S7" i="1"/>
  <c r="M29" i="1"/>
  <c r="S29" i="1"/>
  <c r="M63" i="1"/>
  <c r="S63" i="1"/>
  <c r="M64" i="1"/>
  <c r="S64" i="1"/>
  <c r="M21" i="1"/>
  <c r="S21" i="1"/>
  <c r="M36" i="1"/>
  <c r="S36" i="1"/>
  <c r="M61" i="1"/>
  <c r="S61" i="1"/>
  <c r="M42" i="1"/>
  <c r="S42" i="1"/>
  <c r="M49" i="1"/>
  <c r="S49" i="1"/>
  <c r="M69" i="1"/>
  <c r="S69" i="1"/>
  <c r="M28" i="1"/>
  <c r="S28" i="1"/>
  <c r="M23" i="1"/>
  <c r="S23" i="1"/>
  <c r="M17" i="1"/>
  <c r="S17" i="1"/>
  <c r="M53" i="1"/>
  <c r="S53" i="1"/>
  <c r="M43" i="1"/>
  <c r="S43" i="1"/>
  <c r="M68" i="1"/>
  <c r="S68" i="1"/>
  <c r="M54" i="1"/>
  <c r="S54" i="1"/>
  <c r="M45" i="1"/>
  <c r="S45" i="1"/>
  <c r="M33" i="1"/>
  <c r="S33" i="1"/>
  <c r="M30" i="1"/>
  <c r="S30" i="1"/>
  <c r="M66" i="1"/>
  <c r="S66" i="1"/>
  <c r="M4" i="1"/>
  <c r="S4" i="1"/>
  <c r="M40" i="1"/>
  <c r="M38" i="1"/>
  <c r="M67" i="1"/>
  <c r="M39" i="1"/>
  <c r="M18" i="1"/>
  <c r="M51" i="1"/>
  <c r="M37" i="1"/>
  <c r="M52" i="1"/>
  <c r="M62" i="1"/>
  <c r="M24" i="1"/>
  <c r="M34" i="1"/>
  <c r="M26" i="1"/>
  <c r="M11" i="1"/>
  <c r="M31" i="1"/>
  <c r="BA64" i="1" l="1"/>
  <c r="AK66" i="1"/>
  <c r="AL66" i="1" s="1"/>
  <c r="AM66" i="1" s="1"/>
  <c r="AK62" i="1"/>
  <c r="AK54" i="1"/>
  <c r="AK17" i="1"/>
  <c r="AK51" i="1"/>
  <c r="AK23" i="1"/>
  <c r="AL23" i="1" s="1"/>
  <c r="AM23" i="1" s="1"/>
  <c r="AK39" i="1"/>
  <c r="AK36" i="1"/>
  <c r="AL36" i="1" s="1"/>
  <c r="AM36" i="1" s="1"/>
  <c r="AK67" i="1"/>
  <c r="AL67" i="1" s="1"/>
  <c r="AM67" i="1" s="1"/>
  <c r="AK29" i="1"/>
  <c r="AK10" i="1"/>
  <c r="AL10" i="1" s="1"/>
  <c r="AM10" i="1" s="1"/>
  <c r="AK73" i="1"/>
  <c r="AK12" i="1"/>
  <c r="AK55" i="1"/>
  <c r="AL55" i="1" s="1"/>
  <c r="AM55" i="1" s="1"/>
  <c r="AK58" i="1"/>
  <c r="AL58" i="1" s="1"/>
  <c r="AM58" i="1" s="1"/>
  <c r="AK4" i="1"/>
  <c r="AK30" i="1"/>
  <c r="AL30" i="1" s="1"/>
  <c r="AM30" i="1" s="1"/>
  <c r="AK59" i="1"/>
  <c r="AK68" i="1"/>
  <c r="AL68" i="1" s="1"/>
  <c r="AM68" i="1" s="1"/>
  <c r="AK46" i="1"/>
  <c r="AK18" i="1"/>
  <c r="AL18" i="1" s="1"/>
  <c r="AM18" i="1" s="1"/>
  <c r="AK31" i="1"/>
  <c r="AL31" i="1" s="1"/>
  <c r="AM31" i="1" s="1"/>
  <c r="AK69" i="1"/>
  <c r="AL69" i="1" s="1"/>
  <c r="AM69" i="1" s="1"/>
  <c r="AK21" i="1"/>
  <c r="AK38" i="1"/>
  <c r="AK50" i="1"/>
  <c r="AL50" i="1" s="1"/>
  <c r="AM50" i="1" s="1"/>
  <c r="AK24" i="1"/>
  <c r="AK25" i="1"/>
  <c r="AL25" i="1" s="1"/>
  <c r="AM25" i="1" s="1"/>
  <c r="AK72" i="1"/>
  <c r="AL72" i="1" s="1"/>
  <c r="AM72" i="1" s="1"/>
  <c r="AK42" i="1"/>
  <c r="AK8" i="1"/>
  <c r="AL8" i="1" s="1"/>
  <c r="AM8" i="1" s="1"/>
  <c r="AK11" i="1"/>
  <c r="AL11" i="1" s="1"/>
  <c r="AM11" i="1" s="1"/>
  <c r="AK52" i="1"/>
  <c r="AL52" i="1" s="1"/>
  <c r="AM52" i="1" s="1"/>
  <c r="AK43" i="1"/>
  <c r="AK61" i="1"/>
  <c r="AL61" i="1" s="1"/>
  <c r="AM61" i="1" s="1"/>
  <c r="AK70" i="1"/>
  <c r="AL70" i="1" s="1"/>
  <c r="AM70" i="1" s="1"/>
  <c r="AK28" i="1"/>
  <c r="AL28" i="1" s="1"/>
  <c r="AM28" i="1" s="1"/>
  <c r="AK49" i="1"/>
  <c r="AL49" i="1" s="1"/>
  <c r="AM49" i="1" s="1"/>
  <c r="AK5" i="1"/>
  <c r="AK7" i="1"/>
  <c r="AL7" i="1" s="1"/>
  <c r="AM7" i="1" s="1"/>
  <c r="AK16" i="1"/>
  <c r="AK40" i="1"/>
  <c r="AL40" i="1" s="1"/>
  <c r="AM40" i="1" s="1"/>
  <c r="AK6" i="1"/>
  <c r="AL6" i="1" s="1"/>
  <c r="AM6" i="1" s="1"/>
  <c r="AK9" i="1"/>
  <c r="AK13" i="1"/>
  <c r="AK41" i="1"/>
  <c r="AL41" i="1" s="1"/>
  <c r="AM41" i="1" s="1"/>
  <c r="AK33" i="1"/>
  <c r="AK45" i="1"/>
  <c r="AL45" i="1" s="1"/>
  <c r="AM45" i="1" s="1"/>
  <c r="AK53" i="1"/>
  <c r="AL53" i="1" s="1"/>
  <c r="AM53" i="1" s="1"/>
  <c r="AK19" i="1"/>
  <c r="AK47" i="1"/>
  <c r="AK34" i="1"/>
  <c r="AK37" i="1"/>
  <c r="AL37" i="1" s="1"/>
  <c r="AM37" i="1" s="1"/>
  <c r="AK63" i="1"/>
  <c r="AK22" i="1"/>
  <c r="AL22" i="1" s="1"/>
  <c r="AM22" i="1" s="1"/>
  <c r="AK26" i="1"/>
  <c r="AL26" i="1" s="1"/>
  <c r="AM26" i="1" s="1"/>
  <c r="AK57" i="1"/>
  <c r="AL57" i="1" s="1"/>
  <c r="AM57" i="1" s="1"/>
  <c r="AK56" i="1"/>
  <c r="AL56" i="1" s="1"/>
  <c r="AM56" i="1" s="1"/>
  <c r="AK44" i="1"/>
  <c r="AC66" i="1"/>
  <c r="AD66" i="1" s="1"/>
  <c r="AC62" i="1"/>
  <c r="AC54" i="1"/>
  <c r="AD54" i="1" s="1"/>
  <c r="AC17" i="1"/>
  <c r="AC51" i="1"/>
  <c r="AD51" i="1" s="1"/>
  <c r="AC23" i="1"/>
  <c r="AD23" i="1" s="1"/>
  <c r="AC39" i="1"/>
  <c r="AC36" i="1"/>
  <c r="AD36" i="1" s="1"/>
  <c r="AC67" i="1"/>
  <c r="AC29" i="1"/>
  <c r="AC10" i="1"/>
  <c r="AD10" i="1" s="1"/>
  <c r="AC73" i="1"/>
  <c r="AC12" i="1"/>
  <c r="AD12" i="1" s="1"/>
  <c r="AC55" i="1"/>
  <c r="AD55" i="1" s="1"/>
  <c r="AC58" i="1"/>
  <c r="AD58" i="1" s="1"/>
  <c r="AC4" i="1"/>
  <c r="AC30" i="1"/>
  <c r="AD30" i="1" s="1"/>
  <c r="AC59" i="1"/>
  <c r="AC68" i="1"/>
  <c r="AD68" i="1" s="1"/>
  <c r="AC46" i="1"/>
  <c r="AC18" i="1"/>
  <c r="AD18" i="1" s="1"/>
  <c r="AC31" i="1"/>
  <c r="AD31" i="1" s="1"/>
  <c r="AC69" i="1"/>
  <c r="AD69" i="1" s="1"/>
  <c r="AC21" i="1"/>
  <c r="AD21" i="1" s="1"/>
  <c r="AC38" i="1"/>
  <c r="AD38" i="1" s="1"/>
  <c r="AC50" i="1"/>
  <c r="AD50" i="1" s="1"/>
  <c r="AC24" i="1"/>
  <c r="AC25" i="1"/>
  <c r="AD25" i="1" s="1"/>
  <c r="AC72" i="1"/>
  <c r="AC42" i="1"/>
  <c r="AC8" i="1"/>
  <c r="AD8" i="1" s="1"/>
  <c r="AC11" i="1"/>
  <c r="AD11" i="1" s="1"/>
  <c r="AC52" i="1"/>
  <c r="AD52" i="1" s="1"/>
  <c r="AC43" i="1"/>
  <c r="AC61" i="1"/>
  <c r="AD61" i="1" s="1"/>
  <c r="AC70" i="1"/>
  <c r="AD70" i="1" s="1"/>
  <c r="AC28" i="1"/>
  <c r="AD28" i="1" s="1"/>
  <c r="AC49" i="1"/>
  <c r="AC5" i="1"/>
  <c r="AC7" i="1"/>
  <c r="AD7" i="1" s="1"/>
  <c r="AC16" i="1"/>
  <c r="AC40" i="1"/>
  <c r="AD40" i="1" s="1"/>
  <c r="AC6" i="1"/>
  <c r="AD6" i="1" s="1"/>
  <c r="AC9" i="1"/>
  <c r="AC13" i="1"/>
  <c r="AD13" i="1" s="1"/>
  <c r="AC41" i="1"/>
  <c r="AD41" i="1" s="1"/>
  <c r="AC33" i="1"/>
  <c r="AC45" i="1"/>
  <c r="AC53" i="1"/>
  <c r="AD53" i="1" s="1"/>
  <c r="AC19" i="1"/>
  <c r="AC37" i="1"/>
  <c r="AD37" i="1" s="1"/>
  <c r="AC22" i="1"/>
  <c r="AD22" i="1" s="1"/>
  <c r="AC26" i="1"/>
  <c r="AD26" i="1" s="1"/>
  <c r="AC57" i="1"/>
  <c r="AD57" i="1" s="1"/>
  <c r="AC56" i="1"/>
  <c r="AD56" i="1" s="1"/>
  <c r="AC44" i="1"/>
  <c r="AC32" i="1"/>
  <c r="AD32" i="1" s="1"/>
  <c r="G22" i="5"/>
  <c r="H22" i="5" s="1"/>
  <c r="G40" i="5"/>
  <c r="H40" i="5" s="1"/>
  <c r="F4" i="5"/>
  <c r="F5" i="5"/>
  <c r="F6" i="5"/>
  <c r="F7" i="5"/>
  <c r="F8" i="5"/>
  <c r="F9" i="5"/>
  <c r="F10" i="5"/>
  <c r="F11" i="5"/>
  <c r="G11" i="5" s="1"/>
  <c r="H11" i="5" s="1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G26" i="5" s="1"/>
  <c r="H26" i="5" s="1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3" i="5"/>
  <c r="E40" i="5"/>
  <c r="E39" i="5"/>
  <c r="G39" i="5" s="1"/>
  <c r="H39" i="5" s="1"/>
  <c r="E38" i="5"/>
  <c r="G38" i="5" s="1"/>
  <c r="H38" i="5" s="1"/>
  <c r="E36" i="5"/>
  <c r="E33" i="5"/>
  <c r="E30" i="5"/>
  <c r="G30" i="5" s="1"/>
  <c r="H30" i="5" s="1"/>
  <c r="E29" i="5"/>
  <c r="E27" i="5"/>
  <c r="E26" i="5"/>
  <c r="E24" i="5"/>
  <c r="G24" i="5" s="1"/>
  <c r="H24" i="5" s="1"/>
  <c r="E22" i="5"/>
  <c r="E21" i="5"/>
  <c r="E18" i="5"/>
  <c r="E16" i="5"/>
  <c r="G16" i="5" s="1"/>
  <c r="H16" i="5" s="1"/>
  <c r="E15" i="5"/>
  <c r="G15" i="5" s="1"/>
  <c r="H15" i="5" s="1"/>
  <c r="E14" i="5"/>
  <c r="G14" i="5" s="1"/>
  <c r="H14" i="5" s="1"/>
  <c r="E13" i="5"/>
  <c r="E11" i="5"/>
  <c r="E10" i="5"/>
  <c r="AE40" i="1" l="1"/>
  <c r="BA40" i="1" s="1"/>
  <c r="AZ40" i="1"/>
  <c r="AE7" i="1"/>
  <c r="BA7" i="1" s="1"/>
  <c r="AZ7" i="1"/>
  <c r="AE21" i="1"/>
  <c r="AE36" i="1"/>
  <c r="BA36" i="1" s="1"/>
  <c r="AZ36" i="1"/>
  <c r="AE31" i="1"/>
  <c r="BA31" i="1" s="1"/>
  <c r="AZ31" i="1"/>
  <c r="AE56" i="1"/>
  <c r="BA56" i="1" s="1"/>
  <c r="AZ56" i="1"/>
  <c r="AE69" i="1"/>
  <c r="BA69" i="1" s="1"/>
  <c r="AZ69" i="1"/>
  <c r="AE26" i="1"/>
  <c r="BA26" i="1" s="1"/>
  <c r="AZ26" i="1"/>
  <c r="AE51" i="1"/>
  <c r="AE18" i="1"/>
  <c r="BA18" i="1" s="1"/>
  <c r="AZ18" i="1"/>
  <c r="AE70" i="1"/>
  <c r="BA70" i="1" s="1"/>
  <c r="AZ70" i="1"/>
  <c r="AE28" i="1"/>
  <c r="BA28" i="1" s="1"/>
  <c r="AZ28" i="1"/>
  <c r="AE22" i="1"/>
  <c r="BA22" i="1" s="1"/>
  <c r="AZ22" i="1"/>
  <c r="AE37" i="1"/>
  <c r="BA37" i="1" s="1"/>
  <c r="AZ37" i="1"/>
  <c r="AE61" i="1"/>
  <c r="BA61" i="1" s="1"/>
  <c r="AZ61" i="1"/>
  <c r="AE68" i="1"/>
  <c r="BA68" i="1" s="1"/>
  <c r="AZ68" i="1"/>
  <c r="AE54" i="1"/>
  <c r="AE57" i="1"/>
  <c r="BA57" i="1" s="1"/>
  <c r="AZ57" i="1"/>
  <c r="AE53" i="1"/>
  <c r="BA53" i="1" s="1"/>
  <c r="AZ53" i="1"/>
  <c r="AE52" i="1"/>
  <c r="BA52" i="1" s="1"/>
  <c r="AZ52" i="1"/>
  <c r="AE30" i="1"/>
  <c r="BA30" i="1" s="1"/>
  <c r="AZ30" i="1"/>
  <c r="AE66" i="1"/>
  <c r="BA66" i="1" s="1"/>
  <c r="AZ66" i="1"/>
  <c r="AE11" i="1"/>
  <c r="BA11" i="1" s="1"/>
  <c r="AZ11" i="1"/>
  <c r="AE58" i="1"/>
  <c r="BA58" i="1" s="1"/>
  <c r="AZ58" i="1"/>
  <c r="AE23" i="1"/>
  <c r="BA23" i="1" s="1"/>
  <c r="AZ23" i="1"/>
  <c r="AE8" i="1"/>
  <c r="BA8" i="1" s="1"/>
  <c r="AZ8" i="1"/>
  <c r="AE41" i="1"/>
  <c r="BA41" i="1" s="1"/>
  <c r="AZ41" i="1"/>
  <c r="AE55" i="1"/>
  <c r="BA55" i="1" s="1"/>
  <c r="AZ55" i="1"/>
  <c r="AE12" i="1"/>
  <c r="AE25" i="1"/>
  <c r="BA25" i="1" s="1"/>
  <c r="AZ25" i="1"/>
  <c r="AE13" i="1"/>
  <c r="AE6" i="1"/>
  <c r="BA6" i="1" s="1"/>
  <c r="AZ6" i="1"/>
  <c r="AE10" i="1"/>
  <c r="BA10" i="1" s="1"/>
  <c r="AZ10" i="1"/>
  <c r="AE50" i="1"/>
  <c r="BA50" i="1" s="1"/>
  <c r="AZ50" i="1"/>
  <c r="AE32" i="1"/>
  <c r="AE38" i="1"/>
  <c r="G27" i="5"/>
  <c r="H27" i="5" s="1"/>
  <c r="G33" i="5"/>
  <c r="H33" i="5" s="1"/>
  <c r="G29" i="5"/>
  <c r="H29" i="5" s="1"/>
  <c r="G21" i="5"/>
  <c r="H21" i="5" s="1"/>
  <c r="G13" i="5"/>
  <c r="H13" i="5" s="1"/>
  <c r="G36" i="5"/>
  <c r="H36" i="5" s="1"/>
  <c r="G18" i="5"/>
  <c r="H18" i="5" s="1"/>
  <c r="G10" i="5"/>
  <c r="H10" i="5" s="1"/>
  <c r="AD9" i="1"/>
  <c r="AD4" i="1"/>
  <c r="AL44" i="1"/>
  <c r="AM44" i="1" s="1"/>
  <c r="AL21" i="1"/>
  <c r="AM21" i="1" s="1"/>
  <c r="AD62" i="1"/>
  <c r="AL42" i="1"/>
  <c r="AM42" i="1" s="1"/>
  <c r="AD72" i="1"/>
  <c r="AL29" i="1"/>
  <c r="AM29" i="1" s="1"/>
  <c r="AD42" i="1"/>
  <c r="AD33" i="1"/>
  <c r="AD43" i="1"/>
  <c r="AD29" i="1"/>
  <c r="AD24" i="1"/>
  <c r="AL34" i="1"/>
  <c r="AL43" i="1"/>
  <c r="AM43" i="1" s="1"/>
  <c r="AL4" i="1"/>
  <c r="AM4" i="1" s="1"/>
  <c r="AD19" i="1"/>
  <c r="AD16" i="1"/>
  <c r="AD67" i="1"/>
  <c r="AL47" i="1"/>
  <c r="AL16" i="1"/>
  <c r="AM16" i="1" s="1"/>
  <c r="AL46" i="1"/>
  <c r="AM46" i="1" s="1"/>
  <c r="AL12" i="1"/>
  <c r="AM12" i="1" s="1"/>
  <c r="AD45" i="1"/>
  <c r="AD39" i="1"/>
  <c r="AD17" i="1"/>
  <c r="AL13" i="1"/>
  <c r="AM13" i="1" s="1"/>
  <c r="AL63" i="1"/>
  <c r="AD46" i="1"/>
  <c r="AD5" i="1"/>
  <c r="AL19" i="1"/>
  <c r="AM19" i="1" s="1"/>
  <c r="AL33" i="1"/>
  <c r="AM33" i="1" s="1"/>
  <c r="AL24" i="1"/>
  <c r="AM24" i="1" s="1"/>
  <c r="AL73" i="1"/>
  <c r="AM73" i="1" s="1"/>
  <c r="AL39" i="1"/>
  <c r="AM39" i="1" s="1"/>
  <c r="AD73" i="1"/>
  <c r="AL54" i="1"/>
  <c r="AM54" i="1" s="1"/>
  <c r="AL59" i="1"/>
  <c r="AM59" i="1" s="1"/>
  <c r="AL62" i="1"/>
  <c r="AM62" i="1" s="1"/>
  <c r="AD49" i="1"/>
  <c r="AL5" i="1"/>
  <c r="AM5" i="1" s="1"/>
  <c r="AD59" i="1"/>
  <c r="AD44" i="1"/>
  <c r="AL17" i="1"/>
  <c r="AM17" i="1" s="1"/>
  <c r="AL9" i="1"/>
  <c r="AM9" i="1" s="1"/>
  <c r="AL38" i="1"/>
  <c r="AM38" i="1" s="1"/>
  <c r="AL51" i="1"/>
  <c r="AM51" i="1" s="1"/>
  <c r="A29" i="5"/>
  <c r="A15" i="5"/>
  <c r="A38" i="5"/>
  <c r="A21" i="5"/>
  <c r="E32" i="5"/>
  <c r="G32" i="5" s="1"/>
  <c r="H32" i="5" s="1"/>
  <c r="E35" i="5"/>
  <c r="G35" i="5" s="1"/>
  <c r="H35" i="5" s="1"/>
  <c r="A24" i="5"/>
  <c r="A16" i="5"/>
  <c r="A39" i="5"/>
  <c r="A27" i="5"/>
  <c r="A10" i="5"/>
  <c r="A36" i="5"/>
  <c r="A11" i="5"/>
  <c r="E19" i="5"/>
  <c r="G19" i="5" s="1"/>
  <c r="H19" i="5" s="1"/>
  <c r="A30" i="5"/>
  <c r="A26" i="5"/>
  <c r="A18" i="5"/>
  <c r="A33" i="5"/>
  <c r="A14" i="5"/>
  <c r="A22" i="5"/>
  <c r="E25" i="5"/>
  <c r="G25" i="5" s="1"/>
  <c r="H25" i="5" s="1"/>
  <c r="E28" i="5"/>
  <c r="G28" i="5" s="1"/>
  <c r="H28" i="5" s="1"/>
  <c r="E31" i="5"/>
  <c r="G31" i="5" s="1"/>
  <c r="H31" i="5" s="1"/>
  <c r="E17" i="5"/>
  <c r="G17" i="5" s="1"/>
  <c r="H17" i="5" s="1"/>
  <c r="E37" i="5"/>
  <c r="G37" i="5" s="1"/>
  <c r="H37" i="5" s="1"/>
  <c r="A40" i="5"/>
  <c r="A13" i="5"/>
  <c r="E12" i="5"/>
  <c r="G12" i="5" s="1"/>
  <c r="H12" i="5" s="1"/>
  <c r="E20" i="5"/>
  <c r="G20" i="5" s="1"/>
  <c r="H20" i="5" s="1"/>
  <c r="E23" i="5"/>
  <c r="G23" i="5" s="1"/>
  <c r="H23" i="5" s="1"/>
  <c r="E34" i="5"/>
  <c r="G34" i="5" s="1"/>
  <c r="H34" i="5" s="1"/>
  <c r="BA12" i="1" l="1"/>
  <c r="AZ13" i="1"/>
  <c r="BA13" i="1"/>
  <c r="AE5" i="1"/>
  <c r="BA5" i="1" s="1"/>
  <c r="AZ5" i="1"/>
  <c r="AE24" i="1"/>
  <c r="BA24" i="1" s="1"/>
  <c r="AZ24" i="1"/>
  <c r="AE17" i="1"/>
  <c r="BA17" i="1" s="1"/>
  <c r="AZ17" i="1"/>
  <c r="AE33" i="1"/>
  <c r="BA33" i="1" s="1"/>
  <c r="AZ33" i="1"/>
  <c r="AZ12" i="1"/>
  <c r="AE46" i="1"/>
  <c r="BA46" i="1" s="1"/>
  <c r="AZ46" i="1"/>
  <c r="AE39" i="1"/>
  <c r="BA39" i="1" s="1"/>
  <c r="AZ39" i="1"/>
  <c r="AE42" i="1"/>
  <c r="BA42" i="1" s="1"/>
  <c r="AZ42" i="1"/>
  <c r="AE49" i="1"/>
  <c r="BA49" i="1" s="1"/>
  <c r="AZ49" i="1"/>
  <c r="AE43" i="1"/>
  <c r="BA43" i="1" s="1"/>
  <c r="AZ43" i="1"/>
  <c r="AE72" i="1"/>
  <c r="BA72" i="1" s="1"/>
  <c r="AZ72" i="1"/>
  <c r="BA38" i="1"/>
  <c r="AE44" i="1"/>
  <c r="BA44" i="1" s="1"/>
  <c r="AZ44" i="1"/>
  <c r="AE45" i="1"/>
  <c r="BA45" i="1" s="1"/>
  <c r="AZ45" i="1"/>
  <c r="AZ38" i="1"/>
  <c r="AE62" i="1"/>
  <c r="BA62" i="1" s="1"/>
  <c r="AZ62" i="1"/>
  <c r="AE59" i="1"/>
  <c r="BA59" i="1" s="1"/>
  <c r="AZ59" i="1"/>
  <c r="AE73" i="1"/>
  <c r="BA73" i="1" s="1"/>
  <c r="AZ73" i="1"/>
  <c r="AM47" i="1"/>
  <c r="BA47" i="1" s="1"/>
  <c r="AZ47" i="1"/>
  <c r="AZ21" i="1"/>
  <c r="AM63" i="1"/>
  <c r="BA63" i="1" s="1"/>
  <c r="AZ63" i="1"/>
  <c r="BA21" i="1"/>
  <c r="AE16" i="1"/>
  <c r="BA16" i="1" s="1"/>
  <c r="AZ16" i="1"/>
  <c r="AE4" i="1"/>
  <c r="BA4" i="1" s="1"/>
  <c r="AZ4" i="1"/>
  <c r="AE67" i="1"/>
  <c r="BA67" i="1" s="1"/>
  <c r="AZ67" i="1"/>
  <c r="AE19" i="1"/>
  <c r="BA19" i="1" s="1"/>
  <c r="AZ19" i="1"/>
  <c r="AE9" i="1"/>
  <c r="BA9" i="1" s="1"/>
  <c r="AZ9" i="1"/>
  <c r="AZ54" i="1"/>
  <c r="AM34" i="1"/>
  <c r="BA34" i="1" s="1"/>
  <c r="AZ34" i="1"/>
  <c r="BA54" i="1"/>
  <c r="AZ51" i="1"/>
  <c r="AE29" i="1"/>
  <c r="BA29" i="1" s="1"/>
  <c r="AZ29" i="1"/>
  <c r="BA51" i="1"/>
  <c r="A28" i="5"/>
  <c r="A34" i="5"/>
  <c r="A25" i="5"/>
  <c r="A31" i="5"/>
  <c r="A19" i="5"/>
  <c r="A12" i="5"/>
  <c r="A23" i="5"/>
  <c r="A20" i="5"/>
  <c r="A35" i="5"/>
  <c r="A37" i="5"/>
  <c r="A17" i="5"/>
  <c r="A32" i="5"/>
  <c r="E9" i="5" l="1"/>
  <c r="G9" i="5" s="1"/>
  <c r="H9" i="5" s="1"/>
  <c r="AK32" i="1" l="1"/>
  <c r="AL32" i="1" l="1"/>
  <c r="E7" i="5"/>
  <c r="E5" i="5"/>
  <c r="AM32" i="1" l="1"/>
  <c r="BA32" i="1" s="1"/>
  <c r="AZ32" i="1"/>
  <c r="E3" i="5"/>
  <c r="G7" i="5"/>
  <c r="H7" i="5" s="1"/>
  <c r="E6" i="5"/>
  <c r="G5" i="5"/>
  <c r="H5" i="5" s="1"/>
  <c r="G3" i="5" l="1"/>
  <c r="H3" i="5" s="1"/>
  <c r="G6" i="5"/>
  <c r="H6" i="5" s="1"/>
  <c r="A60" i="1" l="1"/>
  <c r="E8" i="5"/>
  <c r="G8" i="5" s="1"/>
  <c r="H8" i="5" s="1"/>
  <c r="A14" i="1"/>
  <c r="A35" i="1"/>
  <c r="BB20" i="1"/>
  <c r="A20" i="1"/>
  <c r="BB71" i="1"/>
  <c r="BB64" i="1"/>
  <c r="BB35" i="1"/>
  <c r="A27" i="1"/>
  <c r="BB27" i="1"/>
  <c r="BB60" i="1"/>
  <c r="BB14" i="1"/>
  <c r="A48" i="1"/>
  <c r="BB48" i="1"/>
  <c r="A15" i="1"/>
  <c r="A65" i="1"/>
  <c r="BB3" i="1"/>
  <c r="A3" i="1"/>
  <c r="BB65" i="1"/>
  <c r="BB15" i="1"/>
  <c r="BB37" i="1"/>
  <c r="BB61" i="1"/>
  <c r="BB57" i="1"/>
  <c r="A37" i="1"/>
  <c r="BB38" i="1"/>
  <c r="BB43" i="1"/>
  <c r="A64" i="1"/>
  <c r="BB69" i="1"/>
  <c r="BB33" i="1"/>
  <c r="A42" i="1"/>
  <c r="BB49" i="1"/>
  <c r="BB8" i="1"/>
  <c r="BB21" i="1"/>
  <c r="A71" i="1"/>
  <c r="A70" i="1"/>
  <c r="A16" i="1"/>
  <c r="A18" i="1"/>
  <c r="A40" i="1"/>
  <c r="A52" i="1"/>
  <c r="A38" i="1"/>
  <c r="A7" i="1"/>
  <c r="BB9" i="1"/>
  <c r="BB63" i="1"/>
  <c r="BB5" i="1"/>
  <c r="BB47" i="1"/>
  <c r="A49" i="1"/>
  <c r="A57" i="1"/>
  <c r="A28" i="1"/>
  <c r="A56" i="1"/>
  <c r="A5" i="1"/>
  <c r="A19" i="1"/>
  <c r="A45" i="1"/>
  <c r="BB50" i="1"/>
  <c r="BB70" i="1"/>
  <c r="BB53" i="1"/>
  <c r="A72" i="1"/>
  <c r="A21" i="1"/>
  <c r="A33" i="1"/>
  <c r="A44" i="1"/>
  <c r="BB16" i="1"/>
  <c r="BB13" i="1"/>
  <c r="A47" i="1"/>
  <c r="A63" i="1"/>
  <c r="BB31" i="1"/>
  <c r="A6" i="1"/>
  <c r="BB19" i="1"/>
  <c r="BB26" i="1"/>
  <c r="A41" i="1"/>
  <c r="A26" i="1"/>
  <c r="A69" i="1"/>
  <c r="BB6" i="1"/>
  <c r="BB44" i="1"/>
  <c r="BB25" i="1"/>
  <c r="BB52" i="1"/>
  <c r="A34" i="1"/>
  <c r="A9" i="1"/>
  <c r="BB72" i="1"/>
  <c r="BB40" i="1"/>
  <c r="A61" i="1"/>
  <c r="A22" i="1"/>
  <c r="A11" i="1"/>
  <c r="A31" i="1"/>
  <c r="BB11" i="1"/>
  <c r="BB7" i="1"/>
  <c r="A8" i="1"/>
  <c r="BB41" i="1"/>
  <c r="BB34" i="1"/>
  <c r="BB22" i="1"/>
  <c r="BB56" i="1"/>
  <c r="BB24" i="1"/>
  <c r="A13" i="1"/>
  <c r="BB45" i="1"/>
  <c r="BB28" i="1"/>
  <c r="BB42" i="1"/>
  <c r="BB18" i="1"/>
  <c r="A53" i="1"/>
  <c r="A43" i="1"/>
  <c r="A24" i="1"/>
  <c r="A25" i="1"/>
  <c r="A50" i="1"/>
  <c r="BB46" i="1"/>
  <c r="A46" i="1"/>
  <c r="BB68" i="1"/>
  <c r="A68" i="1"/>
  <c r="BB17" i="1"/>
  <c r="BB67" i="1"/>
  <c r="BB59" i="1"/>
  <c r="BB36" i="1"/>
  <c r="BB73" i="1"/>
  <c r="BB29" i="1"/>
  <c r="BB66" i="1"/>
  <c r="BB51" i="1"/>
  <c r="BB39" i="1"/>
  <c r="BB30" i="1"/>
  <c r="BB54" i="1"/>
  <c r="BB62" i="1"/>
  <c r="BB12" i="1"/>
  <c r="BB4" i="1"/>
  <c r="BB55" i="1"/>
  <c r="BB58" i="1"/>
  <c r="BB10" i="1"/>
  <c r="BB23" i="1"/>
  <c r="A10" i="1"/>
  <c r="A58" i="1"/>
  <c r="A51" i="1"/>
  <c r="A29" i="1"/>
  <c r="A39" i="1"/>
  <c r="A4" i="1"/>
  <c r="A54" i="1"/>
  <c r="BB32" i="1"/>
  <c r="A12" i="1"/>
  <c r="A30" i="1"/>
  <c r="A17" i="1"/>
  <c r="A73" i="1"/>
  <c r="A32" i="1"/>
  <c r="A23" i="1"/>
  <c r="E4" i="5"/>
  <c r="A66" i="1"/>
  <c r="A67" i="1"/>
  <c r="A36" i="1"/>
  <c r="A59" i="1"/>
  <c r="A62" i="1"/>
  <c r="A55" i="1"/>
  <c r="A9" i="5" l="1"/>
  <c r="G4" i="5"/>
  <c r="H4" i="5" s="1"/>
  <c r="A4" i="5"/>
  <c r="A3" i="5"/>
  <c r="A8" i="5"/>
  <c r="A7" i="5"/>
  <c r="A5" i="5"/>
  <c r="A6" i="5"/>
</calcChain>
</file>

<file path=xl/sharedStrings.xml><?xml version="1.0" encoding="utf-8"?>
<sst xmlns="http://schemas.openxmlformats.org/spreadsheetml/2006/main" count="99" uniqueCount="51">
  <si>
    <t>Clt</t>
  </si>
  <si>
    <t>Pts</t>
  </si>
  <si>
    <t>Prénom</t>
  </si>
  <si>
    <t>Age</t>
  </si>
  <si>
    <t>Pts
âge</t>
  </si>
  <si>
    <t>Classmt</t>
  </si>
  <si>
    <t>Points</t>
  </si>
  <si>
    <t>COUSCOUS</t>
  </si>
  <si>
    <t>Fabrice</t>
  </si>
  <si>
    <t>BARPIZ</t>
  </si>
  <si>
    <t>Driss</t>
  </si>
  <si>
    <t>Moussa</t>
  </si>
  <si>
    <t>MBAPPÉ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</si>
  <si>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</si>
  <si>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</si>
  <si>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>POULIN</t>
  </si>
  <si>
    <t>DURAND</t>
  </si>
  <si>
    <t>Paul</t>
  </si>
  <si>
    <t>MUSTAPHA</t>
  </si>
  <si>
    <t>Ali</t>
  </si>
  <si>
    <t>Ousmane</t>
  </si>
  <si>
    <t>Personnes Inscrites</t>
  </si>
  <si>
    <t>Marcel</t>
  </si>
  <si>
    <t>DEMBÉLÉ</t>
  </si>
  <si>
    <t>âge</t>
  </si>
  <si>
    <t>PTS
Courses</t>
  </si>
  <si>
    <t>PTS
Autres</t>
  </si>
  <si>
    <t>PTS
totaux</t>
  </si>
  <si>
    <t>Totaux
âge</t>
  </si>
  <si>
    <t>Totaux
sans
âge</t>
  </si>
  <si>
    <t>Date
Anniv.</t>
  </si>
  <si>
    <t>Poids</t>
  </si>
  <si>
    <t>Taille (cm)</t>
  </si>
  <si>
    <t>Ecrou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</si>
  <si>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</si>
  <si>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</si>
  <si>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</si>
  <si>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</si>
  <si>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</si>
  <si>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Etablissements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</si>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</sst>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mm:ss.00"/>
    <numFmt numFmtId="166" formatCode="00&quot;:&quot;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1"/>
      <color rgb="FFFF000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rgb="FFFF0000"/>
      <name val="Comic Sans MS"/>
      <family val="4"/>
    </font>
    <font>
      <b/>
      <sz val="10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Protection="1"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0" fontId="8" fillId="0" borderId="6" xfId="0" applyFont="1" applyBorder="1" applyProtection="1">
      <protection locked="0"/>
    </xf>
    <xf numFmtId="0" fontId="2" fillId="0" borderId="1" xfId="0" applyFont="1" applyBorder="1" applyAlignment="1">
      <alignment horizontal="center" vertical="center" textRotation="255" wrapText="1"/>
    </xf>
    <xf numFmtId="0" fontId="5" fillId="0" borderId="5" xfId="0" applyFont="1" applyBorder="1" applyAlignment="1" applyProtection="1">
      <alignment horizontal="center"/>
      <protection locked="0"/>
    </xf>
    <xf numFmtId="164" fontId="9" fillId="0" borderId="2" xfId="0" applyNumberFormat="1" applyFont="1" applyBorder="1" applyAlignment="1">
      <alignment horizontal="center" vertical="center"/>
    </xf>
    <xf numFmtId="0" fontId="5" fillId="3" borderId="5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>
      <alignment horizontal="center" vertical="center" textRotation="255" wrapText="1"/>
    </xf>
    <xf numFmtId="0" fontId="9" fillId="0" borderId="4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" fontId="1" fillId="0" borderId="7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textRotation="255" wrapText="1"/>
    </xf>
    <xf numFmtId="0" fontId="6" fillId="0" borderId="9" xfId="0" applyFont="1" applyBorder="1" applyAlignment="1" applyProtection="1">
      <alignment vertical="center" wrapText="1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>
      <alignment horizontal="center" vertical="top" textRotation="255" wrapText="1"/>
    </xf>
    <xf numFmtId="0" fontId="1" fillId="0" borderId="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textRotation="255" wrapText="1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166" fontId="1" fillId="0" borderId="12" xfId="0" applyNumberFormat="1" applyFont="1" applyBorder="1" applyAlignment="1">
      <alignment horizontal="center"/>
    </xf>
    <xf numFmtId="0" fontId="14" fillId="3" borderId="1" xfId="0" applyFont="1" applyFill="1" applyBorder="1" applyAlignment="1">
      <alignment horizontal="left" vertical="center"/>
    </xf>
    <xf numFmtId="0" fontId="15" fillId="0" borderId="11" xfId="0" applyFont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64" fontId="5" fillId="0" borderId="21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15" fillId="0" borderId="4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" fontId="1" fillId="0" borderId="0" xfId="0" applyNumberFormat="1" applyFont="1" applyAlignment="1" applyProtection="1">
      <alignment horizontal="center"/>
      <protection locked="0"/>
    </xf>
    <xf numFmtId="1" fontId="5" fillId="0" borderId="22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" fontId="15" fillId="0" borderId="5" xfId="0" applyNumberFormat="1" applyFont="1" applyBorder="1" applyAlignment="1">
      <alignment horizontal="center" vertical="center"/>
    </xf>
    <xf numFmtId="1" fontId="5" fillId="0" borderId="6" xfId="0" applyNumberFormat="1" applyFont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locked="0"/>
    </xf>
    <xf numFmtId="164" fontId="1" fillId="0" borderId="9" xfId="0" applyNumberFormat="1" applyFont="1" applyBorder="1" applyAlignment="1" applyProtection="1">
      <alignment horizontal="center" vertical="center" textRotation="90"/>
      <protection locked="0"/>
    </xf>
    <xf numFmtId="0" fontId="17" fillId="0" borderId="1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 vertical="center"/>
    </xf>
    <xf numFmtId="0" fontId="18" fillId="0" borderId="18" xfId="0" applyFont="1" applyBorder="1" applyAlignment="1" applyProtection="1">
      <alignment horizontal="center" vertical="center" wrapText="1"/>
      <protection locked="0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11" fillId="0" borderId="18" xfId="0" applyFont="1" applyBorder="1" applyAlignment="1" applyProtection="1">
      <alignment horizontal="center" vertical="top" wrapText="1"/>
      <protection locked="0"/>
    </xf>
    <xf numFmtId="0" fontId="17" fillId="0" borderId="16" xfId="0" applyFont="1" applyBorder="1" applyAlignment="1" applyProtection="1">
      <alignment horizontal="center" vertical="top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14" fontId="13" fillId="0" borderId="3" xfId="0" applyNumberFormat="1" applyFont="1" applyBorder="1" applyAlignment="1">
      <alignment horizontal="center" vertical="center"/>
    </xf>
    <xf numFmtId="14" fontId="13" fillId="3" borderId="3" xfId="0" applyNumberFormat="1" applyFont="1" applyFill="1" applyBorder="1" applyAlignment="1">
      <alignment horizontal="center" vertical="center"/>
    </xf>
    <xf numFmtId="14" fontId="14" fillId="3" borderId="3" xfId="0" applyNumberFormat="1" applyFont="1" applyFill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" fontId="1" fillId="0" borderId="15" xfId="0" applyNumberFormat="1" applyFont="1" applyBorder="1" applyAlignment="1" applyProtection="1">
      <alignment horizontal="center" vertical="top" textRotation="90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14" fontId="13" fillId="0" borderId="6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 wrapText="1"/>
    </xf>
    <xf numFmtId="14" fontId="1" fillId="0" borderId="2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216988</xdr:colOff>
      <xdr:row>74</xdr:row>
      <xdr:rowOff>53340</xdr:rowOff>
    </xdr:from>
    <xdr:to>
      <xdr:col>31</xdr:col>
      <xdr:colOff>35975</xdr:colOff>
      <xdr:row>93</xdr:row>
      <xdr:rowOff>11876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23538" y="16626840"/>
          <a:ext cx="3305138" cy="3939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42</xdr:col>
      <xdr:colOff>528917</xdr:colOff>
      <xdr:row>0</xdr:row>
      <xdr:rowOff>489856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0" y="0"/>
          <a:ext cx="23281341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</xdr:colOff>
      <xdr:row>73</xdr:row>
      <xdr:rowOff>72294</xdr:rowOff>
    </xdr:from>
    <xdr:to>
      <xdr:col>23</xdr:col>
      <xdr:colOff>228601</xdr:colOff>
      <xdr:row>93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" y="16436244"/>
          <a:ext cx="13887450" cy="42328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51</xdr:col>
      <xdr:colOff>356656</xdr:colOff>
      <xdr:row>0</xdr:row>
      <xdr:rowOff>100742</xdr:rowOff>
    </xdr:from>
    <xdr:to>
      <xdr:col>53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41</xdr:row>
      <xdr:rowOff>91440</xdr:rowOff>
    </xdr:from>
    <xdr:ext cx="3253896" cy="3861302"/>
    <xdr:pic>
      <xdr:nvPicPr>
        <xdr:cNvPr id="2" name="Image 1">
          <a:extLst>
            <a:ext uri="{FF2B5EF4-FFF2-40B4-BE49-F238E27FC236}">
              <a16:creationId xmlns:a16="http://schemas.microsoft.com/office/drawing/2014/main" id="{64852CD0-29FE-4D9B-9B3D-3B27C95626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3420" y="9806940"/>
          <a:ext cx="3253896" cy="38613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</xdr:col>
      <xdr:colOff>220980</xdr:colOff>
      <xdr:row>0</xdr:row>
      <xdr:rowOff>37769</xdr:rowOff>
    </xdr:from>
    <xdr:to>
      <xdr:col>5</xdr:col>
      <xdr:colOff>563880</xdr:colOff>
      <xdr:row>0</xdr:row>
      <xdr:rowOff>441960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4711336-79BB-4E3F-99F3-DCA5D685C4D0}"/>
            </a:ext>
          </a:extLst>
        </xdr:cNvPr>
        <xdr:cNvSpPr txBox="1"/>
      </xdr:nvSpPr>
      <xdr:spPr>
        <a:xfrm>
          <a:off x="472440" y="37769"/>
          <a:ext cx="3817620" cy="404191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 u="sng">
              <a:solidFill>
                <a:schemeClr val="bg1"/>
              </a:solidFill>
              <a:latin typeface="Comic Sans MS" panose="030F0702030302020204" pitchFamily="66" charset="0"/>
            </a:rPr>
            <a:t>Classement général sur 8 épreuves</a:t>
          </a:r>
          <a:endParaRPr lang="fr-FR" sz="16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41</xdr:row>
      <xdr:rowOff>72294</xdr:rowOff>
    </xdr:from>
    <xdr:to>
      <xdr:col>4</xdr:col>
      <xdr:colOff>0</xdr:colOff>
      <xdr:row>61</xdr:row>
      <xdr:rowOff>114163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A8B4E06-FEF7-4FEA-913E-6C0EA9F9A7FB}"/>
            </a:ext>
          </a:extLst>
        </xdr:cNvPr>
        <xdr:cNvSpPr txBox="1"/>
      </xdr:nvSpPr>
      <xdr:spPr>
        <a:xfrm>
          <a:off x="0" y="9787794"/>
          <a:ext cx="4503420" cy="4156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</a:t>
          </a:r>
          <a:b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sur le nombre de points prévus, un coefficient avantageux de 2%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9X2%X40pts = 7,2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47,2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1X2%X75pts = 1,5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76,5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121920</xdr:colOff>
      <xdr:row>0</xdr:row>
      <xdr:rowOff>186689</xdr:rowOff>
    </xdr:from>
    <xdr:to>
      <xdr:col>8</xdr:col>
      <xdr:colOff>257501</xdr:colOff>
      <xdr:row>24</xdr:row>
      <xdr:rowOff>17145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86689"/>
          <a:ext cx="3884621" cy="4585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B7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J7" sqref="J7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12" customWidth="1"/>
    <col min="4" max="4" width="13.42578125" style="12" customWidth="1"/>
    <col min="5" max="5" width="8.85546875" style="7" customWidth="1"/>
    <col min="6" max="6" width="11.85546875" style="81" customWidth="1"/>
    <col min="7" max="7" width="4.7109375" style="6" customWidth="1"/>
    <col min="8" max="8" width="6.140625" style="55" customWidth="1"/>
    <col min="9" max="9" width="4.7109375" style="60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3.5703125" style="103" bestFit="1" customWidth="1"/>
    <col min="15" max="15" width="8.28515625" style="7" customWidth="1"/>
    <col min="16" max="16" width="7.8554687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9.28515625" style="7" customWidth="1"/>
    <col min="21" max="21" width="3.7109375" style="3" bestFit="1" customWidth="1"/>
    <col min="22" max="22" width="8" style="3" customWidth="1"/>
    <col min="23" max="23" width="8.5703125" style="3" customWidth="1"/>
    <col min="24" max="24" width="9.28515625" style="7" customWidth="1"/>
    <col min="25" max="25" width="3.7109375" style="3" bestFit="1" customWidth="1"/>
    <col min="26" max="26" width="8" style="3" customWidth="1"/>
    <col min="27" max="27" width="8.5703125" style="3" customWidth="1"/>
    <col min="28" max="28" width="10.28515625" style="7" customWidth="1"/>
    <col min="29" max="29" width="4.28515625" style="3" customWidth="1"/>
    <col min="30" max="30" width="6.85546875" style="3" customWidth="1"/>
    <col min="31" max="31" width="9" style="3" customWidth="1"/>
    <col min="32" max="32" width="10.28515625" style="7" customWidth="1"/>
    <col min="33" max="33" width="4.28515625" style="3" customWidth="1"/>
    <col min="34" max="34" width="6.85546875" style="3" customWidth="1"/>
    <col min="35" max="35" width="9" style="3" customWidth="1"/>
    <col min="36" max="36" width="9.28515625" style="7" customWidth="1"/>
    <col min="37" max="37" width="3.7109375" style="3" bestFit="1" customWidth="1"/>
    <col min="38" max="38" width="8" style="3" customWidth="1"/>
    <col min="39" max="39" width="8.5703125" style="3" customWidth="1"/>
    <col min="40" max="40" width="9.28515625" style="7" customWidth="1"/>
    <col min="41" max="41" width="3.7109375" style="3" bestFit="1" customWidth="1"/>
    <col min="42" max="42" width="8" style="3" customWidth="1"/>
    <col min="43" max="43" width="8.5703125" style="3" customWidth="1"/>
    <col min="44" max="44" width="9.28515625" style="7" customWidth="1"/>
    <col min="45" max="45" width="3.7109375" style="3" bestFit="1" customWidth="1"/>
    <col min="46" max="46" width="8" style="3" customWidth="1"/>
    <col min="47" max="47" width="8.5703125" style="3" customWidth="1"/>
    <col min="48" max="48" width="9.28515625" style="7" customWidth="1"/>
    <col min="49" max="49" width="3.7109375" style="3" bestFit="1" customWidth="1"/>
    <col min="50" max="50" width="8" style="3" customWidth="1"/>
    <col min="51" max="51" width="8.5703125" style="3" customWidth="1"/>
    <col min="52" max="52" width="8.42578125" style="5" customWidth="1"/>
    <col min="53" max="53" width="9" style="5" customWidth="1"/>
    <col min="54" max="54" width="10.28515625" style="5" customWidth="1"/>
    <col min="55" max="55" width="5.42578125" customWidth="1"/>
  </cols>
  <sheetData>
    <row r="1" spans="1:54" ht="43.5" customHeight="1" x14ac:dyDescent="0.3"/>
    <row r="2" spans="1:54" ht="72" customHeight="1" thickBot="1" x14ac:dyDescent="0.3">
      <c r="A2" s="35" t="s">
        <v>0</v>
      </c>
      <c r="B2" s="68" t="s">
        <v>39</v>
      </c>
      <c r="C2" s="36" t="s">
        <v>13</v>
      </c>
      <c r="D2" s="37" t="s">
        <v>2</v>
      </c>
      <c r="E2" s="83" t="s">
        <v>33</v>
      </c>
      <c r="F2" s="74" t="s">
        <v>30</v>
      </c>
      <c r="G2" s="65" t="s">
        <v>3</v>
      </c>
      <c r="H2" s="66" t="s">
        <v>31</v>
      </c>
      <c r="I2" s="82" t="s">
        <v>32</v>
      </c>
      <c r="J2" s="42" t="s">
        <v>34</v>
      </c>
      <c r="K2" s="39" t="s">
        <v>0</v>
      </c>
      <c r="L2" s="40" t="s">
        <v>1</v>
      </c>
      <c r="M2" s="41" t="s">
        <v>4</v>
      </c>
      <c r="N2" s="104" t="s">
        <v>50</v>
      </c>
      <c r="O2" s="67" t="s">
        <v>35</v>
      </c>
      <c r="P2" s="73" t="s">
        <v>43</v>
      </c>
      <c r="Q2" s="39" t="s">
        <v>0</v>
      </c>
      <c r="R2" s="40" t="s">
        <v>1</v>
      </c>
      <c r="S2" s="43" t="s">
        <v>4</v>
      </c>
      <c r="T2" s="42" t="s">
        <v>37</v>
      </c>
      <c r="U2" s="39" t="s">
        <v>0</v>
      </c>
      <c r="V2" s="40" t="s">
        <v>1</v>
      </c>
      <c r="W2" s="43" t="s">
        <v>4</v>
      </c>
      <c r="X2" s="69" t="s">
        <v>36</v>
      </c>
      <c r="Y2" s="39" t="s">
        <v>0</v>
      </c>
      <c r="Z2" s="40" t="s">
        <v>1</v>
      </c>
      <c r="AA2" s="43" t="s">
        <v>4</v>
      </c>
      <c r="AB2" s="38" t="s">
        <v>48</v>
      </c>
      <c r="AC2" s="39" t="s">
        <v>0</v>
      </c>
      <c r="AD2" s="40" t="s">
        <v>1</v>
      </c>
      <c r="AE2" s="43" t="s">
        <v>4</v>
      </c>
      <c r="AF2" s="42" t="s">
        <v>47</v>
      </c>
      <c r="AG2" s="39" t="s">
        <v>0</v>
      </c>
      <c r="AH2" s="40" t="s">
        <v>1</v>
      </c>
      <c r="AI2" s="41" t="s">
        <v>4</v>
      </c>
      <c r="AJ2" s="42" t="s">
        <v>46</v>
      </c>
      <c r="AK2" s="39" t="s">
        <v>0</v>
      </c>
      <c r="AL2" s="40" t="s">
        <v>1</v>
      </c>
      <c r="AM2" s="43" t="s">
        <v>4</v>
      </c>
      <c r="AN2" s="42" t="s">
        <v>45</v>
      </c>
      <c r="AO2" s="39" t="s">
        <v>0</v>
      </c>
      <c r="AP2" s="40" t="s">
        <v>1</v>
      </c>
      <c r="AQ2" s="43" t="s">
        <v>4</v>
      </c>
      <c r="AR2" s="72" t="s">
        <v>44</v>
      </c>
      <c r="AS2" s="39" t="s">
        <v>0</v>
      </c>
      <c r="AT2" s="40" t="s">
        <v>1</v>
      </c>
      <c r="AU2" s="43" t="s">
        <v>4</v>
      </c>
      <c r="AV2" s="42" t="s">
        <v>49</v>
      </c>
      <c r="AW2" s="39" t="s">
        <v>0</v>
      </c>
      <c r="AX2" s="40" t="s">
        <v>1</v>
      </c>
      <c r="AY2" s="43" t="s">
        <v>4</v>
      </c>
      <c r="AZ2" s="44" t="s">
        <v>29</v>
      </c>
      <c r="BA2" s="51" t="s">
        <v>28</v>
      </c>
      <c r="BB2" s="45" t="s">
        <v>14</v>
      </c>
    </row>
    <row r="3" spans="1:54" ht="16.149999999999999" customHeight="1" thickTop="1" x14ac:dyDescent="0.3">
      <c r="A3" s="29">
        <f t="shared" ref="A3:A34" ca="1" si="0">IF(BA3="-","",RANK(BA3,BA$3:BA$72))</f>
        <v>1</v>
      </c>
      <c r="B3" s="29" t="s">
        <v>38</v>
      </c>
      <c r="C3" s="46"/>
      <c r="D3" s="46"/>
      <c r="E3" s="84">
        <v>123456</v>
      </c>
      <c r="F3" s="75">
        <v>30190</v>
      </c>
      <c r="G3" s="30">
        <f t="shared" ref="G3:G47" ca="1" si="1">DATEDIF(F3,NOW(),"Y")</f>
        <v>42</v>
      </c>
      <c r="H3" s="56">
        <v>100.5</v>
      </c>
      <c r="I3" s="61">
        <v>192</v>
      </c>
      <c r="J3" s="33">
        <v>32</v>
      </c>
      <c r="K3" s="31">
        <f t="shared" ref="K3:K34" si="2">IF(J3="","",RANK(J3,J$3:J$72,0))</f>
        <v>2</v>
      </c>
      <c r="L3" s="31">
        <f>IFERROR(IF(K3="","",VLOOKUP(K3,'Concordance Classmt &amp; Points'!$A$2:$B$33,2,FALSE)),0)</f>
        <v>75</v>
      </c>
      <c r="M3" s="102">
        <f t="shared" ref="M3:M34" ca="1" si="3">IF(ISNUMBER(L3),L3+L3*(MAX(0,$G3-28))*1.5/100,"")</f>
        <v>90.75</v>
      </c>
      <c r="N3" s="105">
        <v>45793.351064814815</v>
      </c>
      <c r="O3" s="33">
        <v>15</v>
      </c>
      <c r="P3" s="70"/>
      <c r="Q3" s="31">
        <f t="shared" ref="Q3:Q34" si="4">IF(O3="","",RANK(O3,O$3:O$72,0))</f>
        <v>5</v>
      </c>
      <c r="R3" s="31">
        <f>IFERROR(IF(Q3="","",VLOOKUP(Q3,'Concordance Classmt &amp; Points'!$A$2:$B$33,2,FALSE)),0)</f>
        <v>45</v>
      </c>
      <c r="S3" s="32">
        <f t="shared" ref="S3:S34" ca="1" si="5">IF(ISNUMBER(R3),R3+R3*(MAX(0,$G3-28))*1.5/100,"")</f>
        <v>54.45</v>
      </c>
      <c r="T3" s="48">
        <v>2002</v>
      </c>
      <c r="U3" s="31">
        <f t="shared" ref="U3:U34" si="6">IF(T3="","",RANK(T3,T$3:T$72,1))</f>
        <v>1</v>
      </c>
      <c r="V3" s="31">
        <f>IFERROR(IF(U3="","",VLOOKUP(U3,'Concordance Classmt &amp; Points'!$A$2:$B$33,2,FALSE)),0)</f>
        <v>90</v>
      </c>
      <c r="W3" s="32">
        <f t="shared" ref="W3:W34" ca="1" si="7">IF(ISNUMBER(V3),V3+V3*(MAX(0,$G3-28))*1.5/100,"")</f>
        <v>108.9</v>
      </c>
      <c r="X3" s="48">
        <v>2002</v>
      </c>
      <c r="Y3" s="31">
        <f t="shared" ref="Y3:Y34" si="8">IF(X3="","",RANK(X3,X$3:X$72,1))</f>
        <v>1</v>
      </c>
      <c r="Z3" s="31">
        <f>IFERROR(IF(Y3="","",VLOOKUP(Y3,'Concordance Classmt &amp; Points'!$A$2:$B$33,2,FALSE)),0)</f>
        <v>90</v>
      </c>
      <c r="AA3" s="32">
        <f t="shared" ref="AA3:AA34" ca="1" si="9">IF(ISNUMBER(Z3),Z3+Z3*(MAX(0,$G3-28))*1.5/100,"")</f>
        <v>108.9</v>
      </c>
      <c r="AB3" s="53">
        <v>2.483796296296296E-3</v>
      </c>
      <c r="AC3" s="31">
        <f t="shared" ref="AC3:AC46" si="10">IF(AB3="","",RANK(AB3,AB$3:AB$72,1))</f>
        <v>3</v>
      </c>
      <c r="AD3" s="31">
        <f>IFERROR(IF(AC3="","",VLOOKUP(AC3,'Concordance Classmt &amp; Points'!$A$2:$B$33,2,FALSE)),0)</f>
        <v>60</v>
      </c>
      <c r="AE3" s="32">
        <f t="shared" ref="AE3:AE34" ca="1" si="11">IF(ISNUMBER(AD3),AD3+AD3*(MAX(0,$G3-28))*1.5/100,"")</f>
        <v>72.599999999999994</v>
      </c>
      <c r="AF3" s="53">
        <v>2.483796296296296E-3</v>
      </c>
      <c r="AG3" s="31">
        <f t="shared" ref="AG3:AG46" si="12">IF(AF3="","",RANK(AF3,AF$3:AF$72,1))</f>
        <v>3</v>
      </c>
      <c r="AH3" s="31">
        <f>IFERROR(IF(AG3="","",VLOOKUP(AG3,'Concordance Classmt &amp; Points'!$A$2:$B$33,2,FALSE)),0)</f>
        <v>60</v>
      </c>
      <c r="AI3" s="32">
        <f t="shared" ref="AI3:AI34" ca="1" si="13">IF(ISNUMBER(AH3),AH3+AH3*(MAX(0,$G3-28))*1.5/100,"")</f>
        <v>72.599999999999994</v>
      </c>
      <c r="AJ3" s="48">
        <v>2002</v>
      </c>
      <c r="AK3" s="31">
        <f t="shared" ref="AK3:AK34" si="14">IF(AJ3="","",RANK(AJ3,AJ$3:AJ$72,1))</f>
        <v>1</v>
      </c>
      <c r="AL3" s="31">
        <f>IFERROR(IF(AK3="","",VLOOKUP(AK3,'Concordance Classmt &amp; Points'!$A$2:$B$33,2,FALSE)),0)</f>
        <v>90</v>
      </c>
      <c r="AM3" s="32">
        <f t="shared" ref="AM3:AM34" ca="1" si="15">IF(ISNUMBER(AL3),AL3+AL3*(MAX(0,$G3-28))*1.5/100,"")</f>
        <v>108.9</v>
      </c>
      <c r="AN3" s="48">
        <v>2002</v>
      </c>
      <c r="AO3" s="31">
        <f t="shared" ref="AO3:AO34" si="16">IF(AN3="","",RANK(AN3,AN$3:AN$72,1))</f>
        <v>1</v>
      </c>
      <c r="AP3" s="31">
        <f>IFERROR(IF(AO3="","",VLOOKUP(AO3,'Concordance Classmt &amp; Points'!$A$2:$B$33,2,FALSE)),0)</f>
        <v>90</v>
      </c>
      <c r="AQ3" s="32">
        <f t="shared" ref="AQ3:AQ34" ca="1" si="17">IF(ISNUMBER(AP3),AP3+AP3*(MAX(0,$G3-28))*1.5/100,"")</f>
        <v>108.9</v>
      </c>
      <c r="AR3" s="48">
        <v>2002</v>
      </c>
      <c r="AS3" s="31">
        <f t="shared" ref="AS3:AS34" si="18">IF(AR3="","",RANK(AR3,AR$3:AR$72,1))</f>
        <v>1</v>
      </c>
      <c r="AT3" s="31">
        <f>IFERROR(IF(AS3="","",VLOOKUP(AS3,'Concordance Classmt &amp; Points'!$A$2:$B$33,2,FALSE)),0)</f>
        <v>90</v>
      </c>
      <c r="AU3" s="32">
        <f t="shared" ref="AU3:AU34" ca="1" si="19">IF(ISNUMBER(AT3),AT3+AT3*(MAX(0,$G3-28))*1.5/100,"")</f>
        <v>108.9</v>
      </c>
      <c r="AV3" s="48">
        <v>2002</v>
      </c>
      <c r="AW3" s="31">
        <f t="shared" ref="AW3:AW34" si="20">IF(AV3="","",RANK(AV3,AV$3:AV$72,1))</f>
        <v>1</v>
      </c>
      <c r="AX3" s="31">
        <f>IFERROR(IF(AW3="","",VLOOKUP(AW3,'Concordance Classmt &amp; Points'!$A$2:$B$33,2,FALSE)),0)</f>
        <v>90</v>
      </c>
      <c r="AY3" s="32">
        <f t="shared" ref="AY3:AY34" ca="1" si="21">IF(ISNUMBER(AX3),AX3+AX3*(MAX(0,$G3-28))*1.5/100,"")</f>
        <v>108.9</v>
      </c>
      <c r="AZ3" s="34">
        <f t="shared" ref="AZ3:AZ34" si="22">IF(COUNT(L3,R3,V3,Z3,AD3,AL3,AH3,AP3,AT3,AX3),SUM(L3,R3,V3,Z3,AD3,AL3,AH3,AP3,AT3,AX3),"-")</f>
        <v>780</v>
      </c>
      <c r="BA3" s="34">
        <f t="shared" ref="BA3:BA34" ca="1" si="23">IF(COUNT(M3,S3,W3,AA3,AE3,AI3,AM3,AQ3,AU3,AY3),SUM(M3,S3,W3,AA3,AE3,AI3,AM3,AQ3,AU3,AY3),"-")</f>
        <v>943.8</v>
      </c>
      <c r="BB3" s="29">
        <f t="shared" ref="BB3:BB34" ca="1" si="24">IF(BA3="-","",RANK(BA3,BA$3:BA$73))</f>
        <v>1</v>
      </c>
    </row>
    <row r="4" spans="1:54" x14ac:dyDescent="0.3">
      <c r="A4" s="4">
        <f t="shared" ca="1" si="0"/>
        <v>2</v>
      </c>
      <c r="B4" s="4" t="s">
        <v>38</v>
      </c>
      <c r="C4" s="46"/>
      <c r="D4" s="46"/>
      <c r="E4" s="85"/>
      <c r="F4" s="75">
        <v>22253</v>
      </c>
      <c r="G4" s="30">
        <f t="shared" ca="1" si="1"/>
        <v>64</v>
      </c>
      <c r="H4" s="57"/>
      <c r="I4" s="62"/>
      <c r="J4" s="28">
        <v>38</v>
      </c>
      <c r="K4" s="2">
        <f t="shared" si="2"/>
        <v>1</v>
      </c>
      <c r="L4" s="2">
        <f>IFERROR(IF(K4="","",VLOOKUP(K4,'Concordance Classmt &amp; Points'!$A$2:$B$33,2,FALSE)),0)</f>
        <v>90</v>
      </c>
      <c r="M4" s="102">
        <f t="shared" ca="1" si="3"/>
        <v>138.6</v>
      </c>
      <c r="N4" s="106">
        <v>45793.360324074078</v>
      </c>
      <c r="O4" s="28">
        <v>5</v>
      </c>
      <c r="P4" s="71"/>
      <c r="Q4" s="2">
        <f t="shared" si="4"/>
        <v>34</v>
      </c>
      <c r="R4" s="2">
        <f>IFERROR(IF(Q4="","",VLOOKUP(Q4,'Concordance Classmt &amp; Points'!$A$2:$B$33,2,FALSE)),0)</f>
        <v>0</v>
      </c>
      <c r="S4" s="32">
        <f t="shared" ca="1" si="5"/>
        <v>0</v>
      </c>
      <c r="T4" s="48">
        <v>2145</v>
      </c>
      <c r="U4" s="2">
        <f t="shared" si="6"/>
        <v>4</v>
      </c>
      <c r="V4" s="2">
        <f>IFERROR(IF(U4="","",VLOOKUP(U4,'Concordance Classmt &amp; Points'!$A$2:$B$33,2,FALSE)),0)</f>
        <v>50</v>
      </c>
      <c r="W4" s="32">
        <f t="shared" ca="1" si="7"/>
        <v>77</v>
      </c>
      <c r="X4" s="48">
        <v>2145</v>
      </c>
      <c r="Y4" s="2">
        <f t="shared" si="8"/>
        <v>4</v>
      </c>
      <c r="Z4" s="2">
        <f>IFERROR(IF(Y4="","",VLOOKUP(Y4,'Concordance Classmt &amp; Points'!$A$2:$B$33,2,FALSE)),0)</f>
        <v>50</v>
      </c>
      <c r="AA4" s="32">
        <f t="shared" ca="1" si="9"/>
        <v>77</v>
      </c>
      <c r="AB4" s="54">
        <v>2.9085648148148148E-3</v>
      </c>
      <c r="AC4" s="2">
        <f t="shared" si="10"/>
        <v>20</v>
      </c>
      <c r="AD4" s="2">
        <f>IFERROR(IF(AC4="","",VLOOKUP(AC4,'Concordance Classmt &amp; Points'!$A$2:$B$33,2,FALSE)),0)</f>
        <v>21</v>
      </c>
      <c r="AE4" s="32">
        <f t="shared" ca="1" si="11"/>
        <v>32.340000000000003</v>
      </c>
      <c r="AF4" s="54">
        <v>2.9085648148148148E-3</v>
      </c>
      <c r="AG4" s="2">
        <f t="shared" si="12"/>
        <v>20</v>
      </c>
      <c r="AH4" s="2">
        <f>IFERROR(IF(AG4="","",VLOOKUP(AG4,'Concordance Classmt &amp; Points'!$A$2:$B$33,2,FALSE)),0)</f>
        <v>21</v>
      </c>
      <c r="AI4" s="32">
        <f t="shared" ca="1" si="13"/>
        <v>32.340000000000003</v>
      </c>
      <c r="AJ4" s="48">
        <v>2145</v>
      </c>
      <c r="AK4" s="2">
        <f t="shared" si="14"/>
        <v>4</v>
      </c>
      <c r="AL4" s="2">
        <f>IFERROR(IF(AK4="","",VLOOKUP(AK4,'Concordance Classmt &amp; Points'!$A$2:$B$33,2,FALSE)),0)</f>
        <v>50</v>
      </c>
      <c r="AM4" s="32">
        <f t="shared" ca="1" si="15"/>
        <v>77</v>
      </c>
      <c r="AN4" s="48">
        <v>2145</v>
      </c>
      <c r="AO4" s="2">
        <f t="shared" si="16"/>
        <v>4</v>
      </c>
      <c r="AP4" s="2">
        <f>IFERROR(IF(AO4="","",VLOOKUP(AO4,'Concordance Classmt &amp; Points'!$A$2:$B$33,2,FALSE)),0)</f>
        <v>50</v>
      </c>
      <c r="AQ4" s="32">
        <f t="shared" ca="1" si="17"/>
        <v>77</v>
      </c>
      <c r="AR4" s="48">
        <v>2145</v>
      </c>
      <c r="AS4" s="2">
        <f t="shared" si="18"/>
        <v>4</v>
      </c>
      <c r="AT4" s="2">
        <f>IFERROR(IF(AS4="","",VLOOKUP(AS4,'Concordance Classmt &amp; Points'!$A$2:$B$33,2,FALSE)),0)</f>
        <v>50</v>
      </c>
      <c r="AU4" s="32">
        <f t="shared" ca="1" si="19"/>
        <v>77</v>
      </c>
      <c r="AV4" s="48">
        <v>2145</v>
      </c>
      <c r="AW4" s="2">
        <f t="shared" si="20"/>
        <v>4</v>
      </c>
      <c r="AX4" s="2">
        <f>IFERROR(IF(AW4="","",VLOOKUP(AW4,'Concordance Classmt &amp; Points'!$A$2:$B$33,2,FALSE)),0)</f>
        <v>50</v>
      </c>
      <c r="AY4" s="32">
        <f t="shared" ca="1" si="21"/>
        <v>77</v>
      </c>
      <c r="AZ4" s="34">
        <f t="shared" si="22"/>
        <v>432</v>
      </c>
      <c r="BA4" s="34">
        <f t="shared" ca="1" si="23"/>
        <v>665.28000000000009</v>
      </c>
      <c r="BB4" s="4">
        <f t="shared" ca="1" si="24"/>
        <v>2</v>
      </c>
    </row>
    <row r="5" spans="1:54" x14ac:dyDescent="0.3">
      <c r="A5" s="4">
        <f t="shared" ca="1" si="0"/>
        <v>4</v>
      </c>
      <c r="B5" s="4" t="s">
        <v>40</v>
      </c>
      <c r="C5" s="46"/>
      <c r="D5" s="46"/>
      <c r="E5" s="85"/>
      <c r="F5" s="75">
        <v>37761</v>
      </c>
      <c r="G5" s="30">
        <f t="shared" ca="1" si="1"/>
        <v>21</v>
      </c>
      <c r="H5" s="57"/>
      <c r="I5" s="62"/>
      <c r="J5" s="28"/>
      <c r="K5" s="2" t="str">
        <f t="shared" si="2"/>
        <v/>
      </c>
      <c r="L5" s="2" t="str">
        <f>IFERROR(IF(K5="","",VLOOKUP(K5,'Concordance Classmt &amp; Points'!$A$2:$B$33,2,FALSE)),0)</f>
        <v/>
      </c>
      <c r="M5" s="102" t="str">
        <f t="shared" si="3"/>
        <v/>
      </c>
      <c r="N5" s="106"/>
      <c r="O5" s="28"/>
      <c r="P5" s="71"/>
      <c r="Q5" s="2" t="str">
        <f t="shared" si="4"/>
        <v/>
      </c>
      <c r="R5" s="2" t="str">
        <f>IFERROR(IF(Q5="","",VLOOKUP(Q5,'Concordance Classmt &amp; Points'!$A$2:$B$33,2,FALSE)),0)</f>
        <v/>
      </c>
      <c r="S5" s="32" t="str">
        <f t="shared" si="5"/>
        <v/>
      </c>
      <c r="T5" s="48">
        <v>2019</v>
      </c>
      <c r="U5" s="2">
        <f t="shared" si="6"/>
        <v>2</v>
      </c>
      <c r="V5" s="2">
        <f>IFERROR(IF(U5="","",VLOOKUP(U5,'Concordance Classmt &amp; Points'!$A$2:$B$33,2,FALSE)),0)</f>
        <v>75</v>
      </c>
      <c r="W5" s="32">
        <f t="shared" ca="1" si="7"/>
        <v>75</v>
      </c>
      <c r="X5" s="48">
        <v>2019</v>
      </c>
      <c r="Y5" s="2">
        <f t="shared" si="8"/>
        <v>2</v>
      </c>
      <c r="Z5" s="2">
        <f>IFERROR(IF(Y5="","",VLOOKUP(Y5,'Concordance Classmt &amp; Points'!$A$2:$B$33,2,FALSE)),0)</f>
        <v>75</v>
      </c>
      <c r="AA5" s="32">
        <f t="shared" ca="1" si="9"/>
        <v>75</v>
      </c>
      <c r="AB5" s="54">
        <v>2.5405092592592593E-3</v>
      </c>
      <c r="AC5" s="2">
        <f t="shared" si="10"/>
        <v>7</v>
      </c>
      <c r="AD5" s="2">
        <f>IFERROR(IF(AC5="","",VLOOKUP(AC5,'Concordance Classmt &amp; Points'!$A$2:$B$33,2,FALSE)),0)</f>
        <v>36</v>
      </c>
      <c r="AE5" s="32">
        <f t="shared" ca="1" si="11"/>
        <v>36</v>
      </c>
      <c r="AF5" s="54">
        <v>2.5405092592592593E-3</v>
      </c>
      <c r="AG5" s="2">
        <f t="shared" si="12"/>
        <v>7</v>
      </c>
      <c r="AH5" s="2">
        <f>IFERROR(IF(AG5="","",VLOOKUP(AG5,'Concordance Classmt &amp; Points'!$A$2:$B$33,2,FALSE)),0)</f>
        <v>36</v>
      </c>
      <c r="AI5" s="32">
        <f t="shared" ca="1" si="13"/>
        <v>36</v>
      </c>
      <c r="AJ5" s="48">
        <v>2019</v>
      </c>
      <c r="AK5" s="2">
        <f t="shared" si="14"/>
        <v>2</v>
      </c>
      <c r="AL5" s="2">
        <f>IFERROR(IF(AK5="","",VLOOKUP(AK5,'Concordance Classmt &amp; Points'!$A$2:$B$33,2,FALSE)),0)</f>
        <v>75</v>
      </c>
      <c r="AM5" s="32">
        <f t="shared" ca="1" si="15"/>
        <v>75</v>
      </c>
      <c r="AN5" s="48">
        <v>2019</v>
      </c>
      <c r="AO5" s="2">
        <f t="shared" si="16"/>
        <v>2</v>
      </c>
      <c r="AP5" s="2">
        <f>IFERROR(IF(AO5="","",VLOOKUP(AO5,'Concordance Classmt &amp; Points'!$A$2:$B$33,2,FALSE)),0)</f>
        <v>75</v>
      </c>
      <c r="AQ5" s="32">
        <f t="shared" ca="1" si="17"/>
        <v>75</v>
      </c>
      <c r="AR5" s="48">
        <v>2019</v>
      </c>
      <c r="AS5" s="2">
        <f t="shared" si="18"/>
        <v>2</v>
      </c>
      <c r="AT5" s="2">
        <f>IFERROR(IF(AS5="","",VLOOKUP(AS5,'Concordance Classmt &amp; Points'!$A$2:$B$33,2,FALSE)),0)</f>
        <v>75</v>
      </c>
      <c r="AU5" s="32">
        <f t="shared" ca="1" si="19"/>
        <v>75</v>
      </c>
      <c r="AV5" s="48">
        <v>2019</v>
      </c>
      <c r="AW5" s="2">
        <f t="shared" si="20"/>
        <v>2</v>
      </c>
      <c r="AX5" s="2">
        <f>IFERROR(IF(AW5="","",VLOOKUP(AW5,'Concordance Classmt &amp; Points'!$A$2:$B$33,2,FALSE)),0)</f>
        <v>75</v>
      </c>
      <c r="AY5" s="32">
        <f t="shared" ca="1" si="21"/>
        <v>75</v>
      </c>
      <c r="AZ5" s="34">
        <f t="shared" si="22"/>
        <v>522</v>
      </c>
      <c r="BA5" s="34">
        <f t="shared" ca="1" si="23"/>
        <v>522</v>
      </c>
      <c r="BB5" s="4">
        <f t="shared" ca="1" si="24"/>
        <v>4</v>
      </c>
    </row>
    <row r="6" spans="1:54" x14ac:dyDescent="0.3">
      <c r="A6" s="4">
        <f t="shared" ca="1" si="0"/>
        <v>3</v>
      </c>
      <c r="B6" s="4" t="s">
        <v>40</v>
      </c>
      <c r="C6" s="46"/>
      <c r="D6" s="46"/>
      <c r="E6" s="85"/>
      <c r="F6" s="75">
        <v>32714</v>
      </c>
      <c r="G6" s="30">
        <f t="shared" ca="1" si="1"/>
        <v>35</v>
      </c>
      <c r="H6" s="57"/>
      <c r="I6" s="62"/>
      <c r="J6" s="28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102">
        <f t="shared" ca="1" si="3"/>
        <v>29.835000000000001</v>
      </c>
      <c r="N6" s="106"/>
      <c r="O6" s="28">
        <v>9</v>
      </c>
      <c r="P6" s="71"/>
      <c r="Q6" s="2">
        <f t="shared" si="4"/>
        <v>19</v>
      </c>
      <c r="R6" s="2">
        <f>IFERROR(IF(Q6="","",VLOOKUP(Q6,'Concordance Classmt &amp; Points'!$A$2:$B$33,2,FALSE)),0)</f>
        <v>22</v>
      </c>
      <c r="S6" s="32">
        <f t="shared" ca="1" si="5"/>
        <v>24.31</v>
      </c>
      <c r="T6" s="48">
        <v>2044</v>
      </c>
      <c r="U6" s="2">
        <f t="shared" si="6"/>
        <v>3</v>
      </c>
      <c r="V6" s="2">
        <f>IFERROR(IF(U6="","",VLOOKUP(U6,'Concordance Classmt &amp; Points'!$A$2:$B$33,2,FALSE)),0)</f>
        <v>60</v>
      </c>
      <c r="W6" s="32">
        <f t="shared" ca="1" si="7"/>
        <v>66.3</v>
      </c>
      <c r="X6" s="48">
        <v>2044</v>
      </c>
      <c r="Y6" s="2">
        <f t="shared" si="8"/>
        <v>3</v>
      </c>
      <c r="Z6" s="2">
        <f>IFERROR(IF(Y6="","",VLOOKUP(Y6,'Concordance Classmt &amp; Points'!$A$2:$B$33,2,FALSE)),0)</f>
        <v>60</v>
      </c>
      <c r="AA6" s="32">
        <f t="shared" ca="1" si="9"/>
        <v>66.3</v>
      </c>
      <c r="AB6" s="54">
        <v>2.5902777777777777E-3</v>
      </c>
      <c r="AC6" s="2">
        <f t="shared" si="10"/>
        <v>9</v>
      </c>
      <c r="AD6" s="2">
        <f>IFERROR(IF(AC6="","",VLOOKUP(AC6,'Concordance Classmt &amp; Points'!$A$2:$B$33,2,FALSE)),0)</f>
        <v>32</v>
      </c>
      <c r="AE6" s="32">
        <f t="shared" ca="1" si="11"/>
        <v>35.36</v>
      </c>
      <c r="AF6" s="54">
        <v>2.5902777777777777E-3</v>
      </c>
      <c r="AG6" s="2">
        <f t="shared" si="12"/>
        <v>9</v>
      </c>
      <c r="AH6" s="2">
        <f>IFERROR(IF(AG6="","",VLOOKUP(AG6,'Concordance Classmt &amp; Points'!$A$2:$B$33,2,FALSE)),0)</f>
        <v>32</v>
      </c>
      <c r="AI6" s="32">
        <f t="shared" ca="1" si="13"/>
        <v>35.36</v>
      </c>
      <c r="AJ6" s="48">
        <v>2044</v>
      </c>
      <c r="AK6" s="2">
        <f t="shared" si="14"/>
        <v>3</v>
      </c>
      <c r="AL6" s="2">
        <f>IFERROR(IF(AK6="","",VLOOKUP(AK6,'Concordance Classmt &amp; Points'!$A$2:$B$33,2,FALSE)),0)</f>
        <v>60</v>
      </c>
      <c r="AM6" s="32">
        <f t="shared" ca="1" si="15"/>
        <v>66.3</v>
      </c>
      <c r="AN6" s="48">
        <v>2044</v>
      </c>
      <c r="AO6" s="2">
        <f t="shared" si="16"/>
        <v>3</v>
      </c>
      <c r="AP6" s="2">
        <f>IFERROR(IF(AO6="","",VLOOKUP(AO6,'Concordance Classmt &amp; Points'!$A$2:$B$33,2,FALSE)),0)</f>
        <v>60</v>
      </c>
      <c r="AQ6" s="32">
        <f t="shared" ca="1" si="17"/>
        <v>66.3</v>
      </c>
      <c r="AR6" s="48">
        <v>2044</v>
      </c>
      <c r="AS6" s="2">
        <f t="shared" si="18"/>
        <v>3</v>
      </c>
      <c r="AT6" s="2">
        <f>IFERROR(IF(AS6="","",VLOOKUP(AS6,'Concordance Classmt &amp; Points'!$A$2:$B$33,2,FALSE)),0)</f>
        <v>60</v>
      </c>
      <c r="AU6" s="32">
        <f t="shared" ca="1" si="19"/>
        <v>66.3</v>
      </c>
      <c r="AV6" s="48">
        <v>2044</v>
      </c>
      <c r="AW6" s="2">
        <f t="shared" si="20"/>
        <v>3</v>
      </c>
      <c r="AX6" s="2">
        <f>IFERROR(IF(AW6="","",VLOOKUP(AW6,'Concordance Classmt &amp; Points'!$A$2:$B$33,2,FALSE)),0)</f>
        <v>60</v>
      </c>
      <c r="AY6" s="32">
        <f t="shared" ca="1" si="21"/>
        <v>66.3</v>
      </c>
      <c r="AZ6" s="34">
        <f t="shared" si="22"/>
        <v>473</v>
      </c>
      <c r="BA6" s="34">
        <f t="shared" ca="1" si="23"/>
        <v>522.66500000000008</v>
      </c>
      <c r="BB6" s="4">
        <f t="shared" ca="1" si="24"/>
        <v>3</v>
      </c>
    </row>
    <row r="7" spans="1:54" ht="15.6" customHeight="1" x14ac:dyDescent="0.3">
      <c r="A7" s="4">
        <f t="shared" ca="1" si="0"/>
        <v>5</v>
      </c>
      <c r="B7" s="4" t="s">
        <v>40</v>
      </c>
      <c r="C7" s="46"/>
      <c r="D7" s="46"/>
      <c r="E7" s="85"/>
      <c r="F7" s="75">
        <v>32480</v>
      </c>
      <c r="G7" s="30">
        <f t="shared" ca="1" si="1"/>
        <v>36</v>
      </c>
      <c r="H7" s="57"/>
      <c r="I7" s="62"/>
      <c r="J7" s="28">
        <v>14</v>
      </c>
      <c r="K7" s="2">
        <f t="shared" si="2"/>
        <v>8</v>
      </c>
      <c r="L7" s="2">
        <f>IFERROR(IF(K7="","",VLOOKUP(K7,'Concordance Classmt &amp; Points'!$A$2:$B$33,2,FALSE)),0)</f>
        <v>34</v>
      </c>
      <c r="M7" s="102">
        <f t="shared" ca="1" si="3"/>
        <v>38.08</v>
      </c>
      <c r="N7" s="106">
        <v>45793.360486111109</v>
      </c>
      <c r="O7" s="28">
        <v>13</v>
      </c>
      <c r="P7" s="71"/>
      <c r="Q7" s="2">
        <f t="shared" si="4"/>
        <v>6</v>
      </c>
      <c r="R7" s="2">
        <f>IFERROR(IF(Q7="","",VLOOKUP(Q7,'Concordance Classmt &amp; Points'!$A$2:$B$33,2,FALSE)),0)</f>
        <v>40</v>
      </c>
      <c r="S7" s="32">
        <f t="shared" ca="1" si="5"/>
        <v>44.8</v>
      </c>
      <c r="T7" s="48">
        <v>2610</v>
      </c>
      <c r="U7" s="2">
        <f t="shared" si="6"/>
        <v>6</v>
      </c>
      <c r="V7" s="2">
        <f>IFERROR(IF(U7="","",VLOOKUP(U7,'Concordance Classmt &amp; Points'!$A$2:$B$33,2,FALSE)),0)</f>
        <v>40</v>
      </c>
      <c r="W7" s="32">
        <f t="shared" ca="1" si="7"/>
        <v>44.8</v>
      </c>
      <c r="X7" s="48">
        <v>2610</v>
      </c>
      <c r="Y7" s="2">
        <f t="shared" si="8"/>
        <v>6</v>
      </c>
      <c r="Z7" s="2">
        <f>IFERROR(IF(Y7="","",VLOOKUP(Y7,'Concordance Classmt &amp; Points'!$A$2:$B$33,2,FALSE)),0)</f>
        <v>40</v>
      </c>
      <c r="AA7" s="32">
        <f t="shared" ca="1" si="9"/>
        <v>44.8</v>
      </c>
      <c r="AB7" s="54">
        <v>2.4907407407407408E-3</v>
      </c>
      <c r="AC7" s="2">
        <f t="shared" si="10"/>
        <v>4</v>
      </c>
      <c r="AD7" s="2">
        <f>IFERROR(IF(AC7="","",VLOOKUP(AC7,'Concordance Classmt &amp; Points'!$A$2:$B$33,2,FALSE)),0)</f>
        <v>50</v>
      </c>
      <c r="AE7" s="32">
        <f t="shared" ca="1" si="11"/>
        <v>56</v>
      </c>
      <c r="AF7" s="54">
        <v>2.4907407407407408E-3</v>
      </c>
      <c r="AG7" s="2">
        <f t="shared" si="12"/>
        <v>4</v>
      </c>
      <c r="AH7" s="2">
        <f>IFERROR(IF(AG7="","",VLOOKUP(AG7,'Concordance Classmt &amp; Points'!$A$2:$B$33,2,FALSE)),0)</f>
        <v>50</v>
      </c>
      <c r="AI7" s="32">
        <f t="shared" ca="1" si="13"/>
        <v>56</v>
      </c>
      <c r="AJ7" s="48">
        <v>2610</v>
      </c>
      <c r="AK7" s="2">
        <f t="shared" si="14"/>
        <v>6</v>
      </c>
      <c r="AL7" s="2">
        <f>IFERROR(IF(AK7="","",VLOOKUP(AK7,'Concordance Classmt &amp; Points'!$A$2:$B$33,2,FALSE)),0)</f>
        <v>40</v>
      </c>
      <c r="AM7" s="32">
        <f t="shared" ca="1" si="15"/>
        <v>44.8</v>
      </c>
      <c r="AN7" s="48">
        <v>2610</v>
      </c>
      <c r="AO7" s="2">
        <f t="shared" si="16"/>
        <v>6</v>
      </c>
      <c r="AP7" s="2">
        <f>IFERROR(IF(AO7="","",VLOOKUP(AO7,'Concordance Classmt &amp; Points'!$A$2:$B$33,2,FALSE)),0)</f>
        <v>40</v>
      </c>
      <c r="AQ7" s="32">
        <f t="shared" ca="1" si="17"/>
        <v>44.8</v>
      </c>
      <c r="AR7" s="48">
        <v>2610</v>
      </c>
      <c r="AS7" s="2">
        <f t="shared" si="18"/>
        <v>6</v>
      </c>
      <c r="AT7" s="2">
        <f>IFERROR(IF(AS7="","",VLOOKUP(AS7,'Concordance Classmt &amp; Points'!$A$2:$B$33,2,FALSE)),0)</f>
        <v>40</v>
      </c>
      <c r="AU7" s="32">
        <f t="shared" ca="1" si="19"/>
        <v>44.8</v>
      </c>
      <c r="AV7" s="48">
        <v>2610</v>
      </c>
      <c r="AW7" s="2">
        <f t="shared" si="20"/>
        <v>6</v>
      </c>
      <c r="AX7" s="2">
        <f>IFERROR(IF(AW7="","",VLOOKUP(AW7,'Concordance Classmt &amp; Points'!$A$2:$B$33,2,FALSE)),0)</f>
        <v>40</v>
      </c>
      <c r="AY7" s="32">
        <f t="shared" ca="1" si="21"/>
        <v>44.8</v>
      </c>
      <c r="AZ7" s="34">
        <f t="shared" si="22"/>
        <v>414</v>
      </c>
      <c r="BA7" s="34">
        <f t="shared" ca="1" si="23"/>
        <v>463.68000000000006</v>
      </c>
      <c r="BB7" s="4">
        <f t="shared" ca="1" si="24"/>
        <v>5</v>
      </c>
    </row>
    <row r="8" spans="1:54" x14ac:dyDescent="0.3">
      <c r="A8" s="4">
        <f t="shared" ca="1" si="0"/>
        <v>6</v>
      </c>
      <c r="B8" s="4" t="s">
        <v>38</v>
      </c>
      <c r="C8" s="46"/>
      <c r="D8" s="46"/>
      <c r="E8" s="85">
        <v>222222</v>
      </c>
      <c r="F8" s="75">
        <v>35554</v>
      </c>
      <c r="G8" s="30">
        <f t="shared" ca="1" si="1"/>
        <v>28</v>
      </c>
      <c r="H8" s="57"/>
      <c r="I8" s="62"/>
      <c r="J8" s="28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102">
        <f t="shared" ca="1" si="3"/>
        <v>60</v>
      </c>
      <c r="N8" s="106"/>
      <c r="O8" s="28">
        <v>13</v>
      </c>
      <c r="P8" s="71"/>
      <c r="Q8" s="2">
        <f t="shared" si="4"/>
        <v>6</v>
      </c>
      <c r="R8" s="2">
        <f>IFERROR(IF(Q8="","",VLOOKUP(Q8,'Concordance Classmt &amp; Points'!$A$2:$B$33,2,FALSE)),0)</f>
        <v>40</v>
      </c>
      <c r="S8" s="32">
        <f t="shared" ca="1" si="5"/>
        <v>40</v>
      </c>
      <c r="T8" s="48">
        <v>2750</v>
      </c>
      <c r="U8" s="2">
        <f t="shared" si="6"/>
        <v>9</v>
      </c>
      <c r="V8" s="2">
        <f>IFERROR(IF(U8="","",VLOOKUP(U8,'Concordance Classmt &amp; Points'!$A$2:$B$33,2,FALSE)),0)</f>
        <v>32</v>
      </c>
      <c r="W8" s="32">
        <f t="shared" ca="1" si="7"/>
        <v>32</v>
      </c>
      <c r="X8" s="48">
        <v>2750</v>
      </c>
      <c r="Y8" s="2">
        <f t="shared" si="8"/>
        <v>9</v>
      </c>
      <c r="Z8" s="2">
        <f>IFERROR(IF(Y8="","",VLOOKUP(Y8,'Concordance Classmt &amp; Points'!$A$2:$B$33,2,FALSE)),0)</f>
        <v>32</v>
      </c>
      <c r="AA8" s="32">
        <f t="shared" ca="1" si="9"/>
        <v>32</v>
      </c>
      <c r="AB8" s="54">
        <v>2.4525462962962964E-3</v>
      </c>
      <c r="AC8" s="2">
        <f t="shared" si="10"/>
        <v>2</v>
      </c>
      <c r="AD8" s="2">
        <f>IFERROR(IF(AC8="","",VLOOKUP(AC8,'Concordance Classmt &amp; Points'!$A$2:$B$33,2,FALSE)),0)</f>
        <v>75</v>
      </c>
      <c r="AE8" s="32">
        <f t="shared" ca="1" si="11"/>
        <v>75</v>
      </c>
      <c r="AF8" s="54">
        <v>2.4525462962962964E-3</v>
      </c>
      <c r="AG8" s="2">
        <f t="shared" si="12"/>
        <v>2</v>
      </c>
      <c r="AH8" s="2">
        <f>IFERROR(IF(AG8="","",VLOOKUP(AG8,'Concordance Classmt &amp; Points'!$A$2:$B$33,2,FALSE)),0)</f>
        <v>75</v>
      </c>
      <c r="AI8" s="32">
        <f t="shared" ca="1" si="13"/>
        <v>75</v>
      </c>
      <c r="AJ8" s="48">
        <v>2750</v>
      </c>
      <c r="AK8" s="2">
        <f t="shared" si="14"/>
        <v>9</v>
      </c>
      <c r="AL8" s="2">
        <f>IFERROR(IF(AK8="","",VLOOKUP(AK8,'Concordance Classmt &amp; Points'!$A$2:$B$33,2,FALSE)),0)</f>
        <v>32</v>
      </c>
      <c r="AM8" s="32">
        <f t="shared" ca="1" si="15"/>
        <v>32</v>
      </c>
      <c r="AN8" s="48">
        <v>2750</v>
      </c>
      <c r="AO8" s="2">
        <f t="shared" si="16"/>
        <v>9</v>
      </c>
      <c r="AP8" s="2">
        <f>IFERROR(IF(AO8="","",VLOOKUP(AO8,'Concordance Classmt &amp; Points'!$A$2:$B$33,2,FALSE)),0)</f>
        <v>32</v>
      </c>
      <c r="AQ8" s="32">
        <f t="shared" ca="1" si="17"/>
        <v>32</v>
      </c>
      <c r="AR8" s="48">
        <v>2750</v>
      </c>
      <c r="AS8" s="2">
        <f t="shared" si="18"/>
        <v>9</v>
      </c>
      <c r="AT8" s="2">
        <f>IFERROR(IF(AS8="","",VLOOKUP(AS8,'Concordance Classmt &amp; Points'!$A$2:$B$33,2,FALSE)),0)</f>
        <v>32</v>
      </c>
      <c r="AU8" s="32">
        <f t="shared" ca="1" si="19"/>
        <v>32</v>
      </c>
      <c r="AV8" s="48">
        <v>2750</v>
      </c>
      <c r="AW8" s="2">
        <f t="shared" si="20"/>
        <v>9</v>
      </c>
      <c r="AX8" s="2">
        <f>IFERROR(IF(AW8="","",VLOOKUP(AW8,'Concordance Classmt &amp; Points'!$A$2:$B$33,2,FALSE)),0)</f>
        <v>32</v>
      </c>
      <c r="AY8" s="32">
        <f t="shared" ca="1" si="21"/>
        <v>32</v>
      </c>
      <c r="AZ8" s="34">
        <f t="shared" si="22"/>
        <v>442</v>
      </c>
      <c r="BA8" s="34">
        <f t="shared" ca="1" si="23"/>
        <v>442</v>
      </c>
      <c r="BB8" s="4">
        <f t="shared" ca="1" si="24"/>
        <v>6</v>
      </c>
    </row>
    <row r="9" spans="1:54" x14ac:dyDescent="0.3">
      <c r="A9" s="4">
        <f t="shared" ca="1" si="0"/>
        <v>7</v>
      </c>
      <c r="B9" s="4" t="s">
        <v>40</v>
      </c>
      <c r="C9" s="46"/>
      <c r="D9" s="46"/>
      <c r="E9" s="85"/>
      <c r="F9" s="75">
        <v>35795</v>
      </c>
      <c r="G9" s="30">
        <f t="shared" ca="1" si="1"/>
        <v>27</v>
      </c>
      <c r="H9" s="57"/>
      <c r="I9" s="62"/>
      <c r="J9" s="28"/>
      <c r="K9" s="2" t="str">
        <f t="shared" si="2"/>
        <v/>
      </c>
      <c r="L9" s="2" t="str">
        <f>IFERROR(IF(K9="","",VLOOKUP(K9,'Concordance Classmt &amp; Points'!$A$2:$B$33,2,FALSE)),0)</f>
        <v/>
      </c>
      <c r="M9" s="102" t="str">
        <f t="shared" si="3"/>
        <v/>
      </c>
      <c r="N9" s="106"/>
      <c r="O9" s="28"/>
      <c r="P9" s="71"/>
      <c r="Q9" s="2" t="str">
        <f t="shared" si="4"/>
        <v/>
      </c>
      <c r="R9" s="2" t="str">
        <f>IFERROR(IF(Q9="","",VLOOKUP(Q9,'Concordance Classmt &amp; Points'!$A$2:$B$33,2,FALSE)),0)</f>
        <v/>
      </c>
      <c r="S9" s="32" t="str">
        <f t="shared" si="5"/>
        <v/>
      </c>
      <c r="T9" s="48">
        <v>2421</v>
      </c>
      <c r="U9" s="2">
        <f t="shared" si="6"/>
        <v>5</v>
      </c>
      <c r="V9" s="2">
        <f>IFERROR(IF(U9="","",VLOOKUP(U9,'Concordance Classmt &amp; Points'!$A$2:$B$33,2,FALSE)),0)</f>
        <v>45</v>
      </c>
      <c r="W9" s="32">
        <f t="shared" ca="1" si="7"/>
        <v>45</v>
      </c>
      <c r="X9" s="48">
        <v>2421</v>
      </c>
      <c r="Y9" s="2">
        <f t="shared" si="8"/>
        <v>5</v>
      </c>
      <c r="Z9" s="2">
        <f>IFERROR(IF(Y9="","",VLOOKUP(Y9,'Concordance Classmt &amp; Points'!$A$2:$B$33,2,FALSE)),0)</f>
        <v>45</v>
      </c>
      <c r="AA9" s="32">
        <f t="shared" ca="1" si="9"/>
        <v>45</v>
      </c>
      <c r="AB9" s="54"/>
      <c r="AC9" s="2" t="str">
        <f t="shared" si="10"/>
        <v/>
      </c>
      <c r="AD9" s="2" t="str">
        <f>IFERROR(IF(AC9="","",VLOOKUP(AC9,'Concordance Classmt &amp; Points'!$A$2:$B$33,2,FALSE)),0)</f>
        <v/>
      </c>
      <c r="AE9" s="32" t="str">
        <f t="shared" si="11"/>
        <v/>
      </c>
      <c r="AF9" s="54"/>
      <c r="AG9" s="2" t="str">
        <f t="shared" si="12"/>
        <v/>
      </c>
      <c r="AH9" s="2" t="str">
        <f>IFERROR(IF(AG9="","",VLOOKUP(AG9,'Concordance Classmt &amp; Points'!$A$2:$B$33,2,FALSE)),0)</f>
        <v/>
      </c>
      <c r="AI9" s="32" t="str">
        <f t="shared" si="13"/>
        <v/>
      </c>
      <c r="AJ9" s="48">
        <v>2421</v>
      </c>
      <c r="AK9" s="2">
        <f t="shared" si="14"/>
        <v>5</v>
      </c>
      <c r="AL9" s="2">
        <f>IFERROR(IF(AK9="","",VLOOKUP(AK9,'Concordance Classmt &amp; Points'!$A$2:$B$33,2,FALSE)),0)</f>
        <v>45</v>
      </c>
      <c r="AM9" s="32">
        <f t="shared" ca="1" si="15"/>
        <v>45</v>
      </c>
      <c r="AN9" s="48">
        <v>2421</v>
      </c>
      <c r="AO9" s="2">
        <f t="shared" si="16"/>
        <v>5</v>
      </c>
      <c r="AP9" s="2">
        <f>IFERROR(IF(AO9="","",VLOOKUP(AO9,'Concordance Classmt &amp; Points'!$A$2:$B$33,2,FALSE)),0)</f>
        <v>45</v>
      </c>
      <c r="AQ9" s="32">
        <f t="shared" ca="1" si="17"/>
        <v>45</v>
      </c>
      <c r="AR9" s="48">
        <v>2421</v>
      </c>
      <c r="AS9" s="2">
        <f t="shared" si="18"/>
        <v>5</v>
      </c>
      <c r="AT9" s="2">
        <f>IFERROR(IF(AS9="","",VLOOKUP(AS9,'Concordance Classmt &amp; Points'!$A$2:$B$33,2,FALSE)),0)</f>
        <v>45</v>
      </c>
      <c r="AU9" s="32">
        <f t="shared" ca="1" si="19"/>
        <v>45</v>
      </c>
      <c r="AV9" s="48">
        <v>2421</v>
      </c>
      <c r="AW9" s="2">
        <f t="shared" si="20"/>
        <v>5</v>
      </c>
      <c r="AX9" s="2">
        <f>IFERROR(IF(AW9="","",VLOOKUP(AW9,'Concordance Classmt &amp; Points'!$A$2:$B$33,2,FALSE)),0)</f>
        <v>45</v>
      </c>
      <c r="AY9" s="32">
        <f t="shared" ca="1" si="21"/>
        <v>45</v>
      </c>
      <c r="AZ9" s="34">
        <f t="shared" si="22"/>
        <v>270</v>
      </c>
      <c r="BA9" s="34">
        <f t="shared" ca="1" si="23"/>
        <v>270</v>
      </c>
      <c r="BB9" s="4">
        <f t="shared" ca="1" si="24"/>
        <v>7</v>
      </c>
    </row>
    <row r="10" spans="1:54" x14ac:dyDescent="0.3">
      <c r="A10" s="4">
        <f t="shared" ca="1" si="0"/>
        <v>8</v>
      </c>
      <c r="B10" s="4"/>
      <c r="C10" s="49"/>
      <c r="D10" s="49"/>
      <c r="E10" s="87"/>
      <c r="F10" s="77">
        <v>25461</v>
      </c>
      <c r="G10" s="50">
        <f t="shared" ca="1" si="1"/>
        <v>55</v>
      </c>
      <c r="H10" s="58"/>
      <c r="I10" s="63"/>
      <c r="J10" s="28"/>
      <c r="K10" s="2" t="str">
        <f t="shared" si="2"/>
        <v/>
      </c>
      <c r="L10" s="2" t="str">
        <f>IFERROR(IF(K10="","",VLOOKUP(K10,'Concordance Classmt &amp; Points'!$A$2:$B$33,2,FALSE)),0)</f>
        <v/>
      </c>
      <c r="M10" s="102" t="str">
        <f t="shared" si="3"/>
        <v/>
      </c>
      <c r="N10" s="106"/>
      <c r="O10" s="28"/>
      <c r="P10" s="71"/>
      <c r="Q10" s="2" t="str">
        <f t="shared" si="4"/>
        <v/>
      </c>
      <c r="R10" s="2" t="str">
        <f>IFERROR(IF(Q10="","",VLOOKUP(Q10,'Concordance Classmt &amp; Points'!$A$2:$B$33,2,FALSE)),0)</f>
        <v/>
      </c>
      <c r="S10" s="32" t="str">
        <f t="shared" si="5"/>
        <v/>
      </c>
      <c r="T10" s="48">
        <v>2941</v>
      </c>
      <c r="U10" s="2">
        <f t="shared" si="6"/>
        <v>10</v>
      </c>
      <c r="V10" s="2">
        <f>IFERROR(IF(U10="","",VLOOKUP(U10,'Concordance Classmt &amp; Points'!$A$2:$B$33,2,FALSE)),0)</f>
        <v>31</v>
      </c>
      <c r="W10" s="32">
        <f t="shared" ca="1" si="7"/>
        <v>43.555</v>
      </c>
      <c r="X10" s="48">
        <v>2941</v>
      </c>
      <c r="Y10" s="2">
        <f t="shared" si="8"/>
        <v>10</v>
      </c>
      <c r="Z10" s="2">
        <f>IFERROR(IF(Y10="","",VLOOKUP(Y10,'Concordance Classmt &amp; Points'!$A$2:$B$33,2,FALSE)),0)</f>
        <v>31</v>
      </c>
      <c r="AA10" s="32">
        <f t="shared" ca="1" si="9"/>
        <v>43.555</v>
      </c>
      <c r="AB10" s="54"/>
      <c r="AC10" s="2" t="str">
        <f t="shared" si="10"/>
        <v/>
      </c>
      <c r="AD10" s="2" t="str">
        <f>IFERROR(IF(AC10="","",VLOOKUP(AC10,'Concordance Classmt &amp; Points'!$A$2:$B$33,2,FALSE)),0)</f>
        <v/>
      </c>
      <c r="AE10" s="32" t="str">
        <f t="shared" si="11"/>
        <v/>
      </c>
      <c r="AF10" s="54"/>
      <c r="AG10" s="2" t="str">
        <f t="shared" si="12"/>
        <v/>
      </c>
      <c r="AH10" s="2" t="str">
        <f>IFERROR(IF(AG10="","",VLOOKUP(AG10,'Concordance Classmt &amp; Points'!$A$2:$B$33,2,FALSE)),0)</f>
        <v/>
      </c>
      <c r="AI10" s="32" t="str">
        <f t="shared" si="13"/>
        <v/>
      </c>
      <c r="AJ10" s="48">
        <v>2941</v>
      </c>
      <c r="AK10" s="2">
        <f t="shared" si="14"/>
        <v>10</v>
      </c>
      <c r="AL10" s="2">
        <f>IFERROR(IF(AK10="","",VLOOKUP(AK10,'Concordance Classmt &amp; Points'!$A$2:$B$33,2,FALSE)),0)</f>
        <v>31</v>
      </c>
      <c r="AM10" s="32">
        <f t="shared" ca="1" si="15"/>
        <v>43.555</v>
      </c>
      <c r="AN10" s="48">
        <v>2941</v>
      </c>
      <c r="AO10" s="2">
        <f t="shared" si="16"/>
        <v>10</v>
      </c>
      <c r="AP10" s="2">
        <f>IFERROR(IF(AO10="","",VLOOKUP(AO10,'Concordance Classmt &amp; Points'!$A$2:$B$33,2,FALSE)),0)</f>
        <v>31</v>
      </c>
      <c r="AQ10" s="32">
        <f t="shared" ca="1" si="17"/>
        <v>43.555</v>
      </c>
      <c r="AR10" s="48">
        <v>2941</v>
      </c>
      <c r="AS10" s="2">
        <f t="shared" si="18"/>
        <v>10</v>
      </c>
      <c r="AT10" s="2">
        <f>IFERROR(IF(AS10="","",VLOOKUP(AS10,'Concordance Classmt &amp; Points'!$A$2:$B$33,2,FALSE)),0)</f>
        <v>31</v>
      </c>
      <c r="AU10" s="32">
        <f t="shared" ca="1" si="19"/>
        <v>43.555</v>
      </c>
      <c r="AV10" s="48">
        <v>2941</v>
      </c>
      <c r="AW10" s="2">
        <f t="shared" si="20"/>
        <v>10</v>
      </c>
      <c r="AX10" s="2">
        <f>IFERROR(IF(AW10="","",VLOOKUP(AW10,'Concordance Classmt &amp; Points'!$A$2:$B$33,2,FALSE)),0)</f>
        <v>31</v>
      </c>
      <c r="AY10" s="32">
        <f t="shared" ca="1" si="21"/>
        <v>43.555</v>
      </c>
      <c r="AZ10" s="34">
        <f t="shared" si="22"/>
        <v>186</v>
      </c>
      <c r="BA10" s="34">
        <f t="shared" ca="1" si="23"/>
        <v>261.33</v>
      </c>
      <c r="BB10" s="4">
        <f t="shared" ca="1" si="24"/>
        <v>8</v>
      </c>
    </row>
    <row r="11" spans="1:54" x14ac:dyDescent="0.3">
      <c r="A11" s="4">
        <f t="shared" ca="1" si="0"/>
        <v>9</v>
      </c>
      <c r="B11" s="4" t="s">
        <v>42</v>
      </c>
      <c r="C11" s="46"/>
      <c r="D11" s="46"/>
      <c r="E11" s="85"/>
      <c r="F11" s="75">
        <v>27429</v>
      </c>
      <c r="G11" s="30">
        <f t="shared" ca="1" si="1"/>
        <v>50</v>
      </c>
      <c r="H11" s="57"/>
      <c r="I11" s="62"/>
      <c r="J11" s="28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102">
        <f t="shared" ca="1" si="3"/>
        <v>0</v>
      </c>
      <c r="N11" s="106"/>
      <c r="O11" s="28">
        <v>4</v>
      </c>
      <c r="P11" s="71"/>
      <c r="Q11" s="2">
        <f t="shared" si="4"/>
        <v>44</v>
      </c>
      <c r="R11" s="2">
        <f>IFERROR(IF(Q11="","",VLOOKUP(Q11,'Concordance Classmt &amp; Points'!$A$2:$B$33,2,FALSE)),0)</f>
        <v>0</v>
      </c>
      <c r="S11" s="32">
        <f t="shared" ca="1" si="5"/>
        <v>0</v>
      </c>
      <c r="T11" s="48">
        <v>2995</v>
      </c>
      <c r="U11" s="2">
        <f t="shared" si="6"/>
        <v>11</v>
      </c>
      <c r="V11" s="2">
        <f>IFERROR(IF(U11="","",VLOOKUP(U11,'Concordance Classmt &amp; Points'!$A$2:$B$33,2,FALSE)),0)</f>
        <v>30</v>
      </c>
      <c r="W11" s="32">
        <f t="shared" ca="1" si="7"/>
        <v>39.9</v>
      </c>
      <c r="X11" s="48">
        <v>2995</v>
      </c>
      <c r="Y11" s="2">
        <f t="shared" si="8"/>
        <v>11</v>
      </c>
      <c r="Z11" s="2">
        <f>IFERROR(IF(Y11="","",VLOOKUP(Y11,'Concordance Classmt &amp; Points'!$A$2:$B$33,2,FALSE)),0)</f>
        <v>30</v>
      </c>
      <c r="AA11" s="32">
        <f t="shared" ca="1" si="9"/>
        <v>39.9</v>
      </c>
      <c r="AB11" s="54">
        <v>3.1840277777777774E-3</v>
      </c>
      <c r="AC11" s="2">
        <f t="shared" si="10"/>
        <v>27</v>
      </c>
      <c r="AD11" s="2">
        <f>IFERROR(IF(AC11="","",VLOOKUP(AC11,'Concordance Classmt &amp; Points'!$A$2:$B$33,2,FALSE)),0)</f>
        <v>8</v>
      </c>
      <c r="AE11" s="32">
        <f t="shared" ca="1" si="11"/>
        <v>10.64</v>
      </c>
      <c r="AF11" s="54">
        <v>3.1840277777777774E-3</v>
      </c>
      <c r="AG11" s="2">
        <f t="shared" si="12"/>
        <v>27</v>
      </c>
      <c r="AH11" s="2">
        <f>IFERROR(IF(AG11="","",VLOOKUP(AG11,'Concordance Classmt &amp; Points'!$A$2:$B$33,2,FALSE)),0)</f>
        <v>8</v>
      </c>
      <c r="AI11" s="32">
        <f t="shared" ca="1" si="13"/>
        <v>10.64</v>
      </c>
      <c r="AJ11" s="48">
        <v>2995</v>
      </c>
      <c r="AK11" s="2">
        <f t="shared" si="14"/>
        <v>11</v>
      </c>
      <c r="AL11" s="2">
        <f>IFERROR(IF(AK11="","",VLOOKUP(AK11,'Concordance Classmt &amp; Points'!$A$2:$B$33,2,FALSE)),0)</f>
        <v>30</v>
      </c>
      <c r="AM11" s="32">
        <f t="shared" ca="1" si="15"/>
        <v>39.9</v>
      </c>
      <c r="AN11" s="48">
        <v>2995</v>
      </c>
      <c r="AO11" s="2">
        <f t="shared" si="16"/>
        <v>11</v>
      </c>
      <c r="AP11" s="2">
        <f>IFERROR(IF(AO11="","",VLOOKUP(AO11,'Concordance Classmt &amp; Points'!$A$2:$B$33,2,FALSE)),0)</f>
        <v>30</v>
      </c>
      <c r="AQ11" s="32">
        <f t="shared" ca="1" si="17"/>
        <v>39.9</v>
      </c>
      <c r="AR11" s="48">
        <v>2995</v>
      </c>
      <c r="AS11" s="2">
        <f t="shared" si="18"/>
        <v>11</v>
      </c>
      <c r="AT11" s="2">
        <f>IFERROR(IF(AS11="","",VLOOKUP(AS11,'Concordance Classmt &amp; Points'!$A$2:$B$33,2,FALSE)),0)</f>
        <v>30</v>
      </c>
      <c r="AU11" s="32">
        <f t="shared" ca="1" si="19"/>
        <v>39.9</v>
      </c>
      <c r="AV11" s="48">
        <v>2995</v>
      </c>
      <c r="AW11" s="2">
        <f t="shared" si="20"/>
        <v>11</v>
      </c>
      <c r="AX11" s="2">
        <f>IFERROR(IF(AW11="","",VLOOKUP(AW11,'Concordance Classmt &amp; Points'!$A$2:$B$33,2,FALSE)),0)</f>
        <v>30</v>
      </c>
      <c r="AY11" s="32">
        <f t="shared" ca="1" si="21"/>
        <v>39.9</v>
      </c>
      <c r="AZ11" s="34">
        <f t="shared" si="22"/>
        <v>196</v>
      </c>
      <c r="BA11" s="34">
        <f t="shared" ca="1" si="23"/>
        <v>260.68</v>
      </c>
      <c r="BB11" s="4">
        <f t="shared" ca="1" si="24"/>
        <v>9</v>
      </c>
    </row>
    <row r="12" spans="1:54" x14ac:dyDescent="0.3">
      <c r="A12" s="4">
        <f t="shared" ca="1" si="0"/>
        <v>10</v>
      </c>
      <c r="B12" s="4" t="s">
        <v>41</v>
      </c>
      <c r="C12" s="46"/>
      <c r="D12" s="46"/>
      <c r="E12" s="85"/>
      <c r="F12" s="75">
        <v>34822</v>
      </c>
      <c r="G12" s="30">
        <f t="shared" ca="1" si="1"/>
        <v>30</v>
      </c>
      <c r="H12" s="57"/>
      <c r="I12" s="62"/>
      <c r="J12" s="28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102">
        <f t="shared" ca="1" si="3"/>
        <v>0</v>
      </c>
      <c r="N12" s="106"/>
      <c r="O12" s="28">
        <v>6</v>
      </c>
      <c r="P12" s="71"/>
      <c r="Q12" s="2">
        <f t="shared" si="4"/>
        <v>31</v>
      </c>
      <c r="R12" s="2">
        <f>IFERROR(IF(Q12="","",VLOOKUP(Q12,'Concordance Classmt &amp; Points'!$A$2:$B$33,2,FALSE)),0)</f>
        <v>0</v>
      </c>
      <c r="S12" s="32">
        <f t="shared" ca="1" si="5"/>
        <v>0</v>
      </c>
      <c r="T12" s="48">
        <v>3011</v>
      </c>
      <c r="U12" s="2">
        <f t="shared" si="6"/>
        <v>12</v>
      </c>
      <c r="V12" s="2">
        <f>IFERROR(IF(U12="","",VLOOKUP(U12,'Concordance Classmt &amp; Points'!$A$2:$B$33,2,FALSE)),0)</f>
        <v>29</v>
      </c>
      <c r="W12" s="32">
        <f t="shared" ca="1" si="7"/>
        <v>29.87</v>
      </c>
      <c r="X12" s="48">
        <v>3011</v>
      </c>
      <c r="Y12" s="2">
        <f t="shared" si="8"/>
        <v>12</v>
      </c>
      <c r="Z12" s="2">
        <f>IFERROR(IF(Y12="","",VLOOKUP(Y12,'Concordance Classmt &amp; Points'!$A$2:$B$33,2,FALSE)),0)</f>
        <v>29</v>
      </c>
      <c r="AA12" s="32">
        <f t="shared" ca="1" si="9"/>
        <v>29.87</v>
      </c>
      <c r="AB12" s="54">
        <v>2.6412037037037033E-3</v>
      </c>
      <c r="AC12" s="2">
        <f t="shared" si="10"/>
        <v>13</v>
      </c>
      <c r="AD12" s="2">
        <f>IFERROR(IF(AC12="","",VLOOKUP(AC12,'Concordance Classmt &amp; Points'!$A$2:$B$33,2,FALSE)),0)</f>
        <v>28</v>
      </c>
      <c r="AE12" s="32">
        <f t="shared" ca="1" si="11"/>
        <v>28.84</v>
      </c>
      <c r="AF12" s="54">
        <v>2.6412037037037033E-3</v>
      </c>
      <c r="AG12" s="2">
        <f t="shared" si="12"/>
        <v>13</v>
      </c>
      <c r="AH12" s="2">
        <f>IFERROR(IF(AG12="","",VLOOKUP(AG12,'Concordance Classmt &amp; Points'!$A$2:$B$33,2,FALSE)),0)</f>
        <v>28</v>
      </c>
      <c r="AI12" s="32">
        <f t="shared" ca="1" si="13"/>
        <v>28.84</v>
      </c>
      <c r="AJ12" s="48">
        <v>3011</v>
      </c>
      <c r="AK12" s="2">
        <f t="shared" si="14"/>
        <v>12</v>
      </c>
      <c r="AL12" s="2">
        <f>IFERROR(IF(AK12="","",VLOOKUP(AK12,'Concordance Classmt &amp; Points'!$A$2:$B$33,2,FALSE)),0)</f>
        <v>29</v>
      </c>
      <c r="AM12" s="32">
        <f t="shared" ca="1" si="15"/>
        <v>29.87</v>
      </c>
      <c r="AN12" s="48">
        <v>3011</v>
      </c>
      <c r="AO12" s="2">
        <f t="shared" si="16"/>
        <v>12</v>
      </c>
      <c r="AP12" s="2">
        <f>IFERROR(IF(AO12="","",VLOOKUP(AO12,'Concordance Classmt &amp; Points'!$A$2:$B$33,2,FALSE)),0)</f>
        <v>29</v>
      </c>
      <c r="AQ12" s="32">
        <f t="shared" ca="1" si="17"/>
        <v>29.87</v>
      </c>
      <c r="AR12" s="48">
        <v>3011</v>
      </c>
      <c r="AS12" s="2">
        <f t="shared" si="18"/>
        <v>12</v>
      </c>
      <c r="AT12" s="2">
        <f>IFERROR(IF(AS12="","",VLOOKUP(AS12,'Concordance Classmt &amp; Points'!$A$2:$B$33,2,FALSE)),0)</f>
        <v>29</v>
      </c>
      <c r="AU12" s="32">
        <f t="shared" ca="1" si="19"/>
        <v>29.87</v>
      </c>
      <c r="AV12" s="48">
        <v>3011</v>
      </c>
      <c r="AW12" s="2">
        <f t="shared" si="20"/>
        <v>12</v>
      </c>
      <c r="AX12" s="2">
        <f>IFERROR(IF(AW12="","",VLOOKUP(AW12,'Concordance Classmt &amp; Points'!$A$2:$B$33,2,FALSE)),0)</f>
        <v>29</v>
      </c>
      <c r="AY12" s="32">
        <f t="shared" ca="1" si="21"/>
        <v>29.87</v>
      </c>
      <c r="AZ12" s="34">
        <f t="shared" si="22"/>
        <v>230</v>
      </c>
      <c r="BA12" s="34">
        <f t="shared" ca="1" si="23"/>
        <v>236.9</v>
      </c>
      <c r="BB12" s="4">
        <f t="shared" ca="1" si="24"/>
        <v>10</v>
      </c>
    </row>
    <row r="13" spans="1:54" x14ac:dyDescent="0.3">
      <c r="A13" s="4">
        <f t="shared" ca="1" si="0"/>
        <v>11</v>
      </c>
      <c r="B13" s="4" t="s">
        <v>40</v>
      </c>
      <c r="C13" s="46"/>
      <c r="D13" s="46"/>
      <c r="E13" s="85"/>
      <c r="F13" s="75">
        <v>36094</v>
      </c>
      <c r="G13" s="30">
        <f t="shared" ca="1" si="1"/>
        <v>26</v>
      </c>
      <c r="H13" s="57"/>
      <c r="I13" s="62"/>
      <c r="J13" s="28">
        <v>9</v>
      </c>
      <c r="K13" s="2">
        <f t="shared" si="2"/>
        <v>21</v>
      </c>
      <c r="L13" s="2">
        <f>IFERROR(IF(K13="","",VLOOKUP(K13,'Concordance Classmt &amp; Points'!$A$2:$B$33,2,FALSE)),0)</f>
        <v>20</v>
      </c>
      <c r="M13" s="102">
        <f t="shared" ca="1" si="3"/>
        <v>20</v>
      </c>
      <c r="N13" s="106"/>
      <c r="O13" s="28">
        <v>9</v>
      </c>
      <c r="P13" s="71"/>
      <c r="Q13" s="2">
        <f t="shared" si="4"/>
        <v>19</v>
      </c>
      <c r="R13" s="2">
        <f>IFERROR(IF(Q13="","",VLOOKUP(Q13,'Concordance Classmt &amp; Points'!$A$2:$B$33,2,FALSE)),0)</f>
        <v>22</v>
      </c>
      <c r="S13" s="32">
        <f t="shared" ca="1" si="5"/>
        <v>22</v>
      </c>
      <c r="T13" s="48"/>
      <c r="U13" s="2" t="str">
        <f t="shared" si="6"/>
        <v/>
      </c>
      <c r="V13" s="2" t="str">
        <f>IFERROR(IF(U13="","",VLOOKUP(U13,'Concordance Classmt &amp; Points'!$A$2:$B$33,2,FALSE)),0)</f>
        <v/>
      </c>
      <c r="W13" s="32" t="str">
        <f t="shared" si="7"/>
        <v/>
      </c>
      <c r="X13" s="48"/>
      <c r="Y13" s="2" t="str">
        <f t="shared" si="8"/>
        <v/>
      </c>
      <c r="Z13" s="2" t="str">
        <f>IFERROR(IF(Y13="","",VLOOKUP(Y13,'Concordance Classmt &amp; Points'!$A$2:$B$33,2,FALSE)),0)</f>
        <v/>
      </c>
      <c r="AA13" s="32" t="str">
        <f t="shared" si="9"/>
        <v/>
      </c>
      <c r="AB13" s="54">
        <v>2.4340277777777776E-3</v>
      </c>
      <c r="AC13" s="2">
        <f t="shared" si="10"/>
        <v>1</v>
      </c>
      <c r="AD13" s="2">
        <f>IFERROR(IF(AC13="","",VLOOKUP(AC13,'Concordance Classmt &amp; Points'!$A$2:$B$33,2,FALSE)),0)</f>
        <v>90</v>
      </c>
      <c r="AE13" s="32">
        <f t="shared" ca="1" si="11"/>
        <v>90</v>
      </c>
      <c r="AF13" s="54">
        <v>2.4340277777777776E-3</v>
      </c>
      <c r="AG13" s="2">
        <f t="shared" si="12"/>
        <v>1</v>
      </c>
      <c r="AH13" s="2">
        <f>IFERROR(IF(AG13="","",VLOOKUP(AG13,'Concordance Classmt &amp; Points'!$A$2:$B$33,2,FALSE)),0)</f>
        <v>90</v>
      </c>
      <c r="AI13" s="32">
        <f t="shared" ca="1" si="13"/>
        <v>90</v>
      </c>
      <c r="AJ13" s="48"/>
      <c r="AK13" s="2" t="str">
        <f t="shared" si="14"/>
        <v/>
      </c>
      <c r="AL13" s="2" t="str">
        <f>IFERROR(IF(AK13="","",VLOOKUP(AK13,'Concordance Classmt &amp; Points'!$A$2:$B$33,2,FALSE)),0)</f>
        <v/>
      </c>
      <c r="AM13" s="32" t="str">
        <f t="shared" si="15"/>
        <v/>
      </c>
      <c r="AN13" s="48"/>
      <c r="AO13" s="2" t="str">
        <f t="shared" si="16"/>
        <v/>
      </c>
      <c r="AP13" s="2" t="str">
        <f>IFERROR(IF(AO13="","",VLOOKUP(AO13,'Concordance Classmt &amp; Points'!$A$2:$B$33,2,FALSE)),0)</f>
        <v/>
      </c>
      <c r="AQ13" s="32" t="str">
        <f t="shared" si="17"/>
        <v/>
      </c>
      <c r="AR13" s="48"/>
      <c r="AS13" s="2" t="str">
        <f t="shared" si="18"/>
        <v/>
      </c>
      <c r="AT13" s="2" t="str">
        <f>IFERROR(IF(AS13="","",VLOOKUP(AS13,'Concordance Classmt &amp; Points'!$A$2:$B$33,2,FALSE)),0)</f>
        <v/>
      </c>
      <c r="AU13" s="32" t="str">
        <f t="shared" si="19"/>
        <v/>
      </c>
      <c r="AV13" s="48"/>
      <c r="AW13" s="2" t="str">
        <f t="shared" si="20"/>
        <v/>
      </c>
      <c r="AX13" s="2" t="str">
        <f>IFERROR(IF(AW13="","",VLOOKUP(AW13,'Concordance Classmt &amp; Points'!$A$2:$B$33,2,FALSE)),0)</f>
        <v/>
      </c>
      <c r="AY13" s="32" t="str">
        <f t="shared" si="21"/>
        <v/>
      </c>
      <c r="AZ13" s="34">
        <f t="shared" si="22"/>
        <v>222</v>
      </c>
      <c r="BA13" s="34">
        <f t="shared" ca="1" si="23"/>
        <v>222</v>
      </c>
      <c r="BB13" s="4">
        <f t="shared" ca="1" si="24"/>
        <v>11</v>
      </c>
    </row>
    <row r="14" spans="1:54" x14ac:dyDescent="0.3">
      <c r="A14" s="4">
        <f t="shared" ca="1" si="0"/>
        <v>12</v>
      </c>
      <c r="B14" s="4"/>
      <c r="C14" s="46"/>
      <c r="D14" s="46"/>
      <c r="E14" s="85"/>
      <c r="F14" s="75">
        <v>35300</v>
      </c>
      <c r="G14" s="30">
        <f t="shared" ca="1" si="1"/>
        <v>28</v>
      </c>
      <c r="H14" s="57"/>
      <c r="I14" s="62"/>
      <c r="J14" s="28">
        <v>6</v>
      </c>
      <c r="K14" s="2">
        <f t="shared" si="2"/>
        <v>32</v>
      </c>
      <c r="L14" s="2">
        <f>IFERROR(IF(K14="","",VLOOKUP(K14,'Concordance Classmt &amp; Points'!$A$2:$B$33,2,FALSE)),0)</f>
        <v>0</v>
      </c>
      <c r="M14" s="102">
        <f t="shared" ca="1" si="3"/>
        <v>0</v>
      </c>
      <c r="N14" s="106"/>
      <c r="O14" s="28">
        <v>6</v>
      </c>
      <c r="P14" s="71"/>
      <c r="Q14" s="2">
        <f t="shared" si="4"/>
        <v>31</v>
      </c>
      <c r="R14" s="2">
        <f>IFERROR(IF(Q14="","",VLOOKUP(Q14,'Concordance Classmt &amp; Points'!$A$2:$B$33,2,FALSE)),0)</f>
        <v>0</v>
      </c>
      <c r="S14" s="32">
        <f t="shared" ca="1" si="5"/>
        <v>0</v>
      </c>
      <c r="T14" s="48">
        <v>2613</v>
      </c>
      <c r="U14" s="2">
        <f t="shared" si="6"/>
        <v>7</v>
      </c>
      <c r="V14" s="2">
        <f>IFERROR(IF(U14="","",VLOOKUP(U14,'Concordance Classmt &amp; Points'!$A$2:$B$33,2,FALSE)),0)</f>
        <v>36</v>
      </c>
      <c r="W14" s="32">
        <f t="shared" ca="1" si="7"/>
        <v>36</v>
      </c>
      <c r="X14" s="48">
        <v>2613</v>
      </c>
      <c r="Y14" s="2">
        <f t="shared" si="8"/>
        <v>7</v>
      </c>
      <c r="Z14" s="2">
        <f>IFERROR(IF(Y14="","",VLOOKUP(Y14,'Concordance Classmt &amp; Points'!$A$2:$B$33,2,FALSE)),0)</f>
        <v>36</v>
      </c>
      <c r="AA14" s="32">
        <f t="shared" ca="1" si="9"/>
        <v>36</v>
      </c>
      <c r="AB14" s="54"/>
      <c r="AC14" s="2" t="str">
        <f t="shared" si="10"/>
        <v/>
      </c>
      <c r="AD14" s="2" t="str">
        <f>IFERROR(IF(AC14="","",VLOOKUP(AC14,'Concordance Classmt &amp; Points'!$A$2:$B$33,2,FALSE)),0)</f>
        <v/>
      </c>
      <c r="AE14" s="32" t="str">
        <f t="shared" si="11"/>
        <v/>
      </c>
      <c r="AF14" s="54"/>
      <c r="AG14" s="2" t="str">
        <f t="shared" si="12"/>
        <v/>
      </c>
      <c r="AH14" s="2" t="str">
        <f>IFERROR(IF(AG14="","",VLOOKUP(AG14,'Concordance Classmt &amp; Points'!$A$2:$B$33,2,FALSE)),0)</f>
        <v/>
      </c>
      <c r="AI14" s="32" t="str">
        <f t="shared" si="13"/>
        <v/>
      </c>
      <c r="AJ14" s="48">
        <v>2613</v>
      </c>
      <c r="AK14" s="2">
        <f t="shared" si="14"/>
        <v>7</v>
      </c>
      <c r="AL14" s="2">
        <f>IFERROR(IF(AK14="","",VLOOKUP(AK14,'Concordance Classmt &amp; Points'!$A$2:$B$33,2,FALSE)),0)</f>
        <v>36</v>
      </c>
      <c r="AM14" s="32">
        <f t="shared" ca="1" si="15"/>
        <v>36</v>
      </c>
      <c r="AN14" s="48">
        <v>2613</v>
      </c>
      <c r="AO14" s="2">
        <f t="shared" si="16"/>
        <v>7</v>
      </c>
      <c r="AP14" s="2">
        <f>IFERROR(IF(AO14="","",VLOOKUP(AO14,'Concordance Classmt &amp; Points'!$A$2:$B$33,2,FALSE)),0)</f>
        <v>36</v>
      </c>
      <c r="AQ14" s="32">
        <f t="shared" ca="1" si="17"/>
        <v>36</v>
      </c>
      <c r="AR14" s="48">
        <v>2613</v>
      </c>
      <c r="AS14" s="2">
        <f t="shared" si="18"/>
        <v>7</v>
      </c>
      <c r="AT14" s="2">
        <f>IFERROR(IF(AS14="","",VLOOKUP(AS14,'Concordance Classmt &amp; Points'!$A$2:$B$33,2,FALSE)),0)</f>
        <v>36</v>
      </c>
      <c r="AU14" s="32">
        <f t="shared" ca="1" si="19"/>
        <v>36</v>
      </c>
      <c r="AV14" s="48">
        <v>2613</v>
      </c>
      <c r="AW14" s="2">
        <f t="shared" si="20"/>
        <v>7</v>
      </c>
      <c r="AX14" s="2">
        <f>IFERROR(IF(AW14="","",VLOOKUP(AW14,'Concordance Classmt &amp; Points'!$A$2:$B$33,2,FALSE)),0)</f>
        <v>36</v>
      </c>
      <c r="AY14" s="32">
        <f t="shared" ca="1" si="21"/>
        <v>36</v>
      </c>
      <c r="AZ14" s="34">
        <f t="shared" si="22"/>
        <v>216</v>
      </c>
      <c r="BA14" s="34">
        <f t="shared" ca="1" si="23"/>
        <v>216</v>
      </c>
      <c r="BB14" s="4">
        <f t="shared" ca="1" si="24"/>
        <v>12</v>
      </c>
    </row>
    <row r="15" spans="1:54" x14ac:dyDescent="0.3">
      <c r="A15" s="4">
        <f t="shared" ca="1" si="0"/>
        <v>13</v>
      </c>
      <c r="B15" s="4"/>
      <c r="C15" s="52"/>
      <c r="D15" s="52"/>
      <c r="E15" s="88"/>
      <c r="F15" s="78">
        <v>38466</v>
      </c>
      <c r="G15" s="50">
        <f t="shared" ca="1" si="1"/>
        <v>20</v>
      </c>
      <c r="H15" s="58"/>
      <c r="I15" s="63"/>
      <c r="J15" s="28"/>
      <c r="K15" s="2" t="str">
        <f t="shared" si="2"/>
        <v/>
      </c>
      <c r="L15" s="2" t="str">
        <f>IFERROR(IF(K15="","",VLOOKUP(K15,'Concordance Classmt &amp; Points'!$A$2:$B$33,2,FALSE)),0)</f>
        <v/>
      </c>
      <c r="M15" s="102" t="str">
        <f t="shared" si="3"/>
        <v/>
      </c>
      <c r="N15" s="106"/>
      <c r="O15" s="28"/>
      <c r="P15" s="71"/>
      <c r="Q15" s="2" t="str">
        <f t="shared" si="4"/>
        <v/>
      </c>
      <c r="R15" s="2" t="str">
        <f>IFERROR(IF(Q15="","",VLOOKUP(Q15,'Concordance Classmt &amp; Points'!$A$2:$B$33,2,FALSE)),0)</f>
        <v/>
      </c>
      <c r="S15" s="32" t="str">
        <f t="shared" si="5"/>
        <v/>
      </c>
      <c r="T15" s="48">
        <v>2712</v>
      </c>
      <c r="U15" s="2">
        <f t="shared" si="6"/>
        <v>8</v>
      </c>
      <c r="V15" s="2">
        <f>IFERROR(IF(U15="","",VLOOKUP(U15,'Concordance Classmt &amp; Points'!$A$2:$B$33,2,FALSE)),0)</f>
        <v>34</v>
      </c>
      <c r="W15" s="32">
        <f t="shared" ca="1" si="7"/>
        <v>34</v>
      </c>
      <c r="X15" s="48">
        <v>2712</v>
      </c>
      <c r="Y15" s="2">
        <f t="shared" si="8"/>
        <v>8</v>
      </c>
      <c r="Z15" s="2">
        <f>IFERROR(IF(Y15="","",VLOOKUP(Y15,'Concordance Classmt &amp; Points'!$A$2:$B$33,2,FALSE)),0)</f>
        <v>34</v>
      </c>
      <c r="AA15" s="32">
        <f t="shared" ca="1" si="9"/>
        <v>34</v>
      </c>
      <c r="AB15" s="54">
        <v>3.3425925925925928E-3</v>
      </c>
      <c r="AC15" s="2">
        <f t="shared" si="10"/>
        <v>32</v>
      </c>
      <c r="AD15" s="2">
        <f>IFERROR(IF(AC15="","",VLOOKUP(AC15,'Concordance Classmt &amp; Points'!$A$2:$B$33,2,FALSE)),0)</f>
        <v>0</v>
      </c>
      <c r="AE15" s="32">
        <f t="shared" ca="1" si="11"/>
        <v>0</v>
      </c>
      <c r="AF15" s="54">
        <v>3.3425925925925928E-3</v>
      </c>
      <c r="AG15" s="2">
        <f t="shared" si="12"/>
        <v>32</v>
      </c>
      <c r="AH15" s="2">
        <f>IFERROR(IF(AG15="","",VLOOKUP(AG15,'Concordance Classmt &amp; Points'!$A$2:$B$33,2,FALSE)),0)</f>
        <v>0</v>
      </c>
      <c r="AI15" s="32">
        <f t="shared" ca="1" si="13"/>
        <v>0</v>
      </c>
      <c r="AJ15" s="48">
        <v>2712</v>
      </c>
      <c r="AK15" s="2">
        <f t="shared" si="14"/>
        <v>8</v>
      </c>
      <c r="AL15" s="2">
        <f>IFERROR(IF(AK15="","",VLOOKUP(AK15,'Concordance Classmt &amp; Points'!$A$2:$B$33,2,FALSE)),0)</f>
        <v>34</v>
      </c>
      <c r="AM15" s="32">
        <f t="shared" ca="1" si="15"/>
        <v>34</v>
      </c>
      <c r="AN15" s="48">
        <v>2712</v>
      </c>
      <c r="AO15" s="2">
        <f t="shared" si="16"/>
        <v>8</v>
      </c>
      <c r="AP15" s="2">
        <f>IFERROR(IF(AO15="","",VLOOKUP(AO15,'Concordance Classmt &amp; Points'!$A$2:$B$33,2,FALSE)),0)</f>
        <v>34</v>
      </c>
      <c r="AQ15" s="32">
        <f t="shared" ca="1" si="17"/>
        <v>34</v>
      </c>
      <c r="AR15" s="48">
        <v>2712</v>
      </c>
      <c r="AS15" s="2">
        <f t="shared" si="18"/>
        <v>8</v>
      </c>
      <c r="AT15" s="2">
        <f>IFERROR(IF(AS15="","",VLOOKUP(AS15,'Concordance Classmt &amp; Points'!$A$2:$B$33,2,FALSE)),0)</f>
        <v>34</v>
      </c>
      <c r="AU15" s="32">
        <f t="shared" ca="1" si="19"/>
        <v>34</v>
      </c>
      <c r="AV15" s="48">
        <v>2712</v>
      </c>
      <c r="AW15" s="2">
        <f t="shared" si="20"/>
        <v>8</v>
      </c>
      <c r="AX15" s="2">
        <f>IFERROR(IF(AW15="","",VLOOKUP(AW15,'Concordance Classmt &amp; Points'!$A$2:$B$33,2,FALSE)),0)</f>
        <v>34</v>
      </c>
      <c r="AY15" s="32">
        <f t="shared" ca="1" si="21"/>
        <v>34</v>
      </c>
      <c r="AZ15" s="34">
        <f t="shared" si="22"/>
        <v>204</v>
      </c>
      <c r="BA15" s="34">
        <f t="shared" ca="1" si="23"/>
        <v>204</v>
      </c>
      <c r="BB15" s="4">
        <f t="shared" ca="1" si="24"/>
        <v>13</v>
      </c>
    </row>
    <row r="16" spans="1:54" x14ac:dyDescent="0.3">
      <c r="A16" s="4">
        <f t="shared" ca="1" si="0"/>
        <v>14</v>
      </c>
      <c r="B16" s="4"/>
      <c r="C16" s="49"/>
      <c r="D16" s="49"/>
      <c r="E16" s="87"/>
      <c r="F16" s="77">
        <v>33420</v>
      </c>
      <c r="G16" s="50">
        <f t="shared" ca="1" si="1"/>
        <v>33</v>
      </c>
      <c r="H16" s="58"/>
      <c r="I16" s="63"/>
      <c r="J16" s="28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102">
        <f t="shared" ca="1" si="3"/>
        <v>0</v>
      </c>
      <c r="N16" s="106"/>
      <c r="O16" s="28">
        <v>4</v>
      </c>
      <c r="P16" s="71"/>
      <c r="Q16" s="2">
        <f t="shared" si="4"/>
        <v>44</v>
      </c>
      <c r="R16" s="2">
        <f>IFERROR(IF(Q16="","",VLOOKUP(Q16,'Concordance Classmt &amp; Points'!$A$2:$B$33,2,FALSE)),0)</f>
        <v>0</v>
      </c>
      <c r="S16" s="32">
        <f t="shared" ca="1" si="5"/>
        <v>0</v>
      </c>
      <c r="T16" s="48">
        <v>3550</v>
      </c>
      <c r="U16" s="2">
        <f t="shared" si="6"/>
        <v>13</v>
      </c>
      <c r="V16" s="2">
        <f>IFERROR(IF(U16="","",VLOOKUP(U16,'Concordance Classmt &amp; Points'!$A$2:$B$33,2,FALSE)),0)</f>
        <v>28</v>
      </c>
      <c r="W16" s="32">
        <f t="shared" ca="1" si="7"/>
        <v>30.1</v>
      </c>
      <c r="X16" s="48">
        <v>3550</v>
      </c>
      <c r="Y16" s="2">
        <f t="shared" si="8"/>
        <v>13</v>
      </c>
      <c r="Z16" s="2">
        <f>IFERROR(IF(Y16="","",VLOOKUP(Y16,'Concordance Classmt &amp; Points'!$A$2:$B$33,2,FALSE)),0)</f>
        <v>28</v>
      </c>
      <c r="AA16" s="32">
        <f t="shared" ca="1" si="9"/>
        <v>30.1</v>
      </c>
      <c r="AB16" s="54"/>
      <c r="AC16" s="2" t="str">
        <f t="shared" si="10"/>
        <v/>
      </c>
      <c r="AD16" s="2" t="str">
        <f>IFERROR(IF(AC16="","",VLOOKUP(AC16,'Concordance Classmt &amp; Points'!$A$2:$B$33,2,FALSE)),0)</f>
        <v/>
      </c>
      <c r="AE16" s="32" t="str">
        <f t="shared" si="11"/>
        <v/>
      </c>
      <c r="AF16" s="54"/>
      <c r="AG16" s="2" t="str">
        <f t="shared" si="12"/>
        <v/>
      </c>
      <c r="AH16" s="2" t="str">
        <f>IFERROR(IF(AG16="","",VLOOKUP(AG16,'Concordance Classmt &amp; Points'!$A$2:$B$33,2,FALSE)),0)</f>
        <v/>
      </c>
      <c r="AI16" s="32" t="str">
        <f t="shared" si="13"/>
        <v/>
      </c>
      <c r="AJ16" s="48">
        <v>3550</v>
      </c>
      <c r="AK16" s="2">
        <f t="shared" si="14"/>
        <v>13</v>
      </c>
      <c r="AL16" s="2">
        <f>IFERROR(IF(AK16="","",VLOOKUP(AK16,'Concordance Classmt &amp; Points'!$A$2:$B$33,2,FALSE)),0)</f>
        <v>28</v>
      </c>
      <c r="AM16" s="32">
        <f t="shared" ca="1" si="15"/>
        <v>30.1</v>
      </c>
      <c r="AN16" s="48">
        <v>3550</v>
      </c>
      <c r="AO16" s="2">
        <f t="shared" si="16"/>
        <v>13</v>
      </c>
      <c r="AP16" s="2">
        <f>IFERROR(IF(AO16="","",VLOOKUP(AO16,'Concordance Classmt &amp; Points'!$A$2:$B$33,2,FALSE)),0)</f>
        <v>28</v>
      </c>
      <c r="AQ16" s="32">
        <f t="shared" ca="1" si="17"/>
        <v>30.1</v>
      </c>
      <c r="AR16" s="48">
        <v>3550</v>
      </c>
      <c r="AS16" s="2">
        <f t="shared" si="18"/>
        <v>13</v>
      </c>
      <c r="AT16" s="2">
        <f>IFERROR(IF(AS16="","",VLOOKUP(AS16,'Concordance Classmt &amp; Points'!$A$2:$B$33,2,FALSE)),0)</f>
        <v>28</v>
      </c>
      <c r="AU16" s="32">
        <f t="shared" ca="1" si="19"/>
        <v>30.1</v>
      </c>
      <c r="AV16" s="48">
        <v>3550</v>
      </c>
      <c r="AW16" s="2">
        <f t="shared" si="20"/>
        <v>13</v>
      </c>
      <c r="AX16" s="2">
        <f>IFERROR(IF(AW16="","",VLOOKUP(AW16,'Concordance Classmt &amp; Points'!$A$2:$B$33,2,FALSE)),0)</f>
        <v>28</v>
      </c>
      <c r="AY16" s="32">
        <f t="shared" ca="1" si="21"/>
        <v>30.1</v>
      </c>
      <c r="AZ16" s="34">
        <f t="shared" si="22"/>
        <v>168</v>
      </c>
      <c r="BA16" s="34">
        <f t="shared" ca="1" si="23"/>
        <v>180.6</v>
      </c>
      <c r="BB16" s="4">
        <f t="shared" ca="1" si="24"/>
        <v>14</v>
      </c>
    </row>
    <row r="17" spans="1:54" x14ac:dyDescent="0.3">
      <c r="A17" s="4">
        <f t="shared" ca="1" si="0"/>
        <v>15</v>
      </c>
      <c r="B17" s="4" t="s">
        <v>41</v>
      </c>
      <c r="C17" s="47"/>
      <c r="D17" s="47"/>
      <c r="E17" s="86"/>
      <c r="F17" s="76">
        <v>34762</v>
      </c>
      <c r="G17" s="30">
        <f t="shared" ca="1" si="1"/>
        <v>30</v>
      </c>
      <c r="H17" s="57"/>
      <c r="I17" s="62"/>
      <c r="J17" s="28">
        <v>16</v>
      </c>
      <c r="K17" s="2">
        <f t="shared" si="2"/>
        <v>5</v>
      </c>
      <c r="L17" s="2">
        <f>IFERROR(IF(K17="","",VLOOKUP(K17,'Concordance Classmt &amp; Points'!$A$2:$B$33,2,FALSE)),0)</f>
        <v>45</v>
      </c>
      <c r="M17" s="102">
        <f t="shared" ca="1" si="3"/>
        <v>46.35</v>
      </c>
      <c r="N17" s="106"/>
      <c r="O17" s="28">
        <v>16</v>
      </c>
      <c r="P17" s="71"/>
      <c r="Q17" s="2">
        <f t="shared" si="4"/>
        <v>2</v>
      </c>
      <c r="R17" s="2">
        <f>IFERROR(IF(Q17="","",VLOOKUP(Q17,'Concordance Classmt &amp; Points'!$A$2:$B$33,2,FALSE)),0)</f>
        <v>75</v>
      </c>
      <c r="S17" s="32">
        <f t="shared" ca="1" si="5"/>
        <v>77.25</v>
      </c>
      <c r="T17" s="48"/>
      <c r="U17" s="2" t="str">
        <f t="shared" si="6"/>
        <v/>
      </c>
      <c r="V17" s="2" t="str">
        <f>IFERROR(IF(U17="","",VLOOKUP(U17,'Concordance Classmt &amp; Points'!$A$2:$B$33,2,FALSE)),0)</f>
        <v/>
      </c>
      <c r="W17" s="32" t="str">
        <f t="shared" si="7"/>
        <v/>
      </c>
      <c r="X17" s="48"/>
      <c r="Y17" s="2" t="str">
        <f t="shared" si="8"/>
        <v/>
      </c>
      <c r="Z17" s="2" t="str">
        <f>IFERROR(IF(Y17="","",VLOOKUP(Y17,'Concordance Classmt &amp; Points'!$A$2:$B$33,2,FALSE)),0)</f>
        <v/>
      </c>
      <c r="AA17" s="32" t="str">
        <f t="shared" si="9"/>
        <v/>
      </c>
      <c r="AB17" s="54">
        <v>2.6770833333333334E-3</v>
      </c>
      <c r="AC17" s="2">
        <f t="shared" si="10"/>
        <v>14</v>
      </c>
      <c r="AD17" s="2">
        <f>IFERROR(IF(AC17="","",VLOOKUP(AC17,'Concordance Classmt &amp; Points'!$A$2:$B$33,2,FALSE)),0)</f>
        <v>27</v>
      </c>
      <c r="AE17" s="32">
        <f t="shared" ca="1" si="11"/>
        <v>27.81</v>
      </c>
      <c r="AF17" s="54">
        <v>2.6770833333333334E-3</v>
      </c>
      <c r="AG17" s="2">
        <f t="shared" si="12"/>
        <v>14</v>
      </c>
      <c r="AH17" s="2">
        <f>IFERROR(IF(AG17="","",VLOOKUP(AG17,'Concordance Classmt &amp; Points'!$A$2:$B$33,2,FALSE)),0)</f>
        <v>27</v>
      </c>
      <c r="AI17" s="32">
        <f t="shared" ca="1" si="13"/>
        <v>27.81</v>
      </c>
      <c r="AJ17" s="48"/>
      <c r="AK17" s="2" t="str">
        <f t="shared" si="14"/>
        <v/>
      </c>
      <c r="AL17" s="2" t="str">
        <f>IFERROR(IF(AK17="","",VLOOKUP(AK17,'Concordance Classmt &amp; Points'!$A$2:$B$33,2,FALSE)),0)</f>
        <v/>
      </c>
      <c r="AM17" s="32" t="str">
        <f t="shared" si="15"/>
        <v/>
      </c>
      <c r="AN17" s="48"/>
      <c r="AO17" s="2" t="str">
        <f t="shared" si="16"/>
        <v/>
      </c>
      <c r="AP17" s="2" t="str">
        <f>IFERROR(IF(AO17="","",VLOOKUP(AO17,'Concordance Classmt &amp; Points'!$A$2:$B$33,2,FALSE)),0)</f>
        <v/>
      </c>
      <c r="AQ17" s="32" t="str">
        <f t="shared" si="17"/>
        <v/>
      </c>
      <c r="AR17" s="48"/>
      <c r="AS17" s="2" t="str">
        <f t="shared" si="18"/>
        <v/>
      </c>
      <c r="AT17" s="2" t="str">
        <f>IFERROR(IF(AS17="","",VLOOKUP(AS17,'Concordance Classmt &amp; Points'!$A$2:$B$33,2,FALSE)),0)</f>
        <v/>
      </c>
      <c r="AU17" s="32" t="str">
        <f t="shared" si="19"/>
        <v/>
      </c>
      <c r="AV17" s="48"/>
      <c r="AW17" s="2" t="str">
        <f t="shared" si="20"/>
        <v/>
      </c>
      <c r="AX17" s="2" t="str">
        <f>IFERROR(IF(AW17="","",VLOOKUP(AW17,'Concordance Classmt &amp; Points'!$A$2:$B$33,2,FALSE)),0)</f>
        <v/>
      </c>
      <c r="AY17" s="32" t="str">
        <f t="shared" si="21"/>
        <v/>
      </c>
      <c r="AZ17" s="34">
        <f t="shared" si="22"/>
        <v>174</v>
      </c>
      <c r="BA17" s="34">
        <f t="shared" ca="1" si="23"/>
        <v>179.22</v>
      </c>
      <c r="BB17" s="4">
        <f t="shared" ca="1" si="24"/>
        <v>15</v>
      </c>
    </row>
    <row r="18" spans="1:54" x14ac:dyDescent="0.3">
      <c r="A18" s="4">
        <f t="shared" ca="1" si="0"/>
        <v>16</v>
      </c>
      <c r="B18" s="4" t="s">
        <v>42</v>
      </c>
      <c r="C18" s="46"/>
      <c r="D18" s="46"/>
      <c r="E18" s="85"/>
      <c r="F18" s="75">
        <v>33286</v>
      </c>
      <c r="G18" s="30">
        <f t="shared" ca="1" si="1"/>
        <v>34</v>
      </c>
      <c r="H18" s="57"/>
      <c r="I18" s="62"/>
      <c r="J18" s="28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102">
        <f t="shared" ca="1" si="3"/>
        <v>34.880000000000003</v>
      </c>
      <c r="N18" s="106"/>
      <c r="O18" s="28">
        <v>12</v>
      </c>
      <c r="P18" s="71"/>
      <c r="Q18" s="2">
        <f t="shared" si="4"/>
        <v>8</v>
      </c>
      <c r="R18" s="2">
        <f>IFERROR(IF(Q18="","",VLOOKUP(Q18,'Concordance Classmt &amp; Points'!$A$2:$B$33,2,FALSE)),0)</f>
        <v>34</v>
      </c>
      <c r="S18" s="32">
        <f t="shared" ca="1" si="5"/>
        <v>37.06</v>
      </c>
      <c r="T18" s="48"/>
      <c r="U18" s="2" t="str">
        <f t="shared" si="6"/>
        <v/>
      </c>
      <c r="V18" s="2" t="str">
        <f>IFERROR(IF(U18="","",VLOOKUP(U18,'Concordance Classmt &amp; Points'!$A$2:$B$33,2,FALSE)),0)</f>
        <v/>
      </c>
      <c r="W18" s="32" t="str">
        <f t="shared" si="7"/>
        <v/>
      </c>
      <c r="X18" s="48"/>
      <c r="Y18" s="2" t="str">
        <f t="shared" si="8"/>
        <v/>
      </c>
      <c r="Z18" s="2" t="str">
        <f>IFERROR(IF(Y18="","",VLOOKUP(Y18,'Concordance Classmt &amp; Points'!$A$2:$B$33,2,FALSE)),0)</f>
        <v/>
      </c>
      <c r="AA18" s="32" t="str">
        <f t="shared" si="9"/>
        <v/>
      </c>
      <c r="AB18" s="54">
        <v>2.491898148148148E-3</v>
      </c>
      <c r="AC18" s="2">
        <f t="shared" si="10"/>
        <v>5</v>
      </c>
      <c r="AD18" s="2">
        <f>IFERROR(IF(AC18="","",VLOOKUP(AC18,'Concordance Classmt &amp; Points'!$A$2:$B$33,2,FALSE)),0)</f>
        <v>45</v>
      </c>
      <c r="AE18" s="32">
        <f t="shared" ca="1" si="11"/>
        <v>49.05</v>
      </c>
      <c r="AF18" s="54">
        <v>2.491898148148148E-3</v>
      </c>
      <c r="AG18" s="2">
        <f t="shared" si="12"/>
        <v>5</v>
      </c>
      <c r="AH18" s="2">
        <f>IFERROR(IF(AG18="","",VLOOKUP(AG18,'Concordance Classmt &amp; Points'!$A$2:$B$33,2,FALSE)),0)</f>
        <v>45</v>
      </c>
      <c r="AI18" s="32">
        <f t="shared" ca="1" si="13"/>
        <v>49.05</v>
      </c>
      <c r="AJ18" s="48"/>
      <c r="AK18" s="2" t="str">
        <f t="shared" si="14"/>
        <v/>
      </c>
      <c r="AL18" s="2" t="str">
        <f>IFERROR(IF(AK18="","",VLOOKUP(AK18,'Concordance Classmt &amp; Points'!$A$2:$B$33,2,FALSE)),0)</f>
        <v/>
      </c>
      <c r="AM18" s="32" t="str">
        <f t="shared" si="15"/>
        <v/>
      </c>
      <c r="AN18" s="48"/>
      <c r="AO18" s="2" t="str">
        <f t="shared" si="16"/>
        <v/>
      </c>
      <c r="AP18" s="2" t="str">
        <f>IFERROR(IF(AO18="","",VLOOKUP(AO18,'Concordance Classmt &amp; Points'!$A$2:$B$33,2,FALSE)),0)</f>
        <v/>
      </c>
      <c r="AQ18" s="32" t="str">
        <f t="shared" si="17"/>
        <v/>
      </c>
      <c r="AR18" s="48"/>
      <c r="AS18" s="2" t="str">
        <f t="shared" si="18"/>
        <v/>
      </c>
      <c r="AT18" s="2" t="str">
        <f>IFERROR(IF(AS18="","",VLOOKUP(AS18,'Concordance Classmt &amp; Points'!$A$2:$B$33,2,FALSE)),0)</f>
        <v/>
      </c>
      <c r="AU18" s="32" t="str">
        <f t="shared" si="19"/>
        <v/>
      </c>
      <c r="AV18" s="48"/>
      <c r="AW18" s="2" t="str">
        <f t="shared" si="20"/>
        <v/>
      </c>
      <c r="AX18" s="2" t="str">
        <f>IFERROR(IF(AW18="","",VLOOKUP(AW18,'Concordance Classmt &amp; Points'!$A$2:$B$33,2,FALSE)),0)</f>
        <v/>
      </c>
      <c r="AY18" s="32" t="str">
        <f t="shared" si="21"/>
        <v/>
      </c>
      <c r="AZ18" s="34">
        <f t="shared" si="22"/>
        <v>156</v>
      </c>
      <c r="BA18" s="34">
        <f t="shared" ca="1" si="23"/>
        <v>170.04</v>
      </c>
      <c r="BB18" s="4">
        <f t="shared" ca="1" si="24"/>
        <v>16</v>
      </c>
    </row>
    <row r="19" spans="1:54" x14ac:dyDescent="0.3">
      <c r="A19" s="4">
        <f t="shared" ca="1" si="0"/>
        <v>17</v>
      </c>
      <c r="B19" s="4" t="s">
        <v>41</v>
      </c>
      <c r="C19" s="46"/>
      <c r="D19" s="46"/>
      <c r="E19" s="85"/>
      <c r="F19" s="75">
        <v>30132</v>
      </c>
      <c r="G19" s="30">
        <f t="shared" ca="1" si="1"/>
        <v>42</v>
      </c>
      <c r="H19" s="57"/>
      <c r="I19" s="62"/>
      <c r="J19" s="28">
        <v>17</v>
      </c>
      <c r="K19" s="2">
        <f t="shared" si="2"/>
        <v>4</v>
      </c>
      <c r="L19" s="2">
        <f>IFERROR(IF(K19="","",VLOOKUP(K19,'Concordance Classmt &amp; Points'!$A$2:$B$33,2,FALSE)),0)</f>
        <v>50</v>
      </c>
      <c r="M19" s="102">
        <f t="shared" ca="1" si="3"/>
        <v>60.5</v>
      </c>
      <c r="N19" s="106"/>
      <c r="O19" s="28">
        <v>17</v>
      </c>
      <c r="P19" s="71"/>
      <c r="Q19" s="2">
        <f t="shared" si="4"/>
        <v>1</v>
      </c>
      <c r="R19" s="2">
        <f>IFERROR(IF(Q19="","",VLOOKUP(Q19,'Concordance Classmt &amp; Points'!$A$2:$B$33,2,FALSE)),0)</f>
        <v>90</v>
      </c>
      <c r="S19" s="32">
        <f t="shared" ca="1" si="5"/>
        <v>108.9</v>
      </c>
      <c r="T19" s="48"/>
      <c r="U19" s="2" t="str">
        <f t="shared" si="6"/>
        <v/>
      </c>
      <c r="V19" s="2" t="str">
        <f>IFERROR(IF(U19="","",VLOOKUP(U19,'Concordance Classmt &amp; Points'!$A$2:$B$33,2,FALSE)),0)</f>
        <v/>
      </c>
      <c r="W19" s="32" t="str">
        <f t="shared" si="7"/>
        <v/>
      </c>
      <c r="X19" s="48"/>
      <c r="Y19" s="2" t="str">
        <f t="shared" si="8"/>
        <v/>
      </c>
      <c r="Z19" s="2" t="str">
        <f>IFERROR(IF(Y19="","",VLOOKUP(Y19,'Concordance Classmt &amp; Points'!$A$2:$B$33,2,FALSE)),0)</f>
        <v/>
      </c>
      <c r="AA19" s="32" t="str">
        <f t="shared" si="9"/>
        <v/>
      </c>
      <c r="AB19" s="54"/>
      <c r="AC19" s="2" t="str">
        <f t="shared" si="10"/>
        <v/>
      </c>
      <c r="AD19" s="2" t="str">
        <f>IFERROR(IF(AC19="","",VLOOKUP(AC19,'Concordance Classmt &amp; Points'!$A$2:$B$33,2,FALSE)),0)</f>
        <v/>
      </c>
      <c r="AE19" s="32" t="str">
        <f t="shared" si="11"/>
        <v/>
      </c>
      <c r="AF19" s="54"/>
      <c r="AG19" s="2" t="str">
        <f t="shared" si="12"/>
        <v/>
      </c>
      <c r="AH19" s="2" t="str">
        <f>IFERROR(IF(AG19="","",VLOOKUP(AG19,'Concordance Classmt &amp; Points'!$A$2:$B$33,2,FALSE)),0)</f>
        <v/>
      </c>
      <c r="AI19" s="32" t="str">
        <f t="shared" si="13"/>
        <v/>
      </c>
      <c r="AJ19" s="48"/>
      <c r="AK19" s="2" t="str">
        <f t="shared" si="14"/>
        <v/>
      </c>
      <c r="AL19" s="2" t="str">
        <f>IFERROR(IF(AK19="","",VLOOKUP(AK19,'Concordance Classmt &amp; Points'!$A$2:$B$33,2,FALSE)),0)</f>
        <v/>
      </c>
      <c r="AM19" s="32" t="str">
        <f t="shared" si="15"/>
        <v/>
      </c>
      <c r="AN19" s="48"/>
      <c r="AO19" s="2" t="str">
        <f t="shared" si="16"/>
        <v/>
      </c>
      <c r="AP19" s="2" t="str">
        <f>IFERROR(IF(AO19="","",VLOOKUP(AO19,'Concordance Classmt &amp; Points'!$A$2:$B$33,2,FALSE)),0)</f>
        <v/>
      </c>
      <c r="AQ19" s="32" t="str">
        <f t="shared" si="17"/>
        <v/>
      </c>
      <c r="AR19" s="48"/>
      <c r="AS19" s="2" t="str">
        <f t="shared" si="18"/>
        <v/>
      </c>
      <c r="AT19" s="2" t="str">
        <f>IFERROR(IF(AS19="","",VLOOKUP(AS19,'Concordance Classmt &amp; Points'!$A$2:$B$33,2,FALSE)),0)</f>
        <v/>
      </c>
      <c r="AU19" s="32" t="str">
        <f t="shared" si="19"/>
        <v/>
      </c>
      <c r="AV19" s="48"/>
      <c r="AW19" s="2" t="str">
        <f t="shared" si="20"/>
        <v/>
      </c>
      <c r="AX19" s="2" t="str">
        <f>IFERROR(IF(AW19="","",VLOOKUP(AW19,'Concordance Classmt &amp; Points'!$A$2:$B$33,2,FALSE)),0)</f>
        <v/>
      </c>
      <c r="AY19" s="32" t="str">
        <f t="shared" si="21"/>
        <v/>
      </c>
      <c r="AZ19" s="34">
        <f t="shared" si="22"/>
        <v>140</v>
      </c>
      <c r="BA19" s="34">
        <f t="shared" ca="1" si="23"/>
        <v>169.4</v>
      </c>
      <c r="BB19" s="4">
        <f t="shared" ca="1" si="24"/>
        <v>17</v>
      </c>
    </row>
    <row r="20" spans="1:54" x14ac:dyDescent="0.3">
      <c r="A20" s="4">
        <f t="shared" ca="1" si="0"/>
        <v>18</v>
      </c>
      <c r="B20" s="4" t="s">
        <v>40</v>
      </c>
      <c r="C20" s="46"/>
      <c r="D20" s="46"/>
      <c r="E20" s="85"/>
      <c r="F20" s="75">
        <v>32681</v>
      </c>
      <c r="G20" s="30">
        <f t="shared" ca="1" si="1"/>
        <v>35</v>
      </c>
      <c r="H20" s="57"/>
      <c r="I20" s="62"/>
      <c r="J20" s="28">
        <v>12</v>
      </c>
      <c r="K20" s="2">
        <f t="shared" si="2"/>
        <v>9</v>
      </c>
      <c r="L20" s="2">
        <f>IFERROR(IF(K20="","",VLOOKUP(K20,'Concordance Classmt &amp; Points'!$A$2:$B$33,2,FALSE)),0)</f>
        <v>32</v>
      </c>
      <c r="M20" s="102">
        <f t="shared" ca="1" si="3"/>
        <v>35.36</v>
      </c>
      <c r="N20" s="106"/>
      <c r="O20" s="28">
        <v>12</v>
      </c>
      <c r="P20" s="71"/>
      <c r="Q20" s="2">
        <f t="shared" si="4"/>
        <v>8</v>
      </c>
      <c r="R20" s="2">
        <f>IFERROR(IF(Q20="","",VLOOKUP(Q20,'Concordance Classmt &amp; Points'!$A$2:$B$33,2,FALSE)),0)</f>
        <v>34</v>
      </c>
      <c r="S20" s="32">
        <f t="shared" ca="1" si="5"/>
        <v>37.57</v>
      </c>
      <c r="T20" s="48"/>
      <c r="U20" s="2" t="str">
        <f t="shared" si="6"/>
        <v/>
      </c>
      <c r="V20" s="2" t="str">
        <f>IFERROR(IF(U20="","",VLOOKUP(U20,'Concordance Classmt &amp; Points'!$A$2:$B$33,2,FALSE)),0)</f>
        <v/>
      </c>
      <c r="W20" s="32" t="str">
        <f t="shared" si="7"/>
        <v/>
      </c>
      <c r="X20" s="48"/>
      <c r="Y20" s="2" t="str">
        <f t="shared" si="8"/>
        <v/>
      </c>
      <c r="Z20" s="2" t="str">
        <f>IFERROR(IF(Y20="","",VLOOKUP(Y20,'Concordance Classmt &amp; Points'!$A$2:$B$33,2,FALSE)),0)</f>
        <v/>
      </c>
      <c r="AA20" s="32" t="str">
        <f t="shared" si="9"/>
        <v/>
      </c>
      <c r="AB20" s="54">
        <v>2.5300925925925929E-3</v>
      </c>
      <c r="AC20" s="2">
        <f t="shared" si="10"/>
        <v>6</v>
      </c>
      <c r="AD20" s="2">
        <f>IFERROR(IF(AC20="","",VLOOKUP(AC20,'Concordance Classmt &amp; Points'!$A$2:$B$33,2,FALSE)),0)</f>
        <v>40</v>
      </c>
      <c r="AE20" s="32">
        <f t="shared" ca="1" si="11"/>
        <v>44.2</v>
      </c>
      <c r="AF20" s="54">
        <v>2.5300925925925929E-3</v>
      </c>
      <c r="AG20" s="2">
        <f t="shared" si="12"/>
        <v>6</v>
      </c>
      <c r="AH20" s="2">
        <f>IFERROR(IF(AG20="","",VLOOKUP(AG20,'Concordance Classmt &amp; Points'!$A$2:$B$33,2,FALSE)),0)</f>
        <v>40</v>
      </c>
      <c r="AI20" s="32">
        <f t="shared" ca="1" si="13"/>
        <v>44.2</v>
      </c>
      <c r="AJ20" s="48"/>
      <c r="AK20" s="2" t="str">
        <f t="shared" si="14"/>
        <v/>
      </c>
      <c r="AL20" s="2" t="str">
        <f>IFERROR(IF(AK20="","",VLOOKUP(AK20,'Concordance Classmt &amp; Points'!$A$2:$B$33,2,FALSE)),0)</f>
        <v/>
      </c>
      <c r="AM20" s="32" t="str">
        <f t="shared" si="15"/>
        <v/>
      </c>
      <c r="AN20" s="48"/>
      <c r="AO20" s="2" t="str">
        <f t="shared" si="16"/>
        <v/>
      </c>
      <c r="AP20" s="2" t="str">
        <f>IFERROR(IF(AO20="","",VLOOKUP(AO20,'Concordance Classmt &amp; Points'!$A$2:$B$33,2,FALSE)),0)</f>
        <v/>
      </c>
      <c r="AQ20" s="32" t="str">
        <f t="shared" si="17"/>
        <v/>
      </c>
      <c r="AR20" s="48"/>
      <c r="AS20" s="2" t="str">
        <f t="shared" si="18"/>
        <v/>
      </c>
      <c r="AT20" s="2" t="str">
        <f>IFERROR(IF(AS20="","",VLOOKUP(AS20,'Concordance Classmt &amp; Points'!$A$2:$B$33,2,FALSE)),0)</f>
        <v/>
      </c>
      <c r="AU20" s="32" t="str">
        <f t="shared" si="19"/>
        <v/>
      </c>
      <c r="AV20" s="48"/>
      <c r="AW20" s="2" t="str">
        <f t="shared" si="20"/>
        <v/>
      </c>
      <c r="AX20" s="2" t="str">
        <f>IFERROR(IF(AW20="","",VLOOKUP(AW20,'Concordance Classmt &amp; Points'!$A$2:$B$33,2,FALSE)),0)</f>
        <v/>
      </c>
      <c r="AY20" s="32" t="str">
        <f t="shared" si="21"/>
        <v/>
      </c>
      <c r="AZ20" s="34">
        <f t="shared" si="22"/>
        <v>146</v>
      </c>
      <c r="BA20" s="34">
        <f t="shared" ca="1" si="23"/>
        <v>161.33000000000001</v>
      </c>
      <c r="BB20" s="4">
        <f t="shared" ca="1" si="24"/>
        <v>18</v>
      </c>
    </row>
    <row r="21" spans="1:54" x14ac:dyDescent="0.3">
      <c r="A21" s="4">
        <f t="shared" ca="1" si="0"/>
        <v>19</v>
      </c>
      <c r="B21" s="4" t="s">
        <v>41</v>
      </c>
      <c r="C21" s="46"/>
      <c r="D21" s="46"/>
      <c r="E21" s="85"/>
      <c r="F21" s="75">
        <v>31452</v>
      </c>
      <c r="G21" s="30">
        <f t="shared" ca="1" si="1"/>
        <v>39</v>
      </c>
      <c r="H21" s="57"/>
      <c r="I21" s="62"/>
      <c r="J21" s="28">
        <v>10</v>
      </c>
      <c r="K21" s="2">
        <f t="shared" si="2"/>
        <v>14</v>
      </c>
      <c r="L21" s="2">
        <f>IFERROR(IF(K21="","",VLOOKUP(K21,'Concordance Classmt &amp; Points'!$A$2:$B$33,2,FALSE)),0)</f>
        <v>27</v>
      </c>
      <c r="M21" s="102">
        <f t="shared" ca="1" si="3"/>
        <v>31.454999999999998</v>
      </c>
      <c r="N21" s="106"/>
      <c r="O21" s="28">
        <v>10</v>
      </c>
      <c r="P21" s="71"/>
      <c r="Q21" s="2">
        <f t="shared" si="4"/>
        <v>13</v>
      </c>
      <c r="R21" s="2">
        <f>IFERROR(IF(Q21="","",VLOOKUP(Q21,'Concordance Classmt &amp; Points'!$A$2:$B$33,2,FALSE)),0)</f>
        <v>28</v>
      </c>
      <c r="S21" s="32">
        <f t="shared" ca="1" si="5"/>
        <v>32.619999999999997</v>
      </c>
      <c r="T21" s="48"/>
      <c r="U21" s="2" t="str">
        <f t="shared" si="6"/>
        <v/>
      </c>
      <c r="V21" s="2" t="str">
        <f>IFERROR(IF(U21="","",VLOOKUP(U21,'Concordance Classmt &amp; Points'!$A$2:$B$33,2,FALSE)),0)</f>
        <v/>
      </c>
      <c r="W21" s="32" t="str">
        <f t="shared" si="7"/>
        <v/>
      </c>
      <c r="X21" s="48"/>
      <c r="Y21" s="2" t="str">
        <f t="shared" si="8"/>
        <v/>
      </c>
      <c r="Z21" s="2" t="str">
        <f>IFERROR(IF(Y21="","",VLOOKUP(Y21,'Concordance Classmt &amp; Points'!$A$2:$B$33,2,FALSE)),0)</f>
        <v/>
      </c>
      <c r="AA21" s="32" t="str">
        <f t="shared" si="9"/>
        <v/>
      </c>
      <c r="AB21" s="54">
        <v>2.5902777777777777E-3</v>
      </c>
      <c r="AC21" s="2">
        <f t="shared" si="10"/>
        <v>9</v>
      </c>
      <c r="AD21" s="2">
        <f>IFERROR(IF(AC21="","",VLOOKUP(AC21,'Concordance Classmt &amp; Points'!$A$2:$B$33,2,FALSE)),0)</f>
        <v>32</v>
      </c>
      <c r="AE21" s="32">
        <f t="shared" ca="1" si="11"/>
        <v>37.28</v>
      </c>
      <c r="AF21" s="54">
        <v>2.5902777777777777E-3</v>
      </c>
      <c r="AG21" s="2">
        <f t="shared" si="12"/>
        <v>9</v>
      </c>
      <c r="AH21" s="2">
        <f>IFERROR(IF(AG21="","",VLOOKUP(AG21,'Concordance Classmt &amp; Points'!$A$2:$B$33,2,FALSE)),0)</f>
        <v>32</v>
      </c>
      <c r="AI21" s="32">
        <f t="shared" ca="1" si="13"/>
        <v>37.28</v>
      </c>
      <c r="AJ21" s="48"/>
      <c r="AK21" s="2" t="str">
        <f t="shared" si="14"/>
        <v/>
      </c>
      <c r="AL21" s="2" t="str">
        <f>IFERROR(IF(AK21="","",VLOOKUP(AK21,'Concordance Classmt &amp; Points'!$A$2:$B$33,2,FALSE)),0)</f>
        <v/>
      </c>
      <c r="AM21" s="32" t="str">
        <f t="shared" si="15"/>
        <v/>
      </c>
      <c r="AN21" s="48"/>
      <c r="AO21" s="2" t="str">
        <f t="shared" si="16"/>
        <v/>
      </c>
      <c r="AP21" s="2" t="str">
        <f>IFERROR(IF(AO21="","",VLOOKUP(AO21,'Concordance Classmt &amp; Points'!$A$2:$B$33,2,FALSE)),0)</f>
        <v/>
      </c>
      <c r="AQ21" s="32" t="str">
        <f t="shared" si="17"/>
        <v/>
      </c>
      <c r="AR21" s="48"/>
      <c r="AS21" s="2" t="str">
        <f t="shared" si="18"/>
        <v/>
      </c>
      <c r="AT21" s="2" t="str">
        <f>IFERROR(IF(AS21="","",VLOOKUP(AS21,'Concordance Classmt &amp; Points'!$A$2:$B$33,2,FALSE)),0)</f>
        <v/>
      </c>
      <c r="AU21" s="32" t="str">
        <f t="shared" si="19"/>
        <v/>
      </c>
      <c r="AV21" s="48"/>
      <c r="AW21" s="2" t="str">
        <f t="shared" si="20"/>
        <v/>
      </c>
      <c r="AX21" s="2" t="str">
        <f>IFERROR(IF(AW21="","",VLOOKUP(AW21,'Concordance Classmt &amp; Points'!$A$2:$B$33,2,FALSE)),0)</f>
        <v/>
      </c>
      <c r="AY21" s="32" t="str">
        <f t="shared" si="21"/>
        <v/>
      </c>
      <c r="AZ21" s="34">
        <f t="shared" si="22"/>
        <v>119</v>
      </c>
      <c r="BA21" s="34">
        <f t="shared" ca="1" si="23"/>
        <v>138.63499999999999</v>
      </c>
      <c r="BB21" s="4">
        <f t="shared" ca="1" si="24"/>
        <v>19</v>
      </c>
    </row>
    <row r="22" spans="1:54" x14ac:dyDescent="0.3">
      <c r="A22" s="4">
        <f t="shared" ca="1" si="0"/>
        <v>20</v>
      </c>
      <c r="B22" s="4"/>
      <c r="C22" s="46"/>
      <c r="D22" s="46"/>
      <c r="E22" s="85"/>
      <c r="F22" s="75">
        <v>32786</v>
      </c>
      <c r="G22" s="30">
        <f t="shared" ca="1" si="1"/>
        <v>35</v>
      </c>
      <c r="H22" s="57"/>
      <c r="I22" s="62"/>
      <c r="J22" s="28">
        <v>16</v>
      </c>
      <c r="K22" s="2">
        <f t="shared" si="2"/>
        <v>5</v>
      </c>
      <c r="L22" s="2">
        <f>IFERROR(IF(K22="","",VLOOKUP(K22,'Concordance Classmt &amp; Points'!$A$2:$B$33,2,FALSE)),0)</f>
        <v>45</v>
      </c>
      <c r="M22" s="102">
        <f t="shared" ca="1" si="3"/>
        <v>49.725000000000001</v>
      </c>
      <c r="N22" s="106"/>
      <c r="O22" s="28">
        <v>16</v>
      </c>
      <c r="P22" s="71"/>
      <c r="Q22" s="2">
        <f t="shared" si="4"/>
        <v>2</v>
      </c>
      <c r="R22" s="2">
        <f>IFERROR(IF(Q22="","",VLOOKUP(Q22,'Concordance Classmt &amp; Points'!$A$2:$B$33,2,FALSE)),0)</f>
        <v>75</v>
      </c>
      <c r="S22" s="32">
        <f t="shared" ca="1" si="5"/>
        <v>82.875</v>
      </c>
      <c r="T22" s="48"/>
      <c r="U22" s="2" t="str">
        <f t="shared" si="6"/>
        <v/>
      </c>
      <c r="V22" s="2" t="str">
        <f>IFERROR(IF(U22="","",VLOOKUP(U22,'Concordance Classmt &amp; Points'!$A$2:$B$33,2,FALSE)),0)</f>
        <v/>
      </c>
      <c r="W22" s="32" t="str">
        <f t="shared" si="7"/>
        <v/>
      </c>
      <c r="X22" s="48"/>
      <c r="Y22" s="2" t="str">
        <f t="shared" si="8"/>
        <v/>
      </c>
      <c r="Z22" s="2" t="str">
        <f>IFERROR(IF(Y22="","",VLOOKUP(Y22,'Concordance Classmt &amp; Points'!$A$2:$B$33,2,FALSE)),0)</f>
        <v/>
      </c>
      <c r="AA22" s="32" t="str">
        <f t="shared" si="9"/>
        <v/>
      </c>
      <c r="AB22" s="54"/>
      <c r="AC22" s="2" t="str">
        <f t="shared" si="10"/>
        <v/>
      </c>
      <c r="AD22" s="2" t="str">
        <f>IFERROR(IF(AC22="","",VLOOKUP(AC22,'Concordance Classmt &amp; Points'!$A$2:$B$33,2,FALSE)),0)</f>
        <v/>
      </c>
      <c r="AE22" s="32" t="str">
        <f t="shared" si="11"/>
        <v/>
      </c>
      <c r="AF22" s="54"/>
      <c r="AG22" s="2" t="str">
        <f t="shared" si="12"/>
        <v/>
      </c>
      <c r="AH22" s="2" t="str">
        <f>IFERROR(IF(AG22="","",VLOOKUP(AG22,'Concordance Classmt &amp; Points'!$A$2:$B$33,2,FALSE)),0)</f>
        <v/>
      </c>
      <c r="AI22" s="32" t="str">
        <f t="shared" si="13"/>
        <v/>
      </c>
      <c r="AJ22" s="48"/>
      <c r="AK22" s="2" t="str">
        <f t="shared" si="14"/>
        <v/>
      </c>
      <c r="AL22" s="2" t="str">
        <f>IFERROR(IF(AK22="","",VLOOKUP(AK22,'Concordance Classmt &amp; Points'!$A$2:$B$33,2,FALSE)),0)</f>
        <v/>
      </c>
      <c r="AM22" s="32" t="str">
        <f t="shared" si="15"/>
        <v/>
      </c>
      <c r="AN22" s="48"/>
      <c r="AO22" s="2" t="str">
        <f t="shared" si="16"/>
        <v/>
      </c>
      <c r="AP22" s="2" t="str">
        <f>IFERROR(IF(AO22="","",VLOOKUP(AO22,'Concordance Classmt &amp; Points'!$A$2:$B$33,2,FALSE)),0)</f>
        <v/>
      </c>
      <c r="AQ22" s="32" t="str">
        <f t="shared" si="17"/>
        <v/>
      </c>
      <c r="AR22" s="48"/>
      <c r="AS22" s="2" t="str">
        <f t="shared" si="18"/>
        <v/>
      </c>
      <c r="AT22" s="2" t="str">
        <f>IFERROR(IF(AS22="","",VLOOKUP(AS22,'Concordance Classmt &amp; Points'!$A$2:$B$33,2,FALSE)),0)</f>
        <v/>
      </c>
      <c r="AU22" s="32" t="str">
        <f t="shared" si="19"/>
        <v/>
      </c>
      <c r="AV22" s="48"/>
      <c r="AW22" s="2" t="str">
        <f t="shared" si="20"/>
        <v/>
      </c>
      <c r="AX22" s="2" t="str">
        <f>IFERROR(IF(AW22="","",VLOOKUP(AW22,'Concordance Classmt &amp; Points'!$A$2:$B$33,2,FALSE)),0)</f>
        <v/>
      </c>
      <c r="AY22" s="32" t="str">
        <f t="shared" si="21"/>
        <v/>
      </c>
      <c r="AZ22" s="34">
        <f t="shared" si="22"/>
        <v>120</v>
      </c>
      <c r="BA22" s="34">
        <f t="shared" ca="1" si="23"/>
        <v>132.6</v>
      </c>
      <c r="BB22" s="4">
        <f t="shared" ca="1" si="24"/>
        <v>20</v>
      </c>
    </row>
    <row r="23" spans="1:54" x14ac:dyDescent="0.3">
      <c r="A23" s="4">
        <f t="shared" ca="1" si="0"/>
        <v>21</v>
      </c>
      <c r="B23" s="4" t="s">
        <v>38</v>
      </c>
      <c r="C23" s="46"/>
      <c r="D23" s="46"/>
      <c r="E23" s="85"/>
      <c r="F23" s="75">
        <v>35287</v>
      </c>
      <c r="G23" s="30">
        <f t="shared" ca="1" si="1"/>
        <v>28</v>
      </c>
      <c r="H23" s="57"/>
      <c r="I23" s="62"/>
      <c r="J23" s="28">
        <v>16</v>
      </c>
      <c r="K23" s="2">
        <f t="shared" si="2"/>
        <v>5</v>
      </c>
      <c r="L23" s="2">
        <f>IFERROR(IF(K23="","",VLOOKUP(K23,'Concordance Classmt &amp; Points'!$A$2:$B$33,2,FALSE)),0)</f>
        <v>45</v>
      </c>
      <c r="M23" s="102">
        <f t="shared" ca="1" si="3"/>
        <v>45</v>
      </c>
      <c r="N23" s="106"/>
      <c r="O23" s="28">
        <v>16</v>
      </c>
      <c r="P23" s="71"/>
      <c r="Q23" s="2">
        <f t="shared" si="4"/>
        <v>2</v>
      </c>
      <c r="R23" s="2">
        <f>IFERROR(IF(Q23="","",VLOOKUP(Q23,'Concordance Classmt &amp; Points'!$A$2:$B$33,2,FALSE)),0)</f>
        <v>75</v>
      </c>
      <c r="S23" s="32">
        <f t="shared" ca="1" si="5"/>
        <v>75</v>
      </c>
      <c r="T23" s="48"/>
      <c r="U23" s="2" t="str">
        <f t="shared" si="6"/>
        <v/>
      </c>
      <c r="V23" s="2" t="str">
        <f>IFERROR(IF(U23="","",VLOOKUP(U23,'Concordance Classmt &amp; Points'!$A$2:$B$33,2,FALSE)),0)</f>
        <v/>
      </c>
      <c r="W23" s="32" t="str">
        <f t="shared" si="7"/>
        <v/>
      </c>
      <c r="X23" s="48"/>
      <c r="Y23" s="2" t="str">
        <f t="shared" si="8"/>
        <v/>
      </c>
      <c r="Z23" s="2" t="str">
        <f>IFERROR(IF(Y23="","",VLOOKUP(Y23,'Concordance Classmt &amp; Points'!$A$2:$B$33,2,FALSE)),0)</f>
        <v/>
      </c>
      <c r="AA23" s="32" t="str">
        <f t="shared" si="9"/>
        <v/>
      </c>
      <c r="AB23" s="54"/>
      <c r="AC23" s="2" t="str">
        <f t="shared" si="10"/>
        <v/>
      </c>
      <c r="AD23" s="2" t="str">
        <f>IFERROR(IF(AC23="","",VLOOKUP(AC23,'Concordance Classmt &amp; Points'!$A$2:$B$33,2,FALSE)),0)</f>
        <v/>
      </c>
      <c r="AE23" s="32" t="str">
        <f t="shared" si="11"/>
        <v/>
      </c>
      <c r="AF23" s="54"/>
      <c r="AG23" s="2" t="str">
        <f t="shared" si="12"/>
        <v/>
      </c>
      <c r="AH23" s="2" t="str">
        <f>IFERROR(IF(AG23="","",VLOOKUP(AG23,'Concordance Classmt &amp; Points'!$A$2:$B$33,2,FALSE)),0)</f>
        <v/>
      </c>
      <c r="AI23" s="32" t="str">
        <f t="shared" si="13"/>
        <v/>
      </c>
      <c r="AJ23" s="48"/>
      <c r="AK23" s="2" t="str">
        <f t="shared" si="14"/>
        <v/>
      </c>
      <c r="AL23" s="2" t="str">
        <f>IFERROR(IF(AK23="","",VLOOKUP(AK23,'Concordance Classmt &amp; Points'!$A$2:$B$33,2,FALSE)),0)</f>
        <v/>
      </c>
      <c r="AM23" s="32" t="str">
        <f t="shared" si="15"/>
        <v/>
      </c>
      <c r="AN23" s="48"/>
      <c r="AO23" s="2" t="str">
        <f t="shared" si="16"/>
        <v/>
      </c>
      <c r="AP23" s="2" t="str">
        <f>IFERROR(IF(AO23="","",VLOOKUP(AO23,'Concordance Classmt &amp; Points'!$A$2:$B$33,2,FALSE)),0)</f>
        <v/>
      </c>
      <c r="AQ23" s="32" t="str">
        <f t="shared" si="17"/>
        <v/>
      </c>
      <c r="AR23" s="48"/>
      <c r="AS23" s="2" t="str">
        <f t="shared" si="18"/>
        <v/>
      </c>
      <c r="AT23" s="2" t="str">
        <f>IFERROR(IF(AS23="","",VLOOKUP(AS23,'Concordance Classmt &amp; Points'!$A$2:$B$33,2,FALSE)),0)</f>
        <v/>
      </c>
      <c r="AU23" s="32" t="str">
        <f t="shared" si="19"/>
        <v/>
      </c>
      <c r="AV23" s="48"/>
      <c r="AW23" s="2" t="str">
        <f t="shared" si="20"/>
        <v/>
      </c>
      <c r="AX23" s="2" t="str">
        <f>IFERROR(IF(AW23="","",VLOOKUP(AW23,'Concordance Classmt &amp; Points'!$A$2:$B$33,2,FALSE)),0)</f>
        <v/>
      </c>
      <c r="AY23" s="32" t="str">
        <f t="shared" si="21"/>
        <v/>
      </c>
      <c r="AZ23" s="34">
        <f t="shared" si="22"/>
        <v>120</v>
      </c>
      <c r="BA23" s="34">
        <f t="shared" ca="1" si="23"/>
        <v>120</v>
      </c>
      <c r="BB23" s="4">
        <f t="shared" ca="1" si="24"/>
        <v>21</v>
      </c>
    </row>
    <row r="24" spans="1:54" x14ac:dyDescent="0.3">
      <c r="A24" s="4">
        <f t="shared" ca="1" si="0"/>
        <v>22</v>
      </c>
      <c r="B24" s="4"/>
      <c r="C24" s="46"/>
      <c r="D24" s="46"/>
      <c r="E24" s="85"/>
      <c r="F24" s="75">
        <v>37965</v>
      </c>
      <c r="G24" s="30">
        <f t="shared" ca="1" si="1"/>
        <v>21</v>
      </c>
      <c r="H24" s="57"/>
      <c r="I24" s="62"/>
      <c r="J24" s="28">
        <v>9</v>
      </c>
      <c r="K24" s="2">
        <f t="shared" si="2"/>
        <v>21</v>
      </c>
      <c r="L24" s="2">
        <f>IFERROR(IF(K24="","",VLOOKUP(K24,'Concordance Classmt &amp; Points'!$A$2:$B$33,2,FALSE)),0)</f>
        <v>20</v>
      </c>
      <c r="M24" s="102">
        <f t="shared" ca="1" si="3"/>
        <v>20</v>
      </c>
      <c r="N24" s="106"/>
      <c r="O24" s="28">
        <v>9</v>
      </c>
      <c r="P24" s="71"/>
      <c r="Q24" s="2">
        <f t="shared" si="4"/>
        <v>19</v>
      </c>
      <c r="R24" s="2">
        <f>IFERROR(IF(Q24="","",VLOOKUP(Q24,'Concordance Classmt &amp; Points'!$A$2:$B$33,2,FALSE)),0)</f>
        <v>22</v>
      </c>
      <c r="S24" s="32">
        <f t="shared" ca="1" si="5"/>
        <v>22</v>
      </c>
      <c r="T24" s="48"/>
      <c r="U24" s="2" t="str">
        <f t="shared" si="6"/>
        <v/>
      </c>
      <c r="V24" s="2" t="str">
        <f>IFERROR(IF(U24="","",VLOOKUP(U24,'Concordance Classmt &amp; Points'!$A$2:$B$33,2,FALSE)),0)</f>
        <v/>
      </c>
      <c r="W24" s="32" t="str">
        <f t="shared" si="7"/>
        <v/>
      </c>
      <c r="X24" s="48"/>
      <c r="Y24" s="2" t="str">
        <f t="shared" si="8"/>
        <v/>
      </c>
      <c r="Z24" s="2" t="str">
        <f>IFERROR(IF(Y24="","",VLOOKUP(Y24,'Concordance Classmt &amp; Points'!$A$2:$B$33,2,FALSE)),0)</f>
        <v/>
      </c>
      <c r="AA24" s="32" t="str">
        <f t="shared" si="9"/>
        <v/>
      </c>
      <c r="AB24" s="54">
        <v>2.7060185185185186E-3</v>
      </c>
      <c r="AC24" s="2">
        <f t="shared" si="10"/>
        <v>15</v>
      </c>
      <c r="AD24" s="2">
        <f>IFERROR(IF(AC24="","",VLOOKUP(AC24,'Concordance Classmt &amp; Points'!$A$2:$B$33,2,FALSE)),0)</f>
        <v>26</v>
      </c>
      <c r="AE24" s="32">
        <f t="shared" ca="1" si="11"/>
        <v>26</v>
      </c>
      <c r="AF24" s="54">
        <v>2.7060185185185186E-3</v>
      </c>
      <c r="AG24" s="2">
        <f t="shared" si="12"/>
        <v>15</v>
      </c>
      <c r="AH24" s="2">
        <f>IFERROR(IF(AG24="","",VLOOKUP(AG24,'Concordance Classmt &amp; Points'!$A$2:$B$33,2,FALSE)),0)</f>
        <v>26</v>
      </c>
      <c r="AI24" s="32">
        <f t="shared" ca="1" si="13"/>
        <v>26</v>
      </c>
      <c r="AJ24" s="48"/>
      <c r="AK24" s="2" t="str">
        <f t="shared" si="14"/>
        <v/>
      </c>
      <c r="AL24" s="2" t="str">
        <f>IFERROR(IF(AK24="","",VLOOKUP(AK24,'Concordance Classmt &amp; Points'!$A$2:$B$33,2,FALSE)),0)</f>
        <v/>
      </c>
      <c r="AM24" s="32" t="str">
        <f t="shared" si="15"/>
        <v/>
      </c>
      <c r="AN24" s="48"/>
      <c r="AO24" s="2" t="str">
        <f t="shared" si="16"/>
        <v/>
      </c>
      <c r="AP24" s="2" t="str">
        <f>IFERROR(IF(AO24="","",VLOOKUP(AO24,'Concordance Classmt &amp; Points'!$A$2:$B$33,2,FALSE)),0)</f>
        <v/>
      </c>
      <c r="AQ24" s="32" t="str">
        <f t="shared" si="17"/>
        <v/>
      </c>
      <c r="AR24" s="48"/>
      <c r="AS24" s="2" t="str">
        <f t="shared" si="18"/>
        <v/>
      </c>
      <c r="AT24" s="2" t="str">
        <f>IFERROR(IF(AS24="","",VLOOKUP(AS24,'Concordance Classmt &amp; Points'!$A$2:$B$33,2,FALSE)),0)</f>
        <v/>
      </c>
      <c r="AU24" s="32" t="str">
        <f t="shared" si="19"/>
        <v/>
      </c>
      <c r="AV24" s="48"/>
      <c r="AW24" s="2" t="str">
        <f t="shared" si="20"/>
        <v/>
      </c>
      <c r="AX24" s="2" t="str">
        <f>IFERROR(IF(AW24="","",VLOOKUP(AW24,'Concordance Classmt &amp; Points'!$A$2:$B$33,2,FALSE)),0)</f>
        <v/>
      </c>
      <c r="AY24" s="32" t="str">
        <f t="shared" si="21"/>
        <v/>
      </c>
      <c r="AZ24" s="34">
        <f t="shared" si="22"/>
        <v>94</v>
      </c>
      <c r="BA24" s="34">
        <f t="shared" ca="1" si="23"/>
        <v>94</v>
      </c>
      <c r="BB24" s="4">
        <f t="shared" ca="1" si="24"/>
        <v>22</v>
      </c>
    </row>
    <row r="25" spans="1:54" x14ac:dyDescent="0.3">
      <c r="A25" s="4">
        <f t="shared" ca="1" si="0"/>
        <v>23</v>
      </c>
      <c r="B25" s="4" t="s">
        <v>41</v>
      </c>
      <c r="C25" s="46"/>
      <c r="D25" s="46"/>
      <c r="E25" s="85"/>
      <c r="F25" s="75">
        <v>32292</v>
      </c>
      <c r="G25" s="30">
        <f t="shared" ca="1" si="1"/>
        <v>36</v>
      </c>
      <c r="H25" s="57"/>
      <c r="I25" s="62"/>
      <c r="J25" s="28">
        <v>10</v>
      </c>
      <c r="K25" s="2">
        <f t="shared" si="2"/>
        <v>14</v>
      </c>
      <c r="L25" s="2">
        <f>IFERROR(IF(K25="","",VLOOKUP(K25,'Concordance Classmt &amp; Points'!$A$2:$B$33,2,FALSE)),0)</f>
        <v>27</v>
      </c>
      <c r="M25" s="102">
        <f t="shared" ca="1" si="3"/>
        <v>30.240000000000002</v>
      </c>
      <c r="N25" s="106"/>
      <c r="O25" s="28">
        <v>10</v>
      </c>
      <c r="P25" s="71"/>
      <c r="Q25" s="2">
        <f t="shared" si="4"/>
        <v>13</v>
      </c>
      <c r="R25" s="2">
        <f>IFERROR(IF(Q25="","",VLOOKUP(Q25,'Concordance Classmt &amp; Points'!$A$2:$B$33,2,FALSE)),0)</f>
        <v>28</v>
      </c>
      <c r="S25" s="32">
        <f t="shared" ca="1" si="5"/>
        <v>31.36</v>
      </c>
      <c r="T25" s="48"/>
      <c r="U25" s="2" t="str">
        <f t="shared" si="6"/>
        <v/>
      </c>
      <c r="V25" s="2" t="str">
        <f>IFERROR(IF(U25="","",VLOOKUP(U25,'Concordance Classmt &amp; Points'!$A$2:$B$33,2,FALSE)),0)</f>
        <v/>
      </c>
      <c r="W25" s="32" t="str">
        <f t="shared" si="7"/>
        <v/>
      </c>
      <c r="X25" s="48"/>
      <c r="Y25" s="2" t="str">
        <f t="shared" si="8"/>
        <v/>
      </c>
      <c r="Z25" s="2" t="str">
        <f>IFERROR(IF(Y25="","",VLOOKUP(Y25,'Concordance Classmt &amp; Points'!$A$2:$B$33,2,FALSE)),0)</f>
        <v/>
      </c>
      <c r="AA25" s="32" t="str">
        <f t="shared" si="9"/>
        <v/>
      </c>
      <c r="AB25" s="54">
        <v>2.9606481481481484E-3</v>
      </c>
      <c r="AC25" s="2">
        <f t="shared" si="10"/>
        <v>24</v>
      </c>
      <c r="AD25" s="2">
        <f>IFERROR(IF(AC25="","",VLOOKUP(AC25,'Concordance Classmt &amp; Points'!$A$2:$B$33,2,FALSE)),0)</f>
        <v>14</v>
      </c>
      <c r="AE25" s="32">
        <f t="shared" ca="1" si="11"/>
        <v>15.68</v>
      </c>
      <c r="AF25" s="54">
        <v>2.9606481481481484E-3</v>
      </c>
      <c r="AG25" s="2">
        <f t="shared" si="12"/>
        <v>24</v>
      </c>
      <c r="AH25" s="2">
        <f>IFERROR(IF(AG25="","",VLOOKUP(AG25,'Concordance Classmt &amp; Points'!$A$2:$B$33,2,FALSE)),0)</f>
        <v>14</v>
      </c>
      <c r="AI25" s="32">
        <f t="shared" ca="1" si="13"/>
        <v>15.68</v>
      </c>
      <c r="AJ25" s="48"/>
      <c r="AK25" s="2" t="str">
        <f t="shared" si="14"/>
        <v/>
      </c>
      <c r="AL25" s="2" t="str">
        <f>IFERROR(IF(AK25="","",VLOOKUP(AK25,'Concordance Classmt &amp; Points'!$A$2:$B$33,2,FALSE)),0)</f>
        <v/>
      </c>
      <c r="AM25" s="32" t="str">
        <f t="shared" si="15"/>
        <v/>
      </c>
      <c r="AN25" s="48"/>
      <c r="AO25" s="2" t="str">
        <f t="shared" si="16"/>
        <v/>
      </c>
      <c r="AP25" s="2" t="str">
        <f>IFERROR(IF(AO25="","",VLOOKUP(AO25,'Concordance Classmt &amp; Points'!$A$2:$B$33,2,FALSE)),0)</f>
        <v/>
      </c>
      <c r="AQ25" s="32" t="str">
        <f t="shared" si="17"/>
        <v/>
      </c>
      <c r="AR25" s="48"/>
      <c r="AS25" s="2" t="str">
        <f t="shared" si="18"/>
        <v/>
      </c>
      <c r="AT25" s="2" t="str">
        <f>IFERROR(IF(AS25="","",VLOOKUP(AS25,'Concordance Classmt &amp; Points'!$A$2:$B$33,2,FALSE)),0)</f>
        <v/>
      </c>
      <c r="AU25" s="32" t="str">
        <f t="shared" si="19"/>
        <v/>
      </c>
      <c r="AV25" s="48"/>
      <c r="AW25" s="2" t="str">
        <f t="shared" si="20"/>
        <v/>
      </c>
      <c r="AX25" s="2" t="str">
        <f>IFERROR(IF(AW25="","",VLOOKUP(AW25,'Concordance Classmt &amp; Points'!$A$2:$B$33,2,FALSE)),0)</f>
        <v/>
      </c>
      <c r="AY25" s="32" t="str">
        <f t="shared" si="21"/>
        <v/>
      </c>
      <c r="AZ25" s="34">
        <f t="shared" si="22"/>
        <v>83</v>
      </c>
      <c r="BA25" s="34">
        <f t="shared" ca="1" si="23"/>
        <v>92.960000000000008</v>
      </c>
      <c r="BB25" s="4">
        <f t="shared" ca="1" si="24"/>
        <v>23</v>
      </c>
    </row>
    <row r="26" spans="1:54" x14ac:dyDescent="0.3">
      <c r="A26" s="4">
        <f t="shared" ca="1" si="0"/>
        <v>24</v>
      </c>
      <c r="B26" s="4" t="s">
        <v>40</v>
      </c>
      <c r="C26" s="46"/>
      <c r="D26" s="46"/>
      <c r="E26" s="85"/>
      <c r="F26" s="75">
        <v>30957</v>
      </c>
      <c r="G26" s="30">
        <f t="shared" ca="1" si="1"/>
        <v>40</v>
      </c>
      <c r="H26" s="57"/>
      <c r="I26" s="62"/>
      <c r="J26" s="28">
        <v>8</v>
      </c>
      <c r="K26" s="2">
        <f t="shared" si="2"/>
        <v>25</v>
      </c>
      <c r="L26" s="2">
        <f>IFERROR(IF(K26="","",VLOOKUP(K26,'Concordance Classmt &amp; Points'!$A$2:$B$33,2,FALSE)),0)</f>
        <v>12</v>
      </c>
      <c r="M26" s="102">
        <f t="shared" ca="1" si="3"/>
        <v>14.16</v>
      </c>
      <c r="N26" s="106"/>
      <c r="O26" s="28">
        <v>8</v>
      </c>
      <c r="P26" s="71"/>
      <c r="Q26" s="2">
        <f t="shared" si="4"/>
        <v>24</v>
      </c>
      <c r="R26" s="2">
        <f>IFERROR(IF(Q26="","",VLOOKUP(Q26,'Concordance Classmt &amp; Points'!$A$2:$B$33,2,FALSE)),0)</f>
        <v>14</v>
      </c>
      <c r="S26" s="32">
        <f t="shared" ca="1" si="5"/>
        <v>16.52</v>
      </c>
      <c r="T26" s="48"/>
      <c r="U26" s="2" t="str">
        <f t="shared" si="6"/>
        <v/>
      </c>
      <c r="V26" s="2" t="str">
        <f>IFERROR(IF(U26="","",VLOOKUP(U26,'Concordance Classmt &amp; Points'!$A$2:$B$33,2,FALSE)),0)</f>
        <v/>
      </c>
      <c r="W26" s="32" t="str">
        <f t="shared" si="7"/>
        <v/>
      </c>
      <c r="X26" s="48"/>
      <c r="Y26" s="2" t="str">
        <f t="shared" si="8"/>
        <v/>
      </c>
      <c r="Z26" s="2" t="str">
        <f>IFERROR(IF(Y26="","",VLOOKUP(Y26,'Concordance Classmt &amp; Points'!$A$2:$B$33,2,FALSE)),0)</f>
        <v/>
      </c>
      <c r="AA26" s="32" t="str">
        <f t="shared" si="9"/>
        <v/>
      </c>
      <c r="AB26" s="54">
        <v>2.7384259259259258E-3</v>
      </c>
      <c r="AC26" s="2">
        <f t="shared" si="10"/>
        <v>16</v>
      </c>
      <c r="AD26" s="2">
        <f>IFERROR(IF(AC26="","",VLOOKUP(AC26,'Concordance Classmt &amp; Points'!$A$2:$B$33,2,FALSE)),0)</f>
        <v>25</v>
      </c>
      <c r="AE26" s="32">
        <f t="shared" ca="1" si="11"/>
        <v>29.5</v>
      </c>
      <c r="AF26" s="54">
        <v>2.7384259259259258E-3</v>
      </c>
      <c r="AG26" s="2">
        <f t="shared" si="12"/>
        <v>16</v>
      </c>
      <c r="AH26" s="2">
        <f>IFERROR(IF(AG26="","",VLOOKUP(AG26,'Concordance Classmt &amp; Points'!$A$2:$B$33,2,FALSE)),0)</f>
        <v>25</v>
      </c>
      <c r="AI26" s="32">
        <f t="shared" ca="1" si="13"/>
        <v>29.5</v>
      </c>
      <c r="AJ26" s="48"/>
      <c r="AK26" s="2" t="str">
        <f t="shared" si="14"/>
        <v/>
      </c>
      <c r="AL26" s="2" t="str">
        <f>IFERROR(IF(AK26="","",VLOOKUP(AK26,'Concordance Classmt &amp; Points'!$A$2:$B$33,2,FALSE)),0)</f>
        <v/>
      </c>
      <c r="AM26" s="32" t="str">
        <f t="shared" si="15"/>
        <v/>
      </c>
      <c r="AN26" s="48"/>
      <c r="AO26" s="2" t="str">
        <f t="shared" si="16"/>
        <v/>
      </c>
      <c r="AP26" s="2" t="str">
        <f>IFERROR(IF(AO26="","",VLOOKUP(AO26,'Concordance Classmt &amp; Points'!$A$2:$B$33,2,FALSE)),0)</f>
        <v/>
      </c>
      <c r="AQ26" s="32" t="str">
        <f t="shared" si="17"/>
        <v/>
      </c>
      <c r="AR26" s="48"/>
      <c r="AS26" s="2" t="str">
        <f t="shared" si="18"/>
        <v/>
      </c>
      <c r="AT26" s="2" t="str">
        <f>IFERROR(IF(AS26="","",VLOOKUP(AS26,'Concordance Classmt &amp; Points'!$A$2:$B$33,2,FALSE)),0)</f>
        <v/>
      </c>
      <c r="AU26" s="32" t="str">
        <f t="shared" si="19"/>
        <v/>
      </c>
      <c r="AV26" s="48"/>
      <c r="AW26" s="2" t="str">
        <f t="shared" si="20"/>
        <v/>
      </c>
      <c r="AX26" s="2" t="str">
        <f>IFERROR(IF(AW26="","",VLOOKUP(AW26,'Concordance Classmt &amp; Points'!$A$2:$B$33,2,FALSE)),0)</f>
        <v/>
      </c>
      <c r="AY26" s="32" t="str">
        <f t="shared" si="21"/>
        <v/>
      </c>
      <c r="AZ26" s="34">
        <f t="shared" si="22"/>
        <v>76</v>
      </c>
      <c r="BA26" s="34">
        <f t="shared" ca="1" si="23"/>
        <v>89.68</v>
      </c>
      <c r="BB26" s="4">
        <f t="shared" ca="1" si="24"/>
        <v>24</v>
      </c>
    </row>
    <row r="27" spans="1:54" x14ac:dyDescent="0.3">
      <c r="A27" s="4">
        <f t="shared" ca="1" si="0"/>
        <v>25</v>
      </c>
      <c r="B27" s="4" t="s">
        <v>40</v>
      </c>
      <c r="C27" s="46"/>
      <c r="D27" s="46"/>
      <c r="E27" s="85"/>
      <c r="F27" s="75">
        <v>29555</v>
      </c>
      <c r="G27" s="30">
        <f t="shared" ca="1" si="1"/>
        <v>44</v>
      </c>
      <c r="H27" s="57"/>
      <c r="I27" s="62"/>
      <c r="J27" s="28"/>
      <c r="K27" s="2" t="str">
        <f t="shared" si="2"/>
        <v/>
      </c>
      <c r="L27" s="2" t="str">
        <f>IFERROR(IF(K27="","",VLOOKUP(K27,'Concordance Classmt &amp; Points'!$A$2:$B$33,2,FALSE)),0)</f>
        <v/>
      </c>
      <c r="M27" s="102" t="str">
        <f t="shared" si="3"/>
        <v/>
      </c>
      <c r="N27" s="106"/>
      <c r="O27" s="28"/>
      <c r="P27" s="71"/>
      <c r="Q27" s="2" t="str">
        <f t="shared" si="4"/>
        <v/>
      </c>
      <c r="R27" s="2" t="str">
        <f>IFERROR(IF(Q27="","",VLOOKUP(Q27,'Concordance Classmt &amp; Points'!$A$2:$B$33,2,FALSE)),0)</f>
        <v/>
      </c>
      <c r="S27" s="32" t="str">
        <f t="shared" si="5"/>
        <v/>
      </c>
      <c r="T27" s="48"/>
      <c r="U27" s="2" t="str">
        <f t="shared" si="6"/>
        <v/>
      </c>
      <c r="V27" s="2" t="str">
        <f>IFERROR(IF(U27="","",VLOOKUP(U27,'Concordance Classmt &amp; Points'!$A$2:$B$33,2,FALSE)),0)</f>
        <v/>
      </c>
      <c r="W27" s="32" t="str">
        <f t="shared" si="7"/>
        <v/>
      </c>
      <c r="X27" s="48"/>
      <c r="Y27" s="2" t="str">
        <f t="shared" si="8"/>
        <v/>
      </c>
      <c r="Z27" s="2" t="str">
        <f>IFERROR(IF(Y27="","",VLOOKUP(Y27,'Concordance Classmt &amp; Points'!$A$2:$B$33,2,FALSE)),0)</f>
        <v/>
      </c>
      <c r="AA27" s="32" t="str">
        <f t="shared" si="9"/>
        <v/>
      </c>
      <c r="AB27" s="54">
        <v>2.5439814814814813E-3</v>
      </c>
      <c r="AC27" s="2">
        <f t="shared" si="10"/>
        <v>8</v>
      </c>
      <c r="AD27" s="2">
        <f>IFERROR(IF(AC27="","",VLOOKUP(AC27,'Concordance Classmt &amp; Points'!$A$2:$B$33,2,FALSE)),0)</f>
        <v>34</v>
      </c>
      <c r="AE27" s="32">
        <f t="shared" ca="1" si="11"/>
        <v>42.16</v>
      </c>
      <c r="AF27" s="54">
        <v>2.5439814814814813E-3</v>
      </c>
      <c r="AG27" s="2">
        <f t="shared" si="12"/>
        <v>8</v>
      </c>
      <c r="AH27" s="2">
        <f>IFERROR(IF(AG27="","",VLOOKUP(AG27,'Concordance Classmt &amp; Points'!$A$2:$B$33,2,FALSE)),0)</f>
        <v>34</v>
      </c>
      <c r="AI27" s="32">
        <f t="shared" ca="1" si="13"/>
        <v>42.16</v>
      </c>
      <c r="AJ27" s="48"/>
      <c r="AK27" s="2" t="str">
        <f t="shared" si="14"/>
        <v/>
      </c>
      <c r="AL27" s="2" t="str">
        <f>IFERROR(IF(AK27="","",VLOOKUP(AK27,'Concordance Classmt &amp; Points'!$A$2:$B$33,2,FALSE)),0)</f>
        <v/>
      </c>
      <c r="AM27" s="32" t="str">
        <f t="shared" si="15"/>
        <v/>
      </c>
      <c r="AN27" s="48"/>
      <c r="AO27" s="2" t="str">
        <f t="shared" si="16"/>
        <v/>
      </c>
      <c r="AP27" s="2" t="str">
        <f>IFERROR(IF(AO27="","",VLOOKUP(AO27,'Concordance Classmt &amp; Points'!$A$2:$B$33,2,FALSE)),0)</f>
        <v/>
      </c>
      <c r="AQ27" s="32" t="str">
        <f t="shared" si="17"/>
        <v/>
      </c>
      <c r="AR27" s="48"/>
      <c r="AS27" s="2" t="str">
        <f t="shared" si="18"/>
        <v/>
      </c>
      <c r="AT27" s="2" t="str">
        <f>IFERROR(IF(AS27="","",VLOOKUP(AS27,'Concordance Classmt &amp; Points'!$A$2:$B$33,2,FALSE)),0)</f>
        <v/>
      </c>
      <c r="AU27" s="32" t="str">
        <f t="shared" si="19"/>
        <v/>
      </c>
      <c r="AV27" s="48"/>
      <c r="AW27" s="2" t="str">
        <f t="shared" si="20"/>
        <v/>
      </c>
      <c r="AX27" s="2" t="str">
        <f>IFERROR(IF(AW27="","",VLOOKUP(AW27,'Concordance Classmt &amp; Points'!$A$2:$B$33,2,FALSE)),0)</f>
        <v/>
      </c>
      <c r="AY27" s="32" t="str">
        <f t="shared" si="21"/>
        <v/>
      </c>
      <c r="AZ27" s="34">
        <f t="shared" si="22"/>
        <v>68</v>
      </c>
      <c r="BA27" s="34">
        <f t="shared" ca="1" si="23"/>
        <v>84.32</v>
      </c>
      <c r="BB27" s="4">
        <f t="shared" ca="1" si="24"/>
        <v>25</v>
      </c>
    </row>
    <row r="28" spans="1:54" x14ac:dyDescent="0.3">
      <c r="A28" s="4">
        <f t="shared" ca="1" si="0"/>
        <v>26</v>
      </c>
      <c r="B28" s="4"/>
      <c r="C28" s="46"/>
      <c r="D28" s="46"/>
      <c r="E28" s="85"/>
      <c r="F28" s="75">
        <v>33680</v>
      </c>
      <c r="G28" s="30">
        <f t="shared" ca="1" si="1"/>
        <v>33</v>
      </c>
      <c r="H28" s="57"/>
      <c r="I28" s="62"/>
      <c r="J28" s="28">
        <v>12</v>
      </c>
      <c r="K28" s="2">
        <f t="shared" si="2"/>
        <v>9</v>
      </c>
      <c r="L28" s="2">
        <f>IFERROR(IF(K28="","",VLOOKUP(K28,'Concordance Classmt &amp; Points'!$A$2:$B$33,2,FALSE)),0)</f>
        <v>32</v>
      </c>
      <c r="M28" s="102">
        <f t="shared" ca="1" si="3"/>
        <v>34.4</v>
      </c>
      <c r="N28" s="106"/>
      <c r="O28" s="28">
        <v>12</v>
      </c>
      <c r="P28" s="71"/>
      <c r="Q28" s="2">
        <f t="shared" si="4"/>
        <v>8</v>
      </c>
      <c r="R28" s="2">
        <f>IFERROR(IF(Q28="","",VLOOKUP(Q28,'Concordance Classmt &amp; Points'!$A$2:$B$33,2,FALSE)),0)</f>
        <v>34</v>
      </c>
      <c r="S28" s="32">
        <f t="shared" ca="1" si="5"/>
        <v>36.549999999999997</v>
      </c>
      <c r="T28" s="48"/>
      <c r="U28" s="2" t="str">
        <f t="shared" si="6"/>
        <v/>
      </c>
      <c r="V28" s="2" t="str">
        <f>IFERROR(IF(U28="","",VLOOKUP(U28,'Concordance Classmt &amp; Points'!$A$2:$B$33,2,FALSE)),0)</f>
        <v/>
      </c>
      <c r="W28" s="32" t="str">
        <f t="shared" si="7"/>
        <v/>
      </c>
      <c r="X28" s="48"/>
      <c r="Y28" s="2" t="str">
        <f t="shared" si="8"/>
        <v/>
      </c>
      <c r="Z28" s="2" t="str">
        <f>IFERROR(IF(Y28="","",VLOOKUP(Y28,'Concordance Classmt &amp; Points'!$A$2:$B$33,2,FALSE)),0)</f>
        <v/>
      </c>
      <c r="AA28" s="32" t="str">
        <f t="shared" si="9"/>
        <v/>
      </c>
      <c r="AB28" s="54"/>
      <c r="AC28" s="2" t="str">
        <f t="shared" si="10"/>
        <v/>
      </c>
      <c r="AD28" s="2" t="str">
        <f>IFERROR(IF(AC28="","",VLOOKUP(AC28,'Concordance Classmt &amp; Points'!$A$2:$B$33,2,FALSE)),0)</f>
        <v/>
      </c>
      <c r="AE28" s="32" t="str">
        <f t="shared" si="11"/>
        <v/>
      </c>
      <c r="AF28" s="54"/>
      <c r="AG28" s="2" t="str">
        <f t="shared" si="12"/>
        <v/>
      </c>
      <c r="AH28" s="2" t="str">
        <f>IFERROR(IF(AG28="","",VLOOKUP(AG28,'Concordance Classmt &amp; Points'!$A$2:$B$33,2,FALSE)),0)</f>
        <v/>
      </c>
      <c r="AI28" s="32" t="str">
        <f t="shared" si="13"/>
        <v/>
      </c>
      <c r="AJ28" s="48"/>
      <c r="AK28" s="2" t="str">
        <f t="shared" si="14"/>
        <v/>
      </c>
      <c r="AL28" s="2" t="str">
        <f>IFERROR(IF(AK28="","",VLOOKUP(AK28,'Concordance Classmt &amp; Points'!$A$2:$B$33,2,FALSE)),0)</f>
        <v/>
      </c>
      <c r="AM28" s="32" t="str">
        <f t="shared" si="15"/>
        <v/>
      </c>
      <c r="AN28" s="48"/>
      <c r="AO28" s="2" t="str">
        <f t="shared" si="16"/>
        <v/>
      </c>
      <c r="AP28" s="2" t="str">
        <f>IFERROR(IF(AO28="","",VLOOKUP(AO28,'Concordance Classmt &amp; Points'!$A$2:$B$33,2,FALSE)),0)</f>
        <v/>
      </c>
      <c r="AQ28" s="32" t="str">
        <f t="shared" si="17"/>
        <v/>
      </c>
      <c r="AR28" s="48"/>
      <c r="AS28" s="2" t="str">
        <f t="shared" si="18"/>
        <v/>
      </c>
      <c r="AT28" s="2" t="str">
        <f>IFERROR(IF(AS28="","",VLOOKUP(AS28,'Concordance Classmt &amp; Points'!$A$2:$B$33,2,FALSE)),0)</f>
        <v/>
      </c>
      <c r="AU28" s="32" t="str">
        <f t="shared" si="19"/>
        <v/>
      </c>
      <c r="AV28" s="48"/>
      <c r="AW28" s="2" t="str">
        <f t="shared" si="20"/>
        <v/>
      </c>
      <c r="AX28" s="2" t="str">
        <f>IFERROR(IF(AW28="","",VLOOKUP(AW28,'Concordance Classmt &amp; Points'!$A$2:$B$33,2,FALSE)),0)</f>
        <v/>
      </c>
      <c r="AY28" s="32" t="str">
        <f t="shared" si="21"/>
        <v/>
      </c>
      <c r="AZ28" s="34">
        <f t="shared" si="22"/>
        <v>66</v>
      </c>
      <c r="BA28" s="34">
        <f t="shared" ca="1" si="23"/>
        <v>70.949999999999989</v>
      </c>
      <c r="BB28" s="4">
        <f t="shared" ca="1" si="24"/>
        <v>26</v>
      </c>
    </row>
    <row r="29" spans="1:54" x14ac:dyDescent="0.3">
      <c r="A29" s="4">
        <f t="shared" ca="1" si="0"/>
        <v>27</v>
      </c>
      <c r="B29" s="4"/>
      <c r="C29" s="46"/>
      <c r="D29" s="46"/>
      <c r="E29" s="85"/>
      <c r="F29" s="75">
        <v>32218</v>
      </c>
      <c r="G29" s="30">
        <f t="shared" ca="1" si="1"/>
        <v>37</v>
      </c>
      <c r="H29" s="57"/>
      <c r="I29" s="62"/>
      <c r="J29" s="28">
        <v>11</v>
      </c>
      <c r="K29" s="2">
        <f t="shared" si="2"/>
        <v>12</v>
      </c>
      <c r="L29" s="2">
        <f>IFERROR(IF(K29="","",VLOOKUP(K29,'Concordance Classmt &amp; Points'!$A$2:$B$33,2,FALSE)),0)</f>
        <v>29</v>
      </c>
      <c r="M29" s="102">
        <f t="shared" ca="1" si="3"/>
        <v>32.914999999999999</v>
      </c>
      <c r="N29" s="106"/>
      <c r="O29" s="28">
        <v>11</v>
      </c>
      <c r="P29" s="71"/>
      <c r="Q29" s="2">
        <f t="shared" si="4"/>
        <v>11</v>
      </c>
      <c r="R29" s="2">
        <f>IFERROR(IF(Q29="","",VLOOKUP(Q29,'Concordance Classmt &amp; Points'!$A$2:$B$33,2,FALSE)),0)</f>
        <v>30</v>
      </c>
      <c r="S29" s="32">
        <f t="shared" ca="1" si="5"/>
        <v>34.049999999999997</v>
      </c>
      <c r="T29" s="48"/>
      <c r="U29" s="2" t="str">
        <f t="shared" si="6"/>
        <v/>
      </c>
      <c r="V29" s="2" t="str">
        <f>IFERROR(IF(U29="","",VLOOKUP(U29,'Concordance Classmt &amp; Points'!$A$2:$B$33,2,FALSE)),0)</f>
        <v/>
      </c>
      <c r="W29" s="32" t="str">
        <f t="shared" si="7"/>
        <v/>
      </c>
      <c r="X29" s="48"/>
      <c r="Y29" s="2" t="str">
        <f t="shared" si="8"/>
        <v/>
      </c>
      <c r="Z29" s="2" t="str">
        <f>IFERROR(IF(Y29="","",VLOOKUP(Y29,'Concordance Classmt &amp; Points'!$A$2:$B$33,2,FALSE)),0)</f>
        <v/>
      </c>
      <c r="AA29" s="32" t="str">
        <f t="shared" si="9"/>
        <v/>
      </c>
      <c r="AB29" s="54"/>
      <c r="AC29" s="2" t="str">
        <f t="shared" si="10"/>
        <v/>
      </c>
      <c r="AD29" s="2" t="str">
        <f>IFERROR(IF(AC29="","",VLOOKUP(AC29,'Concordance Classmt &amp; Points'!$A$2:$B$33,2,FALSE)),0)</f>
        <v/>
      </c>
      <c r="AE29" s="32" t="str">
        <f t="shared" si="11"/>
        <v/>
      </c>
      <c r="AF29" s="54"/>
      <c r="AG29" s="2" t="str">
        <f t="shared" si="12"/>
        <v/>
      </c>
      <c r="AH29" s="2" t="str">
        <f>IFERROR(IF(AG29="","",VLOOKUP(AG29,'Concordance Classmt &amp; Points'!$A$2:$B$33,2,FALSE)),0)</f>
        <v/>
      </c>
      <c r="AI29" s="32" t="str">
        <f t="shared" si="13"/>
        <v/>
      </c>
      <c r="AJ29" s="48"/>
      <c r="AK29" s="2" t="str">
        <f t="shared" si="14"/>
        <v/>
      </c>
      <c r="AL29" s="2" t="str">
        <f>IFERROR(IF(AK29="","",VLOOKUP(AK29,'Concordance Classmt &amp; Points'!$A$2:$B$33,2,FALSE)),0)</f>
        <v/>
      </c>
      <c r="AM29" s="32" t="str">
        <f t="shared" si="15"/>
        <v/>
      </c>
      <c r="AN29" s="48"/>
      <c r="AO29" s="2" t="str">
        <f t="shared" si="16"/>
        <v/>
      </c>
      <c r="AP29" s="2" t="str">
        <f>IFERROR(IF(AO29="","",VLOOKUP(AO29,'Concordance Classmt &amp; Points'!$A$2:$B$33,2,FALSE)),0)</f>
        <v/>
      </c>
      <c r="AQ29" s="32" t="str">
        <f t="shared" si="17"/>
        <v/>
      </c>
      <c r="AR29" s="48"/>
      <c r="AS29" s="2" t="str">
        <f t="shared" si="18"/>
        <v/>
      </c>
      <c r="AT29" s="2" t="str">
        <f>IFERROR(IF(AS29="","",VLOOKUP(AS29,'Concordance Classmt &amp; Points'!$A$2:$B$33,2,FALSE)),0)</f>
        <v/>
      </c>
      <c r="AU29" s="32" t="str">
        <f t="shared" si="19"/>
        <v/>
      </c>
      <c r="AV29" s="48"/>
      <c r="AW29" s="2" t="str">
        <f t="shared" si="20"/>
        <v/>
      </c>
      <c r="AX29" s="2" t="str">
        <f>IFERROR(IF(AW29="","",VLOOKUP(AW29,'Concordance Classmt &amp; Points'!$A$2:$B$33,2,FALSE)),0)</f>
        <v/>
      </c>
      <c r="AY29" s="32" t="str">
        <f t="shared" si="21"/>
        <v/>
      </c>
      <c r="AZ29" s="34">
        <f t="shared" si="22"/>
        <v>59</v>
      </c>
      <c r="BA29" s="34">
        <f t="shared" ca="1" si="23"/>
        <v>66.965000000000003</v>
      </c>
      <c r="BB29" s="4">
        <f t="shared" ca="1" si="24"/>
        <v>27</v>
      </c>
    </row>
    <row r="30" spans="1:54" x14ac:dyDescent="0.3">
      <c r="A30" s="4">
        <f t="shared" ca="1" si="0"/>
        <v>28</v>
      </c>
      <c r="B30" s="4"/>
      <c r="C30" s="46"/>
      <c r="D30" s="46"/>
      <c r="E30" s="85"/>
      <c r="F30" s="75">
        <v>32507</v>
      </c>
      <c r="G30" s="30">
        <f t="shared" ca="1" si="1"/>
        <v>36</v>
      </c>
      <c r="H30" s="57"/>
      <c r="I30" s="62"/>
      <c r="J30" s="28">
        <v>10</v>
      </c>
      <c r="K30" s="2">
        <f t="shared" si="2"/>
        <v>14</v>
      </c>
      <c r="L30" s="2">
        <f>IFERROR(IF(K30="","",VLOOKUP(K30,'Concordance Classmt &amp; Points'!$A$2:$B$33,2,FALSE)),0)</f>
        <v>27</v>
      </c>
      <c r="M30" s="102">
        <f t="shared" ca="1" si="3"/>
        <v>30.240000000000002</v>
      </c>
      <c r="N30" s="106"/>
      <c r="O30" s="28">
        <v>10</v>
      </c>
      <c r="P30" s="71"/>
      <c r="Q30" s="2">
        <f t="shared" si="4"/>
        <v>13</v>
      </c>
      <c r="R30" s="2">
        <f>IFERROR(IF(Q30="","",VLOOKUP(Q30,'Concordance Classmt &amp; Points'!$A$2:$B$33,2,FALSE)),0)</f>
        <v>28</v>
      </c>
      <c r="S30" s="32">
        <f t="shared" ca="1" si="5"/>
        <v>31.36</v>
      </c>
      <c r="T30" s="48"/>
      <c r="U30" s="2" t="str">
        <f t="shared" si="6"/>
        <v/>
      </c>
      <c r="V30" s="2" t="str">
        <f>IFERROR(IF(U30="","",VLOOKUP(U30,'Concordance Classmt &amp; Points'!$A$2:$B$33,2,FALSE)),0)</f>
        <v/>
      </c>
      <c r="W30" s="32" t="str">
        <f t="shared" si="7"/>
        <v/>
      </c>
      <c r="X30" s="48"/>
      <c r="Y30" s="2" t="str">
        <f t="shared" si="8"/>
        <v/>
      </c>
      <c r="Z30" s="2" t="str">
        <f>IFERROR(IF(Y30="","",VLOOKUP(Y30,'Concordance Classmt &amp; Points'!$A$2:$B$33,2,FALSE)),0)</f>
        <v/>
      </c>
      <c r="AA30" s="32" t="str">
        <f t="shared" si="9"/>
        <v/>
      </c>
      <c r="AB30" s="54"/>
      <c r="AC30" s="2" t="str">
        <f t="shared" si="10"/>
        <v/>
      </c>
      <c r="AD30" s="2" t="str">
        <f>IFERROR(IF(AC30="","",VLOOKUP(AC30,'Concordance Classmt &amp; Points'!$A$2:$B$33,2,FALSE)),0)</f>
        <v/>
      </c>
      <c r="AE30" s="32" t="str">
        <f t="shared" si="11"/>
        <v/>
      </c>
      <c r="AF30" s="54"/>
      <c r="AG30" s="2" t="str">
        <f t="shared" si="12"/>
        <v/>
      </c>
      <c r="AH30" s="2" t="str">
        <f>IFERROR(IF(AG30="","",VLOOKUP(AG30,'Concordance Classmt &amp; Points'!$A$2:$B$33,2,FALSE)),0)</f>
        <v/>
      </c>
      <c r="AI30" s="32" t="str">
        <f t="shared" si="13"/>
        <v/>
      </c>
      <c r="AJ30" s="48"/>
      <c r="AK30" s="2" t="str">
        <f t="shared" si="14"/>
        <v/>
      </c>
      <c r="AL30" s="2" t="str">
        <f>IFERROR(IF(AK30="","",VLOOKUP(AK30,'Concordance Classmt &amp; Points'!$A$2:$B$33,2,FALSE)),0)</f>
        <v/>
      </c>
      <c r="AM30" s="32" t="str">
        <f t="shared" si="15"/>
        <v/>
      </c>
      <c r="AN30" s="48"/>
      <c r="AO30" s="2" t="str">
        <f t="shared" si="16"/>
        <v/>
      </c>
      <c r="AP30" s="2" t="str">
        <f>IFERROR(IF(AO30="","",VLOOKUP(AO30,'Concordance Classmt &amp; Points'!$A$2:$B$33,2,FALSE)),0)</f>
        <v/>
      </c>
      <c r="AQ30" s="32" t="str">
        <f t="shared" si="17"/>
        <v/>
      </c>
      <c r="AR30" s="48"/>
      <c r="AS30" s="2" t="str">
        <f t="shared" si="18"/>
        <v/>
      </c>
      <c r="AT30" s="2" t="str">
        <f>IFERROR(IF(AS30="","",VLOOKUP(AS30,'Concordance Classmt &amp; Points'!$A$2:$B$33,2,FALSE)),0)</f>
        <v/>
      </c>
      <c r="AU30" s="32" t="str">
        <f t="shared" si="19"/>
        <v/>
      </c>
      <c r="AV30" s="48"/>
      <c r="AW30" s="2" t="str">
        <f t="shared" si="20"/>
        <v/>
      </c>
      <c r="AX30" s="2" t="str">
        <f>IFERROR(IF(AW30="","",VLOOKUP(AW30,'Concordance Classmt &amp; Points'!$A$2:$B$33,2,FALSE)),0)</f>
        <v/>
      </c>
      <c r="AY30" s="32" t="str">
        <f t="shared" si="21"/>
        <v/>
      </c>
      <c r="AZ30" s="34">
        <f t="shared" si="22"/>
        <v>55</v>
      </c>
      <c r="BA30" s="34">
        <f t="shared" ca="1" si="23"/>
        <v>61.6</v>
      </c>
      <c r="BB30" s="4">
        <f t="shared" ca="1" si="24"/>
        <v>28</v>
      </c>
    </row>
    <row r="31" spans="1:54" x14ac:dyDescent="0.3">
      <c r="A31" s="4">
        <f t="shared" ca="1" si="0"/>
        <v>29</v>
      </c>
      <c r="B31" s="4"/>
      <c r="C31" s="46"/>
      <c r="D31" s="46"/>
      <c r="E31" s="85"/>
      <c r="F31" s="75">
        <v>35004</v>
      </c>
      <c r="G31" s="30">
        <f t="shared" ca="1" si="1"/>
        <v>29</v>
      </c>
      <c r="H31" s="57"/>
      <c r="I31" s="62"/>
      <c r="J31" s="28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102">
        <f t="shared" ca="1" si="3"/>
        <v>0</v>
      </c>
      <c r="N31" s="106"/>
      <c r="O31" s="28">
        <v>5</v>
      </c>
      <c r="P31" s="71"/>
      <c r="Q31" s="2">
        <f t="shared" si="4"/>
        <v>34</v>
      </c>
      <c r="R31" s="2">
        <f>IFERROR(IF(Q31="","",VLOOKUP(Q31,'Concordance Classmt &amp; Points'!$A$2:$B$33,2,FALSE)),0)</f>
        <v>0</v>
      </c>
      <c r="S31" s="32">
        <f t="shared" ca="1" si="5"/>
        <v>0</v>
      </c>
      <c r="T31" s="48"/>
      <c r="U31" s="2" t="str">
        <f t="shared" si="6"/>
        <v/>
      </c>
      <c r="V31" s="2" t="str">
        <f>IFERROR(IF(U31="","",VLOOKUP(U31,'Concordance Classmt &amp; Points'!$A$2:$B$33,2,FALSE)),0)</f>
        <v/>
      </c>
      <c r="W31" s="32" t="str">
        <f t="shared" si="7"/>
        <v/>
      </c>
      <c r="X31" s="48"/>
      <c r="Y31" s="2" t="str">
        <f t="shared" si="8"/>
        <v/>
      </c>
      <c r="Z31" s="2" t="str">
        <f>IFERROR(IF(Y31="","",VLOOKUP(Y31,'Concordance Classmt &amp; Points'!$A$2:$B$33,2,FALSE)),0)</f>
        <v/>
      </c>
      <c r="AA31" s="32" t="str">
        <f t="shared" si="9"/>
        <v/>
      </c>
      <c r="AB31" s="54">
        <v>2.6168981481481481E-3</v>
      </c>
      <c r="AC31" s="2">
        <f t="shared" si="10"/>
        <v>11</v>
      </c>
      <c r="AD31" s="2">
        <f>IFERROR(IF(AC31="","",VLOOKUP(AC31,'Concordance Classmt &amp; Points'!$A$2:$B$33,2,FALSE)),0)</f>
        <v>30</v>
      </c>
      <c r="AE31" s="32">
        <f t="shared" ca="1" si="11"/>
        <v>30.45</v>
      </c>
      <c r="AF31" s="54">
        <v>2.6168981481481481E-3</v>
      </c>
      <c r="AG31" s="2">
        <f t="shared" si="12"/>
        <v>11</v>
      </c>
      <c r="AH31" s="2">
        <f>IFERROR(IF(AG31="","",VLOOKUP(AG31,'Concordance Classmt &amp; Points'!$A$2:$B$33,2,FALSE)),0)</f>
        <v>30</v>
      </c>
      <c r="AI31" s="32">
        <f t="shared" ca="1" si="13"/>
        <v>30.45</v>
      </c>
      <c r="AJ31" s="48"/>
      <c r="AK31" s="2" t="str">
        <f t="shared" si="14"/>
        <v/>
      </c>
      <c r="AL31" s="2" t="str">
        <f>IFERROR(IF(AK31="","",VLOOKUP(AK31,'Concordance Classmt &amp; Points'!$A$2:$B$33,2,FALSE)),0)</f>
        <v/>
      </c>
      <c r="AM31" s="32" t="str">
        <f t="shared" si="15"/>
        <v/>
      </c>
      <c r="AN31" s="48"/>
      <c r="AO31" s="2" t="str">
        <f t="shared" si="16"/>
        <v/>
      </c>
      <c r="AP31" s="2" t="str">
        <f>IFERROR(IF(AO31="","",VLOOKUP(AO31,'Concordance Classmt &amp; Points'!$A$2:$B$33,2,FALSE)),0)</f>
        <v/>
      </c>
      <c r="AQ31" s="32" t="str">
        <f t="shared" si="17"/>
        <v/>
      </c>
      <c r="AR31" s="48"/>
      <c r="AS31" s="2" t="str">
        <f t="shared" si="18"/>
        <v/>
      </c>
      <c r="AT31" s="2" t="str">
        <f>IFERROR(IF(AS31="","",VLOOKUP(AS31,'Concordance Classmt &amp; Points'!$A$2:$B$33,2,FALSE)),0)</f>
        <v/>
      </c>
      <c r="AU31" s="32" t="str">
        <f t="shared" si="19"/>
        <v/>
      </c>
      <c r="AV31" s="48"/>
      <c r="AW31" s="2" t="str">
        <f t="shared" si="20"/>
        <v/>
      </c>
      <c r="AX31" s="2" t="str">
        <f>IFERROR(IF(AW31="","",VLOOKUP(AW31,'Concordance Classmt &amp; Points'!$A$2:$B$33,2,FALSE)),0)</f>
        <v/>
      </c>
      <c r="AY31" s="32" t="str">
        <f t="shared" si="21"/>
        <v/>
      </c>
      <c r="AZ31" s="34">
        <f t="shared" si="22"/>
        <v>60</v>
      </c>
      <c r="BA31" s="34">
        <f t="shared" ca="1" si="23"/>
        <v>60.9</v>
      </c>
      <c r="BB31" s="4">
        <f t="shared" ca="1" si="24"/>
        <v>29</v>
      </c>
    </row>
    <row r="32" spans="1:54" x14ac:dyDescent="0.3">
      <c r="A32" s="4">
        <f t="shared" ca="1" si="0"/>
        <v>30</v>
      </c>
      <c r="B32" s="4"/>
      <c r="C32" s="49"/>
      <c r="D32" s="49"/>
      <c r="E32" s="87"/>
      <c r="F32" s="77">
        <v>33725</v>
      </c>
      <c r="G32" s="50">
        <f t="shared" ca="1" si="1"/>
        <v>33</v>
      </c>
      <c r="H32" s="58"/>
      <c r="I32" s="63"/>
      <c r="J32" s="28">
        <v>10</v>
      </c>
      <c r="K32" s="2">
        <f t="shared" si="2"/>
        <v>14</v>
      </c>
      <c r="L32" s="2">
        <f>IFERROR(IF(K32="","",VLOOKUP(K32,'Concordance Classmt &amp; Points'!$A$2:$B$33,2,FALSE)),0)</f>
        <v>27</v>
      </c>
      <c r="M32" s="102">
        <f t="shared" ca="1" si="3"/>
        <v>29.024999999999999</v>
      </c>
      <c r="N32" s="106"/>
      <c r="O32" s="28">
        <v>10</v>
      </c>
      <c r="P32" s="71"/>
      <c r="Q32" s="2">
        <f t="shared" si="4"/>
        <v>13</v>
      </c>
      <c r="R32" s="2">
        <f>IFERROR(IF(Q32="","",VLOOKUP(Q32,'Concordance Classmt &amp; Points'!$A$2:$B$33,2,FALSE)),0)</f>
        <v>28</v>
      </c>
      <c r="S32" s="32">
        <f t="shared" ca="1" si="5"/>
        <v>30.1</v>
      </c>
      <c r="T32" s="48"/>
      <c r="U32" s="2" t="str">
        <f t="shared" si="6"/>
        <v/>
      </c>
      <c r="V32" s="2" t="str">
        <f>IFERROR(IF(U32="","",VLOOKUP(U32,'Concordance Classmt &amp; Points'!$A$2:$B$33,2,FALSE)),0)</f>
        <v/>
      </c>
      <c r="W32" s="32" t="str">
        <f t="shared" si="7"/>
        <v/>
      </c>
      <c r="X32" s="48"/>
      <c r="Y32" s="2" t="str">
        <f t="shared" si="8"/>
        <v/>
      </c>
      <c r="Z32" s="2" t="str">
        <f>IFERROR(IF(Y32="","",VLOOKUP(Y32,'Concordance Classmt &amp; Points'!$A$2:$B$33,2,FALSE)),0)</f>
        <v/>
      </c>
      <c r="AA32" s="32" t="str">
        <f t="shared" si="9"/>
        <v/>
      </c>
      <c r="AB32" s="54"/>
      <c r="AC32" s="2" t="str">
        <f t="shared" si="10"/>
        <v/>
      </c>
      <c r="AD32" s="2" t="str">
        <f>IFERROR(IF(AC32="","",VLOOKUP(AC32,'Concordance Classmt &amp; Points'!$A$2:$B$33,2,FALSE)),0)</f>
        <v/>
      </c>
      <c r="AE32" s="32" t="str">
        <f t="shared" si="11"/>
        <v/>
      </c>
      <c r="AF32" s="54"/>
      <c r="AG32" s="2" t="str">
        <f t="shared" si="12"/>
        <v/>
      </c>
      <c r="AH32" s="2" t="str">
        <f>IFERROR(IF(AG32="","",VLOOKUP(AG32,'Concordance Classmt &amp; Points'!$A$2:$B$33,2,FALSE)),0)</f>
        <v/>
      </c>
      <c r="AI32" s="32" t="str">
        <f t="shared" si="13"/>
        <v/>
      </c>
      <c r="AJ32" s="48"/>
      <c r="AK32" s="2" t="str">
        <f t="shared" si="14"/>
        <v/>
      </c>
      <c r="AL32" s="2" t="str">
        <f>IFERROR(IF(AK32="","",VLOOKUP(AK32,'Concordance Classmt &amp; Points'!$A$2:$B$33,2,FALSE)),0)</f>
        <v/>
      </c>
      <c r="AM32" s="32" t="str">
        <f t="shared" si="15"/>
        <v/>
      </c>
      <c r="AN32" s="48"/>
      <c r="AO32" s="2" t="str">
        <f t="shared" si="16"/>
        <v/>
      </c>
      <c r="AP32" s="2" t="str">
        <f>IFERROR(IF(AO32="","",VLOOKUP(AO32,'Concordance Classmt &amp; Points'!$A$2:$B$33,2,FALSE)),0)</f>
        <v/>
      </c>
      <c r="AQ32" s="32" t="str">
        <f t="shared" si="17"/>
        <v/>
      </c>
      <c r="AR32" s="48"/>
      <c r="AS32" s="2" t="str">
        <f t="shared" si="18"/>
        <v/>
      </c>
      <c r="AT32" s="2" t="str">
        <f>IFERROR(IF(AS32="","",VLOOKUP(AS32,'Concordance Classmt &amp; Points'!$A$2:$B$33,2,FALSE)),0)</f>
        <v/>
      </c>
      <c r="AU32" s="32" t="str">
        <f t="shared" si="19"/>
        <v/>
      </c>
      <c r="AV32" s="48"/>
      <c r="AW32" s="2" t="str">
        <f t="shared" si="20"/>
        <v/>
      </c>
      <c r="AX32" s="2" t="str">
        <f>IFERROR(IF(AW32="","",VLOOKUP(AW32,'Concordance Classmt &amp; Points'!$A$2:$B$33,2,FALSE)),0)</f>
        <v/>
      </c>
      <c r="AY32" s="32" t="str">
        <f t="shared" si="21"/>
        <v/>
      </c>
      <c r="AZ32" s="34">
        <f t="shared" si="22"/>
        <v>55</v>
      </c>
      <c r="BA32" s="34">
        <f t="shared" ca="1" si="23"/>
        <v>59.125</v>
      </c>
      <c r="BB32" s="4">
        <f t="shared" ca="1" si="24"/>
        <v>30</v>
      </c>
    </row>
    <row r="33" spans="1:54" x14ac:dyDescent="0.3">
      <c r="A33" s="4">
        <f t="shared" ca="1" si="0"/>
        <v>30</v>
      </c>
      <c r="B33" s="4"/>
      <c r="C33" s="46"/>
      <c r="D33" s="46"/>
      <c r="E33" s="85"/>
      <c r="F33" s="75">
        <v>33424</v>
      </c>
      <c r="G33" s="30">
        <f t="shared" ca="1" si="1"/>
        <v>33</v>
      </c>
      <c r="H33" s="57"/>
      <c r="I33" s="62"/>
      <c r="J33" s="28">
        <v>10</v>
      </c>
      <c r="K33" s="2">
        <f t="shared" si="2"/>
        <v>14</v>
      </c>
      <c r="L33" s="2">
        <f>IFERROR(IF(K33="","",VLOOKUP(K33,'Concordance Classmt &amp; Points'!$A$2:$B$33,2,FALSE)),0)</f>
        <v>27</v>
      </c>
      <c r="M33" s="102">
        <f t="shared" ca="1" si="3"/>
        <v>29.024999999999999</v>
      </c>
      <c r="N33" s="106"/>
      <c r="O33" s="28">
        <v>10</v>
      </c>
      <c r="P33" s="71"/>
      <c r="Q33" s="2">
        <f t="shared" si="4"/>
        <v>13</v>
      </c>
      <c r="R33" s="2">
        <f>IFERROR(IF(Q33="","",VLOOKUP(Q33,'Concordance Classmt &amp; Points'!$A$2:$B$33,2,FALSE)),0)</f>
        <v>28</v>
      </c>
      <c r="S33" s="32">
        <f t="shared" ca="1" si="5"/>
        <v>30.1</v>
      </c>
      <c r="T33" s="48"/>
      <c r="U33" s="2" t="str">
        <f t="shared" si="6"/>
        <v/>
      </c>
      <c r="V33" s="2" t="str">
        <f>IFERROR(IF(U33="","",VLOOKUP(U33,'Concordance Classmt &amp; Points'!$A$2:$B$33,2,FALSE)),0)</f>
        <v/>
      </c>
      <c r="W33" s="32" t="str">
        <f t="shared" si="7"/>
        <v/>
      </c>
      <c r="X33" s="48"/>
      <c r="Y33" s="2" t="str">
        <f t="shared" si="8"/>
        <v/>
      </c>
      <c r="Z33" s="2" t="str">
        <f>IFERROR(IF(Y33="","",VLOOKUP(Y33,'Concordance Classmt &amp; Points'!$A$2:$B$33,2,FALSE)),0)</f>
        <v/>
      </c>
      <c r="AA33" s="32" t="str">
        <f t="shared" si="9"/>
        <v/>
      </c>
      <c r="AB33" s="54"/>
      <c r="AC33" s="2" t="str">
        <f t="shared" si="10"/>
        <v/>
      </c>
      <c r="AD33" s="2" t="str">
        <f>IFERROR(IF(AC33="","",VLOOKUP(AC33,'Concordance Classmt &amp; Points'!$A$2:$B$33,2,FALSE)),0)</f>
        <v/>
      </c>
      <c r="AE33" s="32" t="str">
        <f t="shared" si="11"/>
        <v/>
      </c>
      <c r="AF33" s="54"/>
      <c r="AG33" s="2" t="str">
        <f t="shared" si="12"/>
        <v/>
      </c>
      <c r="AH33" s="2" t="str">
        <f>IFERROR(IF(AG33="","",VLOOKUP(AG33,'Concordance Classmt &amp; Points'!$A$2:$B$33,2,FALSE)),0)</f>
        <v/>
      </c>
      <c r="AI33" s="32" t="str">
        <f t="shared" si="13"/>
        <v/>
      </c>
      <c r="AJ33" s="48"/>
      <c r="AK33" s="2" t="str">
        <f t="shared" si="14"/>
        <v/>
      </c>
      <c r="AL33" s="2" t="str">
        <f>IFERROR(IF(AK33="","",VLOOKUP(AK33,'Concordance Classmt &amp; Points'!$A$2:$B$33,2,FALSE)),0)</f>
        <v/>
      </c>
      <c r="AM33" s="32" t="str">
        <f t="shared" si="15"/>
        <v/>
      </c>
      <c r="AN33" s="48"/>
      <c r="AO33" s="2" t="str">
        <f t="shared" si="16"/>
        <v/>
      </c>
      <c r="AP33" s="2" t="str">
        <f>IFERROR(IF(AO33="","",VLOOKUP(AO33,'Concordance Classmt &amp; Points'!$A$2:$B$33,2,FALSE)),0)</f>
        <v/>
      </c>
      <c r="AQ33" s="32" t="str">
        <f t="shared" si="17"/>
        <v/>
      </c>
      <c r="AR33" s="48"/>
      <c r="AS33" s="2" t="str">
        <f t="shared" si="18"/>
        <v/>
      </c>
      <c r="AT33" s="2" t="str">
        <f>IFERROR(IF(AS33="","",VLOOKUP(AS33,'Concordance Classmt &amp; Points'!$A$2:$B$33,2,FALSE)),0)</f>
        <v/>
      </c>
      <c r="AU33" s="32" t="str">
        <f t="shared" si="19"/>
        <v/>
      </c>
      <c r="AV33" s="48"/>
      <c r="AW33" s="2" t="str">
        <f t="shared" si="20"/>
        <v/>
      </c>
      <c r="AX33" s="2" t="str">
        <f>IFERROR(IF(AW33="","",VLOOKUP(AW33,'Concordance Classmt &amp; Points'!$A$2:$B$33,2,FALSE)),0)</f>
        <v/>
      </c>
      <c r="AY33" s="32" t="str">
        <f t="shared" si="21"/>
        <v/>
      </c>
      <c r="AZ33" s="34">
        <f t="shared" si="22"/>
        <v>55</v>
      </c>
      <c r="BA33" s="34">
        <f t="shared" ca="1" si="23"/>
        <v>59.125</v>
      </c>
      <c r="BB33" s="4">
        <f t="shared" ca="1" si="24"/>
        <v>30</v>
      </c>
    </row>
    <row r="34" spans="1:54" x14ac:dyDescent="0.3">
      <c r="A34" s="4">
        <f t="shared" ca="1" si="0"/>
        <v>32</v>
      </c>
      <c r="B34" s="4" t="s">
        <v>40</v>
      </c>
      <c r="C34" s="49"/>
      <c r="D34" s="49"/>
      <c r="E34" s="87"/>
      <c r="F34" s="77">
        <v>35889</v>
      </c>
      <c r="G34" s="50">
        <f t="shared" ca="1" si="1"/>
        <v>27</v>
      </c>
      <c r="H34" s="58"/>
      <c r="I34" s="63"/>
      <c r="J34" s="28">
        <v>11</v>
      </c>
      <c r="K34" s="2">
        <f t="shared" si="2"/>
        <v>12</v>
      </c>
      <c r="L34" s="2">
        <f>IFERROR(IF(K34="","",VLOOKUP(K34,'Concordance Classmt &amp; Points'!$A$2:$B$33,2,FALSE)),0)</f>
        <v>29</v>
      </c>
      <c r="M34" s="102">
        <f t="shared" ca="1" si="3"/>
        <v>29</v>
      </c>
      <c r="N34" s="106"/>
      <c r="O34" s="28">
        <v>11</v>
      </c>
      <c r="P34" s="71"/>
      <c r="Q34" s="2">
        <f t="shared" si="4"/>
        <v>11</v>
      </c>
      <c r="R34" s="2">
        <f>IFERROR(IF(Q34="","",VLOOKUP(Q34,'Concordance Classmt &amp; Points'!$A$2:$B$33,2,FALSE)),0)</f>
        <v>30</v>
      </c>
      <c r="S34" s="32">
        <f t="shared" ca="1" si="5"/>
        <v>30</v>
      </c>
      <c r="T34" s="48"/>
      <c r="U34" s="2" t="str">
        <f t="shared" si="6"/>
        <v/>
      </c>
      <c r="V34" s="2" t="str">
        <f>IFERROR(IF(U34="","",VLOOKUP(U34,'Concordance Classmt &amp; Points'!$A$2:$B$33,2,FALSE)),0)</f>
        <v/>
      </c>
      <c r="W34" s="32" t="str">
        <f t="shared" si="7"/>
        <v/>
      </c>
      <c r="X34" s="48"/>
      <c r="Y34" s="2" t="str">
        <f t="shared" si="8"/>
        <v/>
      </c>
      <c r="Z34" s="2" t="str">
        <f>IFERROR(IF(Y34="","",VLOOKUP(Y34,'Concordance Classmt &amp; Points'!$A$2:$B$33,2,FALSE)),0)</f>
        <v/>
      </c>
      <c r="AA34" s="32" t="str">
        <f t="shared" si="9"/>
        <v/>
      </c>
      <c r="AB34" s="54">
        <v>3.3275462962962968E-3</v>
      </c>
      <c r="AC34" s="2">
        <f t="shared" si="10"/>
        <v>31</v>
      </c>
      <c r="AD34" s="2">
        <f>IFERROR(IF(AC34="","",VLOOKUP(AC34,'Concordance Classmt &amp; Points'!$A$2:$B$33,2,FALSE)),0)</f>
        <v>0</v>
      </c>
      <c r="AE34" s="32">
        <f t="shared" ca="1" si="11"/>
        <v>0</v>
      </c>
      <c r="AF34" s="54">
        <v>3.3275462962962968E-3</v>
      </c>
      <c r="AG34" s="2">
        <f t="shared" si="12"/>
        <v>31</v>
      </c>
      <c r="AH34" s="2">
        <f>IFERROR(IF(AG34="","",VLOOKUP(AG34,'Concordance Classmt &amp; Points'!$A$2:$B$33,2,FALSE)),0)</f>
        <v>0</v>
      </c>
      <c r="AI34" s="32">
        <f t="shared" ca="1" si="13"/>
        <v>0</v>
      </c>
      <c r="AJ34" s="48"/>
      <c r="AK34" s="2" t="str">
        <f t="shared" si="14"/>
        <v/>
      </c>
      <c r="AL34" s="2" t="str">
        <f>IFERROR(IF(AK34="","",VLOOKUP(AK34,'Concordance Classmt &amp; Points'!$A$2:$B$33,2,FALSE)),0)</f>
        <v/>
      </c>
      <c r="AM34" s="32" t="str">
        <f t="shared" si="15"/>
        <v/>
      </c>
      <c r="AN34" s="48"/>
      <c r="AO34" s="2" t="str">
        <f t="shared" si="16"/>
        <v/>
      </c>
      <c r="AP34" s="2" t="str">
        <f>IFERROR(IF(AO34="","",VLOOKUP(AO34,'Concordance Classmt &amp; Points'!$A$2:$B$33,2,FALSE)),0)</f>
        <v/>
      </c>
      <c r="AQ34" s="32" t="str">
        <f t="shared" si="17"/>
        <v/>
      </c>
      <c r="AR34" s="48"/>
      <c r="AS34" s="2" t="str">
        <f t="shared" si="18"/>
        <v/>
      </c>
      <c r="AT34" s="2" t="str">
        <f>IFERROR(IF(AS34="","",VLOOKUP(AS34,'Concordance Classmt &amp; Points'!$A$2:$B$33,2,FALSE)),0)</f>
        <v/>
      </c>
      <c r="AU34" s="32" t="str">
        <f t="shared" si="19"/>
        <v/>
      </c>
      <c r="AV34" s="48"/>
      <c r="AW34" s="2" t="str">
        <f t="shared" si="20"/>
        <v/>
      </c>
      <c r="AX34" s="2" t="str">
        <f>IFERROR(IF(AW34="","",VLOOKUP(AW34,'Concordance Classmt &amp; Points'!$A$2:$B$33,2,FALSE)),0)</f>
        <v/>
      </c>
      <c r="AY34" s="32" t="str">
        <f t="shared" si="21"/>
        <v/>
      </c>
      <c r="AZ34" s="34">
        <f t="shared" si="22"/>
        <v>59</v>
      </c>
      <c r="BA34" s="34">
        <f t="shared" ca="1" si="23"/>
        <v>59</v>
      </c>
      <c r="BB34" s="4">
        <f t="shared" ca="1" si="24"/>
        <v>32</v>
      </c>
    </row>
    <row r="35" spans="1:54" x14ac:dyDescent="0.3">
      <c r="A35" s="4">
        <f t="shared" ref="A35:A66" ca="1" si="25">IF(BA35="-","",RANK(BA35,BA$3:BA$72))</f>
        <v>33</v>
      </c>
      <c r="B35" s="4"/>
      <c r="C35" s="46"/>
      <c r="D35" s="46"/>
      <c r="E35" s="85"/>
      <c r="F35" s="75">
        <v>36722</v>
      </c>
      <c r="G35" s="30">
        <f t="shared" ca="1" si="1"/>
        <v>24</v>
      </c>
      <c r="H35" s="57"/>
      <c r="I35" s="62"/>
      <c r="J35" s="28"/>
      <c r="K35" s="2" t="str">
        <f t="shared" ref="K35:K66" si="26">IF(J35="","",RANK(J35,J$3:J$72,0))</f>
        <v/>
      </c>
      <c r="L35" s="2" t="str">
        <f>IFERROR(IF(K35="","",VLOOKUP(K35,'Concordance Classmt &amp; Points'!$A$2:$B$33,2,FALSE)),0)</f>
        <v/>
      </c>
      <c r="M35" s="102" t="str">
        <f t="shared" ref="M35:M66" si="27">IF(ISNUMBER(L35),L35+L35*(MAX(0,$G35-28))*1.5/100,"")</f>
        <v/>
      </c>
      <c r="N35" s="106"/>
      <c r="O35" s="28"/>
      <c r="P35" s="71"/>
      <c r="Q35" s="2" t="str">
        <f t="shared" ref="Q35:Q66" si="28">IF(O35="","",RANK(O35,O$3:O$72,0))</f>
        <v/>
      </c>
      <c r="R35" s="2" t="str">
        <f>IFERROR(IF(Q35="","",VLOOKUP(Q35,'Concordance Classmt &amp; Points'!$A$2:$B$33,2,FALSE)),0)</f>
        <v/>
      </c>
      <c r="S35" s="32" t="str">
        <f t="shared" ref="S35:S66" si="29">IF(ISNUMBER(R35),R35+R35*(MAX(0,$G35-28))*1.5/100,"")</f>
        <v/>
      </c>
      <c r="T35" s="48"/>
      <c r="U35" s="2" t="str">
        <f t="shared" ref="U35:U66" si="30">IF(T35="","",RANK(T35,T$3:T$72,1))</f>
        <v/>
      </c>
      <c r="V35" s="2" t="str">
        <f>IFERROR(IF(U35="","",VLOOKUP(U35,'Concordance Classmt &amp; Points'!$A$2:$B$33,2,FALSE)),0)</f>
        <v/>
      </c>
      <c r="W35" s="32" t="str">
        <f t="shared" ref="W35:W66" si="31">IF(ISNUMBER(V35),V35+V35*(MAX(0,$G35-28))*1.5/100,"")</f>
        <v/>
      </c>
      <c r="X35" s="48"/>
      <c r="Y35" s="2" t="str">
        <f t="shared" ref="Y35:Y66" si="32">IF(X35="","",RANK(X35,X$3:X$72,1))</f>
        <v/>
      </c>
      <c r="Z35" s="2" t="str">
        <f>IFERROR(IF(Y35="","",VLOOKUP(Y35,'Concordance Classmt &amp; Points'!$A$2:$B$33,2,FALSE)),0)</f>
        <v/>
      </c>
      <c r="AA35" s="32" t="str">
        <f t="shared" ref="AA35:AA66" si="33">IF(ISNUMBER(Z35),Z35+Z35*(MAX(0,$G35-28))*1.5/100,"")</f>
        <v/>
      </c>
      <c r="AB35" s="54">
        <v>2.6238425925925925E-3</v>
      </c>
      <c r="AC35" s="2">
        <f t="shared" si="10"/>
        <v>12</v>
      </c>
      <c r="AD35" s="2">
        <f>IFERROR(IF(AC35="","",VLOOKUP(AC35,'Concordance Classmt &amp; Points'!$A$2:$B$33,2,FALSE)),0)</f>
        <v>29</v>
      </c>
      <c r="AE35" s="32">
        <f t="shared" ref="AE35:AE66" ca="1" si="34">IF(ISNUMBER(AD35),AD35+AD35*(MAX(0,$G35-28))*1.5/100,"")</f>
        <v>29</v>
      </c>
      <c r="AF35" s="54">
        <v>2.6238425925925925E-3</v>
      </c>
      <c r="AG35" s="2">
        <f t="shared" si="12"/>
        <v>12</v>
      </c>
      <c r="AH35" s="2">
        <f>IFERROR(IF(AG35="","",VLOOKUP(AG35,'Concordance Classmt &amp; Points'!$A$2:$B$33,2,FALSE)),0)</f>
        <v>29</v>
      </c>
      <c r="AI35" s="32">
        <f t="shared" ref="AI35:AI66" ca="1" si="35">IF(ISNUMBER(AH35),AH35+AH35*(MAX(0,$G35-28))*1.5/100,"")</f>
        <v>29</v>
      </c>
      <c r="AJ35" s="48"/>
      <c r="AK35" s="2" t="str">
        <f t="shared" ref="AK35:AK66" si="36">IF(AJ35="","",RANK(AJ35,AJ$3:AJ$72,1))</f>
        <v/>
      </c>
      <c r="AL35" s="2" t="str">
        <f>IFERROR(IF(AK35="","",VLOOKUP(AK35,'Concordance Classmt &amp; Points'!$A$2:$B$33,2,FALSE)),0)</f>
        <v/>
      </c>
      <c r="AM35" s="32" t="str">
        <f t="shared" ref="AM35:AM66" si="37">IF(ISNUMBER(AL35),AL35+AL35*(MAX(0,$G35-28))*1.5/100,"")</f>
        <v/>
      </c>
      <c r="AN35" s="48"/>
      <c r="AO35" s="2" t="str">
        <f t="shared" ref="AO35:AO66" si="38">IF(AN35="","",RANK(AN35,AN$3:AN$72,1))</f>
        <v/>
      </c>
      <c r="AP35" s="2" t="str">
        <f>IFERROR(IF(AO35="","",VLOOKUP(AO35,'Concordance Classmt &amp; Points'!$A$2:$B$33,2,FALSE)),0)</f>
        <v/>
      </c>
      <c r="AQ35" s="32" t="str">
        <f t="shared" ref="AQ35:AQ66" si="39">IF(ISNUMBER(AP35),AP35+AP35*(MAX(0,$G35-28))*1.5/100,"")</f>
        <v/>
      </c>
      <c r="AR35" s="48"/>
      <c r="AS35" s="2" t="str">
        <f t="shared" ref="AS35:AS66" si="40">IF(AR35="","",RANK(AR35,AR$3:AR$72,1))</f>
        <v/>
      </c>
      <c r="AT35" s="2" t="str">
        <f>IFERROR(IF(AS35="","",VLOOKUP(AS35,'Concordance Classmt &amp; Points'!$A$2:$B$33,2,FALSE)),0)</f>
        <v/>
      </c>
      <c r="AU35" s="32" t="str">
        <f t="shared" ref="AU35:AU66" si="41">IF(ISNUMBER(AT35),AT35+AT35*(MAX(0,$G35-28))*1.5/100,"")</f>
        <v/>
      </c>
      <c r="AV35" s="48"/>
      <c r="AW35" s="2" t="str">
        <f t="shared" ref="AW35:AW66" si="42">IF(AV35="","",RANK(AV35,AV$3:AV$72,1))</f>
        <v/>
      </c>
      <c r="AX35" s="2" t="str">
        <f>IFERROR(IF(AW35="","",VLOOKUP(AW35,'Concordance Classmt &amp; Points'!$A$2:$B$33,2,FALSE)),0)</f>
        <v/>
      </c>
      <c r="AY35" s="32" t="str">
        <f t="shared" ref="AY35:AY66" si="43">IF(ISNUMBER(AX35),AX35+AX35*(MAX(0,$G35-28))*1.5/100,"")</f>
        <v/>
      </c>
      <c r="AZ35" s="34">
        <f t="shared" ref="AZ35:AZ66" si="44">IF(COUNT(L35,R35,V35,Z35,AD35,AL35,AH35,AP35,AT35,AX35),SUM(L35,R35,V35,Z35,AD35,AL35,AH35,AP35,AT35,AX35),"-")</f>
        <v>58</v>
      </c>
      <c r="BA35" s="34">
        <f t="shared" ref="BA35:BA66" ca="1" si="45">IF(COUNT(M35,S35,W35,AA35,AE35,AI35,AM35,AQ35,AU35,AY35),SUM(M35,S35,W35,AA35,AE35,AI35,AM35,AQ35,AU35,AY35),"-")</f>
        <v>58</v>
      </c>
      <c r="BB35" s="4">
        <f t="shared" ref="BB35:BB66" ca="1" si="46">IF(BA35="-","",RANK(BA35,BA$3:BA$73))</f>
        <v>33</v>
      </c>
    </row>
    <row r="36" spans="1:54" x14ac:dyDescent="0.3">
      <c r="A36" s="4">
        <f t="shared" ca="1" si="25"/>
        <v>34</v>
      </c>
      <c r="B36" s="4"/>
      <c r="C36" s="46"/>
      <c r="D36" s="46"/>
      <c r="E36" s="85"/>
      <c r="F36" s="75">
        <v>37691</v>
      </c>
      <c r="G36" s="30">
        <f t="shared" ca="1" si="1"/>
        <v>22</v>
      </c>
      <c r="H36" s="57"/>
      <c r="I36" s="62"/>
      <c r="J36" s="28">
        <v>10</v>
      </c>
      <c r="K36" s="2">
        <f t="shared" si="26"/>
        <v>14</v>
      </c>
      <c r="L36" s="2">
        <f>IFERROR(IF(K36="","",VLOOKUP(K36,'Concordance Classmt &amp; Points'!$A$2:$B$33,2,FALSE)),0)</f>
        <v>27</v>
      </c>
      <c r="M36" s="102">
        <f t="shared" ca="1" si="27"/>
        <v>27</v>
      </c>
      <c r="N36" s="106"/>
      <c r="O36" s="28">
        <v>10</v>
      </c>
      <c r="P36" s="71"/>
      <c r="Q36" s="2">
        <f t="shared" si="28"/>
        <v>13</v>
      </c>
      <c r="R36" s="2">
        <f>IFERROR(IF(Q36="","",VLOOKUP(Q36,'Concordance Classmt &amp; Points'!$A$2:$B$33,2,FALSE)),0)</f>
        <v>28</v>
      </c>
      <c r="S36" s="32">
        <f t="shared" ca="1" si="29"/>
        <v>28</v>
      </c>
      <c r="T36" s="48"/>
      <c r="U36" s="2" t="str">
        <f t="shared" si="30"/>
        <v/>
      </c>
      <c r="V36" s="2" t="str">
        <f>IFERROR(IF(U36="","",VLOOKUP(U36,'Concordance Classmt &amp; Points'!$A$2:$B$33,2,FALSE)),0)</f>
        <v/>
      </c>
      <c r="W36" s="32" t="str">
        <f t="shared" si="31"/>
        <v/>
      </c>
      <c r="X36" s="48"/>
      <c r="Y36" s="2" t="str">
        <f t="shared" si="32"/>
        <v/>
      </c>
      <c r="Z36" s="2" t="str">
        <f>IFERROR(IF(Y36="","",VLOOKUP(Y36,'Concordance Classmt &amp; Points'!$A$2:$B$33,2,FALSE)),0)</f>
        <v/>
      </c>
      <c r="AA36" s="32" t="str">
        <f t="shared" si="33"/>
        <v/>
      </c>
      <c r="AB36" s="54"/>
      <c r="AC36" s="2" t="str">
        <f t="shared" si="10"/>
        <v/>
      </c>
      <c r="AD36" s="2" t="str">
        <f>IFERROR(IF(AC36="","",VLOOKUP(AC36,'Concordance Classmt &amp; Points'!$A$2:$B$33,2,FALSE)),0)</f>
        <v/>
      </c>
      <c r="AE36" s="32" t="str">
        <f t="shared" si="34"/>
        <v/>
      </c>
      <c r="AF36" s="54"/>
      <c r="AG36" s="2" t="str">
        <f t="shared" si="12"/>
        <v/>
      </c>
      <c r="AH36" s="2" t="str">
        <f>IFERROR(IF(AG36="","",VLOOKUP(AG36,'Concordance Classmt &amp; Points'!$A$2:$B$33,2,FALSE)),0)</f>
        <v/>
      </c>
      <c r="AI36" s="32" t="str">
        <f t="shared" si="35"/>
        <v/>
      </c>
      <c r="AJ36" s="48"/>
      <c r="AK36" s="2" t="str">
        <f t="shared" si="36"/>
        <v/>
      </c>
      <c r="AL36" s="2" t="str">
        <f>IFERROR(IF(AK36="","",VLOOKUP(AK36,'Concordance Classmt &amp; Points'!$A$2:$B$33,2,FALSE)),0)</f>
        <v/>
      </c>
      <c r="AM36" s="32" t="str">
        <f t="shared" si="37"/>
        <v/>
      </c>
      <c r="AN36" s="48"/>
      <c r="AO36" s="2" t="str">
        <f t="shared" si="38"/>
        <v/>
      </c>
      <c r="AP36" s="2" t="str">
        <f>IFERROR(IF(AO36="","",VLOOKUP(AO36,'Concordance Classmt &amp; Points'!$A$2:$B$33,2,FALSE)),0)</f>
        <v/>
      </c>
      <c r="AQ36" s="32" t="str">
        <f t="shared" si="39"/>
        <v/>
      </c>
      <c r="AR36" s="48"/>
      <c r="AS36" s="2" t="str">
        <f t="shared" si="40"/>
        <v/>
      </c>
      <c r="AT36" s="2" t="str">
        <f>IFERROR(IF(AS36="","",VLOOKUP(AS36,'Concordance Classmt &amp; Points'!$A$2:$B$33,2,FALSE)),0)</f>
        <v/>
      </c>
      <c r="AU36" s="32" t="str">
        <f t="shared" si="41"/>
        <v/>
      </c>
      <c r="AV36" s="48"/>
      <c r="AW36" s="2" t="str">
        <f t="shared" si="42"/>
        <v/>
      </c>
      <c r="AX36" s="2" t="str">
        <f>IFERROR(IF(AW36="","",VLOOKUP(AW36,'Concordance Classmt &amp; Points'!$A$2:$B$33,2,FALSE)),0)</f>
        <v/>
      </c>
      <c r="AY36" s="32" t="str">
        <f t="shared" si="43"/>
        <v/>
      </c>
      <c r="AZ36" s="34">
        <f t="shared" si="44"/>
        <v>55</v>
      </c>
      <c r="BA36" s="34">
        <f t="shared" ca="1" si="45"/>
        <v>55</v>
      </c>
      <c r="BB36" s="4">
        <f t="shared" ca="1" si="46"/>
        <v>34</v>
      </c>
    </row>
    <row r="37" spans="1:54" x14ac:dyDescent="0.3">
      <c r="A37" s="4">
        <f t="shared" ca="1" si="25"/>
        <v>35</v>
      </c>
      <c r="B37" s="4"/>
      <c r="C37" s="46"/>
      <c r="D37" s="46"/>
      <c r="E37" s="85"/>
      <c r="F37" s="75">
        <v>38442</v>
      </c>
      <c r="G37" s="30">
        <f t="shared" ca="1" si="1"/>
        <v>20</v>
      </c>
      <c r="H37" s="57"/>
      <c r="I37" s="62"/>
      <c r="J37" s="28">
        <v>5</v>
      </c>
      <c r="K37" s="2">
        <f t="shared" si="26"/>
        <v>35</v>
      </c>
      <c r="L37" s="2">
        <f>IFERROR(IF(K37="","",VLOOKUP(K37,'Concordance Classmt &amp; Points'!$A$2:$B$33,2,FALSE)),0)</f>
        <v>0</v>
      </c>
      <c r="M37" s="102">
        <f t="shared" ca="1" si="27"/>
        <v>0</v>
      </c>
      <c r="N37" s="106"/>
      <c r="O37" s="28">
        <v>5</v>
      </c>
      <c r="P37" s="71"/>
      <c r="Q37" s="2">
        <f t="shared" si="28"/>
        <v>34</v>
      </c>
      <c r="R37" s="2">
        <f>IFERROR(IF(Q37="","",VLOOKUP(Q37,'Concordance Classmt &amp; Points'!$A$2:$B$33,2,FALSE)),0)</f>
        <v>0</v>
      </c>
      <c r="S37" s="32">
        <f t="shared" ca="1" si="29"/>
        <v>0</v>
      </c>
      <c r="T37" s="48"/>
      <c r="U37" s="2" t="str">
        <f t="shared" si="30"/>
        <v/>
      </c>
      <c r="V37" s="2" t="str">
        <f>IFERROR(IF(U37="","",VLOOKUP(U37,'Concordance Classmt &amp; Points'!$A$2:$B$33,2,FALSE)),0)</f>
        <v/>
      </c>
      <c r="W37" s="32" t="str">
        <f t="shared" si="31"/>
        <v/>
      </c>
      <c r="X37" s="48"/>
      <c r="Y37" s="2" t="str">
        <f t="shared" si="32"/>
        <v/>
      </c>
      <c r="Z37" s="2" t="str">
        <f>IFERROR(IF(Y37="","",VLOOKUP(Y37,'Concordance Classmt &amp; Points'!$A$2:$B$33,2,FALSE)),0)</f>
        <v/>
      </c>
      <c r="AA37" s="32" t="str">
        <f t="shared" si="33"/>
        <v/>
      </c>
      <c r="AB37" s="54">
        <v>2.7719907407407411E-3</v>
      </c>
      <c r="AC37" s="2">
        <f t="shared" si="10"/>
        <v>17</v>
      </c>
      <c r="AD37" s="2">
        <f>IFERROR(IF(AC37="","",VLOOKUP(AC37,'Concordance Classmt &amp; Points'!$A$2:$B$33,2,FALSE)),0)</f>
        <v>24</v>
      </c>
      <c r="AE37" s="32">
        <f t="shared" ca="1" si="34"/>
        <v>24</v>
      </c>
      <c r="AF37" s="54">
        <v>2.7719907407407411E-3</v>
      </c>
      <c r="AG37" s="2">
        <f t="shared" si="12"/>
        <v>17</v>
      </c>
      <c r="AH37" s="2">
        <f>IFERROR(IF(AG37="","",VLOOKUP(AG37,'Concordance Classmt &amp; Points'!$A$2:$B$33,2,FALSE)),0)</f>
        <v>24</v>
      </c>
      <c r="AI37" s="32">
        <f t="shared" ca="1" si="35"/>
        <v>24</v>
      </c>
      <c r="AJ37" s="48"/>
      <c r="AK37" s="2" t="str">
        <f t="shared" si="36"/>
        <v/>
      </c>
      <c r="AL37" s="2" t="str">
        <f>IFERROR(IF(AK37="","",VLOOKUP(AK37,'Concordance Classmt &amp; Points'!$A$2:$B$33,2,FALSE)),0)</f>
        <v/>
      </c>
      <c r="AM37" s="32" t="str">
        <f t="shared" si="37"/>
        <v/>
      </c>
      <c r="AN37" s="48"/>
      <c r="AO37" s="2" t="str">
        <f t="shared" si="38"/>
        <v/>
      </c>
      <c r="AP37" s="2" t="str">
        <f>IFERROR(IF(AO37="","",VLOOKUP(AO37,'Concordance Classmt &amp; Points'!$A$2:$B$33,2,FALSE)),0)</f>
        <v/>
      </c>
      <c r="AQ37" s="32" t="str">
        <f t="shared" si="39"/>
        <v/>
      </c>
      <c r="AR37" s="48"/>
      <c r="AS37" s="2" t="str">
        <f t="shared" si="40"/>
        <v/>
      </c>
      <c r="AT37" s="2" t="str">
        <f>IFERROR(IF(AS37="","",VLOOKUP(AS37,'Concordance Classmt &amp; Points'!$A$2:$B$33,2,FALSE)),0)</f>
        <v/>
      </c>
      <c r="AU37" s="32" t="str">
        <f t="shared" si="41"/>
        <v/>
      </c>
      <c r="AV37" s="48"/>
      <c r="AW37" s="2" t="str">
        <f t="shared" si="42"/>
        <v/>
      </c>
      <c r="AX37" s="2" t="str">
        <f>IFERROR(IF(AW37="","",VLOOKUP(AW37,'Concordance Classmt &amp; Points'!$A$2:$B$33,2,FALSE)),0)</f>
        <v/>
      </c>
      <c r="AY37" s="32" t="str">
        <f t="shared" si="43"/>
        <v/>
      </c>
      <c r="AZ37" s="34">
        <f t="shared" si="44"/>
        <v>48</v>
      </c>
      <c r="BA37" s="34">
        <f t="shared" ca="1" si="45"/>
        <v>48</v>
      </c>
      <c r="BB37" s="4">
        <f t="shared" ca="1" si="46"/>
        <v>35</v>
      </c>
    </row>
    <row r="38" spans="1:54" x14ac:dyDescent="0.3">
      <c r="A38" s="4">
        <f t="shared" ca="1" si="25"/>
        <v>36</v>
      </c>
      <c r="B38" s="4"/>
      <c r="C38" s="46"/>
      <c r="D38" s="46"/>
      <c r="E38" s="85"/>
      <c r="F38" s="75">
        <v>35436</v>
      </c>
      <c r="G38" s="30">
        <f t="shared" ca="1" si="1"/>
        <v>28</v>
      </c>
      <c r="H38" s="57"/>
      <c r="I38" s="62"/>
      <c r="J38" s="28">
        <v>2</v>
      </c>
      <c r="K38" s="2">
        <f t="shared" si="26"/>
        <v>50</v>
      </c>
      <c r="L38" s="2">
        <f>IFERROR(IF(K38="","",VLOOKUP(K38,'Concordance Classmt &amp; Points'!$A$2:$B$33,2,FALSE)),0)</f>
        <v>0</v>
      </c>
      <c r="M38" s="102">
        <f t="shared" ca="1" si="27"/>
        <v>0</v>
      </c>
      <c r="N38" s="106"/>
      <c r="O38" s="28">
        <v>2</v>
      </c>
      <c r="P38" s="71"/>
      <c r="Q38" s="2">
        <f t="shared" si="28"/>
        <v>50</v>
      </c>
      <c r="R38" s="2">
        <f>IFERROR(IF(Q38="","",VLOOKUP(Q38,'Concordance Classmt &amp; Points'!$A$2:$B$33,2,FALSE)),0)</f>
        <v>0</v>
      </c>
      <c r="S38" s="32">
        <f t="shared" ca="1" si="29"/>
        <v>0</v>
      </c>
      <c r="T38" s="48"/>
      <c r="U38" s="2" t="str">
        <f t="shared" si="30"/>
        <v/>
      </c>
      <c r="V38" s="2" t="str">
        <f>IFERROR(IF(U38="","",VLOOKUP(U38,'Concordance Classmt &amp; Points'!$A$2:$B$33,2,FALSE)),0)</f>
        <v/>
      </c>
      <c r="W38" s="32" t="str">
        <f t="shared" si="31"/>
        <v/>
      </c>
      <c r="X38" s="48"/>
      <c r="Y38" s="2" t="str">
        <f t="shared" si="32"/>
        <v/>
      </c>
      <c r="Z38" s="2" t="str">
        <f>IFERROR(IF(Y38="","",VLOOKUP(Y38,'Concordance Classmt &amp; Points'!$A$2:$B$33,2,FALSE)),0)</f>
        <v/>
      </c>
      <c r="AA38" s="32" t="str">
        <f t="shared" si="33"/>
        <v/>
      </c>
      <c r="AB38" s="54">
        <v>2.8807870370370372E-3</v>
      </c>
      <c r="AC38" s="2">
        <f t="shared" si="10"/>
        <v>18</v>
      </c>
      <c r="AD38" s="2">
        <f>IFERROR(IF(AC38="","",VLOOKUP(AC38,'Concordance Classmt &amp; Points'!$A$2:$B$33,2,FALSE)),0)</f>
        <v>23</v>
      </c>
      <c r="AE38" s="32">
        <f t="shared" ca="1" si="34"/>
        <v>23</v>
      </c>
      <c r="AF38" s="54">
        <v>2.8807870370370372E-3</v>
      </c>
      <c r="AG38" s="2">
        <f t="shared" si="12"/>
        <v>18</v>
      </c>
      <c r="AH38" s="2">
        <f>IFERROR(IF(AG38="","",VLOOKUP(AG38,'Concordance Classmt &amp; Points'!$A$2:$B$33,2,FALSE)),0)</f>
        <v>23</v>
      </c>
      <c r="AI38" s="32">
        <f t="shared" ca="1" si="35"/>
        <v>23</v>
      </c>
      <c r="AJ38" s="48"/>
      <c r="AK38" s="2" t="str">
        <f t="shared" si="36"/>
        <v/>
      </c>
      <c r="AL38" s="2" t="str">
        <f>IFERROR(IF(AK38="","",VLOOKUP(AK38,'Concordance Classmt &amp; Points'!$A$2:$B$33,2,FALSE)),0)</f>
        <v/>
      </c>
      <c r="AM38" s="32" t="str">
        <f t="shared" si="37"/>
        <v/>
      </c>
      <c r="AN38" s="48"/>
      <c r="AO38" s="2" t="str">
        <f t="shared" si="38"/>
        <v/>
      </c>
      <c r="AP38" s="2" t="str">
        <f>IFERROR(IF(AO38="","",VLOOKUP(AO38,'Concordance Classmt &amp; Points'!$A$2:$B$33,2,FALSE)),0)</f>
        <v/>
      </c>
      <c r="AQ38" s="32" t="str">
        <f t="shared" si="39"/>
        <v/>
      </c>
      <c r="AR38" s="48"/>
      <c r="AS38" s="2" t="str">
        <f t="shared" si="40"/>
        <v/>
      </c>
      <c r="AT38" s="2" t="str">
        <f>IFERROR(IF(AS38="","",VLOOKUP(AS38,'Concordance Classmt &amp; Points'!$A$2:$B$33,2,FALSE)),0)</f>
        <v/>
      </c>
      <c r="AU38" s="32" t="str">
        <f t="shared" si="41"/>
        <v/>
      </c>
      <c r="AV38" s="48"/>
      <c r="AW38" s="2" t="str">
        <f t="shared" si="42"/>
        <v/>
      </c>
      <c r="AX38" s="2" t="str">
        <f>IFERROR(IF(AW38="","",VLOOKUP(AW38,'Concordance Classmt &amp; Points'!$A$2:$B$33,2,FALSE)),0)</f>
        <v/>
      </c>
      <c r="AY38" s="32" t="str">
        <f t="shared" si="43"/>
        <v/>
      </c>
      <c r="AZ38" s="34">
        <f t="shared" si="44"/>
        <v>46</v>
      </c>
      <c r="BA38" s="34">
        <f t="shared" ca="1" si="45"/>
        <v>46</v>
      </c>
      <c r="BB38" s="4">
        <f t="shared" ca="1" si="46"/>
        <v>36</v>
      </c>
    </row>
    <row r="39" spans="1:54" x14ac:dyDescent="0.3">
      <c r="A39" s="4">
        <f t="shared" ca="1" si="25"/>
        <v>37</v>
      </c>
      <c r="B39" s="4"/>
      <c r="C39" s="46"/>
      <c r="D39" s="46"/>
      <c r="E39" s="85"/>
      <c r="F39" s="75">
        <v>32246</v>
      </c>
      <c r="G39" s="30">
        <f t="shared" ca="1" si="1"/>
        <v>37</v>
      </c>
      <c r="H39" s="57"/>
      <c r="I39" s="62"/>
      <c r="J39" s="28">
        <v>5</v>
      </c>
      <c r="K39" s="2">
        <f t="shared" si="26"/>
        <v>35</v>
      </c>
      <c r="L39" s="2">
        <f>IFERROR(IF(K39="","",VLOOKUP(K39,'Concordance Classmt &amp; Points'!$A$2:$B$33,2,FALSE)),0)</f>
        <v>0</v>
      </c>
      <c r="M39" s="102">
        <f t="shared" ca="1" si="27"/>
        <v>0</v>
      </c>
      <c r="N39" s="106"/>
      <c r="O39" s="28">
        <v>5</v>
      </c>
      <c r="P39" s="71"/>
      <c r="Q39" s="2">
        <f t="shared" si="28"/>
        <v>34</v>
      </c>
      <c r="R39" s="2">
        <f>IFERROR(IF(Q39="","",VLOOKUP(Q39,'Concordance Classmt &amp; Points'!$A$2:$B$33,2,FALSE)),0)</f>
        <v>0</v>
      </c>
      <c r="S39" s="32">
        <f t="shared" ca="1" si="29"/>
        <v>0</v>
      </c>
      <c r="T39" s="48"/>
      <c r="U39" s="2" t="str">
        <f t="shared" si="30"/>
        <v/>
      </c>
      <c r="V39" s="2" t="str">
        <f>IFERROR(IF(U39="","",VLOOKUP(U39,'Concordance Classmt &amp; Points'!$A$2:$B$33,2,FALSE)),0)</f>
        <v/>
      </c>
      <c r="W39" s="32" t="str">
        <f t="shared" si="31"/>
        <v/>
      </c>
      <c r="X39" s="48"/>
      <c r="Y39" s="2" t="str">
        <f t="shared" si="32"/>
        <v/>
      </c>
      <c r="Z39" s="2" t="str">
        <f>IFERROR(IF(Y39="","",VLOOKUP(Y39,'Concordance Classmt &amp; Points'!$A$2:$B$33,2,FALSE)),0)</f>
        <v/>
      </c>
      <c r="AA39" s="32" t="str">
        <f t="shared" si="33"/>
        <v/>
      </c>
      <c r="AB39" s="54">
        <v>2.9166666666666668E-3</v>
      </c>
      <c r="AC39" s="2">
        <f t="shared" si="10"/>
        <v>21</v>
      </c>
      <c r="AD39" s="2">
        <f>IFERROR(IF(AC39="","",VLOOKUP(AC39,'Concordance Classmt &amp; Points'!$A$2:$B$33,2,FALSE)),0)</f>
        <v>20</v>
      </c>
      <c r="AE39" s="32">
        <f t="shared" ca="1" si="34"/>
        <v>22.7</v>
      </c>
      <c r="AF39" s="54">
        <v>2.9166666666666668E-3</v>
      </c>
      <c r="AG39" s="2">
        <f t="shared" si="12"/>
        <v>21</v>
      </c>
      <c r="AH39" s="2">
        <f>IFERROR(IF(AG39="","",VLOOKUP(AG39,'Concordance Classmt &amp; Points'!$A$2:$B$33,2,FALSE)),0)</f>
        <v>20</v>
      </c>
      <c r="AI39" s="32">
        <f t="shared" ca="1" si="35"/>
        <v>22.7</v>
      </c>
      <c r="AJ39" s="48"/>
      <c r="AK39" s="2" t="str">
        <f t="shared" si="36"/>
        <v/>
      </c>
      <c r="AL39" s="2" t="str">
        <f>IFERROR(IF(AK39="","",VLOOKUP(AK39,'Concordance Classmt &amp; Points'!$A$2:$B$33,2,FALSE)),0)</f>
        <v/>
      </c>
      <c r="AM39" s="32" t="str">
        <f t="shared" si="37"/>
        <v/>
      </c>
      <c r="AN39" s="48"/>
      <c r="AO39" s="2" t="str">
        <f t="shared" si="38"/>
        <v/>
      </c>
      <c r="AP39" s="2" t="str">
        <f>IFERROR(IF(AO39="","",VLOOKUP(AO39,'Concordance Classmt &amp; Points'!$A$2:$B$33,2,FALSE)),0)</f>
        <v/>
      </c>
      <c r="AQ39" s="32" t="str">
        <f t="shared" si="39"/>
        <v/>
      </c>
      <c r="AR39" s="48"/>
      <c r="AS39" s="2" t="str">
        <f t="shared" si="40"/>
        <v/>
      </c>
      <c r="AT39" s="2" t="str">
        <f>IFERROR(IF(AS39="","",VLOOKUP(AS39,'Concordance Classmt &amp; Points'!$A$2:$B$33,2,FALSE)),0)</f>
        <v/>
      </c>
      <c r="AU39" s="32" t="str">
        <f t="shared" si="41"/>
        <v/>
      </c>
      <c r="AV39" s="48"/>
      <c r="AW39" s="2" t="str">
        <f t="shared" si="42"/>
        <v/>
      </c>
      <c r="AX39" s="2" t="str">
        <f>IFERROR(IF(AW39="","",VLOOKUP(AW39,'Concordance Classmt &amp; Points'!$A$2:$B$33,2,FALSE)),0)</f>
        <v/>
      </c>
      <c r="AY39" s="32" t="str">
        <f t="shared" si="43"/>
        <v/>
      </c>
      <c r="AZ39" s="34">
        <f t="shared" si="44"/>
        <v>40</v>
      </c>
      <c r="BA39" s="34">
        <f t="shared" ca="1" si="45"/>
        <v>45.4</v>
      </c>
      <c r="BB39" s="4">
        <f t="shared" ca="1" si="46"/>
        <v>37</v>
      </c>
    </row>
    <row r="40" spans="1:54" x14ac:dyDescent="0.3">
      <c r="A40" s="4">
        <f t="shared" ca="1" si="25"/>
        <v>38</v>
      </c>
      <c r="B40" s="4"/>
      <c r="C40" s="46"/>
      <c r="D40" s="46"/>
      <c r="E40" s="85"/>
      <c r="F40" s="75">
        <v>36500</v>
      </c>
      <c r="G40" s="30">
        <f t="shared" ca="1" si="1"/>
        <v>25</v>
      </c>
      <c r="H40" s="57"/>
      <c r="I40" s="62"/>
      <c r="J40" s="28">
        <v>5</v>
      </c>
      <c r="K40" s="2">
        <f t="shared" si="26"/>
        <v>35</v>
      </c>
      <c r="L40" s="2">
        <f>IFERROR(IF(K40="","",VLOOKUP(K40,'Concordance Classmt &amp; Points'!$A$2:$B$33,2,FALSE)),0)</f>
        <v>0</v>
      </c>
      <c r="M40" s="102">
        <f t="shared" ca="1" si="27"/>
        <v>0</v>
      </c>
      <c r="N40" s="106"/>
      <c r="O40" s="28">
        <v>5</v>
      </c>
      <c r="P40" s="71"/>
      <c r="Q40" s="2">
        <f t="shared" si="28"/>
        <v>34</v>
      </c>
      <c r="R40" s="2">
        <f>IFERROR(IF(Q40="","",VLOOKUP(Q40,'Concordance Classmt &amp; Points'!$A$2:$B$33,2,FALSE)),0)</f>
        <v>0</v>
      </c>
      <c r="S40" s="32">
        <f t="shared" ca="1" si="29"/>
        <v>0</v>
      </c>
      <c r="T40" s="48"/>
      <c r="U40" s="2" t="str">
        <f t="shared" si="30"/>
        <v/>
      </c>
      <c r="V40" s="2" t="str">
        <f>IFERROR(IF(U40="","",VLOOKUP(U40,'Concordance Classmt &amp; Points'!$A$2:$B$33,2,FALSE)),0)</f>
        <v/>
      </c>
      <c r="W40" s="32" t="str">
        <f t="shared" si="31"/>
        <v/>
      </c>
      <c r="X40" s="48"/>
      <c r="Y40" s="2" t="str">
        <f t="shared" si="32"/>
        <v/>
      </c>
      <c r="Z40" s="2" t="str">
        <f>IFERROR(IF(Y40="","",VLOOKUP(Y40,'Concordance Classmt &amp; Points'!$A$2:$B$33,2,FALSE)),0)</f>
        <v/>
      </c>
      <c r="AA40" s="32" t="str">
        <f t="shared" si="33"/>
        <v/>
      </c>
      <c r="AB40" s="54">
        <v>2.8912037037037036E-3</v>
      </c>
      <c r="AC40" s="2">
        <f t="shared" si="10"/>
        <v>19</v>
      </c>
      <c r="AD40" s="2">
        <f>IFERROR(IF(AC40="","",VLOOKUP(AC40,'Concordance Classmt &amp; Points'!$A$2:$B$33,2,FALSE)),0)</f>
        <v>22</v>
      </c>
      <c r="AE40" s="32">
        <f t="shared" ca="1" si="34"/>
        <v>22</v>
      </c>
      <c r="AF40" s="54">
        <v>2.8912037037037036E-3</v>
      </c>
      <c r="AG40" s="2">
        <f t="shared" si="12"/>
        <v>19</v>
      </c>
      <c r="AH40" s="2">
        <f>IFERROR(IF(AG40="","",VLOOKUP(AG40,'Concordance Classmt &amp; Points'!$A$2:$B$33,2,FALSE)),0)</f>
        <v>22</v>
      </c>
      <c r="AI40" s="32">
        <f t="shared" ca="1" si="35"/>
        <v>22</v>
      </c>
      <c r="AJ40" s="48"/>
      <c r="AK40" s="2" t="str">
        <f t="shared" si="36"/>
        <v/>
      </c>
      <c r="AL40" s="2" t="str">
        <f>IFERROR(IF(AK40="","",VLOOKUP(AK40,'Concordance Classmt &amp; Points'!$A$2:$B$33,2,FALSE)),0)</f>
        <v/>
      </c>
      <c r="AM40" s="32" t="str">
        <f t="shared" si="37"/>
        <v/>
      </c>
      <c r="AN40" s="48"/>
      <c r="AO40" s="2" t="str">
        <f t="shared" si="38"/>
        <v/>
      </c>
      <c r="AP40" s="2" t="str">
        <f>IFERROR(IF(AO40="","",VLOOKUP(AO40,'Concordance Classmt &amp; Points'!$A$2:$B$33,2,FALSE)),0)</f>
        <v/>
      </c>
      <c r="AQ40" s="32" t="str">
        <f t="shared" si="39"/>
        <v/>
      </c>
      <c r="AR40" s="48"/>
      <c r="AS40" s="2" t="str">
        <f t="shared" si="40"/>
        <v/>
      </c>
      <c r="AT40" s="2" t="str">
        <f>IFERROR(IF(AS40="","",VLOOKUP(AS40,'Concordance Classmt &amp; Points'!$A$2:$B$33,2,FALSE)),0)</f>
        <v/>
      </c>
      <c r="AU40" s="32" t="str">
        <f t="shared" si="41"/>
        <v/>
      </c>
      <c r="AV40" s="48"/>
      <c r="AW40" s="2" t="str">
        <f t="shared" si="42"/>
        <v/>
      </c>
      <c r="AX40" s="2" t="str">
        <f>IFERROR(IF(AW40="","",VLOOKUP(AW40,'Concordance Classmt &amp; Points'!$A$2:$B$33,2,FALSE)),0)</f>
        <v/>
      </c>
      <c r="AY40" s="32" t="str">
        <f t="shared" si="43"/>
        <v/>
      </c>
      <c r="AZ40" s="34">
        <f t="shared" si="44"/>
        <v>44</v>
      </c>
      <c r="BA40" s="34">
        <f t="shared" ca="1" si="45"/>
        <v>44</v>
      </c>
      <c r="BB40" s="4">
        <f t="shared" ca="1" si="46"/>
        <v>38</v>
      </c>
    </row>
    <row r="41" spans="1:54" x14ac:dyDescent="0.3">
      <c r="A41" s="4">
        <f t="shared" ca="1" si="25"/>
        <v>39</v>
      </c>
      <c r="B41" s="4"/>
      <c r="C41" s="49"/>
      <c r="D41" s="49"/>
      <c r="E41" s="87"/>
      <c r="F41" s="77">
        <v>30755</v>
      </c>
      <c r="G41" s="50">
        <f t="shared" ca="1" si="1"/>
        <v>41</v>
      </c>
      <c r="H41" s="58"/>
      <c r="I41" s="63"/>
      <c r="J41" s="28"/>
      <c r="K41" s="2" t="str">
        <f t="shared" si="26"/>
        <v/>
      </c>
      <c r="L41" s="2" t="str">
        <f>IFERROR(IF(K41="","",VLOOKUP(K41,'Concordance Classmt &amp; Points'!$A$2:$B$33,2,FALSE)),0)</f>
        <v/>
      </c>
      <c r="M41" s="102" t="str">
        <f t="shared" si="27"/>
        <v/>
      </c>
      <c r="N41" s="106"/>
      <c r="O41" s="28"/>
      <c r="P41" s="71"/>
      <c r="Q41" s="2" t="str">
        <f t="shared" si="28"/>
        <v/>
      </c>
      <c r="R41" s="2" t="str">
        <f>IFERROR(IF(Q41="","",VLOOKUP(Q41,'Concordance Classmt &amp; Points'!$A$2:$B$33,2,FALSE)),0)</f>
        <v/>
      </c>
      <c r="S41" s="32" t="str">
        <f t="shared" si="29"/>
        <v/>
      </c>
      <c r="T41" s="48"/>
      <c r="U41" s="2" t="str">
        <f t="shared" si="30"/>
        <v/>
      </c>
      <c r="V41" s="2" t="str">
        <f>IFERROR(IF(U41="","",VLOOKUP(U41,'Concordance Classmt &amp; Points'!$A$2:$B$33,2,FALSE)),0)</f>
        <v/>
      </c>
      <c r="W41" s="32" t="str">
        <f t="shared" si="31"/>
        <v/>
      </c>
      <c r="X41" s="48"/>
      <c r="Y41" s="2" t="str">
        <f t="shared" si="32"/>
        <v/>
      </c>
      <c r="Z41" s="2" t="str">
        <f>IFERROR(IF(Y41="","",VLOOKUP(Y41,'Concordance Classmt &amp; Points'!$A$2:$B$33,2,FALSE)),0)</f>
        <v/>
      </c>
      <c r="AA41" s="32" t="str">
        <f t="shared" si="33"/>
        <v/>
      </c>
      <c r="AB41" s="54">
        <v>2.9421296296296296E-3</v>
      </c>
      <c r="AC41" s="2">
        <f t="shared" si="10"/>
        <v>22</v>
      </c>
      <c r="AD41" s="2">
        <f>IFERROR(IF(AC41="","",VLOOKUP(AC41,'Concordance Classmt &amp; Points'!$A$2:$B$33,2,FALSE)),0)</f>
        <v>18</v>
      </c>
      <c r="AE41" s="32">
        <f t="shared" ca="1" si="34"/>
        <v>21.509999999999998</v>
      </c>
      <c r="AF41" s="54">
        <v>2.9421296296296296E-3</v>
      </c>
      <c r="AG41" s="2">
        <f t="shared" si="12"/>
        <v>22</v>
      </c>
      <c r="AH41" s="2">
        <f>IFERROR(IF(AG41="","",VLOOKUP(AG41,'Concordance Classmt &amp; Points'!$A$2:$B$33,2,FALSE)),0)</f>
        <v>18</v>
      </c>
      <c r="AI41" s="32">
        <f t="shared" ca="1" si="35"/>
        <v>21.509999999999998</v>
      </c>
      <c r="AJ41" s="48"/>
      <c r="AK41" s="2" t="str">
        <f t="shared" si="36"/>
        <v/>
      </c>
      <c r="AL41" s="2" t="str">
        <f>IFERROR(IF(AK41="","",VLOOKUP(AK41,'Concordance Classmt &amp; Points'!$A$2:$B$33,2,FALSE)),0)</f>
        <v/>
      </c>
      <c r="AM41" s="32" t="str">
        <f t="shared" si="37"/>
        <v/>
      </c>
      <c r="AN41" s="48"/>
      <c r="AO41" s="2" t="str">
        <f t="shared" si="38"/>
        <v/>
      </c>
      <c r="AP41" s="2" t="str">
        <f>IFERROR(IF(AO41="","",VLOOKUP(AO41,'Concordance Classmt &amp; Points'!$A$2:$B$33,2,FALSE)),0)</f>
        <v/>
      </c>
      <c r="AQ41" s="32" t="str">
        <f t="shared" si="39"/>
        <v/>
      </c>
      <c r="AR41" s="48"/>
      <c r="AS41" s="2" t="str">
        <f t="shared" si="40"/>
        <v/>
      </c>
      <c r="AT41" s="2" t="str">
        <f>IFERROR(IF(AS41="","",VLOOKUP(AS41,'Concordance Classmt &amp; Points'!$A$2:$B$33,2,FALSE)),0)</f>
        <v/>
      </c>
      <c r="AU41" s="32" t="str">
        <f t="shared" si="41"/>
        <v/>
      </c>
      <c r="AV41" s="48"/>
      <c r="AW41" s="2" t="str">
        <f t="shared" si="42"/>
        <v/>
      </c>
      <c r="AX41" s="2" t="str">
        <f>IFERROR(IF(AW41="","",VLOOKUP(AW41,'Concordance Classmt &amp; Points'!$A$2:$B$33,2,FALSE)),0)</f>
        <v/>
      </c>
      <c r="AY41" s="32" t="str">
        <f t="shared" si="43"/>
        <v/>
      </c>
      <c r="AZ41" s="34">
        <f t="shared" si="44"/>
        <v>36</v>
      </c>
      <c r="BA41" s="34">
        <f t="shared" ca="1" si="45"/>
        <v>43.019999999999996</v>
      </c>
      <c r="BB41" s="4">
        <f t="shared" ca="1" si="46"/>
        <v>39</v>
      </c>
    </row>
    <row r="42" spans="1:54" x14ac:dyDescent="0.3">
      <c r="A42" s="4">
        <f t="shared" ca="1" si="25"/>
        <v>40</v>
      </c>
      <c r="B42" s="4"/>
      <c r="C42" s="46"/>
      <c r="D42" s="46"/>
      <c r="E42" s="85"/>
      <c r="F42" s="75">
        <v>36837</v>
      </c>
      <c r="G42" s="30">
        <f t="shared" ca="1" si="1"/>
        <v>24</v>
      </c>
      <c r="H42" s="57"/>
      <c r="I42" s="62"/>
      <c r="J42" s="28">
        <v>9</v>
      </c>
      <c r="K42" s="2">
        <f t="shared" si="26"/>
        <v>21</v>
      </c>
      <c r="L42" s="2">
        <f>IFERROR(IF(K42="","",VLOOKUP(K42,'Concordance Classmt &amp; Points'!$A$2:$B$33,2,FALSE)),0)</f>
        <v>20</v>
      </c>
      <c r="M42" s="102">
        <f t="shared" ca="1" si="27"/>
        <v>20</v>
      </c>
      <c r="N42" s="106"/>
      <c r="O42" s="28">
        <v>9</v>
      </c>
      <c r="P42" s="71"/>
      <c r="Q42" s="2">
        <f t="shared" si="28"/>
        <v>19</v>
      </c>
      <c r="R42" s="2">
        <f>IFERROR(IF(Q42="","",VLOOKUP(Q42,'Concordance Classmt &amp; Points'!$A$2:$B$33,2,FALSE)),0)</f>
        <v>22</v>
      </c>
      <c r="S42" s="32">
        <f t="shared" ca="1" si="29"/>
        <v>22</v>
      </c>
      <c r="T42" s="48"/>
      <c r="U42" s="2" t="str">
        <f t="shared" si="30"/>
        <v/>
      </c>
      <c r="V42" s="2" t="str">
        <f>IFERROR(IF(U42="","",VLOOKUP(U42,'Concordance Classmt &amp; Points'!$A$2:$B$33,2,FALSE)),0)</f>
        <v/>
      </c>
      <c r="W42" s="32" t="str">
        <f t="shared" si="31"/>
        <v/>
      </c>
      <c r="X42" s="48"/>
      <c r="Y42" s="2" t="str">
        <f t="shared" si="32"/>
        <v/>
      </c>
      <c r="Z42" s="2" t="str">
        <f>IFERROR(IF(Y42="","",VLOOKUP(Y42,'Concordance Classmt &amp; Points'!$A$2:$B$33,2,FALSE)),0)</f>
        <v/>
      </c>
      <c r="AA42" s="32" t="str">
        <f t="shared" si="33"/>
        <v/>
      </c>
      <c r="AB42" s="54"/>
      <c r="AC42" s="2" t="str">
        <f t="shared" si="10"/>
        <v/>
      </c>
      <c r="AD42" s="2" t="str">
        <f>IFERROR(IF(AC42="","",VLOOKUP(AC42,'Concordance Classmt &amp; Points'!$A$2:$B$33,2,FALSE)),0)</f>
        <v/>
      </c>
      <c r="AE42" s="32" t="str">
        <f t="shared" si="34"/>
        <v/>
      </c>
      <c r="AF42" s="54"/>
      <c r="AG42" s="2" t="str">
        <f t="shared" si="12"/>
        <v/>
      </c>
      <c r="AH42" s="2" t="str">
        <f>IFERROR(IF(AG42="","",VLOOKUP(AG42,'Concordance Classmt &amp; Points'!$A$2:$B$33,2,FALSE)),0)</f>
        <v/>
      </c>
      <c r="AI42" s="32" t="str">
        <f t="shared" si="35"/>
        <v/>
      </c>
      <c r="AJ42" s="48"/>
      <c r="AK42" s="2" t="str">
        <f t="shared" si="36"/>
        <v/>
      </c>
      <c r="AL42" s="2" t="str">
        <f>IFERROR(IF(AK42="","",VLOOKUP(AK42,'Concordance Classmt &amp; Points'!$A$2:$B$33,2,FALSE)),0)</f>
        <v/>
      </c>
      <c r="AM42" s="32" t="str">
        <f t="shared" si="37"/>
        <v/>
      </c>
      <c r="AN42" s="48"/>
      <c r="AO42" s="2" t="str">
        <f t="shared" si="38"/>
        <v/>
      </c>
      <c r="AP42" s="2" t="str">
        <f>IFERROR(IF(AO42="","",VLOOKUP(AO42,'Concordance Classmt &amp; Points'!$A$2:$B$33,2,FALSE)),0)</f>
        <v/>
      </c>
      <c r="AQ42" s="32" t="str">
        <f t="shared" si="39"/>
        <v/>
      </c>
      <c r="AR42" s="48"/>
      <c r="AS42" s="2" t="str">
        <f t="shared" si="40"/>
        <v/>
      </c>
      <c r="AT42" s="2" t="str">
        <f>IFERROR(IF(AS42="","",VLOOKUP(AS42,'Concordance Classmt &amp; Points'!$A$2:$B$33,2,FALSE)),0)</f>
        <v/>
      </c>
      <c r="AU42" s="32" t="str">
        <f t="shared" si="41"/>
        <v/>
      </c>
      <c r="AV42" s="48"/>
      <c r="AW42" s="2" t="str">
        <f t="shared" si="42"/>
        <v/>
      </c>
      <c r="AX42" s="2" t="str">
        <f>IFERROR(IF(AW42="","",VLOOKUP(AW42,'Concordance Classmt &amp; Points'!$A$2:$B$33,2,FALSE)),0)</f>
        <v/>
      </c>
      <c r="AY42" s="32" t="str">
        <f t="shared" si="43"/>
        <v/>
      </c>
      <c r="AZ42" s="34">
        <f t="shared" si="44"/>
        <v>42</v>
      </c>
      <c r="BA42" s="34">
        <f t="shared" ca="1" si="45"/>
        <v>42</v>
      </c>
      <c r="BB42" s="4">
        <f t="shared" ca="1" si="46"/>
        <v>40</v>
      </c>
    </row>
    <row r="43" spans="1:54" x14ac:dyDescent="0.3">
      <c r="A43" s="4">
        <f t="shared" ca="1" si="25"/>
        <v>40</v>
      </c>
      <c r="B43" s="4"/>
      <c r="C43" s="46"/>
      <c r="D43" s="46"/>
      <c r="E43" s="85"/>
      <c r="F43" s="75">
        <v>36734</v>
      </c>
      <c r="G43" s="30">
        <f t="shared" ca="1" si="1"/>
        <v>24</v>
      </c>
      <c r="H43" s="57"/>
      <c r="I43" s="62"/>
      <c r="J43" s="28">
        <v>9</v>
      </c>
      <c r="K43" s="2">
        <f t="shared" si="26"/>
        <v>21</v>
      </c>
      <c r="L43" s="2">
        <f>IFERROR(IF(K43="","",VLOOKUP(K43,'Concordance Classmt &amp; Points'!$A$2:$B$33,2,FALSE)),0)</f>
        <v>20</v>
      </c>
      <c r="M43" s="102">
        <f t="shared" ca="1" si="27"/>
        <v>20</v>
      </c>
      <c r="N43" s="106"/>
      <c r="O43" s="28">
        <v>9</v>
      </c>
      <c r="P43" s="71"/>
      <c r="Q43" s="2">
        <f t="shared" si="28"/>
        <v>19</v>
      </c>
      <c r="R43" s="2">
        <f>IFERROR(IF(Q43="","",VLOOKUP(Q43,'Concordance Classmt &amp; Points'!$A$2:$B$33,2,FALSE)),0)</f>
        <v>22</v>
      </c>
      <c r="S43" s="32">
        <f t="shared" ca="1" si="29"/>
        <v>22</v>
      </c>
      <c r="T43" s="48"/>
      <c r="U43" s="2" t="str">
        <f t="shared" si="30"/>
        <v/>
      </c>
      <c r="V43" s="2" t="str">
        <f>IFERROR(IF(U43="","",VLOOKUP(U43,'Concordance Classmt &amp; Points'!$A$2:$B$33,2,FALSE)),0)</f>
        <v/>
      </c>
      <c r="W43" s="32" t="str">
        <f t="shared" si="31"/>
        <v/>
      </c>
      <c r="X43" s="48"/>
      <c r="Y43" s="2" t="str">
        <f t="shared" si="32"/>
        <v/>
      </c>
      <c r="Z43" s="2" t="str">
        <f>IFERROR(IF(Y43="","",VLOOKUP(Y43,'Concordance Classmt &amp; Points'!$A$2:$B$33,2,FALSE)),0)</f>
        <v/>
      </c>
      <c r="AA43" s="32" t="str">
        <f t="shared" si="33"/>
        <v/>
      </c>
      <c r="AB43" s="54"/>
      <c r="AC43" s="2" t="str">
        <f t="shared" si="10"/>
        <v/>
      </c>
      <c r="AD43" s="2" t="str">
        <f>IFERROR(IF(AC43="","",VLOOKUP(AC43,'Concordance Classmt &amp; Points'!$A$2:$B$33,2,FALSE)),0)</f>
        <v/>
      </c>
      <c r="AE43" s="32" t="str">
        <f t="shared" si="34"/>
        <v/>
      </c>
      <c r="AF43" s="54"/>
      <c r="AG43" s="2" t="str">
        <f t="shared" si="12"/>
        <v/>
      </c>
      <c r="AH43" s="2" t="str">
        <f>IFERROR(IF(AG43="","",VLOOKUP(AG43,'Concordance Classmt &amp; Points'!$A$2:$B$33,2,FALSE)),0)</f>
        <v/>
      </c>
      <c r="AI43" s="32" t="str">
        <f t="shared" si="35"/>
        <v/>
      </c>
      <c r="AJ43" s="48"/>
      <c r="AK43" s="2" t="str">
        <f t="shared" si="36"/>
        <v/>
      </c>
      <c r="AL43" s="2" t="str">
        <f>IFERROR(IF(AK43="","",VLOOKUP(AK43,'Concordance Classmt &amp; Points'!$A$2:$B$33,2,FALSE)),0)</f>
        <v/>
      </c>
      <c r="AM43" s="32" t="str">
        <f t="shared" si="37"/>
        <v/>
      </c>
      <c r="AN43" s="48"/>
      <c r="AO43" s="2" t="str">
        <f t="shared" si="38"/>
        <v/>
      </c>
      <c r="AP43" s="2" t="str">
        <f>IFERROR(IF(AO43="","",VLOOKUP(AO43,'Concordance Classmt &amp; Points'!$A$2:$B$33,2,FALSE)),0)</f>
        <v/>
      </c>
      <c r="AQ43" s="32" t="str">
        <f t="shared" si="39"/>
        <v/>
      </c>
      <c r="AR43" s="48"/>
      <c r="AS43" s="2" t="str">
        <f t="shared" si="40"/>
        <v/>
      </c>
      <c r="AT43" s="2" t="str">
        <f>IFERROR(IF(AS43="","",VLOOKUP(AS43,'Concordance Classmt &amp; Points'!$A$2:$B$33,2,FALSE)),0)</f>
        <v/>
      </c>
      <c r="AU43" s="32" t="str">
        <f t="shared" si="41"/>
        <v/>
      </c>
      <c r="AV43" s="48"/>
      <c r="AW43" s="2" t="str">
        <f t="shared" si="42"/>
        <v/>
      </c>
      <c r="AX43" s="2" t="str">
        <f>IFERROR(IF(AW43="","",VLOOKUP(AW43,'Concordance Classmt &amp; Points'!$A$2:$B$33,2,FALSE)),0)</f>
        <v/>
      </c>
      <c r="AY43" s="32" t="str">
        <f t="shared" si="43"/>
        <v/>
      </c>
      <c r="AZ43" s="34">
        <f t="shared" si="44"/>
        <v>42</v>
      </c>
      <c r="BA43" s="34">
        <f t="shared" ca="1" si="45"/>
        <v>42</v>
      </c>
      <c r="BB43" s="4">
        <f t="shared" ca="1" si="46"/>
        <v>40</v>
      </c>
    </row>
    <row r="44" spans="1:54" x14ac:dyDescent="0.3">
      <c r="A44" s="4">
        <f t="shared" ca="1" si="25"/>
        <v>42</v>
      </c>
      <c r="B44" s="4"/>
      <c r="C44" s="49"/>
      <c r="D44" s="49"/>
      <c r="E44" s="87"/>
      <c r="F44" s="77">
        <v>35801</v>
      </c>
      <c r="G44" s="50">
        <f t="shared" ca="1" si="1"/>
        <v>27</v>
      </c>
      <c r="H44" s="58"/>
      <c r="I44" s="63"/>
      <c r="J44" s="28"/>
      <c r="K44" s="2" t="str">
        <f t="shared" si="26"/>
        <v/>
      </c>
      <c r="L44" s="2" t="str">
        <f>IFERROR(IF(K44="","",VLOOKUP(K44,'Concordance Classmt &amp; Points'!$A$2:$B$33,2,FALSE)),0)</f>
        <v/>
      </c>
      <c r="M44" s="102" t="str">
        <f t="shared" si="27"/>
        <v/>
      </c>
      <c r="N44" s="106"/>
      <c r="O44" s="28"/>
      <c r="P44" s="71"/>
      <c r="Q44" s="2" t="str">
        <f t="shared" si="28"/>
        <v/>
      </c>
      <c r="R44" s="2" t="str">
        <f>IFERROR(IF(Q44="","",VLOOKUP(Q44,'Concordance Classmt &amp; Points'!$A$2:$B$33,2,FALSE)),0)</f>
        <v/>
      </c>
      <c r="S44" s="32" t="str">
        <f t="shared" si="29"/>
        <v/>
      </c>
      <c r="T44" s="48"/>
      <c r="U44" s="2" t="str">
        <f t="shared" si="30"/>
        <v/>
      </c>
      <c r="V44" s="2" t="str">
        <f>IFERROR(IF(U44="","",VLOOKUP(U44,'Concordance Classmt &amp; Points'!$A$2:$B$33,2,FALSE)),0)</f>
        <v/>
      </c>
      <c r="W44" s="32" t="str">
        <f t="shared" si="31"/>
        <v/>
      </c>
      <c r="X44" s="48"/>
      <c r="Y44" s="2" t="str">
        <f t="shared" si="32"/>
        <v/>
      </c>
      <c r="Z44" s="2" t="str">
        <f>IFERROR(IF(Y44="","",VLOOKUP(Y44,'Concordance Classmt &amp; Points'!$A$2:$B$33,2,FALSE)),0)</f>
        <v/>
      </c>
      <c r="AA44" s="32" t="str">
        <f t="shared" si="33"/>
        <v/>
      </c>
      <c r="AB44" s="54">
        <v>2.9456018518518516E-3</v>
      </c>
      <c r="AC44" s="2">
        <f t="shared" si="10"/>
        <v>23</v>
      </c>
      <c r="AD44" s="2">
        <f>IFERROR(IF(AC44="","",VLOOKUP(AC44,'Concordance Classmt &amp; Points'!$A$2:$B$33,2,FALSE)),0)</f>
        <v>16</v>
      </c>
      <c r="AE44" s="32">
        <f t="shared" ca="1" si="34"/>
        <v>16</v>
      </c>
      <c r="AF44" s="54">
        <v>2.9456018518518516E-3</v>
      </c>
      <c r="AG44" s="2">
        <f t="shared" si="12"/>
        <v>23</v>
      </c>
      <c r="AH44" s="2">
        <f>IFERROR(IF(AG44="","",VLOOKUP(AG44,'Concordance Classmt &amp; Points'!$A$2:$B$33,2,FALSE)),0)</f>
        <v>16</v>
      </c>
      <c r="AI44" s="32">
        <f t="shared" ca="1" si="35"/>
        <v>16</v>
      </c>
      <c r="AJ44" s="48"/>
      <c r="AK44" s="2" t="str">
        <f t="shared" si="36"/>
        <v/>
      </c>
      <c r="AL44" s="2" t="str">
        <f>IFERROR(IF(AK44="","",VLOOKUP(AK44,'Concordance Classmt &amp; Points'!$A$2:$B$33,2,FALSE)),0)</f>
        <v/>
      </c>
      <c r="AM44" s="32" t="str">
        <f t="shared" si="37"/>
        <v/>
      </c>
      <c r="AN44" s="48"/>
      <c r="AO44" s="2" t="str">
        <f t="shared" si="38"/>
        <v/>
      </c>
      <c r="AP44" s="2" t="str">
        <f>IFERROR(IF(AO44="","",VLOOKUP(AO44,'Concordance Classmt &amp; Points'!$A$2:$B$33,2,FALSE)),0)</f>
        <v/>
      </c>
      <c r="AQ44" s="32" t="str">
        <f t="shared" si="39"/>
        <v/>
      </c>
      <c r="AR44" s="48"/>
      <c r="AS44" s="2" t="str">
        <f t="shared" si="40"/>
        <v/>
      </c>
      <c r="AT44" s="2" t="str">
        <f>IFERROR(IF(AS44="","",VLOOKUP(AS44,'Concordance Classmt &amp; Points'!$A$2:$B$33,2,FALSE)),0)</f>
        <v/>
      </c>
      <c r="AU44" s="32" t="str">
        <f t="shared" si="41"/>
        <v/>
      </c>
      <c r="AV44" s="48"/>
      <c r="AW44" s="2" t="str">
        <f t="shared" si="42"/>
        <v/>
      </c>
      <c r="AX44" s="2" t="str">
        <f>IFERROR(IF(AW44="","",VLOOKUP(AW44,'Concordance Classmt &amp; Points'!$A$2:$B$33,2,FALSE)),0)</f>
        <v/>
      </c>
      <c r="AY44" s="32" t="str">
        <f t="shared" si="43"/>
        <v/>
      </c>
      <c r="AZ44" s="34">
        <f t="shared" si="44"/>
        <v>32</v>
      </c>
      <c r="BA44" s="34">
        <f t="shared" ca="1" si="45"/>
        <v>32</v>
      </c>
      <c r="BB44" s="4">
        <f t="shared" ca="1" si="46"/>
        <v>42</v>
      </c>
    </row>
    <row r="45" spans="1:54" x14ac:dyDescent="0.3">
      <c r="A45" s="4">
        <f t="shared" ca="1" si="25"/>
        <v>43</v>
      </c>
      <c r="B45" s="4"/>
      <c r="C45" s="46"/>
      <c r="D45" s="46"/>
      <c r="E45" s="85"/>
      <c r="F45" s="75">
        <v>30910</v>
      </c>
      <c r="G45" s="30">
        <f t="shared" ca="1" si="1"/>
        <v>40</v>
      </c>
      <c r="H45" s="57"/>
      <c r="I45" s="62"/>
      <c r="J45" s="28">
        <v>8</v>
      </c>
      <c r="K45" s="2">
        <f t="shared" si="26"/>
        <v>25</v>
      </c>
      <c r="L45" s="2">
        <f>IFERROR(IF(K45="","",VLOOKUP(K45,'Concordance Classmt &amp; Points'!$A$2:$B$33,2,FALSE)),0)</f>
        <v>12</v>
      </c>
      <c r="M45" s="102">
        <f t="shared" ca="1" si="27"/>
        <v>14.16</v>
      </c>
      <c r="N45" s="106"/>
      <c r="O45" s="28">
        <v>8</v>
      </c>
      <c r="P45" s="71"/>
      <c r="Q45" s="2">
        <f t="shared" si="28"/>
        <v>24</v>
      </c>
      <c r="R45" s="2">
        <f>IFERROR(IF(Q45="","",VLOOKUP(Q45,'Concordance Classmt &amp; Points'!$A$2:$B$33,2,FALSE)),0)</f>
        <v>14</v>
      </c>
      <c r="S45" s="32">
        <f t="shared" ca="1" si="29"/>
        <v>16.52</v>
      </c>
      <c r="T45" s="48"/>
      <c r="U45" s="2" t="str">
        <f t="shared" si="30"/>
        <v/>
      </c>
      <c r="V45" s="2" t="str">
        <f>IFERROR(IF(U45="","",VLOOKUP(U45,'Concordance Classmt &amp; Points'!$A$2:$B$33,2,FALSE)),0)</f>
        <v/>
      </c>
      <c r="W45" s="32" t="str">
        <f t="shared" si="31"/>
        <v/>
      </c>
      <c r="X45" s="48"/>
      <c r="Y45" s="2" t="str">
        <f t="shared" si="32"/>
        <v/>
      </c>
      <c r="Z45" s="2" t="str">
        <f>IFERROR(IF(Y45="","",VLOOKUP(Y45,'Concordance Classmt &amp; Points'!$A$2:$B$33,2,FALSE)),0)</f>
        <v/>
      </c>
      <c r="AA45" s="32" t="str">
        <f t="shared" si="33"/>
        <v/>
      </c>
      <c r="AB45" s="54"/>
      <c r="AC45" s="2" t="str">
        <f t="shared" si="10"/>
        <v/>
      </c>
      <c r="AD45" s="2" t="str">
        <f>IFERROR(IF(AC45="","",VLOOKUP(AC45,'Concordance Classmt &amp; Points'!$A$2:$B$33,2,FALSE)),0)</f>
        <v/>
      </c>
      <c r="AE45" s="32" t="str">
        <f t="shared" si="34"/>
        <v/>
      </c>
      <c r="AF45" s="54"/>
      <c r="AG45" s="2" t="str">
        <f t="shared" si="12"/>
        <v/>
      </c>
      <c r="AH45" s="2" t="str">
        <f>IFERROR(IF(AG45="","",VLOOKUP(AG45,'Concordance Classmt &amp; Points'!$A$2:$B$33,2,FALSE)),0)</f>
        <v/>
      </c>
      <c r="AI45" s="32" t="str">
        <f t="shared" si="35"/>
        <v/>
      </c>
      <c r="AJ45" s="48"/>
      <c r="AK45" s="2" t="str">
        <f t="shared" si="36"/>
        <v/>
      </c>
      <c r="AL45" s="2" t="str">
        <f>IFERROR(IF(AK45="","",VLOOKUP(AK45,'Concordance Classmt &amp; Points'!$A$2:$B$33,2,FALSE)),0)</f>
        <v/>
      </c>
      <c r="AM45" s="32" t="str">
        <f t="shared" si="37"/>
        <v/>
      </c>
      <c r="AN45" s="48"/>
      <c r="AO45" s="2" t="str">
        <f t="shared" si="38"/>
        <v/>
      </c>
      <c r="AP45" s="2" t="str">
        <f>IFERROR(IF(AO45="","",VLOOKUP(AO45,'Concordance Classmt &amp; Points'!$A$2:$B$33,2,FALSE)),0)</f>
        <v/>
      </c>
      <c r="AQ45" s="32" t="str">
        <f t="shared" si="39"/>
        <v/>
      </c>
      <c r="AR45" s="48"/>
      <c r="AS45" s="2" t="str">
        <f t="shared" si="40"/>
        <v/>
      </c>
      <c r="AT45" s="2" t="str">
        <f>IFERROR(IF(AS45="","",VLOOKUP(AS45,'Concordance Classmt &amp; Points'!$A$2:$B$33,2,FALSE)),0)</f>
        <v/>
      </c>
      <c r="AU45" s="32" t="str">
        <f t="shared" si="41"/>
        <v/>
      </c>
      <c r="AV45" s="48"/>
      <c r="AW45" s="2" t="str">
        <f t="shared" si="42"/>
        <v/>
      </c>
      <c r="AX45" s="2" t="str">
        <f>IFERROR(IF(AW45="","",VLOOKUP(AW45,'Concordance Classmt &amp; Points'!$A$2:$B$33,2,FALSE)),0)</f>
        <v/>
      </c>
      <c r="AY45" s="32" t="str">
        <f t="shared" si="43"/>
        <v/>
      </c>
      <c r="AZ45" s="34">
        <f t="shared" si="44"/>
        <v>26</v>
      </c>
      <c r="BA45" s="34">
        <f t="shared" ca="1" si="45"/>
        <v>30.68</v>
      </c>
      <c r="BB45" s="4">
        <f t="shared" ca="1" si="46"/>
        <v>43</v>
      </c>
    </row>
    <row r="46" spans="1:54" x14ac:dyDescent="0.3">
      <c r="A46" s="4">
        <f t="shared" ca="1" si="25"/>
        <v>44</v>
      </c>
      <c r="B46" s="4"/>
      <c r="C46" s="49"/>
      <c r="D46" s="49"/>
      <c r="E46" s="87"/>
      <c r="F46" s="77">
        <v>31330</v>
      </c>
      <c r="G46" s="50">
        <f t="shared" ca="1" si="1"/>
        <v>39</v>
      </c>
      <c r="H46" s="58"/>
      <c r="I46" s="63"/>
      <c r="J46" s="28"/>
      <c r="K46" s="2" t="str">
        <f t="shared" si="26"/>
        <v/>
      </c>
      <c r="L46" s="2" t="str">
        <f>IFERROR(IF(K46="","",VLOOKUP(K46,'Concordance Classmt &amp; Points'!$A$2:$B$33,2,FALSE)),0)</f>
        <v/>
      </c>
      <c r="M46" s="102" t="str">
        <f t="shared" si="27"/>
        <v/>
      </c>
      <c r="N46" s="106"/>
      <c r="O46" s="28"/>
      <c r="P46" s="71"/>
      <c r="Q46" s="2" t="str">
        <f t="shared" si="28"/>
        <v/>
      </c>
      <c r="R46" s="2" t="str">
        <f>IFERROR(IF(Q46="","",VLOOKUP(Q46,'Concordance Classmt &amp; Points'!$A$2:$B$33,2,FALSE)),0)</f>
        <v/>
      </c>
      <c r="S46" s="32" t="str">
        <f t="shared" si="29"/>
        <v/>
      </c>
      <c r="T46" s="48"/>
      <c r="U46" s="2" t="str">
        <f t="shared" si="30"/>
        <v/>
      </c>
      <c r="V46" s="2" t="str">
        <f>IFERROR(IF(U46="","",VLOOKUP(U46,'Concordance Classmt &amp; Points'!$A$2:$B$33,2,FALSE)),0)</f>
        <v/>
      </c>
      <c r="W46" s="32" t="str">
        <f t="shared" si="31"/>
        <v/>
      </c>
      <c r="X46" s="48"/>
      <c r="Y46" s="2" t="str">
        <f t="shared" si="32"/>
        <v/>
      </c>
      <c r="Z46" s="2" t="str">
        <f>IFERROR(IF(Y46="","",VLOOKUP(Y46,'Concordance Classmt &amp; Points'!$A$2:$B$33,2,FALSE)),0)</f>
        <v/>
      </c>
      <c r="AA46" s="32" t="str">
        <f t="shared" si="33"/>
        <v/>
      </c>
      <c r="AB46" s="54">
        <v>3.0671296296296297E-3</v>
      </c>
      <c r="AC46" s="2">
        <f t="shared" si="10"/>
        <v>25</v>
      </c>
      <c r="AD46" s="2">
        <f>IFERROR(IF(AC46="","",VLOOKUP(AC46,'Concordance Classmt &amp; Points'!$A$2:$B$33,2,FALSE)),0)</f>
        <v>12</v>
      </c>
      <c r="AE46" s="32">
        <f t="shared" ca="1" si="34"/>
        <v>13.98</v>
      </c>
      <c r="AF46" s="54">
        <v>3.0671296296296297E-3</v>
      </c>
      <c r="AG46" s="2">
        <f t="shared" si="12"/>
        <v>25</v>
      </c>
      <c r="AH46" s="2">
        <f>IFERROR(IF(AG46="","",VLOOKUP(AG46,'Concordance Classmt &amp; Points'!$A$2:$B$33,2,FALSE)),0)</f>
        <v>12</v>
      </c>
      <c r="AI46" s="32">
        <f t="shared" ca="1" si="35"/>
        <v>13.98</v>
      </c>
      <c r="AJ46" s="48"/>
      <c r="AK46" s="2" t="str">
        <f t="shared" si="36"/>
        <v/>
      </c>
      <c r="AL46" s="2" t="str">
        <f>IFERROR(IF(AK46="","",VLOOKUP(AK46,'Concordance Classmt &amp; Points'!$A$2:$B$33,2,FALSE)),0)</f>
        <v/>
      </c>
      <c r="AM46" s="32" t="str">
        <f t="shared" si="37"/>
        <v/>
      </c>
      <c r="AN46" s="48"/>
      <c r="AO46" s="2" t="str">
        <f t="shared" si="38"/>
        <v/>
      </c>
      <c r="AP46" s="2" t="str">
        <f>IFERROR(IF(AO46="","",VLOOKUP(AO46,'Concordance Classmt &amp; Points'!$A$2:$B$33,2,FALSE)),0)</f>
        <v/>
      </c>
      <c r="AQ46" s="32" t="str">
        <f t="shared" si="39"/>
        <v/>
      </c>
      <c r="AR46" s="48"/>
      <c r="AS46" s="2" t="str">
        <f t="shared" si="40"/>
        <v/>
      </c>
      <c r="AT46" s="2" t="str">
        <f>IFERROR(IF(AS46="","",VLOOKUP(AS46,'Concordance Classmt &amp; Points'!$A$2:$B$33,2,FALSE)),0)</f>
        <v/>
      </c>
      <c r="AU46" s="32" t="str">
        <f t="shared" si="41"/>
        <v/>
      </c>
      <c r="AV46" s="48"/>
      <c r="AW46" s="2" t="str">
        <f t="shared" si="42"/>
        <v/>
      </c>
      <c r="AX46" s="2" t="str">
        <f>IFERROR(IF(AW46="","",VLOOKUP(AW46,'Concordance Classmt &amp; Points'!$A$2:$B$33,2,FALSE)),0)</f>
        <v/>
      </c>
      <c r="AY46" s="32" t="str">
        <f t="shared" si="43"/>
        <v/>
      </c>
      <c r="AZ46" s="34">
        <f t="shared" si="44"/>
        <v>24</v>
      </c>
      <c r="BA46" s="34">
        <f t="shared" ca="1" si="45"/>
        <v>27.96</v>
      </c>
      <c r="BB46" s="4">
        <f t="shared" ca="1" si="46"/>
        <v>44</v>
      </c>
    </row>
    <row r="47" spans="1:54" x14ac:dyDescent="0.3">
      <c r="A47" s="4">
        <f t="shared" ca="1" si="25"/>
        <v>45</v>
      </c>
      <c r="B47" s="4"/>
      <c r="C47" s="46"/>
      <c r="D47" s="46"/>
      <c r="E47" s="85"/>
      <c r="F47" s="75">
        <v>34190</v>
      </c>
      <c r="G47" s="30">
        <f t="shared" ca="1" si="1"/>
        <v>31</v>
      </c>
      <c r="H47" s="57"/>
      <c r="I47" s="62"/>
      <c r="J47" s="28">
        <v>8</v>
      </c>
      <c r="K47" s="2">
        <f t="shared" si="26"/>
        <v>25</v>
      </c>
      <c r="L47" s="2">
        <f>IFERROR(IF(K47="","",VLOOKUP(K47,'Concordance Classmt &amp; Points'!$A$2:$B$33,2,FALSE)),0)</f>
        <v>12</v>
      </c>
      <c r="M47" s="102">
        <f t="shared" ca="1" si="27"/>
        <v>12.54</v>
      </c>
      <c r="N47" s="106"/>
      <c r="O47" s="28">
        <v>8</v>
      </c>
      <c r="P47" s="71"/>
      <c r="Q47" s="2">
        <f t="shared" si="28"/>
        <v>24</v>
      </c>
      <c r="R47" s="2">
        <f>IFERROR(IF(Q47="","",VLOOKUP(Q47,'Concordance Classmt &amp; Points'!$A$2:$B$33,2,FALSE)),0)</f>
        <v>14</v>
      </c>
      <c r="S47" s="32">
        <f t="shared" ca="1" si="29"/>
        <v>14.63</v>
      </c>
      <c r="T47" s="48"/>
      <c r="U47" s="2" t="str">
        <f t="shared" si="30"/>
        <v/>
      </c>
      <c r="V47" s="2" t="str">
        <f>IFERROR(IF(U47="","",VLOOKUP(U47,'Concordance Classmt &amp; Points'!$A$2:$B$33,2,FALSE)),0)</f>
        <v/>
      </c>
      <c r="W47" s="32" t="str">
        <f t="shared" si="31"/>
        <v/>
      </c>
      <c r="X47" s="48"/>
      <c r="Y47" s="2" t="str">
        <f t="shared" si="32"/>
        <v/>
      </c>
      <c r="Z47" s="2" t="str">
        <f>IFERROR(IF(Y47="","",VLOOKUP(Y47,'Concordance Classmt &amp; Points'!$A$2:$B$33,2,FALSE)),0)</f>
        <v/>
      </c>
      <c r="AA47" s="32" t="str">
        <f t="shared" si="33"/>
        <v/>
      </c>
      <c r="AB47" s="54"/>
      <c r="AC47" s="2"/>
      <c r="AD47" s="2"/>
      <c r="AE47" s="32" t="str">
        <f t="shared" si="34"/>
        <v/>
      </c>
      <c r="AF47" s="54"/>
      <c r="AG47" s="2"/>
      <c r="AH47" s="2"/>
      <c r="AI47" s="32" t="str">
        <f t="shared" si="35"/>
        <v/>
      </c>
      <c r="AJ47" s="48"/>
      <c r="AK47" s="2" t="str">
        <f t="shared" si="36"/>
        <v/>
      </c>
      <c r="AL47" s="2" t="str">
        <f>IFERROR(IF(AK47="","",VLOOKUP(AK47,'Concordance Classmt &amp; Points'!$A$2:$B$33,2,FALSE)),0)</f>
        <v/>
      </c>
      <c r="AM47" s="32" t="str">
        <f t="shared" si="37"/>
        <v/>
      </c>
      <c r="AN47" s="48"/>
      <c r="AO47" s="2" t="str">
        <f t="shared" si="38"/>
        <v/>
      </c>
      <c r="AP47" s="2" t="str">
        <f>IFERROR(IF(AO47="","",VLOOKUP(AO47,'Concordance Classmt &amp; Points'!$A$2:$B$33,2,FALSE)),0)</f>
        <v/>
      </c>
      <c r="AQ47" s="32" t="str">
        <f t="shared" si="39"/>
        <v/>
      </c>
      <c r="AR47" s="48"/>
      <c r="AS47" s="2" t="str">
        <f t="shared" si="40"/>
        <v/>
      </c>
      <c r="AT47" s="2" t="str">
        <f>IFERROR(IF(AS47="","",VLOOKUP(AS47,'Concordance Classmt &amp; Points'!$A$2:$B$33,2,FALSE)),0)</f>
        <v/>
      </c>
      <c r="AU47" s="32" t="str">
        <f t="shared" si="41"/>
        <v/>
      </c>
      <c r="AV47" s="48"/>
      <c r="AW47" s="2" t="str">
        <f t="shared" si="42"/>
        <v/>
      </c>
      <c r="AX47" s="2" t="str">
        <f>IFERROR(IF(AW47="","",VLOOKUP(AW47,'Concordance Classmt &amp; Points'!$A$2:$B$33,2,FALSE)),0)</f>
        <v/>
      </c>
      <c r="AY47" s="32" t="str">
        <f t="shared" si="43"/>
        <v/>
      </c>
      <c r="AZ47" s="34">
        <f t="shared" si="44"/>
        <v>26</v>
      </c>
      <c r="BA47" s="34">
        <f t="shared" ca="1" si="45"/>
        <v>27.17</v>
      </c>
      <c r="BB47" s="4">
        <f t="shared" ca="1" si="46"/>
        <v>45</v>
      </c>
    </row>
    <row r="48" spans="1:54" x14ac:dyDescent="0.3">
      <c r="A48" s="4">
        <f t="shared" ca="1" si="25"/>
        <v>46</v>
      </c>
      <c r="B48" s="4"/>
      <c r="C48" s="46"/>
      <c r="D48" s="46"/>
      <c r="E48" s="85"/>
      <c r="F48" s="75"/>
      <c r="G48" s="30"/>
      <c r="H48" s="57"/>
      <c r="I48" s="62"/>
      <c r="J48" s="28">
        <v>8</v>
      </c>
      <c r="K48" s="2">
        <f t="shared" si="26"/>
        <v>25</v>
      </c>
      <c r="L48" s="2">
        <f>IFERROR(IF(K48="","",VLOOKUP(K48,'Concordance Classmt &amp; Points'!$A$2:$B$33,2,FALSE)),0)</f>
        <v>12</v>
      </c>
      <c r="M48" s="102">
        <f t="shared" si="27"/>
        <v>12</v>
      </c>
      <c r="N48" s="106"/>
      <c r="O48" s="28">
        <v>8</v>
      </c>
      <c r="P48" s="71"/>
      <c r="Q48" s="2">
        <f t="shared" si="28"/>
        <v>24</v>
      </c>
      <c r="R48" s="2">
        <f>IFERROR(IF(Q48="","",VLOOKUP(Q48,'Concordance Classmt &amp; Points'!$A$2:$B$33,2,FALSE)),0)</f>
        <v>14</v>
      </c>
      <c r="S48" s="32">
        <f t="shared" si="29"/>
        <v>14</v>
      </c>
      <c r="T48" s="48"/>
      <c r="U48" s="2" t="str">
        <f t="shared" si="30"/>
        <v/>
      </c>
      <c r="V48" s="2" t="str">
        <f>IFERROR(IF(U48="","",VLOOKUP(U48,'Concordance Classmt &amp; Points'!$A$2:$B$33,2,FALSE)),0)</f>
        <v/>
      </c>
      <c r="W48" s="32" t="str">
        <f t="shared" si="31"/>
        <v/>
      </c>
      <c r="X48" s="48"/>
      <c r="Y48" s="2" t="str">
        <f t="shared" si="32"/>
        <v/>
      </c>
      <c r="Z48" s="2" t="str">
        <f>IFERROR(IF(Y48="","",VLOOKUP(Y48,'Concordance Classmt &amp; Points'!$A$2:$B$33,2,FALSE)),0)</f>
        <v/>
      </c>
      <c r="AA48" s="32" t="str">
        <f t="shared" si="33"/>
        <v/>
      </c>
      <c r="AB48" s="54"/>
      <c r="AC48" s="2" t="str">
        <f t="shared" ref="AC48:AC62" si="47">IF(AB48="","",RANK(AB48,AB$3:AB$72,1))</f>
        <v/>
      </c>
      <c r="AD48" s="2" t="str">
        <f>IFERROR(IF(AC48="","",VLOOKUP(AC48,'Concordance Classmt &amp; Points'!$A$2:$B$33,2,FALSE)),0)</f>
        <v/>
      </c>
      <c r="AE48" s="32" t="str">
        <f t="shared" si="34"/>
        <v/>
      </c>
      <c r="AF48" s="54"/>
      <c r="AG48" s="2" t="str">
        <f t="shared" ref="AG48:AG62" si="48">IF(AF48="","",RANK(AF48,AF$3:AF$72,1))</f>
        <v/>
      </c>
      <c r="AH48" s="2" t="str">
        <f>IFERROR(IF(AG48="","",VLOOKUP(AG48,'Concordance Classmt &amp; Points'!$A$2:$B$33,2,FALSE)),0)</f>
        <v/>
      </c>
      <c r="AI48" s="32" t="str">
        <f t="shared" si="35"/>
        <v/>
      </c>
      <c r="AJ48" s="48"/>
      <c r="AK48" s="2" t="str">
        <f t="shared" si="36"/>
        <v/>
      </c>
      <c r="AL48" s="2" t="str">
        <f>IFERROR(IF(AK48="","",VLOOKUP(AK48,'Concordance Classmt &amp; Points'!$A$2:$B$33,2,FALSE)),0)</f>
        <v/>
      </c>
      <c r="AM48" s="32" t="str">
        <f t="shared" si="37"/>
        <v/>
      </c>
      <c r="AN48" s="48"/>
      <c r="AO48" s="2" t="str">
        <f t="shared" si="38"/>
        <v/>
      </c>
      <c r="AP48" s="2" t="str">
        <f>IFERROR(IF(AO48="","",VLOOKUP(AO48,'Concordance Classmt &amp; Points'!$A$2:$B$33,2,FALSE)),0)</f>
        <v/>
      </c>
      <c r="AQ48" s="32" t="str">
        <f t="shared" si="39"/>
        <v/>
      </c>
      <c r="AR48" s="48"/>
      <c r="AS48" s="2" t="str">
        <f t="shared" si="40"/>
        <v/>
      </c>
      <c r="AT48" s="2" t="str">
        <f>IFERROR(IF(AS48="","",VLOOKUP(AS48,'Concordance Classmt &amp; Points'!$A$2:$B$33,2,FALSE)),0)</f>
        <v/>
      </c>
      <c r="AU48" s="32" t="str">
        <f t="shared" si="41"/>
        <v/>
      </c>
      <c r="AV48" s="48"/>
      <c r="AW48" s="2" t="str">
        <f t="shared" si="42"/>
        <v/>
      </c>
      <c r="AX48" s="2" t="str">
        <f>IFERROR(IF(AW48="","",VLOOKUP(AW48,'Concordance Classmt &amp; Points'!$A$2:$B$33,2,FALSE)),0)</f>
        <v/>
      </c>
      <c r="AY48" s="32" t="str">
        <f t="shared" si="43"/>
        <v/>
      </c>
      <c r="AZ48" s="34">
        <f t="shared" si="44"/>
        <v>26</v>
      </c>
      <c r="BA48" s="34">
        <f t="shared" si="45"/>
        <v>26</v>
      </c>
      <c r="BB48" s="4">
        <f t="shared" ca="1" si="46"/>
        <v>46</v>
      </c>
    </row>
    <row r="49" spans="1:54" x14ac:dyDescent="0.3">
      <c r="A49" s="4">
        <f t="shared" ca="1" si="25"/>
        <v>46</v>
      </c>
      <c r="B49" s="4"/>
      <c r="C49" s="46"/>
      <c r="D49" s="46"/>
      <c r="E49" s="85"/>
      <c r="F49" s="75">
        <v>36319</v>
      </c>
      <c r="G49" s="30">
        <f t="shared" ref="G49:G59" ca="1" si="49">DATEDIF(F49,NOW(),"Y")</f>
        <v>25</v>
      </c>
      <c r="H49" s="57"/>
      <c r="I49" s="62"/>
      <c r="J49" s="28">
        <v>8</v>
      </c>
      <c r="K49" s="2">
        <f t="shared" si="26"/>
        <v>25</v>
      </c>
      <c r="L49" s="2">
        <f>IFERROR(IF(K49="","",VLOOKUP(K49,'Concordance Classmt &amp; Points'!$A$2:$B$33,2,FALSE)),0)</f>
        <v>12</v>
      </c>
      <c r="M49" s="102">
        <f t="shared" ca="1" si="27"/>
        <v>12</v>
      </c>
      <c r="N49" s="106"/>
      <c r="O49" s="28">
        <v>8</v>
      </c>
      <c r="P49" s="71"/>
      <c r="Q49" s="2">
        <f t="shared" si="28"/>
        <v>24</v>
      </c>
      <c r="R49" s="2">
        <f>IFERROR(IF(Q49="","",VLOOKUP(Q49,'Concordance Classmt &amp; Points'!$A$2:$B$33,2,FALSE)),0)</f>
        <v>14</v>
      </c>
      <c r="S49" s="32">
        <f t="shared" ca="1" si="29"/>
        <v>14</v>
      </c>
      <c r="T49" s="48"/>
      <c r="U49" s="2" t="str">
        <f t="shared" si="30"/>
        <v/>
      </c>
      <c r="V49" s="2" t="str">
        <f>IFERROR(IF(U49="","",VLOOKUP(U49,'Concordance Classmt &amp; Points'!$A$2:$B$33,2,FALSE)),0)</f>
        <v/>
      </c>
      <c r="W49" s="32" t="str">
        <f t="shared" si="31"/>
        <v/>
      </c>
      <c r="X49" s="48"/>
      <c r="Y49" s="2" t="str">
        <f t="shared" si="32"/>
        <v/>
      </c>
      <c r="Z49" s="2" t="str">
        <f>IFERROR(IF(Y49="","",VLOOKUP(Y49,'Concordance Classmt &amp; Points'!$A$2:$B$33,2,FALSE)),0)</f>
        <v/>
      </c>
      <c r="AA49" s="32" t="str">
        <f t="shared" si="33"/>
        <v/>
      </c>
      <c r="AB49" s="54"/>
      <c r="AC49" s="2" t="str">
        <f t="shared" si="47"/>
        <v/>
      </c>
      <c r="AD49" s="2" t="str">
        <f>IFERROR(IF(AC49="","",VLOOKUP(AC49,'Concordance Classmt &amp; Points'!$A$2:$B$33,2,FALSE)),0)</f>
        <v/>
      </c>
      <c r="AE49" s="32" t="str">
        <f t="shared" si="34"/>
        <v/>
      </c>
      <c r="AF49" s="54"/>
      <c r="AG49" s="2" t="str">
        <f t="shared" si="48"/>
        <v/>
      </c>
      <c r="AH49" s="2" t="str">
        <f>IFERROR(IF(AG49="","",VLOOKUP(AG49,'Concordance Classmt &amp; Points'!$A$2:$B$33,2,FALSE)),0)</f>
        <v/>
      </c>
      <c r="AI49" s="32" t="str">
        <f t="shared" si="35"/>
        <v/>
      </c>
      <c r="AJ49" s="48"/>
      <c r="AK49" s="2" t="str">
        <f t="shared" si="36"/>
        <v/>
      </c>
      <c r="AL49" s="2" t="str">
        <f>IFERROR(IF(AK49="","",VLOOKUP(AK49,'Concordance Classmt &amp; Points'!$A$2:$B$33,2,FALSE)),0)</f>
        <v/>
      </c>
      <c r="AM49" s="32" t="str">
        <f t="shared" si="37"/>
        <v/>
      </c>
      <c r="AN49" s="48"/>
      <c r="AO49" s="2" t="str">
        <f t="shared" si="38"/>
        <v/>
      </c>
      <c r="AP49" s="2" t="str">
        <f>IFERROR(IF(AO49="","",VLOOKUP(AO49,'Concordance Classmt &amp; Points'!$A$2:$B$33,2,FALSE)),0)</f>
        <v/>
      </c>
      <c r="AQ49" s="32" t="str">
        <f t="shared" si="39"/>
        <v/>
      </c>
      <c r="AR49" s="48"/>
      <c r="AS49" s="2" t="str">
        <f t="shared" si="40"/>
        <v/>
      </c>
      <c r="AT49" s="2" t="str">
        <f>IFERROR(IF(AS49="","",VLOOKUP(AS49,'Concordance Classmt &amp; Points'!$A$2:$B$33,2,FALSE)),0)</f>
        <v/>
      </c>
      <c r="AU49" s="32" t="str">
        <f t="shared" si="41"/>
        <v/>
      </c>
      <c r="AV49" s="48"/>
      <c r="AW49" s="2" t="str">
        <f t="shared" si="42"/>
        <v/>
      </c>
      <c r="AX49" s="2" t="str">
        <f>IFERROR(IF(AW49="","",VLOOKUP(AW49,'Concordance Classmt &amp; Points'!$A$2:$B$33,2,FALSE)),0)</f>
        <v/>
      </c>
      <c r="AY49" s="32" t="str">
        <f t="shared" si="43"/>
        <v/>
      </c>
      <c r="AZ49" s="34">
        <f t="shared" si="44"/>
        <v>26</v>
      </c>
      <c r="BA49" s="34">
        <f t="shared" ca="1" si="45"/>
        <v>26</v>
      </c>
      <c r="BB49" s="4">
        <f t="shared" ca="1" si="46"/>
        <v>46</v>
      </c>
    </row>
    <row r="50" spans="1:54" x14ac:dyDescent="0.3">
      <c r="A50" s="4">
        <f t="shared" ca="1" si="25"/>
        <v>48</v>
      </c>
      <c r="B50" s="4"/>
      <c r="C50" s="49"/>
      <c r="D50" s="49"/>
      <c r="E50" s="89"/>
      <c r="F50" s="79">
        <v>33435</v>
      </c>
      <c r="G50" s="50">
        <f t="shared" ca="1" si="49"/>
        <v>33</v>
      </c>
      <c r="H50" s="58"/>
      <c r="I50" s="63"/>
      <c r="J50" s="28"/>
      <c r="K50" s="2" t="str">
        <f t="shared" si="26"/>
        <v/>
      </c>
      <c r="L50" s="2" t="str">
        <f>IFERROR(IF(K50="","",VLOOKUP(K50,'Concordance Classmt &amp; Points'!$A$2:$B$33,2,FALSE)),0)</f>
        <v/>
      </c>
      <c r="M50" s="102" t="str">
        <f t="shared" si="27"/>
        <v/>
      </c>
      <c r="N50" s="106"/>
      <c r="O50" s="28"/>
      <c r="P50" s="71"/>
      <c r="Q50" s="2" t="str">
        <f t="shared" si="28"/>
        <v/>
      </c>
      <c r="R50" s="2" t="str">
        <f>IFERROR(IF(Q50="","",VLOOKUP(Q50,'Concordance Classmt &amp; Points'!$A$2:$B$33,2,FALSE)),0)</f>
        <v/>
      </c>
      <c r="S50" s="32" t="str">
        <f t="shared" si="29"/>
        <v/>
      </c>
      <c r="T50" s="48"/>
      <c r="U50" s="2" t="str">
        <f t="shared" si="30"/>
        <v/>
      </c>
      <c r="V50" s="2" t="str">
        <f>IFERROR(IF(U50="","",VLOOKUP(U50,'Concordance Classmt &amp; Points'!$A$2:$B$33,2,FALSE)),0)</f>
        <v/>
      </c>
      <c r="W50" s="32" t="str">
        <f t="shared" si="31"/>
        <v/>
      </c>
      <c r="X50" s="48"/>
      <c r="Y50" s="2" t="str">
        <f t="shared" si="32"/>
        <v/>
      </c>
      <c r="Z50" s="2" t="str">
        <f>IFERROR(IF(Y50="","",VLOOKUP(Y50,'Concordance Classmt &amp; Points'!$A$2:$B$33,2,FALSE)),0)</f>
        <v/>
      </c>
      <c r="AA50" s="32" t="str">
        <f t="shared" si="33"/>
        <v/>
      </c>
      <c r="AB50" s="54">
        <v>3.1423611111111114E-3</v>
      </c>
      <c r="AC50" s="2">
        <f t="shared" si="47"/>
        <v>26</v>
      </c>
      <c r="AD50" s="2">
        <f>IFERROR(IF(AC50="","",VLOOKUP(AC50,'Concordance Classmt &amp; Points'!$A$2:$B$33,2,FALSE)),0)</f>
        <v>10</v>
      </c>
      <c r="AE50" s="32">
        <f t="shared" ca="1" si="34"/>
        <v>10.75</v>
      </c>
      <c r="AF50" s="54">
        <v>3.1423611111111114E-3</v>
      </c>
      <c r="AG50" s="2">
        <f t="shared" si="48"/>
        <v>26</v>
      </c>
      <c r="AH50" s="2">
        <f>IFERROR(IF(AG50="","",VLOOKUP(AG50,'Concordance Classmt &amp; Points'!$A$2:$B$33,2,FALSE)),0)</f>
        <v>10</v>
      </c>
      <c r="AI50" s="32">
        <f t="shared" ca="1" si="35"/>
        <v>10.75</v>
      </c>
      <c r="AJ50" s="48"/>
      <c r="AK50" s="2" t="str">
        <f t="shared" si="36"/>
        <v/>
      </c>
      <c r="AL50" s="2" t="str">
        <f>IFERROR(IF(AK50="","",VLOOKUP(AK50,'Concordance Classmt &amp; Points'!$A$2:$B$33,2,FALSE)),0)</f>
        <v/>
      </c>
      <c r="AM50" s="32" t="str">
        <f t="shared" si="37"/>
        <v/>
      </c>
      <c r="AN50" s="48"/>
      <c r="AO50" s="2" t="str">
        <f t="shared" si="38"/>
        <v/>
      </c>
      <c r="AP50" s="2" t="str">
        <f>IFERROR(IF(AO50="","",VLOOKUP(AO50,'Concordance Classmt &amp; Points'!$A$2:$B$33,2,FALSE)),0)</f>
        <v/>
      </c>
      <c r="AQ50" s="32" t="str">
        <f t="shared" si="39"/>
        <v/>
      </c>
      <c r="AR50" s="48"/>
      <c r="AS50" s="2" t="str">
        <f t="shared" si="40"/>
        <v/>
      </c>
      <c r="AT50" s="2" t="str">
        <f>IFERROR(IF(AS50="","",VLOOKUP(AS50,'Concordance Classmt &amp; Points'!$A$2:$B$33,2,FALSE)),0)</f>
        <v/>
      </c>
      <c r="AU50" s="32" t="str">
        <f t="shared" si="41"/>
        <v/>
      </c>
      <c r="AV50" s="48"/>
      <c r="AW50" s="2" t="str">
        <f t="shared" si="42"/>
        <v/>
      </c>
      <c r="AX50" s="2" t="str">
        <f>IFERROR(IF(AW50="","",VLOOKUP(AW50,'Concordance Classmt &amp; Points'!$A$2:$B$33,2,FALSE)),0)</f>
        <v/>
      </c>
      <c r="AY50" s="32" t="str">
        <f t="shared" si="43"/>
        <v/>
      </c>
      <c r="AZ50" s="34">
        <f t="shared" si="44"/>
        <v>20</v>
      </c>
      <c r="BA50" s="34">
        <f t="shared" ca="1" si="45"/>
        <v>21.5</v>
      </c>
      <c r="BB50" s="4">
        <f t="shared" ca="1" si="46"/>
        <v>48</v>
      </c>
    </row>
    <row r="51" spans="1:54" x14ac:dyDescent="0.3">
      <c r="A51" s="4">
        <f t="shared" ca="1" si="25"/>
        <v>49</v>
      </c>
      <c r="B51" s="4"/>
      <c r="C51" s="49"/>
      <c r="D51" s="49"/>
      <c r="E51" s="89"/>
      <c r="F51" s="79">
        <v>37959</v>
      </c>
      <c r="G51" s="50">
        <f t="shared" ca="1" si="49"/>
        <v>21</v>
      </c>
      <c r="H51" s="58"/>
      <c r="I51" s="63"/>
      <c r="J51" s="28">
        <v>4</v>
      </c>
      <c r="K51" s="2">
        <f t="shared" si="26"/>
        <v>44</v>
      </c>
      <c r="L51" s="2">
        <f>IFERROR(IF(K51="","",VLOOKUP(K51,'Concordance Classmt &amp; Points'!$A$2:$B$33,2,FALSE)),0)</f>
        <v>0</v>
      </c>
      <c r="M51" s="102">
        <f t="shared" ca="1" si="27"/>
        <v>0</v>
      </c>
      <c r="N51" s="106"/>
      <c r="O51" s="28">
        <v>4</v>
      </c>
      <c r="P51" s="71"/>
      <c r="Q51" s="2">
        <f t="shared" si="28"/>
        <v>44</v>
      </c>
      <c r="R51" s="2">
        <f>IFERROR(IF(Q51="","",VLOOKUP(Q51,'Concordance Classmt &amp; Points'!$A$2:$B$33,2,FALSE)),0)</f>
        <v>0</v>
      </c>
      <c r="S51" s="32">
        <f t="shared" ca="1" si="29"/>
        <v>0</v>
      </c>
      <c r="T51" s="48"/>
      <c r="U51" s="2" t="str">
        <f t="shared" si="30"/>
        <v/>
      </c>
      <c r="V51" s="2" t="str">
        <f>IFERROR(IF(U51="","",VLOOKUP(U51,'Concordance Classmt &amp; Points'!$A$2:$B$33,2,FALSE)),0)</f>
        <v/>
      </c>
      <c r="W51" s="32" t="str">
        <f t="shared" si="31"/>
        <v/>
      </c>
      <c r="X51" s="48"/>
      <c r="Y51" s="2" t="str">
        <f t="shared" si="32"/>
        <v/>
      </c>
      <c r="Z51" s="2" t="str">
        <f>IFERROR(IF(Y51="","",VLOOKUP(Y51,'Concordance Classmt &amp; Points'!$A$2:$B$33,2,FALSE)),0)</f>
        <v/>
      </c>
      <c r="AA51" s="32" t="str">
        <f t="shared" si="33"/>
        <v/>
      </c>
      <c r="AB51" s="54">
        <v>3.1909722222222218E-3</v>
      </c>
      <c r="AC51" s="2">
        <f t="shared" si="47"/>
        <v>28</v>
      </c>
      <c r="AD51" s="2">
        <f>IFERROR(IF(AC51="","",VLOOKUP(AC51,'Concordance Classmt &amp; Points'!$A$2:$B$33,2,FALSE)),0)</f>
        <v>6</v>
      </c>
      <c r="AE51" s="32">
        <f t="shared" ca="1" si="34"/>
        <v>6</v>
      </c>
      <c r="AF51" s="54">
        <v>3.1909722222222218E-3</v>
      </c>
      <c r="AG51" s="2">
        <f t="shared" si="48"/>
        <v>28</v>
      </c>
      <c r="AH51" s="2">
        <f>IFERROR(IF(AG51="","",VLOOKUP(AG51,'Concordance Classmt &amp; Points'!$A$2:$B$33,2,FALSE)),0)</f>
        <v>6</v>
      </c>
      <c r="AI51" s="32">
        <f t="shared" ca="1" si="35"/>
        <v>6</v>
      </c>
      <c r="AJ51" s="48"/>
      <c r="AK51" s="2" t="str">
        <f t="shared" si="36"/>
        <v/>
      </c>
      <c r="AL51" s="2" t="str">
        <f>IFERROR(IF(AK51="","",VLOOKUP(AK51,'Concordance Classmt &amp; Points'!$A$2:$B$33,2,FALSE)),0)</f>
        <v/>
      </c>
      <c r="AM51" s="32" t="str">
        <f t="shared" si="37"/>
        <v/>
      </c>
      <c r="AN51" s="48"/>
      <c r="AO51" s="2" t="str">
        <f t="shared" si="38"/>
        <v/>
      </c>
      <c r="AP51" s="2" t="str">
        <f>IFERROR(IF(AO51="","",VLOOKUP(AO51,'Concordance Classmt &amp; Points'!$A$2:$B$33,2,FALSE)),0)</f>
        <v/>
      </c>
      <c r="AQ51" s="32" t="str">
        <f t="shared" si="39"/>
        <v/>
      </c>
      <c r="AR51" s="48"/>
      <c r="AS51" s="2" t="str">
        <f t="shared" si="40"/>
        <v/>
      </c>
      <c r="AT51" s="2" t="str">
        <f>IFERROR(IF(AS51="","",VLOOKUP(AS51,'Concordance Classmt &amp; Points'!$A$2:$B$33,2,FALSE)),0)</f>
        <v/>
      </c>
      <c r="AU51" s="32" t="str">
        <f t="shared" si="41"/>
        <v/>
      </c>
      <c r="AV51" s="48"/>
      <c r="AW51" s="2" t="str">
        <f t="shared" si="42"/>
        <v/>
      </c>
      <c r="AX51" s="2" t="str">
        <f>IFERROR(IF(AW51="","",VLOOKUP(AW51,'Concordance Classmt &amp; Points'!$A$2:$B$33,2,FALSE)),0)</f>
        <v/>
      </c>
      <c r="AY51" s="32" t="str">
        <f t="shared" si="43"/>
        <v/>
      </c>
      <c r="AZ51" s="34">
        <f t="shared" si="44"/>
        <v>12</v>
      </c>
      <c r="BA51" s="34">
        <f t="shared" ca="1" si="45"/>
        <v>12</v>
      </c>
      <c r="BB51" s="4">
        <f t="shared" ca="1" si="46"/>
        <v>49</v>
      </c>
    </row>
    <row r="52" spans="1:54" x14ac:dyDescent="0.3">
      <c r="A52" s="4">
        <f t="shared" ca="1" si="25"/>
        <v>50</v>
      </c>
      <c r="B52" s="4"/>
      <c r="C52" s="49"/>
      <c r="D52" s="49"/>
      <c r="E52" s="89"/>
      <c r="F52" s="79">
        <v>34401</v>
      </c>
      <c r="G52" s="50">
        <f t="shared" ca="1" si="49"/>
        <v>31</v>
      </c>
      <c r="H52" s="58"/>
      <c r="I52" s="63"/>
      <c r="J52" s="28">
        <v>2</v>
      </c>
      <c r="K52" s="2">
        <f t="shared" si="26"/>
        <v>50</v>
      </c>
      <c r="L52" s="2">
        <f>IFERROR(IF(K52="","",VLOOKUP(K52,'Concordance Classmt &amp; Points'!$A$2:$B$33,2,FALSE)),0)</f>
        <v>0</v>
      </c>
      <c r="M52" s="102">
        <f t="shared" ca="1" si="27"/>
        <v>0</v>
      </c>
      <c r="N52" s="106"/>
      <c r="O52" s="28">
        <v>2</v>
      </c>
      <c r="P52" s="71"/>
      <c r="Q52" s="2">
        <f t="shared" si="28"/>
        <v>50</v>
      </c>
      <c r="R52" s="2">
        <f>IFERROR(IF(Q52="","",VLOOKUP(Q52,'Concordance Classmt &amp; Points'!$A$2:$B$33,2,FALSE)),0)</f>
        <v>0</v>
      </c>
      <c r="S52" s="32">
        <f t="shared" ca="1" si="29"/>
        <v>0</v>
      </c>
      <c r="T52" s="48"/>
      <c r="U52" s="2" t="str">
        <f t="shared" si="30"/>
        <v/>
      </c>
      <c r="V52" s="2" t="str">
        <f>IFERROR(IF(U52="","",VLOOKUP(U52,'Concordance Classmt &amp; Points'!$A$2:$B$33,2,FALSE)),0)</f>
        <v/>
      </c>
      <c r="W52" s="32" t="str">
        <f t="shared" si="31"/>
        <v/>
      </c>
      <c r="X52" s="48"/>
      <c r="Y52" s="2" t="str">
        <f t="shared" si="32"/>
        <v/>
      </c>
      <c r="Z52" s="2" t="str">
        <f>IFERROR(IF(Y52="","",VLOOKUP(Y52,'Concordance Classmt &amp; Points'!$A$2:$B$33,2,FALSE)),0)</f>
        <v/>
      </c>
      <c r="AA52" s="32" t="str">
        <f t="shared" si="33"/>
        <v/>
      </c>
      <c r="AB52" s="54">
        <v>3.2476851851851851E-3</v>
      </c>
      <c r="AC52" s="2">
        <f t="shared" si="47"/>
        <v>29</v>
      </c>
      <c r="AD52" s="2">
        <f>IFERROR(IF(AC52="","",VLOOKUP(AC52,'Concordance Classmt &amp; Points'!$A$2:$B$33,2,FALSE)),0)</f>
        <v>4</v>
      </c>
      <c r="AE52" s="32">
        <f t="shared" ca="1" si="34"/>
        <v>4.18</v>
      </c>
      <c r="AF52" s="54">
        <v>3.2476851851851851E-3</v>
      </c>
      <c r="AG52" s="2">
        <f t="shared" si="48"/>
        <v>29</v>
      </c>
      <c r="AH52" s="2">
        <f>IFERROR(IF(AG52="","",VLOOKUP(AG52,'Concordance Classmt &amp; Points'!$A$2:$B$33,2,FALSE)),0)</f>
        <v>4</v>
      </c>
      <c r="AI52" s="32">
        <f t="shared" ca="1" si="35"/>
        <v>4.18</v>
      </c>
      <c r="AJ52" s="48"/>
      <c r="AK52" s="2" t="str">
        <f t="shared" si="36"/>
        <v/>
      </c>
      <c r="AL52" s="2" t="str">
        <f>IFERROR(IF(AK52="","",VLOOKUP(AK52,'Concordance Classmt &amp; Points'!$A$2:$B$33,2,FALSE)),0)</f>
        <v/>
      </c>
      <c r="AM52" s="32" t="str">
        <f t="shared" si="37"/>
        <v/>
      </c>
      <c r="AN52" s="48"/>
      <c r="AO52" s="2" t="str">
        <f t="shared" si="38"/>
        <v/>
      </c>
      <c r="AP52" s="2" t="str">
        <f>IFERROR(IF(AO52="","",VLOOKUP(AO52,'Concordance Classmt &amp; Points'!$A$2:$B$33,2,FALSE)),0)</f>
        <v/>
      </c>
      <c r="AQ52" s="32" t="str">
        <f t="shared" si="39"/>
        <v/>
      </c>
      <c r="AR52" s="48"/>
      <c r="AS52" s="2" t="str">
        <f t="shared" si="40"/>
        <v/>
      </c>
      <c r="AT52" s="2" t="str">
        <f>IFERROR(IF(AS52="","",VLOOKUP(AS52,'Concordance Classmt &amp; Points'!$A$2:$B$33,2,FALSE)),0)</f>
        <v/>
      </c>
      <c r="AU52" s="32" t="str">
        <f t="shared" si="41"/>
        <v/>
      </c>
      <c r="AV52" s="48"/>
      <c r="AW52" s="2" t="str">
        <f t="shared" si="42"/>
        <v/>
      </c>
      <c r="AX52" s="2" t="str">
        <f>IFERROR(IF(AW52="","",VLOOKUP(AW52,'Concordance Classmt &amp; Points'!$A$2:$B$33,2,FALSE)),0)</f>
        <v/>
      </c>
      <c r="AY52" s="32" t="str">
        <f t="shared" si="43"/>
        <v/>
      </c>
      <c r="AZ52" s="34">
        <f t="shared" si="44"/>
        <v>8</v>
      </c>
      <c r="BA52" s="34">
        <f t="shared" ca="1" si="45"/>
        <v>8.36</v>
      </c>
      <c r="BB52" s="4">
        <f t="shared" ca="1" si="46"/>
        <v>50</v>
      </c>
    </row>
    <row r="53" spans="1:54" x14ac:dyDescent="0.3">
      <c r="A53" s="4">
        <f t="shared" ca="1" si="25"/>
        <v>51</v>
      </c>
      <c r="B53" s="4"/>
      <c r="C53" s="46"/>
      <c r="D53" s="46"/>
      <c r="E53" s="2"/>
      <c r="F53" s="80">
        <v>34145</v>
      </c>
      <c r="G53" s="30">
        <f t="shared" ca="1" si="49"/>
        <v>31</v>
      </c>
      <c r="H53" s="57"/>
      <c r="I53" s="62"/>
      <c r="J53" s="28">
        <v>7</v>
      </c>
      <c r="K53" s="2">
        <f t="shared" si="26"/>
        <v>30</v>
      </c>
      <c r="L53" s="2">
        <f>IFERROR(IF(K53="","",VLOOKUP(K53,'Concordance Classmt &amp; Points'!$A$2:$B$33,2,FALSE)),0)</f>
        <v>2</v>
      </c>
      <c r="M53" s="102">
        <f t="shared" ca="1" si="27"/>
        <v>2.09</v>
      </c>
      <c r="N53" s="106"/>
      <c r="O53" s="28">
        <v>7</v>
      </c>
      <c r="P53" s="71"/>
      <c r="Q53" s="2">
        <f t="shared" si="28"/>
        <v>29</v>
      </c>
      <c r="R53" s="2">
        <f>IFERROR(IF(Q53="","",VLOOKUP(Q53,'Concordance Classmt &amp; Points'!$A$2:$B$33,2,FALSE)),0)</f>
        <v>4</v>
      </c>
      <c r="S53" s="32">
        <f t="shared" ca="1" si="29"/>
        <v>4.18</v>
      </c>
      <c r="T53" s="48"/>
      <c r="U53" s="2" t="str">
        <f t="shared" si="30"/>
        <v/>
      </c>
      <c r="V53" s="2" t="str">
        <f>IFERROR(IF(U53="","",VLOOKUP(U53,'Concordance Classmt &amp; Points'!$A$2:$B$33,2,FALSE)),0)</f>
        <v/>
      </c>
      <c r="W53" s="32" t="str">
        <f t="shared" si="31"/>
        <v/>
      </c>
      <c r="X53" s="48"/>
      <c r="Y53" s="2" t="str">
        <f t="shared" si="32"/>
        <v/>
      </c>
      <c r="Z53" s="2" t="str">
        <f>IFERROR(IF(Y53="","",VLOOKUP(Y53,'Concordance Classmt &amp; Points'!$A$2:$B$33,2,FALSE)),0)</f>
        <v/>
      </c>
      <c r="AA53" s="32" t="str">
        <f t="shared" si="33"/>
        <v/>
      </c>
      <c r="AB53" s="54"/>
      <c r="AC53" s="2" t="str">
        <f t="shared" si="47"/>
        <v/>
      </c>
      <c r="AD53" s="2" t="str">
        <f>IFERROR(IF(AC53="","",VLOOKUP(AC53,'Concordance Classmt &amp; Points'!$A$2:$B$33,2,FALSE)),0)</f>
        <v/>
      </c>
      <c r="AE53" s="32" t="str">
        <f t="shared" si="34"/>
        <v/>
      </c>
      <c r="AF53" s="54"/>
      <c r="AG53" s="2" t="str">
        <f t="shared" si="48"/>
        <v/>
      </c>
      <c r="AH53" s="2" t="str">
        <f>IFERROR(IF(AG53="","",VLOOKUP(AG53,'Concordance Classmt &amp; Points'!$A$2:$B$33,2,FALSE)),0)</f>
        <v/>
      </c>
      <c r="AI53" s="32" t="str">
        <f t="shared" si="35"/>
        <v/>
      </c>
      <c r="AJ53" s="48"/>
      <c r="AK53" s="2" t="str">
        <f t="shared" si="36"/>
        <v/>
      </c>
      <c r="AL53" s="2" t="str">
        <f>IFERROR(IF(AK53="","",VLOOKUP(AK53,'Concordance Classmt &amp; Points'!$A$2:$B$33,2,FALSE)),0)</f>
        <v/>
      </c>
      <c r="AM53" s="32" t="str">
        <f t="shared" si="37"/>
        <v/>
      </c>
      <c r="AN53" s="48"/>
      <c r="AO53" s="2" t="str">
        <f t="shared" si="38"/>
        <v/>
      </c>
      <c r="AP53" s="2" t="str">
        <f>IFERROR(IF(AO53="","",VLOOKUP(AO53,'Concordance Classmt &amp; Points'!$A$2:$B$33,2,FALSE)),0)</f>
        <v/>
      </c>
      <c r="AQ53" s="32" t="str">
        <f t="shared" si="39"/>
        <v/>
      </c>
      <c r="AR53" s="48"/>
      <c r="AS53" s="2" t="str">
        <f t="shared" si="40"/>
        <v/>
      </c>
      <c r="AT53" s="2" t="str">
        <f>IFERROR(IF(AS53="","",VLOOKUP(AS53,'Concordance Classmt &amp; Points'!$A$2:$B$33,2,FALSE)),0)</f>
        <v/>
      </c>
      <c r="AU53" s="32" t="str">
        <f t="shared" si="41"/>
        <v/>
      </c>
      <c r="AV53" s="48"/>
      <c r="AW53" s="2" t="str">
        <f t="shared" si="42"/>
        <v/>
      </c>
      <c r="AX53" s="2" t="str">
        <f>IFERROR(IF(AW53="","",VLOOKUP(AW53,'Concordance Classmt &amp; Points'!$A$2:$B$33,2,FALSE)),0)</f>
        <v/>
      </c>
      <c r="AY53" s="32" t="str">
        <f t="shared" si="43"/>
        <v/>
      </c>
      <c r="AZ53" s="34">
        <f t="shared" si="44"/>
        <v>6</v>
      </c>
      <c r="BA53" s="34">
        <f t="shared" ca="1" si="45"/>
        <v>6.27</v>
      </c>
      <c r="BB53" s="4">
        <f t="shared" ca="1" si="46"/>
        <v>51</v>
      </c>
    </row>
    <row r="54" spans="1:54" x14ac:dyDescent="0.3">
      <c r="A54" s="4">
        <f t="shared" ca="1" si="25"/>
        <v>52</v>
      </c>
      <c r="B54" s="4"/>
      <c r="C54" s="46"/>
      <c r="D54" s="46"/>
      <c r="E54" s="2"/>
      <c r="F54" s="80">
        <v>35029</v>
      </c>
      <c r="G54" s="30">
        <f t="shared" ca="1" si="49"/>
        <v>29</v>
      </c>
      <c r="H54" s="57"/>
      <c r="I54" s="62"/>
      <c r="J54" s="28">
        <v>7</v>
      </c>
      <c r="K54" s="2">
        <f t="shared" si="26"/>
        <v>30</v>
      </c>
      <c r="L54" s="2">
        <f>IFERROR(IF(K54="","",VLOOKUP(K54,'Concordance Classmt &amp; Points'!$A$2:$B$33,2,FALSE)),0)</f>
        <v>2</v>
      </c>
      <c r="M54" s="102">
        <f t="shared" ca="1" si="27"/>
        <v>2.0299999999999998</v>
      </c>
      <c r="N54" s="106"/>
      <c r="O54" s="28">
        <v>7</v>
      </c>
      <c r="P54" s="71"/>
      <c r="Q54" s="2">
        <f t="shared" si="28"/>
        <v>29</v>
      </c>
      <c r="R54" s="2">
        <f>IFERROR(IF(Q54="","",VLOOKUP(Q54,'Concordance Classmt &amp; Points'!$A$2:$B$33,2,FALSE)),0)</f>
        <v>4</v>
      </c>
      <c r="S54" s="32">
        <f t="shared" ca="1" si="29"/>
        <v>4.0599999999999996</v>
      </c>
      <c r="T54" s="48"/>
      <c r="U54" s="2" t="str">
        <f t="shared" si="30"/>
        <v/>
      </c>
      <c r="V54" s="2" t="str">
        <f>IFERROR(IF(U54="","",VLOOKUP(U54,'Concordance Classmt &amp; Points'!$A$2:$B$33,2,FALSE)),0)</f>
        <v/>
      </c>
      <c r="W54" s="32" t="str">
        <f t="shared" si="31"/>
        <v/>
      </c>
      <c r="X54" s="48"/>
      <c r="Y54" s="2" t="str">
        <f t="shared" si="32"/>
        <v/>
      </c>
      <c r="Z54" s="2" t="str">
        <f>IFERROR(IF(Y54="","",VLOOKUP(Y54,'Concordance Classmt &amp; Points'!$A$2:$B$33,2,FALSE)),0)</f>
        <v/>
      </c>
      <c r="AA54" s="32" t="str">
        <f t="shared" si="33"/>
        <v/>
      </c>
      <c r="AB54" s="54"/>
      <c r="AC54" s="2" t="str">
        <f t="shared" si="47"/>
        <v/>
      </c>
      <c r="AD54" s="2" t="str">
        <f>IFERROR(IF(AC54="","",VLOOKUP(AC54,'Concordance Classmt &amp; Points'!$A$2:$B$33,2,FALSE)),0)</f>
        <v/>
      </c>
      <c r="AE54" s="32" t="str">
        <f t="shared" si="34"/>
        <v/>
      </c>
      <c r="AF54" s="54"/>
      <c r="AG54" s="2" t="str">
        <f t="shared" si="48"/>
        <v/>
      </c>
      <c r="AH54" s="2" t="str">
        <f>IFERROR(IF(AG54="","",VLOOKUP(AG54,'Concordance Classmt &amp; Points'!$A$2:$B$33,2,FALSE)),0)</f>
        <v/>
      </c>
      <c r="AI54" s="32" t="str">
        <f t="shared" si="35"/>
        <v/>
      </c>
      <c r="AJ54" s="48"/>
      <c r="AK54" s="2" t="str">
        <f t="shared" si="36"/>
        <v/>
      </c>
      <c r="AL54" s="2" t="str">
        <f>IFERROR(IF(AK54="","",VLOOKUP(AK54,'Concordance Classmt &amp; Points'!$A$2:$B$33,2,FALSE)),0)</f>
        <v/>
      </c>
      <c r="AM54" s="32" t="str">
        <f t="shared" si="37"/>
        <v/>
      </c>
      <c r="AN54" s="48"/>
      <c r="AO54" s="2" t="str">
        <f t="shared" si="38"/>
        <v/>
      </c>
      <c r="AP54" s="2" t="str">
        <f>IFERROR(IF(AO54="","",VLOOKUP(AO54,'Concordance Classmt &amp; Points'!$A$2:$B$33,2,FALSE)),0)</f>
        <v/>
      </c>
      <c r="AQ54" s="32" t="str">
        <f t="shared" si="39"/>
        <v/>
      </c>
      <c r="AR54" s="48"/>
      <c r="AS54" s="2" t="str">
        <f t="shared" si="40"/>
        <v/>
      </c>
      <c r="AT54" s="2" t="str">
        <f>IFERROR(IF(AS54="","",VLOOKUP(AS54,'Concordance Classmt &amp; Points'!$A$2:$B$33,2,FALSE)),0)</f>
        <v/>
      </c>
      <c r="AU54" s="32" t="str">
        <f t="shared" si="41"/>
        <v/>
      </c>
      <c r="AV54" s="48"/>
      <c r="AW54" s="2" t="str">
        <f t="shared" si="42"/>
        <v/>
      </c>
      <c r="AX54" s="2" t="str">
        <f>IFERROR(IF(AW54="","",VLOOKUP(AW54,'Concordance Classmt &amp; Points'!$A$2:$B$33,2,FALSE)),0)</f>
        <v/>
      </c>
      <c r="AY54" s="32" t="str">
        <f t="shared" si="43"/>
        <v/>
      </c>
      <c r="AZ54" s="34">
        <f t="shared" si="44"/>
        <v>6</v>
      </c>
      <c r="BA54" s="34">
        <f t="shared" ca="1" si="45"/>
        <v>6.09</v>
      </c>
      <c r="BB54" s="4">
        <f t="shared" ca="1" si="46"/>
        <v>52</v>
      </c>
    </row>
    <row r="55" spans="1:54" x14ac:dyDescent="0.3">
      <c r="A55" s="4">
        <f t="shared" ca="1" si="25"/>
        <v>53</v>
      </c>
      <c r="B55" s="4"/>
      <c r="C55" s="49"/>
      <c r="D55" s="49"/>
      <c r="E55" s="89"/>
      <c r="F55" s="79">
        <v>33737</v>
      </c>
      <c r="G55" s="50">
        <f t="shared" ca="1" si="49"/>
        <v>33</v>
      </c>
      <c r="H55" s="58"/>
      <c r="I55" s="63"/>
      <c r="J55" s="28"/>
      <c r="K55" s="2" t="str">
        <f t="shared" si="26"/>
        <v/>
      </c>
      <c r="L55" s="2" t="str">
        <f>IFERROR(IF(K55="","",VLOOKUP(K55,'Concordance Classmt &amp; Points'!$A$2:$B$33,2,FALSE)),0)</f>
        <v/>
      </c>
      <c r="M55" s="102" t="str">
        <f t="shared" si="27"/>
        <v/>
      </c>
      <c r="N55" s="106"/>
      <c r="O55" s="28"/>
      <c r="P55" s="71"/>
      <c r="Q55" s="2" t="str">
        <f t="shared" si="28"/>
        <v/>
      </c>
      <c r="R55" s="2" t="str">
        <f>IFERROR(IF(Q55="","",VLOOKUP(Q55,'Concordance Classmt &amp; Points'!$A$2:$B$33,2,FALSE)),0)</f>
        <v/>
      </c>
      <c r="S55" s="32" t="str">
        <f t="shared" si="29"/>
        <v/>
      </c>
      <c r="T55" s="48"/>
      <c r="U55" s="2" t="str">
        <f t="shared" si="30"/>
        <v/>
      </c>
      <c r="V55" s="2" t="str">
        <f>IFERROR(IF(U55="","",VLOOKUP(U55,'Concordance Classmt &amp; Points'!$A$2:$B$33,2,FALSE)),0)</f>
        <v/>
      </c>
      <c r="W55" s="32" t="str">
        <f t="shared" si="31"/>
        <v/>
      </c>
      <c r="X55" s="48"/>
      <c r="Y55" s="2" t="str">
        <f t="shared" si="32"/>
        <v/>
      </c>
      <c r="Z55" s="2" t="str">
        <f>IFERROR(IF(Y55="","",VLOOKUP(Y55,'Concordance Classmt &amp; Points'!$A$2:$B$33,2,FALSE)),0)</f>
        <v/>
      </c>
      <c r="AA55" s="32" t="str">
        <f t="shared" si="33"/>
        <v/>
      </c>
      <c r="AB55" s="54">
        <v>3.3020833333333335E-3</v>
      </c>
      <c r="AC55" s="2">
        <f t="shared" si="47"/>
        <v>30</v>
      </c>
      <c r="AD55" s="2">
        <f>IFERROR(IF(AC55="","",VLOOKUP(AC55,'Concordance Classmt &amp; Points'!$A$2:$B$33,2,FALSE)),0)</f>
        <v>2</v>
      </c>
      <c r="AE55" s="32">
        <f t="shared" ca="1" si="34"/>
        <v>2.15</v>
      </c>
      <c r="AF55" s="54">
        <v>3.3020833333333335E-3</v>
      </c>
      <c r="AG55" s="2">
        <f t="shared" si="48"/>
        <v>30</v>
      </c>
      <c r="AH55" s="2">
        <f>IFERROR(IF(AG55="","",VLOOKUP(AG55,'Concordance Classmt &amp; Points'!$A$2:$B$33,2,FALSE)),0)</f>
        <v>2</v>
      </c>
      <c r="AI55" s="32">
        <f t="shared" ca="1" si="35"/>
        <v>2.15</v>
      </c>
      <c r="AJ55" s="48"/>
      <c r="AK55" s="2" t="str">
        <f t="shared" si="36"/>
        <v/>
      </c>
      <c r="AL55" s="2" t="str">
        <f>IFERROR(IF(AK55="","",VLOOKUP(AK55,'Concordance Classmt &amp; Points'!$A$2:$B$33,2,FALSE)),0)</f>
        <v/>
      </c>
      <c r="AM55" s="32" t="str">
        <f t="shared" si="37"/>
        <v/>
      </c>
      <c r="AN55" s="48"/>
      <c r="AO55" s="2" t="str">
        <f t="shared" si="38"/>
        <v/>
      </c>
      <c r="AP55" s="2" t="str">
        <f>IFERROR(IF(AO55="","",VLOOKUP(AO55,'Concordance Classmt &amp; Points'!$A$2:$B$33,2,FALSE)),0)</f>
        <v/>
      </c>
      <c r="AQ55" s="32" t="str">
        <f t="shared" si="39"/>
        <v/>
      </c>
      <c r="AR55" s="48"/>
      <c r="AS55" s="2" t="str">
        <f t="shared" si="40"/>
        <v/>
      </c>
      <c r="AT55" s="2" t="str">
        <f>IFERROR(IF(AS55="","",VLOOKUP(AS55,'Concordance Classmt &amp; Points'!$A$2:$B$33,2,FALSE)),0)</f>
        <v/>
      </c>
      <c r="AU55" s="32" t="str">
        <f t="shared" si="41"/>
        <v/>
      </c>
      <c r="AV55" s="48"/>
      <c r="AW55" s="2" t="str">
        <f t="shared" si="42"/>
        <v/>
      </c>
      <c r="AX55" s="2" t="str">
        <f>IFERROR(IF(AW55="","",VLOOKUP(AW55,'Concordance Classmt &amp; Points'!$A$2:$B$33,2,FALSE)),0)</f>
        <v/>
      </c>
      <c r="AY55" s="32" t="str">
        <f t="shared" si="43"/>
        <v/>
      </c>
      <c r="AZ55" s="34">
        <f t="shared" si="44"/>
        <v>4</v>
      </c>
      <c r="BA55" s="34">
        <f t="shared" ca="1" si="45"/>
        <v>4.3</v>
      </c>
      <c r="BB55" s="4">
        <f t="shared" ca="1" si="46"/>
        <v>53</v>
      </c>
    </row>
    <row r="56" spans="1:54" x14ac:dyDescent="0.3">
      <c r="A56" s="4">
        <f t="shared" ca="1" si="25"/>
        <v>54</v>
      </c>
      <c r="B56" s="4"/>
      <c r="C56" s="49"/>
      <c r="D56" s="49"/>
      <c r="E56" s="89"/>
      <c r="F56" s="79">
        <v>22779</v>
      </c>
      <c r="G56" s="50">
        <f t="shared" ca="1" si="49"/>
        <v>63</v>
      </c>
      <c r="H56" s="58"/>
      <c r="I56" s="63"/>
      <c r="J56" s="28"/>
      <c r="K56" s="2" t="str">
        <f t="shared" si="26"/>
        <v/>
      </c>
      <c r="L56" s="2" t="str">
        <f>IFERROR(IF(K56="","",VLOOKUP(K56,'Concordance Classmt &amp; Points'!$A$2:$B$33,2,FALSE)),0)</f>
        <v/>
      </c>
      <c r="M56" s="102" t="str">
        <f t="shared" si="27"/>
        <v/>
      </c>
      <c r="N56" s="106"/>
      <c r="O56" s="28"/>
      <c r="P56" s="71"/>
      <c r="Q56" s="2" t="str">
        <f t="shared" si="28"/>
        <v/>
      </c>
      <c r="R56" s="2" t="str">
        <f>IFERROR(IF(Q56="","",VLOOKUP(Q56,'Concordance Classmt &amp; Points'!$A$2:$B$33,2,FALSE)),0)</f>
        <v/>
      </c>
      <c r="S56" s="32" t="str">
        <f t="shared" si="29"/>
        <v/>
      </c>
      <c r="T56" s="48"/>
      <c r="U56" s="2" t="str">
        <f t="shared" si="30"/>
        <v/>
      </c>
      <c r="V56" s="2" t="str">
        <f>IFERROR(IF(U56="","",VLOOKUP(U56,'Concordance Classmt &amp; Points'!$A$2:$B$33,2,FALSE)),0)</f>
        <v/>
      </c>
      <c r="W56" s="32" t="str">
        <f t="shared" si="31"/>
        <v/>
      </c>
      <c r="X56" s="48"/>
      <c r="Y56" s="2" t="str">
        <f t="shared" si="32"/>
        <v/>
      </c>
      <c r="Z56" s="2" t="str">
        <f>IFERROR(IF(Y56="","",VLOOKUP(Y56,'Concordance Classmt &amp; Points'!$A$2:$B$33,2,FALSE)),0)</f>
        <v/>
      </c>
      <c r="AA56" s="32" t="str">
        <f t="shared" si="33"/>
        <v/>
      </c>
      <c r="AB56" s="54">
        <v>3.7407407407407407E-3</v>
      </c>
      <c r="AC56" s="2">
        <f t="shared" si="47"/>
        <v>39</v>
      </c>
      <c r="AD56" s="2">
        <f>IFERROR(IF(AC56="","",VLOOKUP(AC56,'Concordance Classmt &amp; Points'!$A$2:$B$33,2,FALSE)),0)</f>
        <v>0</v>
      </c>
      <c r="AE56" s="32">
        <f t="shared" ca="1" si="34"/>
        <v>0</v>
      </c>
      <c r="AF56" s="54">
        <v>3.7407407407407407E-3</v>
      </c>
      <c r="AG56" s="2">
        <f t="shared" si="48"/>
        <v>39</v>
      </c>
      <c r="AH56" s="2">
        <f>IFERROR(IF(AG56="","",VLOOKUP(AG56,'Concordance Classmt &amp; Points'!$A$2:$B$33,2,FALSE)),0)</f>
        <v>0</v>
      </c>
      <c r="AI56" s="32">
        <f t="shared" ca="1" si="35"/>
        <v>0</v>
      </c>
      <c r="AJ56" s="48"/>
      <c r="AK56" s="2" t="str">
        <f t="shared" si="36"/>
        <v/>
      </c>
      <c r="AL56" s="2" t="str">
        <f>IFERROR(IF(AK56="","",VLOOKUP(AK56,'Concordance Classmt &amp; Points'!$A$2:$B$33,2,FALSE)),0)</f>
        <v/>
      </c>
      <c r="AM56" s="32" t="str">
        <f t="shared" si="37"/>
        <v/>
      </c>
      <c r="AN56" s="48"/>
      <c r="AO56" s="2" t="str">
        <f t="shared" si="38"/>
        <v/>
      </c>
      <c r="AP56" s="2" t="str">
        <f>IFERROR(IF(AO56="","",VLOOKUP(AO56,'Concordance Classmt &amp; Points'!$A$2:$B$33,2,FALSE)),0)</f>
        <v/>
      </c>
      <c r="AQ56" s="32" t="str">
        <f t="shared" si="39"/>
        <v/>
      </c>
      <c r="AR56" s="48"/>
      <c r="AS56" s="2" t="str">
        <f t="shared" si="40"/>
        <v/>
      </c>
      <c r="AT56" s="2" t="str">
        <f>IFERROR(IF(AS56="","",VLOOKUP(AS56,'Concordance Classmt &amp; Points'!$A$2:$B$33,2,FALSE)),0)</f>
        <v/>
      </c>
      <c r="AU56" s="32" t="str">
        <f t="shared" si="41"/>
        <v/>
      </c>
      <c r="AV56" s="48"/>
      <c r="AW56" s="2" t="str">
        <f t="shared" si="42"/>
        <v/>
      </c>
      <c r="AX56" s="2" t="str">
        <f>IFERROR(IF(AW56="","",VLOOKUP(AW56,'Concordance Classmt &amp; Points'!$A$2:$B$33,2,FALSE)),0)</f>
        <v/>
      </c>
      <c r="AY56" s="32" t="str">
        <f t="shared" si="43"/>
        <v/>
      </c>
      <c r="AZ56" s="34">
        <f t="shared" si="44"/>
        <v>0</v>
      </c>
      <c r="BA56" s="34">
        <f t="shared" ca="1" si="45"/>
        <v>0</v>
      </c>
      <c r="BB56" s="4">
        <f t="shared" ca="1" si="46"/>
        <v>54</v>
      </c>
    </row>
    <row r="57" spans="1:54" x14ac:dyDescent="0.3">
      <c r="A57" s="4">
        <f t="shared" ca="1" si="25"/>
        <v>54</v>
      </c>
      <c r="B57" s="4"/>
      <c r="C57" s="49"/>
      <c r="D57" s="49"/>
      <c r="E57" s="89"/>
      <c r="F57" s="79">
        <v>28058</v>
      </c>
      <c r="G57" s="50">
        <f t="shared" ca="1" si="49"/>
        <v>48</v>
      </c>
      <c r="H57" s="58"/>
      <c r="I57" s="63"/>
      <c r="J57" s="28"/>
      <c r="K57" s="2" t="str">
        <f t="shared" si="26"/>
        <v/>
      </c>
      <c r="L57" s="2" t="str">
        <f>IFERROR(IF(K57="","",VLOOKUP(K57,'Concordance Classmt &amp; Points'!$A$2:$B$33,2,FALSE)),0)</f>
        <v/>
      </c>
      <c r="M57" s="102" t="str">
        <f t="shared" si="27"/>
        <v/>
      </c>
      <c r="N57" s="106"/>
      <c r="O57" s="28"/>
      <c r="P57" s="71"/>
      <c r="Q57" s="2" t="str">
        <f t="shared" si="28"/>
        <v/>
      </c>
      <c r="R57" s="2" t="str">
        <f>IFERROR(IF(Q57="","",VLOOKUP(Q57,'Concordance Classmt &amp; Points'!$A$2:$B$33,2,FALSE)),0)</f>
        <v/>
      </c>
      <c r="S57" s="32" t="str">
        <f t="shared" si="29"/>
        <v/>
      </c>
      <c r="T57" s="48"/>
      <c r="U57" s="2" t="str">
        <f t="shared" si="30"/>
        <v/>
      </c>
      <c r="V57" s="2" t="str">
        <f>IFERROR(IF(U57="","",VLOOKUP(U57,'Concordance Classmt &amp; Points'!$A$2:$B$33,2,FALSE)),0)</f>
        <v/>
      </c>
      <c r="W57" s="32" t="str">
        <f t="shared" si="31"/>
        <v/>
      </c>
      <c r="X57" s="48"/>
      <c r="Y57" s="2" t="str">
        <f t="shared" si="32"/>
        <v/>
      </c>
      <c r="Z57" s="2" t="str">
        <f>IFERROR(IF(Y57="","",VLOOKUP(Y57,'Concordance Classmt &amp; Points'!$A$2:$B$33,2,FALSE)),0)</f>
        <v/>
      </c>
      <c r="AA57" s="32" t="str">
        <f t="shared" si="33"/>
        <v/>
      </c>
      <c r="AB57" s="54">
        <v>3.7326388888888891E-3</v>
      </c>
      <c r="AC57" s="2">
        <f t="shared" si="47"/>
        <v>37</v>
      </c>
      <c r="AD57" s="2">
        <f>IFERROR(IF(AC57="","",VLOOKUP(AC57,'Concordance Classmt &amp; Points'!$A$2:$B$33,2,FALSE)),0)</f>
        <v>0</v>
      </c>
      <c r="AE57" s="32">
        <f t="shared" ca="1" si="34"/>
        <v>0</v>
      </c>
      <c r="AF57" s="54">
        <v>3.7326388888888891E-3</v>
      </c>
      <c r="AG57" s="2">
        <f t="shared" si="48"/>
        <v>37</v>
      </c>
      <c r="AH57" s="2">
        <f>IFERROR(IF(AG57="","",VLOOKUP(AG57,'Concordance Classmt &amp; Points'!$A$2:$B$33,2,FALSE)),0)</f>
        <v>0</v>
      </c>
      <c r="AI57" s="32">
        <f t="shared" ca="1" si="35"/>
        <v>0</v>
      </c>
      <c r="AJ57" s="48"/>
      <c r="AK57" s="2" t="str">
        <f t="shared" si="36"/>
        <v/>
      </c>
      <c r="AL57" s="2" t="str">
        <f>IFERROR(IF(AK57="","",VLOOKUP(AK57,'Concordance Classmt &amp; Points'!$A$2:$B$33,2,FALSE)),0)</f>
        <v/>
      </c>
      <c r="AM57" s="32" t="str">
        <f t="shared" si="37"/>
        <v/>
      </c>
      <c r="AN57" s="48"/>
      <c r="AO57" s="2" t="str">
        <f t="shared" si="38"/>
        <v/>
      </c>
      <c r="AP57" s="2" t="str">
        <f>IFERROR(IF(AO57="","",VLOOKUP(AO57,'Concordance Classmt &amp; Points'!$A$2:$B$33,2,FALSE)),0)</f>
        <v/>
      </c>
      <c r="AQ57" s="32" t="str">
        <f t="shared" si="39"/>
        <v/>
      </c>
      <c r="AR57" s="48"/>
      <c r="AS57" s="2" t="str">
        <f t="shared" si="40"/>
        <v/>
      </c>
      <c r="AT57" s="2" t="str">
        <f>IFERROR(IF(AS57="","",VLOOKUP(AS57,'Concordance Classmt &amp; Points'!$A$2:$B$33,2,FALSE)),0)</f>
        <v/>
      </c>
      <c r="AU57" s="32" t="str">
        <f t="shared" si="41"/>
        <v/>
      </c>
      <c r="AV57" s="48"/>
      <c r="AW57" s="2" t="str">
        <f t="shared" si="42"/>
        <v/>
      </c>
      <c r="AX57" s="2" t="str">
        <f>IFERROR(IF(AW57="","",VLOOKUP(AW57,'Concordance Classmt &amp; Points'!$A$2:$B$33,2,FALSE)),0)</f>
        <v/>
      </c>
      <c r="AY57" s="32" t="str">
        <f t="shared" si="43"/>
        <v/>
      </c>
      <c r="AZ57" s="34">
        <f t="shared" si="44"/>
        <v>0</v>
      </c>
      <c r="BA57" s="34">
        <f t="shared" ca="1" si="45"/>
        <v>0</v>
      </c>
      <c r="BB57" s="4">
        <f t="shared" ca="1" si="46"/>
        <v>54</v>
      </c>
    </row>
    <row r="58" spans="1:54" x14ac:dyDescent="0.3">
      <c r="A58" s="4">
        <f t="shared" ca="1" si="25"/>
        <v>54</v>
      </c>
      <c r="B58" s="4"/>
      <c r="C58" s="49"/>
      <c r="D58" s="49"/>
      <c r="E58" s="89"/>
      <c r="F58" s="79">
        <v>34586</v>
      </c>
      <c r="G58" s="50">
        <f t="shared" ca="1" si="49"/>
        <v>30</v>
      </c>
      <c r="H58" s="58"/>
      <c r="I58" s="63"/>
      <c r="J58" s="28"/>
      <c r="K58" s="2" t="str">
        <f t="shared" si="26"/>
        <v/>
      </c>
      <c r="L58" s="2" t="str">
        <f>IFERROR(IF(K58="","",VLOOKUP(K58,'Concordance Classmt &amp; Points'!$A$2:$B$33,2,FALSE)),0)</f>
        <v/>
      </c>
      <c r="M58" s="102" t="str">
        <f t="shared" si="27"/>
        <v/>
      </c>
      <c r="N58" s="106"/>
      <c r="O58" s="28"/>
      <c r="P58" s="71"/>
      <c r="Q58" s="2" t="str">
        <f t="shared" si="28"/>
        <v/>
      </c>
      <c r="R58" s="2" t="str">
        <f>IFERROR(IF(Q58="","",VLOOKUP(Q58,'Concordance Classmt &amp; Points'!$A$2:$B$33,2,FALSE)),0)</f>
        <v/>
      </c>
      <c r="S58" s="32" t="str">
        <f t="shared" si="29"/>
        <v/>
      </c>
      <c r="T58" s="48"/>
      <c r="U58" s="2" t="str">
        <f t="shared" si="30"/>
        <v/>
      </c>
      <c r="V58" s="2" t="str">
        <f>IFERROR(IF(U58="","",VLOOKUP(U58,'Concordance Classmt &amp; Points'!$A$2:$B$33,2,FALSE)),0)</f>
        <v/>
      </c>
      <c r="W58" s="32" t="str">
        <f t="shared" si="31"/>
        <v/>
      </c>
      <c r="X58" s="48"/>
      <c r="Y58" s="2" t="str">
        <f t="shared" si="32"/>
        <v/>
      </c>
      <c r="Z58" s="2" t="str">
        <f>IFERROR(IF(Y58="","",VLOOKUP(Y58,'Concordance Classmt &amp; Points'!$A$2:$B$33,2,FALSE)),0)</f>
        <v/>
      </c>
      <c r="AA58" s="32" t="str">
        <f t="shared" si="33"/>
        <v/>
      </c>
      <c r="AB58" s="54">
        <v>3.6747685185185186E-3</v>
      </c>
      <c r="AC58" s="2">
        <f t="shared" si="47"/>
        <v>35</v>
      </c>
      <c r="AD58" s="2">
        <f>IFERROR(IF(AC58="","",VLOOKUP(AC58,'Concordance Classmt &amp; Points'!$A$2:$B$33,2,FALSE)),0)</f>
        <v>0</v>
      </c>
      <c r="AE58" s="32">
        <f t="shared" ca="1" si="34"/>
        <v>0</v>
      </c>
      <c r="AF58" s="54">
        <v>3.6747685185185186E-3</v>
      </c>
      <c r="AG58" s="2">
        <f t="shared" si="48"/>
        <v>35</v>
      </c>
      <c r="AH58" s="2">
        <f>IFERROR(IF(AG58="","",VLOOKUP(AG58,'Concordance Classmt &amp; Points'!$A$2:$B$33,2,FALSE)),0)</f>
        <v>0</v>
      </c>
      <c r="AI58" s="32">
        <f t="shared" ca="1" si="35"/>
        <v>0</v>
      </c>
      <c r="AJ58" s="48"/>
      <c r="AK58" s="2" t="str">
        <f t="shared" si="36"/>
        <v/>
      </c>
      <c r="AL58" s="2" t="str">
        <f>IFERROR(IF(AK58="","",VLOOKUP(AK58,'Concordance Classmt &amp; Points'!$A$2:$B$33,2,FALSE)),0)</f>
        <v/>
      </c>
      <c r="AM58" s="32" t="str">
        <f t="shared" si="37"/>
        <v/>
      </c>
      <c r="AN58" s="48"/>
      <c r="AO58" s="2" t="str">
        <f t="shared" si="38"/>
        <v/>
      </c>
      <c r="AP58" s="2" t="str">
        <f>IFERROR(IF(AO58="","",VLOOKUP(AO58,'Concordance Classmt &amp; Points'!$A$2:$B$33,2,FALSE)),0)</f>
        <v/>
      </c>
      <c r="AQ58" s="32" t="str">
        <f t="shared" si="39"/>
        <v/>
      </c>
      <c r="AR58" s="48"/>
      <c r="AS58" s="2" t="str">
        <f t="shared" si="40"/>
        <v/>
      </c>
      <c r="AT58" s="2" t="str">
        <f>IFERROR(IF(AS58="","",VLOOKUP(AS58,'Concordance Classmt &amp; Points'!$A$2:$B$33,2,FALSE)),0)</f>
        <v/>
      </c>
      <c r="AU58" s="32" t="str">
        <f t="shared" si="41"/>
        <v/>
      </c>
      <c r="AV58" s="48"/>
      <c r="AW58" s="2" t="str">
        <f t="shared" si="42"/>
        <v/>
      </c>
      <c r="AX58" s="2" t="str">
        <f>IFERROR(IF(AW58="","",VLOOKUP(AW58,'Concordance Classmt &amp; Points'!$A$2:$B$33,2,FALSE)),0)</f>
        <v/>
      </c>
      <c r="AY58" s="32" t="str">
        <f t="shared" si="43"/>
        <v/>
      </c>
      <c r="AZ58" s="34">
        <f t="shared" si="44"/>
        <v>0</v>
      </c>
      <c r="BA58" s="34">
        <f t="shared" ca="1" si="45"/>
        <v>0</v>
      </c>
      <c r="BB58" s="4">
        <f t="shared" ca="1" si="46"/>
        <v>54</v>
      </c>
    </row>
    <row r="59" spans="1:54" x14ac:dyDescent="0.3">
      <c r="A59" s="4">
        <f t="shared" ca="1" si="25"/>
        <v>54</v>
      </c>
      <c r="B59" s="4"/>
      <c r="C59" s="49"/>
      <c r="D59" s="49"/>
      <c r="E59" s="89"/>
      <c r="F59" s="79">
        <v>29666</v>
      </c>
      <c r="G59" s="50">
        <f t="shared" ca="1" si="49"/>
        <v>44</v>
      </c>
      <c r="H59" s="58"/>
      <c r="I59" s="63"/>
      <c r="J59" s="28"/>
      <c r="K59" s="2" t="str">
        <f t="shared" si="26"/>
        <v/>
      </c>
      <c r="L59" s="2" t="str">
        <f>IFERROR(IF(K59="","",VLOOKUP(K59,'Concordance Classmt &amp; Points'!$A$2:$B$33,2,FALSE)),0)</f>
        <v/>
      </c>
      <c r="M59" s="102" t="str">
        <f t="shared" si="27"/>
        <v/>
      </c>
      <c r="N59" s="106"/>
      <c r="O59" s="28"/>
      <c r="P59" s="71"/>
      <c r="Q59" s="2" t="str">
        <f t="shared" si="28"/>
        <v/>
      </c>
      <c r="R59" s="2" t="str">
        <f>IFERROR(IF(Q59="","",VLOOKUP(Q59,'Concordance Classmt &amp; Points'!$A$2:$B$33,2,FALSE)),0)</f>
        <v/>
      </c>
      <c r="S59" s="32" t="str">
        <f t="shared" si="29"/>
        <v/>
      </c>
      <c r="T59" s="48"/>
      <c r="U59" s="2" t="str">
        <f t="shared" si="30"/>
        <v/>
      </c>
      <c r="V59" s="2" t="str">
        <f>IFERROR(IF(U59="","",VLOOKUP(U59,'Concordance Classmt &amp; Points'!$A$2:$B$33,2,FALSE)),0)</f>
        <v/>
      </c>
      <c r="W59" s="32" t="str">
        <f t="shared" si="31"/>
        <v/>
      </c>
      <c r="X59" s="48"/>
      <c r="Y59" s="2" t="str">
        <f t="shared" si="32"/>
        <v/>
      </c>
      <c r="Z59" s="2" t="str">
        <f>IFERROR(IF(Y59="","",VLOOKUP(Y59,'Concordance Classmt &amp; Points'!$A$2:$B$33,2,FALSE)),0)</f>
        <v/>
      </c>
      <c r="AA59" s="32" t="str">
        <f t="shared" si="33"/>
        <v/>
      </c>
      <c r="AB59" s="54">
        <v>3.7002314814814814E-3</v>
      </c>
      <c r="AC59" s="2">
        <f t="shared" si="47"/>
        <v>36</v>
      </c>
      <c r="AD59" s="2">
        <f>IFERROR(IF(AC59="","",VLOOKUP(AC59,'Concordance Classmt &amp; Points'!$A$2:$B$33,2,FALSE)),0)</f>
        <v>0</v>
      </c>
      <c r="AE59" s="32">
        <f t="shared" ca="1" si="34"/>
        <v>0</v>
      </c>
      <c r="AF59" s="54">
        <v>3.7002314814814814E-3</v>
      </c>
      <c r="AG59" s="2">
        <f t="shared" si="48"/>
        <v>36</v>
      </c>
      <c r="AH59" s="2">
        <f>IFERROR(IF(AG59="","",VLOOKUP(AG59,'Concordance Classmt &amp; Points'!$A$2:$B$33,2,FALSE)),0)</f>
        <v>0</v>
      </c>
      <c r="AI59" s="32">
        <f t="shared" ca="1" si="35"/>
        <v>0</v>
      </c>
      <c r="AJ59" s="48"/>
      <c r="AK59" s="2" t="str">
        <f t="shared" si="36"/>
        <v/>
      </c>
      <c r="AL59" s="2" t="str">
        <f>IFERROR(IF(AK59="","",VLOOKUP(AK59,'Concordance Classmt &amp; Points'!$A$2:$B$33,2,FALSE)),0)</f>
        <v/>
      </c>
      <c r="AM59" s="32" t="str">
        <f t="shared" si="37"/>
        <v/>
      </c>
      <c r="AN59" s="48"/>
      <c r="AO59" s="2" t="str">
        <f t="shared" si="38"/>
        <v/>
      </c>
      <c r="AP59" s="2" t="str">
        <f>IFERROR(IF(AO59="","",VLOOKUP(AO59,'Concordance Classmt &amp; Points'!$A$2:$B$33,2,FALSE)),0)</f>
        <v/>
      </c>
      <c r="AQ59" s="32" t="str">
        <f t="shared" si="39"/>
        <v/>
      </c>
      <c r="AR59" s="48"/>
      <c r="AS59" s="2" t="str">
        <f t="shared" si="40"/>
        <v/>
      </c>
      <c r="AT59" s="2" t="str">
        <f>IFERROR(IF(AS59="","",VLOOKUP(AS59,'Concordance Classmt &amp; Points'!$A$2:$B$33,2,FALSE)),0)</f>
        <v/>
      </c>
      <c r="AU59" s="32" t="str">
        <f t="shared" si="41"/>
        <v/>
      </c>
      <c r="AV59" s="48"/>
      <c r="AW59" s="2" t="str">
        <f t="shared" si="42"/>
        <v/>
      </c>
      <c r="AX59" s="2" t="str">
        <f>IFERROR(IF(AW59="","",VLOOKUP(AW59,'Concordance Classmt &amp; Points'!$A$2:$B$33,2,FALSE)),0)</f>
        <v/>
      </c>
      <c r="AY59" s="32" t="str">
        <f t="shared" si="43"/>
        <v/>
      </c>
      <c r="AZ59" s="34">
        <f t="shared" si="44"/>
        <v>0</v>
      </c>
      <c r="BA59" s="34">
        <f t="shared" ca="1" si="45"/>
        <v>0</v>
      </c>
      <c r="BB59" s="4">
        <f t="shared" ca="1" si="46"/>
        <v>54</v>
      </c>
    </row>
    <row r="60" spans="1:54" x14ac:dyDescent="0.3">
      <c r="A60" s="4">
        <f t="shared" ca="1" si="25"/>
        <v>54</v>
      </c>
      <c r="B60" s="4"/>
      <c r="C60" s="46"/>
      <c r="D60" s="46"/>
      <c r="E60" s="2"/>
      <c r="F60" s="80"/>
      <c r="G60" s="30"/>
      <c r="H60" s="57"/>
      <c r="I60" s="62"/>
      <c r="J60" s="28">
        <v>6</v>
      </c>
      <c r="K60" s="2">
        <f t="shared" si="26"/>
        <v>32</v>
      </c>
      <c r="L60" s="2">
        <f>IFERROR(IF(K60="","",VLOOKUP(K60,'Concordance Classmt &amp; Points'!$A$2:$B$33,2,FALSE)),0)</f>
        <v>0</v>
      </c>
      <c r="M60" s="102">
        <f t="shared" si="27"/>
        <v>0</v>
      </c>
      <c r="N60" s="106"/>
      <c r="O60" s="28">
        <v>6</v>
      </c>
      <c r="P60" s="71"/>
      <c r="Q60" s="2">
        <f t="shared" si="28"/>
        <v>31</v>
      </c>
      <c r="R60" s="2">
        <f>IFERROR(IF(Q60="","",VLOOKUP(Q60,'Concordance Classmt &amp; Points'!$A$2:$B$33,2,FALSE)),0)</f>
        <v>0</v>
      </c>
      <c r="S60" s="32">
        <f t="shared" si="29"/>
        <v>0</v>
      </c>
      <c r="T60" s="48"/>
      <c r="U60" s="2" t="str">
        <f t="shared" si="30"/>
        <v/>
      </c>
      <c r="V60" s="2" t="str">
        <f>IFERROR(IF(U60="","",VLOOKUP(U60,'Concordance Classmt &amp; Points'!$A$2:$B$33,2,FALSE)),0)</f>
        <v/>
      </c>
      <c r="W60" s="32" t="str">
        <f t="shared" si="31"/>
        <v/>
      </c>
      <c r="X60" s="48"/>
      <c r="Y60" s="2" t="str">
        <f t="shared" si="32"/>
        <v/>
      </c>
      <c r="Z60" s="2" t="str">
        <f>IFERROR(IF(Y60="","",VLOOKUP(Y60,'Concordance Classmt &amp; Points'!$A$2:$B$33,2,FALSE)),0)</f>
        <v/>
      </c>
      <c r="AA60" s="32" t="str">
        <f t="shared" si="33"/>
        <v/>
      </c>
      <c r="AB60" s="54"/>
      <c r="AC60" s="2" t="str">
        <f t="shared" si="47"/>
        <v/>
      </c>
      <c r="AD60" s="2" t="str">
        <f>IFERROR(IF(AC60="","",VLOOKUP(AC60,'Concordance Classmt &amp; Points'!$A$2:$B$33,2,FALSE)),0)</f>
        <v/>
      </c>
      <c r="AE60" s="32" t="str">
        <f t="shared" si="34"/>
        <v/>
      </c>
      <c r="AF60" s="54"/>
      <c r="AG60" s="2" t="str">
        <f t="shared" si="48"/>
        <v/>
      </c>
      <c r="AH60" s="2" t="str">
        <f>IFERROR(IF(AG60="","",VLOOKUP(AG60,'Concordance Classmt &amp; Points'!$A$2:$B$33,2,FALSE)),0)</f>
        <v/>
      </c>
      <c r="AI60" s="32" t="str">
        <f t="shared" si="35"/>
        <v/>
      </c>
      <c r="AJ60" s="48"/>
      <c r="AK60" s="2" t="str">
        <f t="shared" si="36"/>
        <v/>
      </c>
      <c r="AL60" s="2" t="str">
        <f>IFERROR(IF(AK60="","",VLOOKUP(AK60,'Concordance Classmt &amp; Points'!$A$2:$B$33,2,FALSE)),0)</f>
        <v/>
      </c>
      <c r="AM60" s="32" t="str">
        <f t="shared" si="37"/>
        <v/>
      </c>
      <c r="AN60" s="48"/>
      <c r="AO60" s="2" t="str">
        <f t="shared" si="38"/>
        <v/>
      </c>
      <c r="AP60" s="2" t="str">
        <f>IFERROR(IF(AO60="","",VLOOKUP(AO60,'Concordance Classmt &amp; Points'!$A$2:$B$33,2,FALSE)),0)</f>
        <v/>
      </c>
      <c r="AQ60" s="32" t="str">
        <f t="shared" si="39"/>
        <v/>
      </c>
      <c r="AR60" s="48"/>
      <c r="AS60" s="2" t="str">
        <f t="shared" si="40"/>
        <v/>
      </c>
      <c r="AT60" s="2" t="str">
        <f>IFERROR(IF(AS60="","",VLOOKUP(AS60,'Concordance Classmt &amp; Points'!$A$2:$B$33,2,FALSE)),0)</f>
        <v/>
      </c>
      <c r="AU60" s="32" t="str">
        <f t="shared" si="41"/>
        <v/>
      </c>
      <c r="AV60" s="48"/>
      <c r="AW60" s="2" t="str">
        <f t="shared" si="42"/>
        <v/>
      </c>
      <c r="AX60" s="2" t="str">
        <f>IFERROR(IF(AW60="","",VLOOKUP(AW60,'Concordance Classmt &amp; Points'!$A$2:$B$33,2,FALSE)),0)</f>
        <v/>
      </c>
      <c r="AY60" s="32" t="str">
        <f t="shared" si="43"/>
        <v/>
      </c>
      <c r="AZ60" s="34">
        <f t="shared" si="44"/>
        <v>0</v>
      </c>
      <c r="BA60" s="34">
        <f t="shared" si="45"/>
        <v>0</v>
      </c>
      <c r="BB60" s="4">
        <f t="shared" ca="1" si="46"/>
        <v>54</v>
      </c>
    </row>
    <row r="61" spans="1:54" x14ac:dyDescent="0.3">
      <c r="A61" s="4">
        <f t="shared" ca="1" si="25"/>
        <v>54</v>
      </c>
      <c r="B61" s="4"/>
      <c r="C61" s="46"/>
      <c r="D61" s="46"/>
      <c r="E61" s="2"/>
      <c r="F61" s="80">
        <v>37952</v>
      </c>
      <c r="G61" s="30">
        <f t="shared" ref="G61:G73" ca="1" si="50">DATEDIF(F61,NOW(),"Y")</f>
        <v>21</v>
      </c>
      <c r="H61" s="57"/>
      <c r="I61" s="62"/>
      <c r="J61" s="28">
        <v>5</v>
      </c>
      <c r="K61" s="2">
        <f t="shared" si="26"/>
        <v>35</v>
      </c>
      <c r="L61" s="2">
        <f>IFERROR(IF(K61="","",VLOOKUP(K61,'Concordance Classmt &amp; Points'!$A$2:$B$33,2,FALSE)),0)</f>
        <v>0</v>
      </c>
      <c r="M61" s="102">
        <f t="shared" ca="1" si="27"/>
        <v>0</v>
      </c>
      <c r="N61" s="106"/>
      <c r="O61" s="28">
        <v>5</v>
      </c>
      <c r="P61" s="71"/>
      <c r="Q61" s="2">
        <f t="shared" si="28"/>
        <v>34</v>
      </c>
      <c r="R61" s="2">
        <f>IFERROR(IF(Q61="","",VLOOKUP(Q61,'Concordance Classmt &amp; Points'!$A$2:$B$33,2,FALSE)),0)</f>
        <v>0</v>
      </c>
      <c r="S61" s="32">
        <f t="shared" ca="1" si="29"/>
        <v>0</v>
      </c>
      <c r="T61" s="48"/>
      <c r="U61" s="2" t="str">
        <f t="shared" si="30"/>
        <v/>
      </c>
      <c r="V61" s="2" t="str">
        <f>IFERROR(IF(U61="","",VLOOKUP(U61,'Concordance Classmt &amp; Points'!$A$2:$B$33,2,FALSE)),0)</f>
        <v/>
      </c>
      <c r="W61" s="32" t="str">
        <f t="shared" si="31"/>
        <v/>
      </c>
      <c r="X61" s="48"/>
      <c r="Y61" s="2" t="str">
        <f t="shared" si="32"/>
        <v/>
      </c>
      <c r="Z61" s="2" t="str">
        <f>IFERROR(IF(Y61="","",VLOOKUP(Y61,'Concordance Classmt &amp; Points'!$A$2:$B$33,2,FALSE)),0)</f>
        <v/>
      </c>
      <c r="AA61" s="32" t="str">
        <f t="shared" si="33"/>
        <v/>
      </c>
      <c r="AB61" s="54"/>
      <c r="AC61" s="2" t="str">
        <f t="shared" si="47"/>
        <v/>
      </c>
      <c r="AD61" s="2" t="str">
        <f>IFERROR(IF(AC61="","",VLOOKUP(AC61,'Concordance Classmt &amp; Points'!$A$2:$B$33,2,FALSE)),0)</f>
        <v/>
      </c>
      <c r="AE61" s="32" t="str">
        <f t="shared" si="34"/>
        <v/>
      </c>
      <c r="AF61" s="54"/>
      <c r="AG61" s="2" t="str">
        <f t="shared" si="48"/>
        <v/>
      </c>
      <c r="AH61" s="2" t="str">
        <f>IFERROR(IF(AG61="","",VLOOKUP(AG61,'Concordance Classmt &amp; Points'!$A$2:$B$33,2,FALSE)),0)</f>
        <v/>
      </c>
      <c r="AI61" s="32" t="str">
        <f t="shared" si="35"/>
        <v/>
      </c>
      <c r="AJ61" s="48"/>
      <c r="AK61" s="2" t="str">
        <f t="shared" si="36"/>
        <v/>
      </c>
      <c r="AL61" s="2" t="str">
        <f>IFERROR(IF(AK61="","",VLOOKUP(AK61,'Concordance Classmt &amp; Points'!$A$2:$B$33,2,FALSE)),0)</f>
        <v/>
      </c>
      <c r="AM61" s="32" t="str">
        <f t="shared" si="37"/>
        <v/>
      </c>
      <c r="AN61" s="48"/>
      <c r="AO61" s="2" t="str">
        <f t="shared" si="38"/>
        <v/>
      </c>
      <c r="AP61" s="2" t="str">
        <f>IFERROR(IF(AO61="","",VLOOKUP(AO61,'Concordance Classmt &amp; Points'!$A$2:$B$33,2,FALSE)),0)</f>
        <v/>
      </c>
      <c r="AQ61" s="32" t="str">
        <f t="shared" si="39"/>
        <v/>
      </c>
      <c r="AR61" s="48"/>
      <c r="AS61" s="2" t="str">
        <f t="shared" si="40"/>
        <v/>
      </c>
      <c r="AT61" s="2" t="str">
        <f>IFERROR(IF(AS61="","",VLOOKUP(AS61,'Concordance Classmt &amp; Points'!$A$2:$B$33,2,FALSE)),0)</f>
        <v/>
      </c>
      <c r="AU61" s="32" t="str">
        <f t="shared" si="41"/>
        <v/>
      </c>
      <c r="AV61" s="48"/>
      <c r="AW61" s="2" t="str">
        <f t="shared" si="42"/>
        <v/>
      </c>
      <c r="AX61" s="2" t="str">
        <f>IFERROR(IF(AW61="","",VLOOKUP(AW61,'Concordance Classmt &amp; Points'!$A$2:$B$33,2,FALSE)),0)</f>
        <v/>
      </c>
      <c r="AY61" s="32" t="str">
        <f t="shared" si="43"/>
        <v/>
      </c>
      <c r="AZ61" s="34">
        <f t="shared" si="44"/>
        <v>0</v>
      </c>
      <c r="BA61" s="34">
        <f t="shared" ca="1" si="45"/>
        <v>0</v>
      </c>
      <c r="BB61" s="4">
        <f t="shared" ca="1" si="46"/>
        <v>54</v>
      </c>
    </row>
    <row r="62" spans="1:54" x14ac:dyDescent="0.3">
      <c r="A62" s="4">
        <f t="shared" ca="1" si="25"/>
        <v>54</v>
      </c>
      <c r="B62" s="4"/>
      <c r="C62" s="49"/>
      <c r="D62" s="49"/>
      <c r="E62" s="87"/>
      <c r="F62" s="77">
        <v>35117</v>
      </c>
      <c r="G62" s="50">
        <f t="shared" ca="1" si="50"/>
        <v>29</v>
      </c>
      <c r="H62" s="58"/>
      <c r="I62" s="63"/>
      <c r="J62" s="28">
        <v>5</v>
      </c>
      <c r="K62" s="2">
        <f t="shared" si="26"/>
        <v>35</v>
      </c>
      <c r="L62" s="2">
        <f>IFERROR(IF(K62="","",VLOOKUP(K62,'Concordance Classmt &amp; Points'!$A$2:$B$33,2,FALSE)),0)</f>
        <v>0</v>
      </c>
      <c r="M62" s="102">
        <f t="shared" ca="1" si="27"/>
        <v>0</v>
      </c>
      <c r="N62" s="106"/>
      <c r="O62" s="28">
        <v>5</v>
      </c>
      <c r="P62" s="71"/>
      <c r="Q62" s="2">
        <f t="shared" si="28"/>
        <v>34</v>
      </c>
      <c r="R62" s="2">
        <f>IFERROR(IF(Q62="","",VLOOKUP(Q62,'Concordance Classmt &amp; Points'!$A$2:$B$33,2,FALSE)),0)</f>
        <v>0</v>
      </c>
      <c r="S62" s="32">
        <f t="shared" ca="1" si="29"/>
        <v>0</v>
      </c>
      <c r="T62" s="48"/>
      <c r="U62" s="2" t="str">
        <f t="shared" si="30"/>
        <v/>
      </c>
      <c r="V62" s="2" t="str">
        <f>IFERROR(IF(U62="","",VLOOKUP(U62,'Concordance Classmt &amp; Points'!$A$2:$B$33,2,FALSE)),0)</f>
        <v/>
      </c>
      <c r="W62" s="32" t="str">
        <f t="shared" si="31"/>
        <v/>
      </c>
      <c r="X62" s="48"/>
      <c r="Y62" s="2" t="str">
        <f t="shared" si="32"/>
        <v/>
      </c>
      <c r="Z62" s="2" t="str">
        <f>IFERROR(IF(Y62="","",VLOOKUP(Y62,'Concordance Classmt &amp; Points'!$A$2:$B$33,2,FALSE)),0)</f>
        <v/>
      </c>
      <c r="AA62" s="32" t="str">
        <f t="shared" si="33"/>
        <v/>
      </c>
      <c r="AB62" s="54">
        <v>3.630787037037037E-3</v>
      </c>
      <c r="AC62" s="2">
        <f t="shared" si="47"/>
        <v>34</v>
      </c>
      <c r="AD62" s="2">
        <f>IFERROR(IF(AC62="","",VLOOKUP(AC62,'Concordance Classmt &amp; Points'!$A$2:$B$33,2,FALSE)),0)</f>
        <v>0</v>
      </c>
      <c r="AE62" s="32">
        <f t="shared" ca="1" si="34"/>
        <v>0</v>
      </c>
      <c r="AF62" s="54">
        <v>3.630787037037037E-3</v>
      </c>
      <c r="AG62" s="2">
        <f t="shared" si="48"/>
        <v>34</v>
      </c>
      <c r="AH62" s="2">
        <f>IFERROR(IF(AG62="","",VLOOKUP(AG62,'Concordance Classmt &amp; Points'!$A$2:$B$33,2,FALSE)),0)</f>
        <v>0</v>
      </c>
      <c r="AI62" s="32">
        <f t="shared" ca="1" si="35"/>
        <v>0</v>
      </c>
      <c r="AJ62" s="48"/>
      <c r="AK62" s="2" t="str">
        <f t="shared" si="36"/>
        <v/>
      </c>
      <c r="AL62" s="2" t="str">
        <f>IFERROR(IF(AK62="","",VLOOKUP(AK62,'Concordance Classmt &amp; Points'!$A$2:$B$33,2,FALSE)),0)</f>
        <v/>
      </c>
      <c r="AM62" s="32" t="str">
        <f t="shared" si="37"/>
        <v/>
      </c>
      <c r="AN62" s="48"/>
      <c r="AO62" s="2" t="str">
        <f t="shared" si="38"/>
        <v/>
      </c>
      <c r="AP62" s="2" t="str">
        <f>IFERROR(IF(AO62="","",VLOOKUP(AO62,'Concordance Classmt &amp; Points'!$A$2:$B$33,2,FALSE)),0)</f>
        <v/>
      </c>
      <c r="AQ62" s="32" t="str">
        <f t="shared" si="39"/>
        <v/>
      </c>
      <c r="AR62" s="48"/>
      <c r="AS62" s="2" t="str">
        <f t="shared" si="40"/>
        <v/>
      </c>
      <c r="AT62" s="2" t="str">
        <f>IFERROR(IF(AS62="","",VLOOKUP(AS62,'Concordance Classmt &amp; Points'!$A$2:$B$33,2,FALSE)),0)</f>
        <v/>
      </c>
      <c r="AU62" s="32" t="str">
        <f t="shared" si="41"/>
        <v/>
      </c>
      <c r="AV62" s="48"/>
      <c r="AW62" s="2" t="str">
        <f t="shared" si="42"/>
        <v/>
      </c>
      <c r="AX62" s="2" t="str">
        <f>IFERROR(IF(AW62="","",VLOOKUP(AW62,'Concordance Classmt &amp; Points'!$A$2:$B$33,2,FALSE)),0)</f>
        <v/>
      </c>
      <c r="AY62" s="32" t="str">
        <f t="shared" si="43"/>
        <v/>
      </c>
      <c r="AZ62" s="34">
        <f t="shared" si="44"/>
        <v>0</v>
      </c>
      <c r="BA62" s="34">
        <f t="shared" ca="1" si="45"/>
        <v>0</v>
      </c>
      <c r="BB62" s="4">
        <f t="shared" ca="1" si="46"/>
        <v>54</v>
      </c>
    </row>
    <row r="63" spans="1:54" x14ac:dyDescent="0.3">
      <c r="A63" s="4">
        <f t="shared" ca="1" si="25"/>
        <v>54</v>
      </c>
      <c r="B63" s="4"/>
      <c r="C63" s="46"/>
      <c r="D63" s="46"/>
      <c r="E63" s="2"/>
      <c r="F63" s="80">
        <v>37658</v>
      </c>
      <c r="G63" s="30">
        <f t="shared" ca="1" si="50"/>
        <v>22</v>
      </c>
      <c r="H63" s="57"/>
      <c r="I63" s="62"/>
      <c r="J63" s="28">
        <v>5</v>
      </c>
      <c r="K63" s="2">
        <f t="shared" si="26"/>
        <v>35</v>
      </c>
      <c r="L63" s="2">
        <f>IFERROR(IF(K63="","",VLOOKUP(K63,'Concordance Classmt &amp; Points'!$A$2:$B$33,2,FALSE)),0)</f>
        <v>0</v>
      </c>
      <c r="M63" s="102">
        <f t="shared" ca="1" si="27"/>
        <v>0</v>
      </c>
      <c r="N63" s="106"/>
      <c r="O63" s="28">
        <v>5</v>
      </c>
      <c r="P63" s="71"/>
      <c r="Q63" s="2">
        <f t="shared" si="28"/>
        <v>34</v>
      </c>
      <c r="R63" s="2">
        <f>IFERROR(IF(Q63="","",VLOOKUP(Q63,'Concordance Classmt &amp; Points'!$A$2:$B$33,2,FALSE)),0)</f>
        <v>0</v>
      </c>
      <c r="S63" s="32">
        <f t="shared" ca="1" si="29"/>
        <v>0</v>
      </c>
      <c r="T63" s="48"/>
      <c r="U63" s="2" t="str">
        <f t="shared" si="30"/>
        <v/>
      </c>
      <c r="V63" s="2" t="str">
        <f>IFERROR(IF(U63="","",VLOOKUP(U63,'Concordance Classmt &amp; Points'!$A$2:$B$33,2,FALSE)),0)</f>
        <v/>
      </c>
      <c r="W63" s="32" t="str">
        <f t="shared" si="31"/>
        <v/>
      </c>
      <c r="X63" s="48"/>
      <c r="Y63" s="2" t="str">
        <f t="shared" si="32"/>
        <v/>
      </c>
      <c r="Z63" s="2" t="str">
        <f>IFERROR(IF(Y63="","",VLOOKUP(Y63,'Concordance Classmt &amp; Points'!$A$2:$B$33,2,FALSE)),0)</f>
        <v/>
      </c>
      <c r="AA63" s="32" t="str">
        <f t="shared" si="33"/>
        <v/>
      </c>
      <c r="AB63" s="54"/>
      <c r="AC63" s="2"/>
      <c r="AD63" s="2"/>
      <c r="AE63" s="32" t="str">
        <f t="shared" si="34"/>
        <v/>
      </c>
      <c r="AF63" s="54"/>
      <c r="AG63" s="2"/>
      <c r="AH63" s="2"/>
      <c r="AI63" s="32" t="str">
        <f t="shared" si="35"/>
        <v/>
      </c>
      <c r="AJ63" s="48"/>
      <c r="AK63" s="2" t="str">
        <f t="shared" si="36"/>
        <v/>
      </c>
      <c r="AL63" s="2" t="str">
        <f>IFERROR(IF(AK63="","",VLOOKUP(AK63,'Concordance Classmt &amp; Points'!$A$2:$B$33,2,FALSE)),0)</f>
        <v/>
      </c>
      <c r="AM63" s="32" t="str">
        <f t="shared" si="37"/>
        <v/>
      </c>
      <c r="AN63" s="48"/>
      <c r="AO63" s="2" t="str">
        <f t="shared" si="38"/>
        <v/>
      </c>
      <c r="AP63" s="2" t="str">
        <f>IFERROR(IF(AO63="","",VLOOKUP(AO63,'Concordance Classmt &amp; Points'!$A$2:$B$33,2,FALSE)),0)</f>
        <v/>
      </c>
      <c r="AQ63" s="32" t="str">
        <f t="shared" si="39"/>
        <v/>
      </c>
      <c r="AR63" s="48"/>
      <c r="AS63" s="2" t="str">
        <f t="shared" si="40"/>
        <v/>
      </c>
      <c r="AT63" s="2" t="str">
        <f>IFERROR(IF(AS63="","",VLOOKUP(AS63,'Concordance Classmt &amp; Points'!$A$2:$B$33,2,FALSE)),0)</f>
        <v/>
      </c>
      <c r="AU63" s="32" t="str">
        <f t="shared" si="41"/>
        <v/>
      </c>
      <c r="AV63" s="48"/>
      <c r="AW63" s="2" t="str">
        <f t="shared" si="42"/>
        <v/>
      </c>
      <c r="AX63" s="2" t="str">
        <f>IFERROR(IF(AW63="","",VLOOKUP(AW63,'Concordance Classmt &amp; Points'!$A$2:$B$33,2,FALSE)),0)</f>
        <v/>
      </c>
      <c r="AY63" s="32" t="str">
        <f t="shared" si="43"/>
        <v/>
      </c>
      <c r="AZ63" s="34">
        <f t="shared" si="44"/>
        <v>0</v>
      </c>
      <c r="BA63" s="34">
        <f t="shared" ca="1" si="45"/>
        <v>0</v>
      </c>
      <c r="BB63" s="4">
        <f t="shared" ca="1" si="46"/>
        <v>54</v>
      </c>
    </row>
    <row r="64" spans="1:54" x14ac:dyDescent="0.3">
      <c r="A64" s="4">
        <f t="shared" ca="1" si="25"/>
        <v>54</v>
      </c>
      <c r="B64" s="4"/>
      <c r="C64" s="46"/>
      <c r="D64" s="46"/>
      <c r="E64" s="2"/>
      <c r="F64" s="80">
        <v>36182</v>
      </c>
      <c r="G64" s="30">
        <f t="shared" ca="1" si="50"/>
        <v>26</v>
      </c>
      <c r="H64" s="57"/>
      <c r="I64" s="62"/>
      <c r="J64" s="28">
        <v>5</v>
      </c>
      <c r="K64" s="2">
        <f t="shared" si="26"/>
        <v>35</v>
      </c>
      <c r="L64" s="2">
        <f>IFERROR(IF(K64="","",VLOOKUP(K64,'Concordance Classmt &amp; Points'!$A$2:$B$33,2,FALSE)),0)</f>
        <v>0</v>
      </c>
      <c r="M64" s="102">
        <f t="shared" ca="1" si="27"/>
        <v>0</v>
      </c>
      <c r="N64" s="106"/>
      <c r="O64" s="28">
        <v>5</v>
      </c>
      <c r="P64" s="71"/>
      <c r="Q64" s="2">
        <f t="shared" si="28"/>
        <v>34</v>
      </c>
      <c r="R64" s="2">
        <f>IFERROR(IF(Q64="","",VLOOKUP(Q64,'Concordance Classmt &amp; Points'!$A$2:$B$33,2,FALSE)),0)</f>
        <v>0</v>
      </c>
      <c r="S64" s="32">
        <f t="shared" ca="1" si="29"/>
        <v>0</v>
      </c>
      <c r="T64" s="48"/>
      <c r="U64" s="2" t="str">
        <f t="shared" si="30"/>
        <v/>
      </c>
      <c r="V64" s="2" t="str">
        <f>IFERROR(IF(U64="","",VLOOKUP(U64,'Concordance Classmt &amp; Points'!$A$2:$B$33,2,FALSE)),0)</f>
        <v/>
      </c>
      <c r="W64" s="32" t="str">
        <f t="shared" si="31"/>
        <v/>
      </c>
      <c r="X64" s="48"/>
      <c r="Y64" s="2" t="str">
        <f t="shared" si="32"/>
        <v/>
      </c>
      <c r="Z64" s="2" t="str">
        <f>IFERROR(IF(Y64="","",VLOOKUP(Y64,'Concordance Classmt &amp; Points'!$A$2:$B$33,2,FALSE)),0)</f>
        <v/>
      </c>
      <c r="AA64" s="32" t="str">
        <f t="shared" si="33"/>
        <v/>
      </c>
      <c r="AB64" s="54"/>
      <c r="AC64" s="2" t="str">
        <f t="shared" ref="AC64:AC73" si="51">IF(AB64="","",RANK(AB64,AB$3:AB$72,1))</f>
        <v/>
      </c>
      <c r="AD64" s="2" t="str">
        <f>IFERROR(IF(AC64="","",VLOOKUP(AC64,'Concordance Classmt &amp; Points'!$A$2:$B$33,2,FALSE)),0)</f>
        <v/>
      </c>
      <c r="AE64" s="32" t="str">
        <f t="shared" si="34"/>
        <v/>
      </c>
      <c r="AF64" s="54"/>
      <c r="AG64" s="2" t="str">
        <f t="shared" ref="AG64:AG73" si="52">IF(AF64="","",RANK(AF64,AF$3:AF$72,1))</f>
        <v/>
      </c>
      <c r="AH64" s="2" t="str">
        <f>IFERROR(IF(AG64="","",VLOOKUP(AG64,'Concordance Classmt &amp; Points'!$A$2:$B$33,2,FALSE)),0)</f>
        <v/>
      </c>
      <c r="AI64" s="32" t="str">
        <f t="shared" si="35"/>
        <v/>
      </c>
      <c r="AJ64" s="48"/>
      <c r="AK64" s="2" t="str">
        <f t="shared" si="36"/>
        <v/>
      </c>
      <c r="AL64" s="2" t="str">
        <f>IFERROR(IF(AK64="","",VLOOKUP(AK64,'Concordance Classmt &amp; Points'!$A$2:$B$33,2,FALSE)),0)</f>
        <v/>
      </c>
      <c r="AM64" s="32" t="str">
        <f t="shared" si="37"/>
        <v/>
      </c>
      <c r="AN64" s="48"/>
      <c r="AO64" s="2" t="str">
        <f t="shared" si="38"/>
        <v/>
      </c>
      <c r="AP64" s="2" t="str">
        <f>IFERROR(IF(AO64="","",VLOOKUP(AO64,'Concordance Classmt &amp; Points'!$A$2:$B$33,2,FALSE)),0)</f>
        <v/>
      </c>
      <c r="AQ64" s="32" t="str">
        <f t="shared" si="39"/>
        <v/>
      </c>
      <c r="AR64" s="48"/>
      <c r="AS64" s="2" t="str">
        <f t="shared" si="40"/>
        <v/>
      </c>
      <c r="AT64" s="2" t="str">
        <f>IFERROR(IF(AS64="","",VLOOKUP(AS64,'Concordance Classmt &amp; Points'!$A$2:$B$33,2,FALSE)),0)</f>
        <v/>
      </c>
      <c r="AU64" s="32" t="str">
        <f t="shared" si="41"/>
        <v/>
      </c>
      <c r="AV64" s="48"/>
      <c r="AW64" s="2" t="str">
        <f t="shared" si="42"/>
        <v/>
      </c>
      <c r="AX64" s="2" t="str">
        <f>IFERROR(IF(AW64="","",VLOOKUP(AW64,'Concordance Classmt &amp; Points'!$A$2:$B$33,2,FALSE)),0)</f>
        <v/>
      </c>
      <c r="AY64" s="32" t="str">
        <f t="shared" si="43"/>
        <v/>
      </c>
      <c r="AZ64" s="34">
        <f t="shared" si="44"/>
        <v>0</v>
      </c>
      <c r="BA64" s="34">
        <f t="shared" ca="1" si="45"/>
        <v>0</v>
      </c>
      <c r="BB64" s="4">
        <f t="shared" ca="1" si="46"/>
        <v>54</v>
      </c>
    </row>
    <row r="65" spans="1:54" x14ac:dyDescent="0.3">
      <c r="A65" s="4">
        <f t="shared" ca="1" si="25"/>
        <v>54</v>
      </c>
      <c r="B65" s="4"/>
      <c r="C65" s="52"/>
      <c r="D65" s="52"/>
      <c r="E65" s="100"/>
      <c r="F65" s="101">
        <v>33797</v>
      </c>
      <c r="G65" s="50">
        <f t="shared" ca="1" si="50"/>
        <v>32</v>
      </c>
      <c r="H65" s="58"/>
      <c r="I65" s="63"/>
      <c r="J65" s="28">
        <v>5</v>
      </c>
      <c r="K65" s="2">
        <f t="shared" si="26"/>
        <v>35</v>
      </c>
      <c r="L65" s="2">
        <f>IFERROR(IF(K65="","",VLOOKUP(K65,'Concordance Classmt &amp; Points'!$A$2:$B$33,2,FALSE)),0)</f>
        <v>0</v>
      </c>
      <c r="M65" s="102">
        <f t="shared" ca="1" si="27"/>
        <v>0</v>
      </c>
      <c r="N65" s="106"/>
      <c r="O65" s="28">
        <v>5</v>
      </c>
      <c r="P65" s="71"/>
      <c r="Q65" s="2">
        <f t="shared" si="28"/>
        <v>34</v>
      </c>
      <c r="R65" s="2">
        <f>IFERROR(IF(Q65="","",VLOOKUP(Q65,'Concordance Classmt &amp; Points'!$A$2:$B$33,2,FALSE)),0)</f>
        <v>0</v>
      </c>
      <c r="S65" s="32">
        <f t="shared" ca="1" si="29"/>
        <v>0</v>
      </c>
      <c r="T65" s="48"/>
      <c r="U65" s="2" t="str">
        <f t="shared" si="30"/>
        <v/>
      </c>
      <c r="V65" s="2" t="str">
        <f>IFERROR(IF(U65="","",VLOOKUP(U65,'Concordance Classmt &amp; Points'!$A$2:$B$33,2,FALSE)),0)</f>
        <v/>
      </c>
      <c r="W65" s="32" t="str">
        <f t="shared" si="31"/>
        <v/>
      </c>
      <c r="X65" s="48"/>
      <c r="Y65" s="2" t="str">
        <f t="shared" si="32"/>
        <v/>
      </c>
      <c r="Z65" s="2" t="str">
        <f>IFERROR(IF(Y65="","",VLOOKUP(Y65,'Concordance Classmt &amp; Points'!$A$2:$B$33,2,FALSE)),0)</f>
        <v/>
      </c>
      <c r="AA65" s="32" t="str">
        <f t="shared" si="33"/>
        <v/>
      </c>
      <c r="AB65" s="54">
        <v>3.7372685185185187E-3</v>
      </c>
      <c r="AC65" s="2">
        <f t="shared" si="51"/>
        <v>38</v>
      </c>
      <c r="AD65" s="2">
        <f>IFERROR(IF(AC65="","",VLOOKUP(AC65,'Concordance Classmt &amp; Points'!$A$2:$B$33,2,FALSE)),0)</f>
        <v>0</v>
      </c>
      <c r="AE65" s="32">
        <f t="shared" ca="1" si="34"/>
        <v>0</v>
      </c>
      <c r="AF65" s="54">
        <v>3.7372685185185187E-3</v>
      </c>
      <c r="AG65" s="2">
        <f t="shared" si="52"/>
        <v>38</v>
      </c>
      <c r="AH65" s="2">
        <f>IFERROR(IF(AG65="","",VLOOKUP(AG65,'Concordance Classmt &amp; Points'!$A$2:$B$33,2,FALSE)),0)</f>
        <v>0</v>
      </c>
      <c r="AI65" s="32">
        <f t="shared" ca="1" si="35"/>
        <v>0</v>
      </c>
      <c r="AJ65" s="48"/>
      <c r="AK65" s="2" t="str">
        <f t="shared" si="36"/>
        <v/>
      </c>
      <c r="AL65" s="2" t="str">
        <f>IFERROR(IF(AK65="","",VLOOKUP(AK65,'Concordance Classmt &amp; Points'!$A$2:$B$33,2,FALSE)),0)</f>
        <v/>
      </c>
      <c r="AM65" s="32" t="str">
        <f t="shared" si="37"/>
        <v/>
      </c>
      <c r="AN65" s="48"/>
      <c r="AO65" s="2" t="str">
        <f t="shared" si="38"/>
        <v/>
      </c>
      <c r="AP65" s="2" t="str">
        <f>IFERROR(IF(AO65="","",VLOOKUP(AO65,'Concordance Classmt &amp; Points'!$A$2:$B$33,2,FALSE)),0)</f>
        <v/>
      </c>
      <c r="AQ65" s="32" t="str">
        <f t="shared" si="39"/>
        <v/>
      </c>
      <c r="AR65" s="48"/>
      <c r="AS65" s="2" t="str">
        <f t="shared" si="40"/>
        <v/>
      </c>
      <c r="AT65" s="2" t="str">
        <f>IFERROR(IF(AS65="","",VLOOKUP(AS65,'Concordance Classmt &amp; Points'!$A$2:$B$33,2,FALSE)),0)</f>
        <v/>
      </c>
      <c r="AU65" s="32" t="str">
        <f t="shared" si="41"/>
        <v/>
      </c>
      <c r="AV65" s="48"/>
      <c r="AW65" s="2" t="str">
        <f t="shared" si="42"/>
        <v/>
      </c>
      <c r="AX65" s="2" t="str">
        <f>IFERROR(IF(AW65="","",VLOOKUP(AW65,'Concordance Classmt &amp; Points'!$A$2:$B$33,2,FALSE)),0)</f>
        <v/>
      </c>
      <c r="AY65" s="32" t="str">
        <f t="shared" si="43"/>
        <v/>
      </c>
      <c r="AZ65" s="34">
        <f t="shared" si="44"/>
        <v>0</v>
      </c>
      <c r="BA65" s="34">
        <f t="shared" ca="1" si="45"/>
        <v>0</v>
      </c>
      <c r="BB65" s="4">
        <f t="shared" ca="1" si="46"/>
        <v>54</v>
      </c>
    </row>
    <row r="66" spans="1:54" x14ac:dyDescent="0.3">
      <c r="A66" s="4">
        <f t="shared" ca="1" si="25"/>
        <v>54</v>
      </c>
      <c r="B66" s="4"/>
      <c r="C66" s="46"/>
      <c r="D66" s="46"/>
      <c r="E66" s="2"/>
      <c r="F66" s="80">
        <v>36188</v>
      </c>
      <c r="G66" s="30">
        <f t="shared" ca="1" si="50"/>
        <v>26</v>
      </c>
      <c r="H66" s="57"/>
      <c r="I66" s="62"/>
      <c r="J66" s="28">
        <v>3</v>
      </c>
      <c r="K66" s="2">
        <f t="shared" si="26"/>
        <v>47</v>
      </c>
      <c r="L66" s="2">
        <f>IFERROR(IF(K66="","",VLOOKUP(K66,'Concordance Classmt &amp; Points'!$A$2:$B$33,2,FALSE)),0)</f>
        <v>0</v>
      </c>
      <c r="M66" s="102">
        <f t="shared" ca="1" si="27"/>
        <v>0</v>
      </c>
      <c r="N66" s="106"/>
      <c r="O66" s="28">
        <v>3</v>
      </c>
      <c r="P66" s="71"/>
      <c r="Q66" s="2">
        <f t="shared" si="28"/>
        <v>47</v>
      </c>
      <c r="R66" s="2">
        <f>IFERROR(IF(Q66="","",VLOOKUP(Q66,'Concordance Classmt &amp; Points'!$A$2:$B$33,2,FALSE)),0)</f>
        <v>0</v>
      </c>
      <c r="S66" s="32">
        <f t="shared" ca="1" si="29"/>
        <v>0</v>
      </c>
      <c r="T66" s="48"/>
      <c r="U66" s="2" t="str">
        <f t="shared" si="30"/>
        <v/>
      </c>
      <c r="V66" s="2" t="str">
        <f>IFERROR(IF(U66="","",VLOOKUP(U66,'Concordance Classmt &amp; Points'!$A$2:$B$33,2,FALSE)),0)</f>
        <v/>
      </c>
      <c r="W66" s="32" t="str">
        <f t="shared" si="31"/>
        <v/>
      </c>
      <c r="X66" s="48"/>
      <c r="Y66" s="2" t="str">
        <f t="shared" si="32"/>
        <v/>
      </c>
      <c r="Z66" s="2" t="str">
        <f>IFERROR(IF(Y66="","",VLOOKUP(Y66,'Concordance Classmt &amp; Points'!$A$2:$B$33,2,FALSE)),0)</f>
        <v/>
      </c>
      <c r="AA66" s="32" t="str">
        <f t="shared" si="33"/>
        <v/>
      </c>
      <c r="AB66" s="54"/>
      <c r="AC66" s="2" t="str">
        <f t="shared" si="51"/>
        <v/>
      </c>
      <c r="AD66" s="2" t="str">
        <f>IFERROR(IF(AC66="","",VLOOKUP(AC66,'Concordance Classmt &amp; Points'!$A$2:$B$33,2,FALSE)),0)</f>
        <v/>
      </c>
      <c r="AE66" s="32" t="str">
        <f t="shared" si="34"/>
        <v/>
      </c>
      <c r="AF66" s="54"/>
      <c r="AG66" s="2" t="str">
        <f t="shared" si="52"/>
        <v/>
      </c>
      <c r="AH66" s="2" t="str">
        <f>IFERROR(IF(AG66="","",VLOOKUP(AG66,'Concordance Classmt &amp; Points'!$A$2:$B$33,2,FALSE)),0)</f>
        <v/>
      </c>
      <c r="AI66" s="32" t="str">
        <f t="shared" si="35"/>
        <v/>
      </c>
      <c r="AJ66" s="48"/>
      <c r="AK66" s="2" t="str">
        <f t="shared" si="36"/>
        <v/>
      </c>
      <c r="AL66" s="2" t="str">
        <f>IFERROR(IF(AK66="","",VLOOKUP(AK66,'Concordance Classmt &amp; Points'!$A$2:$B$33,2,FALSE)),0)</f>
        <v/>
      </c>
      <c r="AM66" s="32" t="str">
        <f t="shared" si="37"/>
        <v/>
      </c>
      <c r="AN66" s="48"/>
      <c r="AO66" s="2" t="str">
        <f t="shared" si="38"/>
        <v/>
      </c>
      <c r="AP66" s="2" t="str">
        <f>IFERROR(IF(AO66="","",VLOOKUP(AO66,'Concordance Classmt &amp; Points'!$A$2:$B$33,2,FALSE)),0)</f>
        <v/>
      </c>
      <c r="AQ66" s="32" t="str">
        <f t="shared" si="39"/>
        <v/>
      </c>
      <c r="AR66" s="48"/>
      <c r="AS66" s="2" t="str">
        <f t="shared" si="40"/>
        <v/>
      </c>
      <c r="AT66" s="2" t="str">
        <f>IFERROR(IF(AS66="","",VLOOKUP(AS66,'Concordance Classmt &amp; Points'!$A$2:$B$33,2,FALSE)),0)</f>
        <v/>
      </c>
      <c r="AU66" s="32" t="str">
        <f t="shared" si="41"/>
        <v/>
      </c>
      <c r="AV66" s="48"/>
      <c r="AW66" s="2" t="str">
        <f t="shared" si="42"/>
        <v/>
      </c>
      <c r="AX66" s="2" t="str">
        <f>IFERROR(IF(AW66="","",VLOOKUP(AW66,'Concordance Classmt &amp; Points'!$A$2:$B$33,2,FALSE)),0)</f>
        <v/>
      </c>
      <c r="AY66" s="32" t="str">
        <f t="shared" si="43"/>
        <v/>
      </c>
      <c r="AZ66" s="34">
        <f t="shared" si="44"/>
        <v>0</v>
      </c>
      <c r="BA66" s="34">
        <f t="shared" ca="1" si="45"/>
        <v>0</v>
      </c>
      <c r="BB66" s="4">
        <f t="shared" ca="1" si="46"/>
        <v>54</v>
      </c>
    </row>
    <row r="67" spans="1:54" x14ac:dyDescent="0.3">
      <c r="A67" s="4">
        <f t="shared" ref="A67:A73" ca="1" si="53">IF(BA67="-","",RANK(BA67,BA$3:BA$72))</f>
        <v>54</v>
      </c>
      <c r="B67" s="4"/>
      <c r="C67" s="49"/>
      <c r="D67" s="49"/>
      <c r="E67" s="89"/>
      <c r="F67" s="79">
        <v>36350</v>
      </c>
      <c r="G67" s="50">
        <f t="shared" ca="1" si="50"/>
        <v>25</v>
      </c>
      <c r="H67" s="58"/>
      <c r="I67" s="63"/>
      <c r="J67" s="28">
        <v>3</v>
      </c>
      <c r="K67" s="2">
        <f t="shared" ref="K67:K73" si="54">IF(J67="","",RANK(J67,J$3:J$72,0))</f>
        <v>47</v>
      </c>
      <c r="L67" s="2">
        <f>IFERROR(IF(K67="","",VLOOKUP(K67,'Concordance Classmt &amp; Points'!$A$2:$B$33,2,FALSE)),0)</f>
        <v>0</v>
      </c>
      <c r="M67" s="102">
        <f t="shared" ref="M67:M73" ca="1" si="55">IF(ISNUMBER(L67),L67+L67*(MAX(0,$G67-28))*1.5/100,"")</f>
        <v>0</v>
      </c>
      <c r="N67" s="106"/>
      <c r="O67" s="28">
        <v>3</v>
      </c>
      <c r="P67" s="71"/>
      <c r="Q67" s="2">
        <f t="shared" ref="Q67:Q73" si="56">IF(O67="","",RANK(O67,O$3:O$72,0))</f>
        <v>47</v>
      </c>
      <c r="R67" s="2">
        <f>IFERROR(IF(Q67="","",VLOOKUP(Q67,'Concordance Classmt &amp; Points'!$A$2:$B$33,2,FALSE)),0)</f>
        <v>0</v>
      </c>
      <c r="S67" s="32">
        <f t="shared" ref="S67:S73" ca="1" si="57">IF(ISNUMBER(R67),R67+R67*(MAX(0,$G67-28))*1.5/100,"")</f>
        <v>0</v>
      </c>
      <c r="T67" s="48"/>
      <c r="U67" s="2" t="str">
        <f t="shared" ref="U67:U73" si="58">IF(T67="","",RANK(T67,T$3:T$72,1))</f>
        <v/>
      </c>
      <c r="V67" s="2" t="str">
        <f>IFERROR(IF(U67="","",VLOOKUP(U67,'Concordance Classmt &amp; Points'!$A$2:$B$33,2,FALSE)),0)</f>
        <v/>
      </c>
      <c r="W67" s="32" t="str">
        <f t="shared" ref="W67:W73" si="59">IF(ISNUMBER(V67),V67+V67*(MAX(0,$G67-28))*1.5/100,"")</f>
        <v/>
      </c>
      <c r="X67" s="48"/>
      <c r="Y67" s="2" t="str">
        <f t="shared" ref="Y67:Y73" si="60">IF(X67="","",RANK(X67,X$3:X$72,1))</f>
        <v/>
      </c>
      <c r="Z67" s="2" t="str">
        <f>IFERROR(IF(Y67="","",VLOOKUP(Y67,'Concordance Classmt &amp; Points'!$A$2:$B$33,2,FALSE)),0)</f>
        <v/>
      </c>
      <c r="AA67" s="32" t="str">
        <f t="shared" ref="AA67:AA73" si="61">IF(ISNUMBER(Z67),Z67+Z67*(MAX(0,$G67-28))*1.5/100,"")</f>
        <v/>
      </c>
      <c r="AB67" s="54">
        <v>3.592592592592593E-3</v>
      </c>
      <c r="AC67" s="2">
        <f t="shared" si="51"/>
        <v>33</v>
      </c>
      <c r="AD67" s="2">
        <f>IFERROR(IF(AC67="","",VLOOKUP(AC67,'Concordance Classmt &amp; Points'!$A$2:$B$33,2,FALSE)),0)</f>
        <v>0</v>
      </c>
      <c r="AE67" s="32">
        <f t="shared" ref="AE67:AE73" ca="1" si="62">IF(ISNUMBER(AD67),AD67+AD67*(MAX(0,$G67-28))*1.5/100,"")</f>
        <v>0</v>
      </c>
      <c r="AF67" s="54">
        <v>3.592592592592593E-3</v>
      </c>
      <c r="AG67" s="2">
        <f t="shared" si="52"/>
        <v>33</v>
      </c>
      <c r="AH67" s="2">
        <f>IFERROR(IF(AG67="","",VLOOKUP(AG67,'Concordance Classmt &amp; Points'!$A$2:$B$33,2,FALSE)),0)</f>
        <v>0</v>
      </c>
      <c r="AI67" s="32">
        <f t="shared" ref="AI67:AI73" ca="1" si="63">IF(ISNUMBER(AH67),AH67+AH67*(MAX(0,$G67-28))*1.5/100,"")</f>
        <v>0</v>
      </c>
      <c r="AJ67" s="48"/>
      <c r="AK67" s="2" t="str">
        <f t="shared" ref="AK67:AK73" si="64">IF(AJ67="","",RANK(AJ67,AJ$3:AJ$72,1))</f>
        <v/>
      </c>
      <c r="AL67" s="2" t="str">
        <f>IFERROR(IF(AK67="","",VLOOKUP(AK67,'Concordance Classmt &amp; Points'!$A$2:$B$33,2,FALSE)),0)</f>
        <v/>
      </c>
      <c r="AM67" s="32" t="str">
        <f t="shared" ref="AM67:AM73" si="65">IF(ISNUMBER(AL67),AL67+AL67*(MAX(0,$G67-28))*1.5/100,"")</f>
        <v/>
      </c>
      <c r="AN67" s="48"/>
      <c r="AO67" s="2" t="str">
        <f t="shared" ref="AO67:AO73" si="66">IF(AN67="","",RANK(AN67,AN$3:AN$72,1))</f>
        <v/>
      </c>
      <c r="AP67" s="2" t="str">
        <f>IFERROR(IF(AO67="","",VLOOKUP(AO67,'Concordance Classmt &amp; Points'!$A$2:$B$33,2,FALSE)),0)</f>
        <v/>
      </c>
      <c r="AQ67" s="32" t="str">
        <f t="shared" ref="AQ67:AQ73" si="67">IF(ISNUMBER(AP67),AP67+AP67*(MAX(0,$G67-28))*1.5/100,"")</f>
        <v/>
      </c>
      <c r="AR67" s="48"/>
      <c r="AS67" s="2" t="str">
        <f t="shared" ref="AS67:AS73" si="68">IF(AR67="","",RANK(AR67,AR$3:AR$72,1))</f>
        <v/>
      </c>
      <c r="AT67" s="2" t="str">
        <f>IFERROR(IF(AS67="","",VLOOKUP(AS67,'Concordance Classmt &amp; Points'!$A$2:$B$33,2,FALSE)),0)</f>
        <v/>
      </c>
      <c r="AU67" s="32" t="str">
        <f t="shared" ref="AU67:AU73" si="69">IF(ISNUMBER(AT67),AT67+AT67*(MAX(0,$G67-28))*1.5/100,"")</f>
        <v/>
      </c>
      <c r="AV67" s="48"/>
      <c r="AW67" s="2" t="str">
        <f t="shared" ref="AW67:AW73" si="70">IF(AV67="","",RANK(AV67,AV$3:AV$72,1))</f>
        <v/>
      </c>
      <c r="AX67" s="2" t="str">
        <f>IFERROR(IF(AW67="","",VLOOKUP(AW67,'Concordance Classmt &amp; Points'!$A$2:$B$33,2,FALSE)),0)</f>
        <v/>
      </c>
      <c r="AY67" s="32" t="str">
        <f t="shared" ref="AY67:AY73" si="71">IF(ISNUMBER(AX67),AX67+AX67*(MAX(0,$G67-28))*1.5/100,"")</f>
        <v/>
      </c>
      <c r="AZ67" s="34">
        <f t="shared" ref="AZ67:AZ73" si="72">IF(COUNT(L67,R67,V67,Z67,AD67,AL67,AH67,AP67,AT67,AX67),SUM(L67,R67,V67,Z67,AD67,AL67,AH67,AP67,AT67,AX67),"-")</f>
        <v>0</v>
      </c>
      <c r="BA67" s="34">
        <f t="shared" ref="BA67:BA73" ca="1" si="73">IF(COUNT(M67,S67,W67,AA67,AE67,AI67,AM67,AQ67,AU67,AY67),SUM(M67,S67,W67,AA67,AE67,AI67,AM67,AQ67,AU67,AY67),"-")</f>
        <v>0</v>
      </c>
      <c r="BB67" s="4">
        <f t="shared" ref="BB67:BB73" ca="1" si="74">IF(BA67="-","",RANK(BA67,BA$3:BA$73))</f>
        <v>54</v>
      </c>
    </row>
    <row r="68" spans="1:54" x14ac:dyDescent="0.3">
      <c r="A68" s="4">
        <f t="shared" ca="1" si="53"/>
        <v>54</v>
      </c>
      <c r="B68" s="4"/>
      <c r="C68" s="46"/>
      <c r="D68" s="46"/>
      <c r="E68" s="2"/>
      <c r="F68" s="80">
        <v>35665</v>
      </c>
      <c r="G68" s="30">
        <f t="shared" ca="1" si="50"/>
        <v>27</v>
      </c>
      <c r="H68" s="57"/>
      <c r="I68" s="62"/>
      <c r="J68" s="28">
        <v>3</v>
      </c>
      <c r="K68" s="2">
        <f t="shared" si="54"/>
        <v>47</v>
      </c>
      <c r="L68" s="2">
        <f>IFERROR(IF(K68="","",VLOOKUP(K68,'Concordance Classmt &amp; Points'!$A$2:$B$33,2,FALSE)),0)</f>
        <v>0</v>
      </c>
      <c r="M68" s="102">
        <f t="shared" ca="1" si="55"/>
        <v>0</v>
      </c>
      <c r="N68" s="106"/>
      <c r="O68" s="28">
        <v>3</v>
      </c>
      <c r="P68" s="71"/>
      <c r="Q68" s="2">
        <f t="shared" si="56"/>
        <v>47</v>
      </c>
      <c r="R68" s="2">
        <f>IFERROR(IF(Q68="","",VLOOKUP(Q68,'Concordance Classmt &amp; Points'!$A$2:$B$33,2,FALSE)),0)</f>
        <v>0</v>
      </c>
      <c r="S68" s="32">
        <f t="shared" ca="1" si="57"/>
        <v>0</v>
      </c>
      <c r="T68" s="48"/>
      <c r="U68" s="2" t="str">
        <f t="shared" si="58"/>
        <v/>
      </c>
      <c r="V68" s="2" t="str">
        <f>IFERROR(IF(U68="","",VLOOKUP(U68,'Concordance Classmt &amp; Points'!$A$2:$B$33,2,FALSE)),0)</f>
        <v/>
      </c>
      <c r="W68" s="32" t="str">
        <f t="shared" si="59"/>
        <v/>
      </c>
      <c r="X68" s="48"/>
      <c r="Y68" s="2" t="str">
        <f t="shared" si="60"/>
        <v/>
      </c>
      <c r="Z68" s="2" t="str">
        <f>IFERROR(IF(Y68="","",VLOOKUP(Y68,'Concordance Classmt &amp; Points'!$A$2:$B$33,2,FALSE)),0)</f>
        <v/>
      </c>
      <c r="AA68" s="32" t="str">
        <f t="shared" si="61"/>
        <v/>
      </c>
      <c r="AB68" s="54"/>
      <c r="AC68" s="2" t="str">
        <f t="shared" si="51"/>
        <v/>
      </c>
      <c r="AD68" s="2" t="str">
        <f>IFERROR(IF(AC68="","",VLOOKUP(AC68,'Concordance Classmt &amp; Points'!$A$2:$B$33,2,FALSE)),0)</f>
        <v/>
      </c>
      <c r="AE68" s="32" t="str">
        <f t="shared" si="62"/>
        <v/>
      </c>
      <c r="AF68" s="54"/>
      <c r="AG68" s="2" t="str">
        <f t="shared" si="52"/>
        <v/>
      </c>
      <c r="AH68" s="2" t="str">
        <f>IFERROR(IF(AG68="","",VLOOKUP(AG68,'Concordance Classmt &amp; Points'!$A$2:$B$33,2,FALSE)),0)</f>
        <v/>
      </c>
      <c r="AI68" s="32" t="str">
        <f t="shared" si="63"/>
        <v/>
      </c>
      <c r="AJ68" s="48"/>
      <c r="AK68" s="2" t="str">
        <f t="shared" si="64"/>
        <v/>
      </c>
      <c r="AL68" s="2" t="str">
        <f>IFERROR(IF(AK68="","",VLOOKUP(AK68,'Concordance Classmt &amp; Points'!$A$2:$B$33,2,FALSE)),0)</f>
        <v/>
      </c>
      <c r="AM68" s="32" t="str">
        <f t="shared" si="65"/>
        <v/>
      </c>
      <c r="AN68" s="48"/>
      <c r="AO68" s="2" t="str">
        <f t="shared" si="66"/>
        <v/>
      </c>
      <c r="AP68" s="2" t="str">
        <f>IFERROR(IF(AO68="","",VLOOKUP(AO68,'Concordance Classmt &amp; Points'!$A$2:$B$33,2,FALSE)),0)</f>
        <v/>
      </c>
      <c r="AQ68" s="32" t="str">
        <f t="shared" si="67"/>
        <v/>
      </c>
      <c r="AR68" s="48"/>
      <c r="AS68" s="2" t="str">
        <f t="shared" si="68"/>
        <v/>
      </c>
      <c r="AT68" s="2" t="str">
        <f>IFERROR(IF(AS68="","",VLOOKUP(AS68,'Concordance Classmt &amp; Points'!$A$2:$B$33,2,FALSE)),0)</f>
        <v/>
      </c>
      <c r="AU68" s="32" t="str">
        <f t="shared" si="69"/>
        <v/>
      </c>
      <c r="AV68" s="48"/>
      <c r="AW68" s="2" t="str">
        <f t="shared" si="70"/>
        <v/>
      </c>
      <c r="AX68" s="2" t="str">
        <f>IFERROR(IF(AW68="","",VLOOKUP(AW68,'Concordance Classmt &amp; Points'!$A$2:$B$33,2,FALSE)),0)</f>
        <v/>
      </c>
      <c r="AY68" s="32" t="str">
        <f t="shared" si="71"/>
        <v/>
      </c>
      <c r="AZ68" s="34">
        <f t="shared" si="72"/>
        <v>0</v>
      </c>
      <c r="BA68" s="34">
        <f t="shared" ca="1" si="73"/>
        <v>0</v>
      </c>
      <c r="BB68" s="4">
        <f t="shared" ca="1" si="74"/>
        <v>54</v>
      </c>
    </row>
    <row r="69" spans="1:54" x14ac:dyDescent="0.3">
      <c r="A69" s="4">
        <f t="shared" ca="1" si="53"/>
        <v>54</v>
      </c>
      <c r="B69" s="4"/>
      <c r="C69" s="49"/>
      <c r="D69" s="49"/>
      <c r="E69" s="87"/>
      <c r="F69" s="77">
        <v>36942</v>
      </c>
      <c r="G69" s="50">
        <f t="shared" ca="1" si="50"/>
        <v>24</v>
      </c>
      <c r="H69" s="58"/>
      <c r="I69" s="63"/>
      <c r="J69" s="28">
        <v>2</v>
      </c>
      <c r="K69" s="2">
        <f t="shared" si="54"/>
        <v>50</v>
      </c>
      <c r="L69" s="2">
        <f>IFERROR(IF(K69="","",VLOOKUP(K69,'Concordance Classmt &amp; Points'!$A$2:$B$33,2,FALSE)),0)</f>
        <v>0</v>
      </c>
      <c r="M69" s="102">
        <f t="shared" ca="1" si="55"/>
        <v>0</v>
      </c>
      <c r="N69" s="106"/>
      <c r="O69" s="28">
        <v>2</v>
      </c>
      <c r="P69" s="71"/>
      <c r="Q69" s="2">
        <f t="shared" si="56"/>
        <v>50</v>
      </c>
      <c r="R69" s="2">
        <f>IFERROR(IF(Q69="","",VLOOKUP(Q69,'Concordance Classmt &amp; Points'!$A$2:$B$33,2,FALSE)),0)</f>
        <v>0</v>
      </c>
      <c r="S69" s="32">
        <f t="shared" ca="1" si="57"/>
        <v>0</v>
      </c>
      <c r="T69" s="48"/>
      <c r="U69" s="2" t="str">
        <f t="shared" si="58"/>
        <v/>
      </c>
      <c r="V69" s="2" t="str">
        <f>IFERROR(IF(U69="","",VLOOKUP(U69,'Concordance Classmt &amp; Points'!$A$2:$B$33,2,FALSE)),0)</f>
        <v/>
      </c>
      <c r="W69" s="32" t="str">
        <f t="shared" si="59"/>
        <v/>
      </c>
      <c r="X69" s="48"/>
      <c r="Y69" s="2" t="str">
        <f t="shared" si="60"/>
        <v/>
      </c>
      <c r="Z69" s="2" t="str">
        <f>IFERROR(IF(Y69="","",VLOOKUP(Y69,'Concordance Classmt &amp; Points'!$A$2:$B$33,2,FALSE)),0)</f>
        <v/>
      </c>
      <c r="AA69" s="32" t="str">
        <f t="shared" si="61"/>
        <v/>
      </c>
      <c r="AB69" s="54"/>
      <c r="AC69" s="2" t="str">
        <f t="shared" si="51"/>
        <v/>
      </c>
      <c r="AD69" s="2" t="str">
        <f>IFERROR(IF(AC69="","",VLOOKUP(AC69,'Concordance Classmt &amp; Points'!$A$2:$B$33,2,FALSE)),0)</f>
        <v/>
      </c>
      <c r="AE69" s="32" t="str">
        <f t="shared" si="62"/>
        <v/>
      </c>
      <c r="AF69" s="54"/>
      <c r="AG69" s="2" t="str">
        <f t="shared" si="52"/>
        <v/>
      </c>
      <c r="AH69" s="2" t="str">
        <f>IFERROR(IF(AG69="","",VLOOKUP(AG69,'Concordance Classmt &amp; Points'!$A$2:$B$33,2,FALSE)),0)</f>
        <v/>
      </c>
      <c r="AI69" s="32" t="str">
        <f t="shared" si="63"/>
        <v/>
      </c>
      <c r="AJ69" s="48"/>
      <c r="AK69" s="2" t="str">
        <f t="shared" si="64"/>
        <v/>
      </c>
      <c r="AL69" s="2" t="str">
        <f>IFERROR(IF(AK69="","",VLOOKUP(AK69,'Concordance Classmt &amp; Points'!$A$2:$B$33,2,FALSE)),0)</f>
        <v/>
      </c>
      <c r="AM69" s="32" t="str">
        <f t="shared" si="65"/>
        <v/>
      </c>
      <c r="AN69" s="48"/>
      <c r="AO69" s="2" t="str">
        <f t="shared" si="66"/>
        <v/>
      </c>
      <c r="AP69" s="2" t="str">
        <f>IFERROR(IF(AO69="","",VLOOKUP(AO69,'Concordance Classmt &amp; Points'!$A$2:$B$33,2,FALSE)),0)</f>
        <v/>
      </c>
      <c r="AQ69" s="32" t="str">
        <f t="shared" si="67"/>
        <v/>
      </c>
      <c r="AR69" s="48"/>
      <c r="AS69" s="2" t="str">
        <f t="shared" si="68"/>
        <v/>
      </c>
      <c r="AT69" s="2" t="str">
        <f>IFERROR(IF(AS69="","",VLOOKUP(AS69,'Concordance Classmt &amp; Points'!$A$2:$B$33,2,FALSE)),0)</f>
        <v/>
      </c>
      <c r="AU69" s="32" t="str">
        <f t="shared" si="69"/>
        <v/>
      </c>
      <c r="AV69" s="48"/>
      <c r="AW69" s="2" t="str">
        <f t="shared" si="70"/>
        <v/>
      </c>
      <c r="AX69" s="2" t="str">
        <f>IFERROR(IF(AW69="","",VLOOKUP(AW69,'Concordance Classmt &amp; Points'!$A$2:$B$33,2,FALSE)),0)</f>
        <v/>
      </c>
      <c r="AY69" s="32" t="str">
        <f t="shared" si="71"/>
        <v/>
      </c>
      <c r="AZ69" s="34">
        <f t="shared" si="72"/>
        <v>0</v>
      </c>
      <c r="BA69" s="34">
        <f t="shared" ca="1" si="73"/>
        <v>0</v>
      </c>
      <c r="BB69" s="4">
        <f t="shared" ca="1" si="74"/>
        <v>54</v>
      </c>
    </row>
    <row r="70" spans="1:54" x14ac:dyDescent="0.3">
      <c r="A70" s="4">
        <f t="shared" ca="1" si="53"/>
        <v>54</v>
      </c>
      <c r="B70" s="4"/>
      <c r="C70" s="46"/>
      <c r="D70" s="46"/>
      <c r="E70" s="85"/>
      <c r="F70" s="75">
        <v>33416</v>
      </c>
      <c r="G70" s="30">
        <f t="shared" ca="1" si="50"/>
        <v>33</v>
      </c>
      <c r="H70" s="57"/>
      <c r="I70" s="62"/>
      <c r="J70" s="28">
        <v>2</v>
      </c>
      <c r="K70" s="2">
        <f t="shared" si="54"/>
        <v>50</v>
      </c>
      <c r="L70" s="2">
        <f>IFERROR(IF(K70="","",VLOOKUP(K70,'Concordance Classmt &amp; Points'!$A$2:$B$33,2,FALSE)),0)</f>
        <v>0</v>
      </c>
      <c r="M70" s="102">
        <f t="shared" ca="1" si="55"/>
        <v>0</v>
      </c>
      <c r="N70" s="106"/>
      <c r="O70" s="28">
        <v>2</v>
      </c>
      <c r="P70" s="71"/>
      <c r="Q70" s="2">
        <f t="shared" si="56"/>
        <v>50</v>
      </c>
      <c r="R70" s="2">
        <f>IFERROR(IF(Q70="","",VLOOKUP(Q70,'Concordance Classmt &amp; Points'!$A$2:$B$33,2,FALSE)),0)</f>
        <v>0</v>
      </c>
      <c r="S70" s="32">
        <f t="shared" ca="1" si="57"/>
        <v>0</v>
      </c>
      <c r="T70" s="48"/>
      <c r="U70" s="2" t="str">
        <f t="shared" si="58"/>
        <v/>
      </c>
      <c r="V70" s="2" t="str">
        <f>IFERROR(IF(U70="","",VLOOKUP(U70,'Concordance Classmt &amp; Points'!$A$2:$B$33,2,FALSE)),0)</f>
        <v/>
      </c>
      <c r="W70" s="32" t="str">
        <f t="shared" si="59"/>
        <v/>
      </c>
      <c r="X70" s="48"/>
      <c r="Y70" s="2" t="str">
        <f t="shared" si="60"/>
        <v/>
      </c>
      <c r="Z70" s="2" t="str">
        <f>IFERROR(IF(Y70="","",VLOOKUP(Y70,'Concordance Classmt &amp; Points'!$A$2:$B$33,2,FALSE)),0)</f>
        <v/>
      </c>
      <c r="AA70" s="32" t="str">
        <f t="shared" si="61"/>
        <v/>
      </c>
      <c r="AB70" s="54"/>
      <c r="AC70" s="2" t="str">
        <f t="shared" si="51"/>
        <v/>
      </c>
      <c r="AD70" s="2" t="str">
        <f>IFERROR(IF(AC70="","",VLOOKUP(AC70,'Concordance Classmt &amp; Points'!$A$2:$B$33,2,FALSE)),0)</f>
        <v/>
      </c>
      <c r="AE70" s="32" t="str">
        <f t="shared" si="62"/>
        <v/>
      </c>
      <c r="AF70" s="54"/>
      <c r="AG70" s="2" t="str">
        <f t="shared" si="52"/>
        <v/>
      </c>
      <c r="AH70" s="2" t="str">
        <f>IFERROR(IF(AG70="","",VLOOKUP(AG70,'Concordance Classmt &amp; Points'!$A$2:$B$33,2,FALSE)),0)</f>
        <v/>
      </c>
      <c r="AI70" s="32" t="str">
        <f t="shared" si="63"/>
        <v/>
      </c>
      <c r="AJ70" s="48"/>
      <c r="AK70" s="2" t="str">
        <f t="shared" si="64"/>
        <v/>
      </c>
      <c r="AL70" s="2" t="str">
        <f>IFERROR(IF(AK70="","",VLOOKUP(AK70,'Concordance Classmt &amp; Points'!$A$2:$B$33,2,FALSE)),0)</f>
        <v/>
      </c>
      <c r="AM70" s="32" t="str">
        <f t="shared" si="65"/>
        <v/>
      </c>
      <c r="AN70" s="48"/>
      <c r="AO70" s="2" t="str">
        <f t="shared" si="66"/>
        <v/>
      </c>
      <c r="AP70" s="2" t="str">
        <f>IFERROR(IF(AO70="","",VLOOKUP(AO70,'Concordance Classmt &amp; Points'!$A$2:$B$33,2,FALSE)),0)</f>
        <v/>
      </c>
      <c r="AQ70" s="32" t="str">
        <f t="shared" si="67"/>
        <v/>
      </c>
      <c r="AR70" s="48"/>
      <c r="AS70" s="2" t="str">
        <f t="shared" si="68"/>
        <v/>
      </c>
      <c r="AT70" s="2" t="str">
        <f>IFERROR(IF(AS70="","",VLOOKUP(AS70,'Concordance Classmt &amp; Points'!$A$2:$B$33,2,FALSE)),0)</f>
        <v/>
      </c>
      <c r="AU70" s="32" t="str">
        <f t="shared" si="69"/>
        <v/>
      </c>
      <c r="AV70" s="48"/>
      <c r="AW70" s="2" t="str">
        <f t="shared" si="70"/>
        <v/>
      </c>
      <c r="AX70" s="2" t="str">
        <f>IFERROR(IF(AW70="","",VLOOKUP(AW70,'Concordance Classmt &amp; Points'!$A$2:$B$33,2,FALSE)),0)</f>
        <v/>
      </c>
      <c r="AY70" s="32" t="str">
        <f t="shared" si="71"/>
        <v/>
      </c>
      <c r="AZ70" s="34">
        <f t="shared" si="72"/>
        <v>0</v>
      </c>
      <c r="BA70" s="34">
        <f t="shared" ca="1" si="73"/>
        <v>0</v>
      </c>
      <c r="BB70" s="4">
        <f t="shared" ca="1" si="74"/>
        <v>54</v>
      </c>
    </row>
    <row r="71" spans="1:54" x14ac:dyDescent="0.3">
      <c r="A71" s="4" t="str">
        <f t="shared" si="53"/>
        <v/>
      </c>
      <c r="B71" s="4"/>
      <c r="C71" s="46"/>
      <c r="D71" s="46"/>
      <c r="E71" s="85"/>
      <c r="F71" s="75">
        <v>30911</v>
      </c>
      <c r="G71" s="30">
        <f t="shared" ca="1" si="50"/>
        <v>40</v>
      </c>
      <c r="H71" s="57"/>
      <c r="I71" s="62"/>
      <c r="J71" s="28"/>
      <c r="K71" s="2" t="str">
        <f t="shared" si="54"/>
        <v/>
      </c>
      <c r="L71" s="2" t="str">
        <f>IFERROR(IF(K71="","",VLOOKUP(K71,'Concordance Classmt &amp; Points'!$A$2:$B$33,2,FALSE)),0)</f>
        <v/>
      </c>
      <c r="M71" s="102" t="str">
        <f t="shared" si="55"/>
        <v/>
      </c>
      <c r="N71" s="106"/>
      <c r="O71" s="28"/>
      <c r="P71" s="71"/>
      <c r="Q71" s="2" t="str">
        <f t="shared" si="56"/>
        <v/>
      </c>
      <c r="R71" s="2" t="str">
        <f>IFERROR(IF(Q71="","",VLOOKUP(Q71,'Concordance Classmt &amp; Points'!$A$2:$B$33,2,FALSE)),0)</f>
        <v/>
      </c>
      <c r="S71" s="32" t="str">
        <f t="shared" si="57"/>
        <v/>
      </c>
      <c r="T71" s="48"/>
      <c r="U71" s="2" t="str">
        <f t="shared" si="58"/>
        <v/>
      </c>
      <c r="V71" s="2" t="str">
        <f>IFERROR(IF(U71="","",VLOOKUP(U71,'Concordance Classmt &amp; Points'!$A$2:$B$33,2,FALSE)),0)</f>
        <v/>
      </c>
      <c r="W71" s="32" t="str">
        <f t="shared" si="59"/>
        <v/>
      </c>
      <c r="X71" s="48"/>
      <c r="Y71" s="2" t="str">
        <f t="shared" si="60"/>
        <v/>
      </c>
      <c r="Z71" s="2" t="str">
        <f>IFERROR(IF(Y71="","",VLOOKUP(Y71,'Concordance Classmt &amp; Points'!$A$2:$B$33,2,FALSE)),0)</f>
        <v/>
      </c>
      <c r="AA71" s="32" t="str">
        <f t="shared" si="61"/>
        <v/>
      </c>
      <c r="AB71" s="54"/>
      <c r="AC71" s="2" t="str">
        <f t="shared" si="51"/>
        <v/>
      </c>
      <c r="AD71" s="2" t="str">
        <f>IFERROR(IF(AC71="","",VLOOKUP(AC71,'Concordance Classmt &amp; Points'!$A$2:$B$33,2,FALSE)),0)</f>
        <v/>
      </c>
      <c r="AE71" s="32" t="str">
        <f t="shared" si="62"/>
        <v/>
      </c>
      <c r="AF71" s="54"/>
      <c r="AG71" s="2" t="str">
        <f t="shared" si="52"/>
        <v/>
      </c>
      <c r="AH71" s="2" t="str">
        <f>IFERROR(IF(AG71="","",VLOOKUP(AG71,'Concordance Classmt &amp; Points'!$A$2:$B$33,2,FALSE)),0)</f>
        <v/>
      </c>
      <c r="AI71" s="32" t="str">
        <f t="shared" si="63"/>
        <v/>
      </c>
      <c r="AJ71" s="48"/>
      <c r="AK71" s="2" t="str">
        <f t="shared" si="64"/>
        <v/>
      </c>
      <c r="AL71" s="2" t="str">
        <f>IFERROR(IF(AK71="","",VLOOKUP(AK71,'Concordance Classmt &amp; Points'!$A$2:$B$33,2,FALSE)),0)</f>
        <v/>
      </c>
      <c r="AM71" s="32" t="str">
        <f t="shared" si="65"/>
        <v/>
      </c>
      <c r="AN71" s="48"/>
      <c r="AO71" s="2" t="str">
        <f t="shared" si="66"/>
        <v/>
      </c>
      <c r="AP71" s="2" t="str">
        <f>IFERROR(IF(AO71="","",VLOOKUP(AO71,'Concordance Classmt &amp; Points'!$A$2:$B$33,2,FALSE)),0)</f>
        <v/>
      </c>
      <c r="AQ71" s="32" t="str">
        <f t="shared" si="67"/>
        <v/>
      </c>
      <c r="AR71" s="48"/>
      <c r="AS71" s="2" t="str">
        <f t="shared" si="68"/>
        <v/>
      </c>
      <c r="AT71" s="2" t="str">
        <f>IFERROR(IF(AS71="","",VLOOKUP(AS71,'Concordance Classmt &amp; Points'!$A$2:$B$33,2,FALSE)),0)</f>
        <v/>
      </c>
      <c r="AU71" s="32" t="str">
        <f t="shared" si="69"/>
        <v/>
      </c>
      <c r="AV71" s="48"/>
      <c r="AW71" s="2" t="str">
        <f t="shared" si="70"/>
        <v/>
      </c>
      <c r="AX71" s="2" t="str">
        <f>IFERROR(IF(AW71="","",VLOOKUP(AW71,'Concordance Classmt &amp; Points'!$A$2:$B$33,2,FALSE)),0)</f>
        <v/>
      </c>
      <c r="AY71" s="32" t="str">
        <f t="shared" si="71"/>
        <v/>
      </c>
      <c r="AZ71" s="34" t="str">
        <f t="shared" si="72"/>
        <v>-</v>
      </c>
      <c r="BA71" s="34" t="str">
        <f t="shared" si="73"/>
        <v>-</v>
      </c>
      <c r="BB71" s="4" t="str">
        <f t="shared" si="74"/>
        <v/>
      </c>
    </row>
    <row r="72" spans="1:54" x14ac:dyDescent="0.3">
      <c r="A72" s="4" t="str">
        <f t="shared" si="53"/>
        <v/>
      </c>
      <c r="B72" s="4"/>
      <c r="C72" s="46"/>
      <c r="D72" s="46"/>
      <c r="E72" s="85"/>
      <c r="F72" s="75">
        <v>35479</v>
      </c>
      <c r="G72" s="30">
        <f t="shared" ca="1" si="50"/>
        <v>28</v>
      </c>
      <c r="H72" s="57"/>
      <c r="I72" s="62"/>
      <c r="J72" s="28"/>
      <c r="K72" s="2" t="str">
        <f t="shared" si="54"/>
        <v/>
      </c>
      <c r="L72" s="2" t="str">
        <f>IFERROR(IF(K72="","",VLOOKUP(K72,'Concordance Classmt &amp; Points'!$A$2:$B$33,2,FALSE)),0)</f>
        <v/>
      </c>
      <c r="M72" s="102" t="str">
        <f t="shared" si="55"/>
        <v/>
      </c>
      <c r="N72" s="106"/>
      <c r="O72" s="28"/>
      <c r="P72" s="71"/>
      <c r="Q72" s="2" t="str">
        <f t="shared" si="56"/>
        <v/>
      </c>
      <c r="R72" s="2" t="str">
        <f>IFERROR(IF(Q72="","",VLOOKUP(Q72,'Concordance Classmt &amp; Points'!$A$2:$B$33,2,FALSE)),0)</f>
        <v/>
      </c>
      <c r="S72" s="32" t="str">
        <f t="shared" si="57"/>
        <v/>
      </c>
      <c r="T72" s="48"/>
      <c r="U72" s="2" t="str">
        <f t="shared" si="58"/>
        <v/>
      </c>
      <c r="V72" s="2" t="str">
        <f>IFERROR(IF(U72="","",VLOOKUP(U72,'Concordance Classmt &amp; Points'!$A$2:$B$33,2,FALSE)),0)</f>
        <v/>
      </c>
      <c r="W72" s="32" t="str">
        <f t="shared" si="59"/>
        <v/>
      </c>
      <c r="X72" s="48"/>
      <c r="Y72" s="2" t="str">
        <f t="shared" si="60"/>
        <v/>
      </c>
      <c r="Z72" s="2" t="str">
        <f>IFERROR(IF(Y72="","",VLOOKUP(Y72,'Concordance Classmt &amp; Points'!$A$2:$B$33,2,FALSE)),0)</f>
        <v/>
      </c>
      <c r="AA72" s="32" t="str">
        <f t="shared" si="61"/>
        <v/>
      </c>
      <c r="AB72" s="54"/>
      <c r="AC72" s="2" t="str">
        <f t="shared" si="51"/>
        <v/>
      </c>
      <c r="AD72" s="2" t="str">
        <f>IFERROR(IF(AC72="","",VLOOKUP(AC72,'Concordance Classmt &amp; Points'!$A$2:$B$33,2,FALSE)),0)</f>
        <v/>
      </c>
      <c r="AE72" s="32" t="str">
        <f t="shared" si="62"/>
        <v/>
      </c>
      <c r="AF72" s="54"/>
      <c r="AG72" s="2" t="str">
        <f t="shared" si="52"/>
        <v/>
      </c>
      <c r="AH72" s="2" t="str">
        <f>IFERROR(IF(AG72="","",VLOOKUP(AG72,'Concordance Classmt &amp; Points'!$A$2:$B$33,2,FALSE)),0)</f>
        <v/>
      </c>
      <c r="AI72" s="32" t="str">
        <f t="shared" si="63"/>
        <v/>
      </c>
      <c r="AJ72" s="48"/>
      <c r="AK72" s="2" t="str">
        <f t="shared" si="64"/>
        <v/>
      </c>
      <c r="AL72" s="2" t="str">
        <f>IFERROR(IF(AK72="","",VLOOKUP(AK72,'Concordance Classmt &amp; Points'!$A$2:$B$33,2,FALSE)),0)</f>
        <v/>
      </c>
      <c r="AM72" s="32" t="str">
        <f t="shared" si="65"/>
        <v/>
      </c>
      <c r="AN72" s="48"/>
      <c r="AO72" s="2" t="str">
        <f t="shared" si="66"/>
        <v/>
      </c>
      <c r="AP72" s="2" t="str">
        <f>IFERROR(IF(AO72="","",VLOOKUP(AO72,'Concordance Classmt &amp; Points'!$A$2:$B$33,2,FALSE)),0)</f>
        <v/>
      </c>
      <c r="AQ72" s="32" t="str">
        <f t="shared" si="67"/>
        <v/>
      </c>
      <c r="AR72" s="48"/>
      <c r="AS72" s="2" t="str">
        <f t="shared" si="68"/>
        <v/>
      </c>
      <c r="AT72" s="2" t="str">
        <f>IFERROR(IF(AS72="","",VLOOKUP(AS72,'Concordance Classmt &amp; Points'!$A$2:$B$33,2,FALSE)),0)</f>
        <v/>
      </c>
      <c r="AU72" s="32" t="str">
        <f t="shared" si="69"/>
        <v/>
      </c>
      <c r="AV72" s="48"/>
      <c r="AW72" s="2" t="str">
        <f t="shared" si="70"/>
        <v/>
      </c>
      <c r="AX72" s="2" t="str">
        <f>IFERROR(IF(AW72="","",VLOOKUP(AW72,'Concordance Classmt &amp; Points'!$A$2:$B$33,2,FALSE)),0)</f>
        <v/>
      </c>
      <c r="AY72" s="32" t="str">
        <f t="shared" si="71"/>
        <v/>
      </c>
      <c r="AZ72" s="34" t="str">
        <f t="shared" si="72"/>
        <v>-</v>
      </c>
      <c r="BA72" s="34" t="str">
        <f t="shared" si="73"/>
        <v>-</v>
      </c>
      <c r="BB72" s="4" t="str">
        <f t="shared" si="74"/>
        <v/>
      </c>
    </row>
    <row r="73" spans="1:54" ht="19.899999999999999" customHeight="1" x14ac:dyDescent="0.3">
      <c r="A73" s="5" t="str">
        <f t="shared" si="53"/>
        <v/>
      </c>
      <c r="C73" s="46"/>
      <c r="D73" s="90"/>
      <c r="E73" s="91"/>
      <c r="F73" s="92">
        <v>20076</v>
      </c>
      <c r="G73" s="26">
        <f t="shared" ca="1" si="50"/>
        <v>70</v>
      </c>
      <c r="H73" s="59"/>
      <c r="I73" s="64"/>
      <c r="J73" s="93"/>
      <c r="K73" s="3" t="str">
        <f t="shared" si="54"/>
        <v/>
      </c>
      <c r="L73" s="3" t="str">
        <f>IFERROR(IF(K73="","",VLOOKUP(K73,'Concordance Classmt &amp; Points'!$A$2:$B$33,2,FALSE)),0)</f>
        <v/>
      </c>
      <c r="M73" s="27" t="str">
        <f t="shared" si="55"/>
        <v/>
      </c>
      <c r="N73" s="107"/>
      <c r="O73" s="93"/>
      <c r="P73" s="94"/>
      <c r="Q73" s="3" t="str">
        <f t="shared" si="56"/>
        <v/>
      </c>
      <c r="R73" s="3" t="str">
        <f>IFERROR(IF(Q73="","",VLOOKUP(Q73,'Concordance Classmt &amp; Points'!$A$2:$B$33,2,FALSE)),0)</f>
        <v/>
      </c>
      <c r="S73" s="27" t="str">
        <f t="shared" si="57"/>
        <v/>
      </c>
      <c r="T73" s="95"/>
      <c r="U73" s="3" t="str">
        <f t="shared" si="58"/>
        <v/>
      </c>
      <c r="V73" s="3" t="str">
        <f>IFERROR(IF(U73="","",VLOOKUP(U73,'Concordance Classmt &amp; Points'!$A$2:$B$33,2,FALSE)),0)</f>
        <v/>
      </c>
      <c r="W73" s="27" t="str">
        <f t="shared" si="59"/>
        <v/>
      </c>
      <c r="X73" s="95"/>
      <c r="Y73" s="3" t="str">
        <f t="shared" si="60"/>
        <v/>
      </c>
      <c r="Z73" s="3" t="str">
        <f>IFERROR(IF(Y73="","",VLOOKUP(Y73,'Concordance Classmt &amp; Points'!$A$2:$B$33,2,FALSE)),0)</f>
        <v/>
      </c>
      <c r="AA73" s="27" t="str">
        <f t="shared" si="61"/>
        <v/>
      </c>
      <c r="AB73" s="96"/>
      <c r="AC73" s="3" t="str">
        <f t="shared" si="51"/>
        <v/>
      </c>
      <c r="AD73" s="3" t="str">
        <f>IFERROR(IF(AC73="","",VLOOKUP(AC73,'Concordance Classmt &amp; Points'!$A$2:$B$33,2,FALSE)),0)</f>
        <v/>
      </c>
      <c r="AE73" s="27" t="str">
        <f t="shared" si="62"/>
        <v/>
      </c>
      <c r="AF73" s="96"/>
      <c r="AG73" s="3" t="str">
        <f t="shared" si="52"/>
        <v/>
      </c>
      <c r="AH73" s="3" t="str">
        <f>IFERROR(IF(AG73="","",VLOOKUP(AG73,'Concordance Classmt &amp; Points'!$A$2:$B$33,2,FALSE)),0)</f>
        <v/>
      </c>
      <c r="AI73" s="27" t="str">
        <f t="shared" si="63"/>
        <v/>
      </c>
      <c r="AJ73" s="95"/>
      <c r="AK73" s="3" t="str">
        <f t="shared" si="64"/>
        <v/>
      </c>
      <c r="AL73" s="3" t="str">
        <f>IFERROR(IF(AK73="","",VLOOKUP(AK73,'Concordance Classmt &amp; Points'!$A$2:$B$33,2,FALSE)),0)</f>
        <v/>
      </c>
      <c r="AM73" s="27" t="str">
        <f t="shared" si="65"/>
        <v/>
      </c>
      <c r="AN73" s="95"/>
      <c r="AO73" s="3" t="str">
        <f t="shared" si="66"/>
        <v/>
      </c>
      <c r="AP73" s="3" t="str">
        <f>IFERROR(IF(AO73="","",VLOOKUP(AO73,'Concordance Classmt &amp; Points'!$A$2:$B$33,2,FALSE)),0)</f>
        <v/>
      </c>
      <c r="AQ73" s="27" t="str">
        <f t="shared" si="67"/>
        <v/>
      </c>
      <c r="AR73" s="95"/>
      <c r="AS73" s="3" t="str">
        <f t="shared" si="68"/>
        <v/>
      </c>
      <c r="AT73" s="3" t="str">
        <f>IFERROR(IF(AS73="","",VLOOKUP(AS73,'Concordance Classmt &amp; Points'!$A$2:$B$33,2,FALSE)),0)</f>
        <v/>
      </c>
      <c r="AU73" s="27" t="str">
        <f t="shared" si="69"/>
        <v/>
      </c>
      <c r="AV73" s="95"/>
      <c r="AW73" s="3" t="str">
        <f t="shared" si="70"/>
        <v/>
      </c>
      <c r="AX73" s="3" t="str">
        <f>IFERROR(IF(AW73="","",VLOOKUP(AW73,'Concordance Classmt &amp; Points'!$A$2:$B$33,2,FALSE)),0)</f>
        <v/>
      </c>
      <c r="AY73" s="27" t="str">
        <f t="shared" si="71"/>
        <v/>
      </c>
      <c r="AZ73" s="97" t="str">
        <f t="shared" si="72"/>
        <v>-</v>
      </c>
      <c r="BA73" s="98" t="str">
        <f t="shared" si="73"/>
        <v>-</v>
      </c>
      <c r="BB73" s="99" t="str">
        <f t="shared" si="74"/>
        <v/>
      </c>
    </row>
  </sheetData>
  <autoFilter ref="A2:BB73" xr:uid="{00000000-0009-0000-0000-000000000000}">
    <sortState xmlns:xlrd2="http://schemas.microsoft.com/office/spreadsheetml/2017/richdata2" ref="A3:BB73">
      <sortCondition ref="BB2:BB73"/>
    </sortState>
  </autoFilter>
  <conditionalFormatting sqref="AZ2">
    <cfRule type="expression" dxfId="5" priority="9">
      <formula>MOD(ROW(),2)</formula>
    </cfRule>
  </conditionalFormatting>
  <conditionalFormatting sqref="J2:N2">
    <cfRule type="expression" dxfId="4" priority="2">
      <formula>MOD(ROW(),2)</formula>
    </cfRule>
  </conditionalFormatting>
  <conditionalFormatting sqref="O2:S2">
    <cfRule type="expression" dxfId="3" priority="1">
      <formula>MOD(ROW(),2)</formula>
    </cfRule>
  </conditionalFormatting>
  <dataValidations count="1">
    <dataValidation type="list" allowBlank="1" showInputMessage="1" showErrorMessage="1" sqref="B3:B72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33" fitToHeight="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4"/>
  <dimension ref="A1:H41"/>
  <sheetViews>
    <sheetView zoomScaleNormal="100" workbookViewId="0">
      <pane ySplit="2" topLeftCell="A3" activePane="bottomLeft" state="frozen"/>
      <selection pane="bottomLeft" activeCell="K3" sqref="K3"/>
    </sheetView>
  </sheetViews>
  <sheetFormatPr baseColWidth="10" defaultColWidth="9.140625" defaultRowHeight="18" x14ac:dyDescent="0.3"/>
  <cols>
    <col min="1" max="1" width="3.7109375" style="5" bestFit="1" customWidth="1"/>
    <col min="2" max="2" width="21.85546875" style="12" customWidth="1"/>
    <col min="3" max="3" width="14.5703125" style="12" customWidth="1"/>
    <col min="4" max="4" width="4.7109375" style="6" bestFit="1" customWidth="1"/>
    <col min="5" max="7" width="9.5703125" style="5" customWidth="1"/>
    <col min="8" max="8" width="4.140625" style="5" bestFit="1" customWidth="1"/>
    <col min="9" max="9" width="1.28515625" customWidth="1"/>
  </cols>
  <sheetData>
    <row r="1" spans="1:8" ht="43.5" customHeight="1" x14ac:dyDescent="0.3"/>
    <row r="2" spans="1:8" ht="66.599999999999994" customHeight="1" x14ac:dyDescent="0.25">
      <c r="A2" s="16" t="s">
        <v>0</v>
      </c>
      <c r="B2" s="10" t="s">
        <v>13</v>
      </c>
      <c r="C2" s="11" t="s">
        <v>2</v>
      </c>
      <c r="D2" s="8" t="s">
        <v>24</v>
      </c>
      <c r="E2" s="24" t="s">
        <v>25</v>
      </c>
      <c r="F2" s="25" t="s">
        <v>26</v>
      </c>
      <c r="G2" s="22" t="s">
        <v>27</v>
      </c>
      <c r="H2" s="20" t="s">
        <v>14</v>
      </c>
    </row>
    <row r="3" spans="1:8" ht="16.149999999999999" customHeight="1" x14ac:dyDescent="0.3">
      <c r="A3" s="4">
        <f t="shared" ref="A3:A40" ca="1" si="0">IF(E3="-","",RANK(E3,E$3:E$40))</f>
        <v>2</v>
      </c>
      <c r="B3" s="14" t="s">
        <v>7</v>
      </c>
      <c r="C3" s="13" t="s">
        <v>8</v>
      </c>
      <c r="D3" s="19">
        <v>37</v>
      </c>
      <c r="E3" s="18">
        <f ca="1">'Classement COURSES'!BA4</f>
        <v>665.28000000000009</v>
      </c>
      <c r="F3" s="23" t="e">
        <f>#REF!</f>
        <v>#REF!</v>
      </c>
      <c r="G3" s="23" t="e">
        <f ca="1">E3+F3</f>
        <v>#REF!</v>
      </c>
      <c r="H3" s="21" t="e">
        <f ca="1">IF(G3="-","",RANK(G3,G$3:G$40))</f>
        <v>#REF!</v>
      </c>
    </row>
    <row r="4" spans="1:8" ht="16.149999999999999" customHeight="1" x14ac:dyDescent="0.3">
      <c r="A4" s="4">
        <f t="shared" ca="1" si="0"/>
        <v>1</v>
      </c>
      <c r="B4" s="13" t="s">
        <v>18</v>
      </c>
      <c r="C4" s="13" t="s">
        <v>19</v>
      </c>
      <c r="D4" s="17">
        <v>58</v>
      </c>
      <c r="E4" s="18">
        <f ca="1">'Classement COURSES'!BA3</f>
        <v>943.8</v>
      </c>
      <c r="F4" s="23" t="e">
        <f>#REF!</f>
        <v>#REF!</v>
      </c>
      <c r="G4" s="23" t="e">
        <f t="shared" ref="G4:G10" ca="1" si="1">E4+F4</f>
        <v>#REF!</v>
      </c>
      <c r="H4" s="21" t="e">
        <f t="shared" ref="H4:H40" ca="1" si="2">IF(G4="-","",RANK(G4,G$3:G$40))</f>
        <v>#REF!</v>
      </c>
    </row>
    <row r="5" spans="1:8" x14ac:dyDescent="0.3">
      <c r="A5" s="4">
        <f t="shared" ca="1" si="0"/>
        <v>3</v>
      </c>
      <c r="B5" s="13" t="s">
        <v>15</v>
      </c>
      <c r="C5" s="13" t="s">
        <v>22</v>
      </c>
      <c r="D5" s="17">
        <v>47</v>
      </c>
      <c r="E5" s="18">
        <f ca="1">'Classement COURSES'!BA7</f>
        <v>463.68000000000006</v>
      </c>
      <c r="F5" s="23" t="e">
        <f>#REF!</f>
        <v>#REF!</v>
      </c>
      <c r="G5" s="23" t="e">
        <f t="shared" ca="1" si="1"/>
        <v>#REF!</v>
      </c>
      <c r="H5" s="21" t="e">
        <f t="shared" ca="1" si="2"/>
        <v>#REF!</v>
      </c>
    </row>
    <row r="6" spans="1:8" x14ac:dyDescent="0.3">
      <c r="A6" s="4">
        <f t="shared" ca="1" si="0"/>
        <v>4</v>
      </c>
      <c r="B6" s="13" t="s">
        <v>16</v>
      </c>
      <c r="C6" s="13" t="s">
        <v>17</v>
      </c>
      <c r="D6" s="17">
        <v>44</v>
      </c>
      <c r="E6" s="18">
        <f ca="1">'Classement COURSES'!BA8</f>
        <v>442</v>
      </c>
      <c r="F6" s="23" t="e">
        <f>#REF!</f>
        <v>#REF!</v>
      </c>
      <c r="G6" s="23" t="e">
        <f t="shared" ca="1" si="1"/>
        <v>#REF!</v>
      </c>
      <c r="H6" s="21" t="e">
        <f t="shared" ca="1" si="2"/>
        <v>#REF!</v>
      </c>
    </row>
    <row r="7" spans="1:8" ht="15.6" customHeight="1" x14ac:dyDescent="0.3">
      <c r="A7" s="4">
        <f t="shared" ca="1" si="0"/>
        <v>5</v>
      </c>
      <c r="B7" s="13" t="s">
        <v>9</v>
      </c>
      <c r="C7" s="13" t="s">
        <v>10</v>
      </c>
      <c r="D7" s="19">
        <v>29</v>
      </c>
      <c r="E7" s="18">
        <f ca="1">'Classement COURSES'!BA9</f>
        <v>270</v>
      </c>
      <c r="F7" s="23" t="e">
        <f>#REF!</f>
        <v>#REF!</v>
      </c>
      <c r="G7" s="23" t="e">
        <f t="shared" ca="1" si="1"/>
        <v>#REF!</v>
      </c>
      <c r="H7" s="21" t="e">
        <f t="shared" ca="1" si="2"/>
        <v>#REF!</v>
      </c>
    </row>
    <row r="8" spans="1:8" x14ac:dyDescent="0.3">
      <c r="A8" s="4">
        <f t="shared" ca="1" si="0"/>
        <v>6</v>
      </c>
      <c r="B8" s="13" t="s">
        <v>23</v>
      </c>
      <c r="C8" s="13" t="s">
        <v>20</v>
      </c>
      <c r="D8" s="17">
        <v>26</v>
      </c>
      <c r="E8" s="18">
        <f ca="1">'Classement COURSES'!BA10</f>
        <v>261.33</v>
      </c>
      <c r="F8" s="23" t="e">
        <f>#REF!</f>
        <v>#REF!</v>
      </c>
      <c r="G8" s="23" t="e">
        <f t="shared" ca="1" si="1"/>
        <v>#REF!</v>
      </c>
      <c r="H8" s="21" t="e">
        <f t="shared" ca="1" si="2"/>
        <v>#REF!</v>
      </c>
    </row>
    <row r="9" spans="1:8" x14ac:dyDescent="0.3">
      <c r="A9" s="4">
        <f t="shared" ca="1" si="0"/>
        <v>7</v>
      </c>
      <c r="B9" s="13" t="s">
        <v>12</v>
      </c>
      <c r="C9" s="13" t="s">
        <v>11</v>
      </c>
      <c r="D9" s="17">
        <v>42</v>
      </c>
      <c r="E9" s="18">
        <f ca="1">'Classement COURSES'!BA56</f>
        <v>0</v>
      </c>
      <c r="F9" s="23" t="e">
        <f>#REF!</f>
        <v>#REF!</v>
      </c>
      <c r="G9" s="23" t="e">
        <f t="shared" ca="1" si="1"/>
        <v>#REF!</v>
      </c>
      <c r="H9" s="21" t="e">
        <f t="shared" ca="1" si="2"/>
        <v>#REF!</v>
      </c>
    </row>
    <row r="10" spans="1:8" x14ac:dyDescent="0.3">
      <c r="A10" s="4" t="str">
        <f t="shared" si="0"/>
        <v/>
      </c>
      <c r="B10" s="13"/>
      <c r="C10" s="13"/>
      <c r="D10" s="17"/>
      <c r="E10" s="18" t="str">
        <f>IF(COUNT(#REF!,#REF!,#REF!,#REF!),SUM(#REF!,#REF!,#REF!,#REF!),"-")</f>
        <v>-</v>
      </c>
      <c r="F10" s="23" t="e">
        <f>#REF!</f>
        <v>#REF!</v>
      </c>
      <c r="G10" s="23" t="e">
        <f t="shared" si="1"/>
        <v>#VALUE!</v>
      </c>
      <c r="H10" s="21" t="e">
        <f t="shared" si="2"/>
        <v>#VALUE!</v>
      </c>
    </row>
    <row r="11" spans="1:8" x14ac:dyDescent="0.3">
      <c r="A11" s="4" t="str">
        <f t="shared" si="0"/>
        <v/>
      </c>
      <c r="B11" s="13"/>
      <c r="C11" s="13"/>
      <c r="D11" s="17"/>
      <c r="E11" s="18" t="str">
        <f>IF(COUNT(#REF!,#REF!,#REF!,#REF!),SUM(#REF!,#REF!,#REF!,#REF!),"-")</f>
        <v>-</v>
      </c>
      <c r="F11" s="23" t="e">
        <f>#REF!</f>
        <v>#REF!</v>
      </c>
      <c r="G11" s="23" t="e">
        <f t="shared" ref="G11:G40" si="3">+E11+F11</f>
        <v>#VALUE!</v>
      </c>
      <c r="H11" s="21" t="e">
        <f t="shared" si="2"/>
        <v>#VALUE!</v>
      </c>
    </row>
    <row r="12" spans="1:8" x14ac:dyDescent="0.3">
      <c r="A12" s="4" t="str">
        <f t="shared" si="0"/>
        <v/>
      </c>
      <c r="B12" s="13"/>
      <c r="C12" s="13"/>
      <c r="D12" s="17"/>
      <c r="E12" s="18" t="str">
        <f>IF(COUNT(#REF!,#REF!,#REF!,#REF!),SUM(#REF!,#REF!,#REF!,#REF!),"-")</f>
        <v>-</v>
      </c>
      <c r="F12" s="23" t="e">
        <f>#REF!</f>
        <v>#REF!</v>
      </c>
      <c r="G12" s="23" t="e">
        <f t="shared" si="3"/>
        <v>#VALUE!</v>
      </c>
      <c r="H12" s="21" t="e">
        <f t="shared" si="2"/>
        <v>#VALUE!</v>
      </c>
    </row>
    <row r="13" spans="1:8" x14ac:dyDescent="0.3">
      <c r="A13" s="4" t="str">
        <f t="shared" si="0"/>
        <v/>
      </c>
      <c r="B13" s="13"/>
      <c r="C13" s="13"/>
      <c r="D13" s="17"/>
      <c r="E13" s="18" t="str">
        <f>IF(COUNT(#REF!,#REF!,#REF!,#REF!),SUM(#REF!,#REF!,#REF!,#REF!),"-")</f>
        <v>-</v>
      </c>
      <c r="F13" s="23" t="e">
        <f>#REF!</f>
        <v>#REF!</v>
      </c>
      <c r="G13" s="23" t="e">
        <f t="shared" si="3"/>
        <v>#VALUE!</v>
      </c>
      <c r="H13" s="21" t="e">
        <f t="shared" si="2"/>
        <v>#VALUE!</v>
      </c>
    </row>
    <row r="14" spans="1:8" x14ac:dyDescent="0.3">
      <c r="A14" s="4" t="str">
        <f t="shared" si="0"/>
        <v/>
      </c>
      <c r="B14" s="13"/>
      <c r="C14" s="13"/>
      <c r="D14" s="17"/>
      <c r="E14" s="18" t="str">
        <f>IF(COUNT(#REF!,#REF!,#REF!,#REF!),SUM(#REF!,#REF!,#REF!,#REF!),"-")</f>
        <v>-</v>
      </c>
      <c r="F14" s="23" t="e">
        <f>#REF!</f>
        <v>#REF!</v>
      </c>
      <c r="G14" s="23" t="e">
        <f t="shared" si="3"/>
        <v>#VALUE!</v>
      </c>
      <c r="H14" s="21" t="e">
        <f t="shared" si="2"/>
        <v>#VALUE!</v>
      </c>
    </row>
    <row r="15" spans="1:8" x14ac:dyDescent="0.3">
      <c r="A15" s="4" t="str">
        <f t="shared" si="0"/>
        <v/>
      </c>
      <c r="B15" s="13"/>
      <c r="C15" s="13"/>
      <c r="D15" s="17"/>
      <c r="E15" s="18" t="str">
        <f>IF(COUNT(#REF!,#REF!,#REF!,#REF!),SUM(#REF!,#REF!,#REF!,#REF!),"-")</f>
        <v>-</v>
      </c>
      <c r="F15" s="23" t="e">
        <f>#REF!</f>
        <v>#REF!</v>
      </c>
      <c r="G15" s="23" t="e">
        <f t="shared" si="3"/>
        <v>#VALUE!</v>
      </c>
      <c r="H15" s="21" t="e">
        <f t="shared" si="2"/>
        <v>#VALUE!</v>
      </c>
    </row>
    <row r="16" spans="1:8" x14ac:dyDescent="0.3">
      <c r="A16" s="4" t="str">
        <f t="shared" si="0"/>
        <v/>
      </c>
      <c r="B16" s="13"/>
      <c r="C16" s="13"/>
      <c r="D16" s="17"/>
      <c r="E16" s="18" t="str">
        <f>IF(COUNT(#REF!,#REF!,#REF!,#REF!),SUM(#REF!,#REF!,#REF!,#REF!),"-")</f>
        <v>-</v>
      </c>
      <c r="F16" s="23" t="e">
        <f>#REF!</f>
        <v>#REF!</v>
      </c>
      <c r="G16" s="23" t="e">
        <f t="shared" si="3"/>
        <v>#VALUE!</v>
      </c>
      <c r="H16" s="21" t="e">
        <f t="shared" si="2"/>
        <v>#VALUE!</v>
      </c>
    </row>
    <row r="17" spans="1:8" x14ac:dyDescent="0.3">
      <c r="A17" s="4" t="str">
        <f t="shared" si="0"/>
        <v/>
      </c>
      <c r="B17" s="13"/>
      <c r="C17" s="13"/>
      <c r="D17" s="17"/>
      <c r="E17" s="18" t="str">
        <f>IF(COUNT(#REF!,#REF!,#REF!,#REF!),SUM(#REF!,#REF!,#REF!,#REF!),"-")</f>
        <v>-</v>
      </c>
      <c r="F17" s="23" t="e">
        <f>#REF!</f>
        <v>#REF!</v>
      </c>
      <c r="G17" s="23" t="e">
        <f t="shared" si="3"/>
        <v>#VALUE!</v>
      </c>
      <c r="H17" s="21" t="e">
        <f t="shared" si="2"/>
        <v>#VALUE!</v>
      </c>
    </row>
    <row r="18" spans="1:8" x14ac:dyDescent="0.3">
      <c r="A18" s="4" t="str">
        <f t="shared" si="0"/>
        <v/>
      </c>
      <c r="B18" s="13"/>
      <c r="C18" s="13"/>
      <c r="D18" s="17"/>
      <c r="E18" s="18" t="str">
        <f>IF(COUNT(#REF!,#REF!,#REF!,#REF!),SUM(#REF!,#REF!,#REF!,#REF!),"-")</f>
        <v>-</v>
      </c>
      <c r="F18" s="23" t="e">
        <f>#REF!</f>
        <v>#REF!</v>
      </c>
      <c r="G18" s="23" t="e">
        <f t="shared" si="3"/>
        <v>#VALUE!</v>
      </c>
      <c r="H18" s="21" t="e">
        <f t="shared" si="2"/>
        <v>#VALUE!</v>
      </c>
    </row>
    <row r="19" spans="1:8" x14ac:dyDescent="0.3">
      <c r="A19" s="4" t="str">
        <f t="shared" si="0"/>
        <v/>
      </c>
      <c r="B19" s="13"/>
      <c r="C19" s="13"/>
      <c r="D19" s="17"/>
      <c r="E19" s="18" t="str">
        <f>IF(COUNT(#REF!,#REF!,#REF!,#REF!),SUM(#REF!,#REF!,#REF!,#REF!),"-")</f>
        <v>-</v>
      </c>
      <c r="F19" s="23" t="e">
        <f>#REF!</f>
        <v>#REF!</v>
      </c>
      <c r="G19" s="23" t="e">
        <f t="shared" si="3"/>
        <v>#VALUE!</v>
      </c>
      <c r="H19" s="21" t="e">
        <f t="shared" si="2"/>
        <v>#VALUE!</v>
      </c>
    </row>
    <row r="20" spans="1:8" x14ac:dyDescent="0.3">
      <c r="A20" s="4" t="str">
        <f t="shared" si="0"/>
        <v/>
      </c>
      <c r="B20" s="13"/>
      <c r="C20" s="13"/>
      <c r="D20" s="17"/>
      <c r="E20" s="18" t="str">
        <f>IF(COUNT(#REF!,#REF!,#REF!,#REF!),SUM(#REF!,#REF!,#REF!,#REF!),"-")</f>
        <v>-</v>
      </c>
      <c r="F20" s="23" t="e">
        <f>#REF!</f>
        <v>#REF!</v>
      </c>
      <c r="G20" s="23" t="e">
        <f t="shared" si="3"/>
        <v>#VALUE!</v>
      </c>
      <c r="H20" s="21" t="e">
        <f t="shared" si="2"/>
        <v>#VALUE!</v>
      </c>
    </row>
    <row r="21" spans="1:8" x14ac:dyDescent="0.3">
      <c r="A21" s="4" t="str">
        <f t="shared" si="0"/>
        <v/>
      </c>
      <c r="B21" s="13"/>
      <c r="C21" s="13"/>
      <c r="D21" s="17"/>
      <c r="E21" s="18" t="str">
        <f>IF(COUNT(#REF!,#REF!,#REF!,#REF!),SUM(#REF!,#REF!,#REF!,#REF!),"-")</f>
        <v>-</v>
      </c>
      <c r="F21" s="23" t="e">
        <f>#REF!</f>
        <v>#REF!</v>
      </c>
      <c r="G21" s="23" t="e">
        <f t="shared" si="3"/>
        <v>#VALUE!</v>
      </c>
      <c r="H21" s="21" t="e">
        <f t="shared" si="2"/>
        <v>#VALUE!</v>
      </c>
    </row>
    <row r="22" spans="1:8" x14ac:dyDescent="0.3">
      <c r="A22" s="4" t="str">
        <f t="shared" si="0"/>
        <v/>
      </c>
      <c r="B22" s="13"/>
      <c r="C22" s="13"/>
      <c r="D22" s="17"/>
      <c r="E22" s="18" t="str">
        <f>IF(COUNT(#REF!,#REF!,#REF!,#REF!),SUM(#REF!,#REF!,#REF!,#REF!),"-")</f>
        <v>-</v>
      </c>
      <c r="F22" s="23" t="e">
        <f>#REF!</f>
        <v>#REF!</v>
      </c>
      <c r="G22" s="23" t="e">
        <f t="shared" si="3"/>
        <v>#VALUE!</v>
      </c>
      <c r="H22" s="21" t="e">
        <f t="shared" si="2"/>
        <v>#VALUE!</v>
      </c>
    </row>
    <row r="23" spans="1:8" x14ac:dyDescent="0.3">
      <c r="A23" s="4" t="str">
        <f t="shared" si="0"/>
        <v/>
      </c>
      <c r="B23" s="13"/>
      <c r="C23" s="13"/>
      <c r="D23" s="17"/>
      <c r="E23" s="18" t="str">
        <f>IF(COUNT(#REF!,#REF!,#REF!,#REF!),SUM(#REF!,#REF!,#REF!,#REF!),"-")</f>
        <v>-</v>
      </c>
      <c r="F23" s="23" t="e">
        <f>#REF!</f>
        <v>#REF!</v>
      </c>
      <c r="G23" s="23" t="e">
        <f t="shared" si="3"/>
        <v>#VALUE!</v>
      </c>
      <c r="H23" s="21" t="e">
        <f t="shared" si="2"/>
        <v>#VALUE!</v>
      </c>
    </row>
    <row r="24" spans="1:8" x14ac:dyDescent="0.3">
      <c r="A24" s="4" t="str">
        <f t="shared" si="0"/>
        <v/>
      </c>
      <c r="B24" s="13"/>
      <c r="C24" s="13"/>
      <c r="D24" s="17"/>
      <c r="E24" s="18" t="str">
        <f>IF(COUNT(#REF!,#REF!,#REF!,#REF!),SUM(#REF!,#REF!,#REF!,#REF!),"-")</f>
        <v>-</v>
      </c>
      <c r="F24" s="23" t="e">
        <f>#REF!</f>
        <v>#REF!</v>
      </c>
      <c r="G24" s="23" t="e">
        <f t="shared" si="3"/>
        <v>#VALUE!</v>
      </c>
      <c r="H24" s="21" t="e">
        <f t="shared" si="2"/>
        <v>#VALUE!</v>
      </c>
    </row>
    <row r="25" spans="1:8" x14ac:dyDescent="0.3">
      <c r="A25" s="4" t="str">
        <f t="shared" si="0"/>
        <v/>
      </c>
      <c r="B25" s="13"/>
      <c r="C25" s="13"/>
      <c r="D25" s="17"/>
      <c r="E25" s="18" t="str">
        <f>IF(COUNT(#REF!,#REF!,#REF!,#REF!),SUM(#REF!,#REF!,#REF!,#REF!),"-")</f>
        <v>-</v>
      </c>
      <c r="F25" s="23" t="e">
        <f>#REF!</f>
        <v>#REF!</v>
      </c>
      <c r="G25" s="23" t="e">
        <f t="shared" si="3"/>
        <v>#VALUE!</v>
      </c>
      <c r="H25" s="21" t="e">
        <f t="shared" si="2"/>
        <v>#VALUE!</v>
      </c>
    </row>
    <row r="26" spans="1:8" x14ac:dyDescent="0.3">
      <c r="A26" s="4" t="str">
        <f t="shared" si="0"/>
        <v/>
      </c>
      <c r="B26" s="13"/>
      <c r="C26" s="13"/>
      <c r="D26" s="17"/>
      <c r="E26" s="18" t="str">
        <f>IF(COUNT(#REF!,#REF!,#REF!,#REF!),SUM(#REF!,#REF!,#REF!,#REF!),"-")</f>
        <v>-</v>
      </c>
      <c r="F26" s="23" t="e">
        <f>#REF!</f>
        <v>#REF!</v>
      </c>
      <c r="G26" s="23" t="e">
        <f t="shared" si="3"/>
        <v>#VALUE!</v>
      </c>
      <c r="H26" s="21" t="e">
        <f t="shared" si="2"/>
        <v>#VALUE!</v>
      </c>
    </row>
    <row r="27" spans="1:8" x14ac:dyDescent="0.3">
      <c r="A27" s="4" t="str">
        <f t="shared" si="0"/>
        <v/>
      </c>
      <c r="B27" s="13"/>
      <c r="C27" s="13"/>
      <c r="D27" s="17"/>
      <c r="E27" s="18" t="str">
        <f>IF(COUNT(#REF!,#REF!,#REF!,#REF!),SUM(#REF!,#REF!,#REF!,#REF!),"-")</f>
        <v>-</v>
      </c>
      <c r="F27" s="23" t="e">
        <f>#REF!</f>
        <v>#REF!</v>
      </c>
      <c r="G27" s="23" t="e">
        <f t="shared" si="3"/>
        <v>#VALUE!</v>
      </c>
      <c r="H27" s="21" t="e">
        <f t="shared" si="2"/>
        <v>#VALUE!</v>
      </c>
    </row>
    <row r="28" spans="1:8" x14ac:dyDescent="0.3">
      <c r="A28" s="4" t="str">
        <f t="shared" si="0"/>
        <v/>
      </c>
      <c r="B28" s="13"/>
      <c r="C28" s="13"/>
      <c r="D28" s="17"/>
      <c r="E28" s="18" t="str">
        <f>IF(COUNT(#REF!,#REF!,#REF!,#REF!),SUM(#REF!,#REF!,#REF!,#REF!),"-")</f>
        <v>-</v>
      </c>
      <c r="F28" s="23" t="e">
        <f>#REF!</f>
        <v>#REF!</v>
      </c>
      <c r="G28" s="23" t="e">
        <f t="shared" si="3"/>
        <v>#VALUE!</v>
      </c>
      <c r="H28" s="21" t="e">
        <f t="shared" si="2"/>
        <v>#VALUE!</v>
      </c>
    </row>
    <row r="29" spans="1:8" x14ac:dyDescent="0.3">
      <c r="A29" s="4" t="str">
        <f t="shared" si="0"/>
        <v/>
      </c>
      <c r="B29" s="13"/>
      <c r="C29" s="13"/>
      <c r="D29" s="17"/>
      <c r="E29" s="18" t="str">
        <f>IF(COUNT(#REF!,#REF!,#REF!,#REF!),SUM(#REF!,#REF!,#REF!,#REF!),"-")</f>
        <v>-</v>
      </c>
      <c r="F29" s="23" t="e">
        <f>#REF!</f>
        <v>#REF!</v>
      </c>
      <c r="G29" s="23" t="e">
        <f t="shared" si="3"/>
        <v>#VALUE!</v>
      </c>
      <c r="H29" s="21" t="e">
        <f t="shared" si="2"/>
        <v>#VALUE!</v>
      </c>
    </row>
    <row r="30" spans="1:8" x14ac:dyDescent="0.3">
      <c r="A30" s="4" t="str">
        <f t="shared" si="0"/>
        <v/>
      </c>
      <c r="B30" s="13"/>
      <c r="C30" s="13"/>
      <c r="D30" s="17"/>
      <c r="E30" s="18" t="str">
        <f>IF(COUNT(#REF!,#REF!,#REF!,#REF!),SUM(#REF!,#REF!,#REF!,#REF!),"-")</f>
        <v>-</v>
      </c>
      <c r="F30" s="23" t="e">
        <f>#REF!</f>
        <v>#REF!</v>
      </c>
      <c r="G30" s="23" t="e">
        <f t="shared" si="3"/>
        <v>#VALUE!</v>
      </c>
      <c r="H30" s="21" t="e">
        <f t="shared" si="2"/>
        <v>#VALUE!</v>
      </c>
    </row>
    <row r="31" spans="1:8" x14ac:dyDescent="0.3">
      <c r="A31" s="4" t="str">
        <f t="shared" si="0"/>
        <v/>
      </c>
      <c r="B31" s="13"/>
      <c r="C31" s="13"/>
      <c r="D31" s="17"/>
      <c r="E31" s="18" t="str">
        <f>IF(COUNT(#REF!,#REF!,#REF!,#REF!),SUM(#REF!,#REF!,#REF!,#REF!),"-")</f>
        <v>-</v>
      </c>
      <c r="F31" s="23" t="e">
        <f>#REF!</f>
        <v>#REF!</v>
      </c>
      <c r="G31" s="23" t="e">
        <f t="shared" si="3"/>
        <v>#VALUE!</v>
      </c>
      <c r="H31" s="21" t="e">
        <f t="shared" si="2"/>
        <v>#VALUE!</v>
      </c>
    </row>
    <row r="32" spans="1:8" x14ac:dyDescent="0.3">
      <c r="A32" s="4" t="str">
        <f t="shared" si="0"/>
        <v/>
      </c>
      <c r="B32" s="13"/>
      <c r="C32" s="13"/>
      <c r="D32" s="17"/>
      <c r="E32" s="18" t="str">
        <f>IF(COUNT(#REF!,#REF!,#REF!,#REF!),SUM(#REF!,#REF!,#REF!,#REF!),"-")</f>
        <v>-</v>
      </c>
      <c r="F32" s="23" t="e">
        <f>#REF!</f>
        <v>#REF!</v>
      </c>
      <c r="G32" s="23" t="e">
        <f t="shared" si="3"/>
        <v>#VALUE!</v>
      </c>
      <c r="H32" s="21" t="e">
        <f t="shared" si="2"/>
        <v>#VALUE!</v>
      </c>
    </row>
    <row r="33" spans="1:8" x14ac:dyDescent="0.3">
      <c r="A33" s="4" t="str">
        <f t="shared" si="0"/>
        <v/>
      </c>
      <c r="B33" s="13"/>
      <c r="C33" s="13"/>
      <c r="D33" s="17"/>
      <c r="E33" s="18" t="str">
        <f>IF(COUNT(#REF!,#REF!,#REF!,#REF!),SUM(#REF!,#REF!,#REF!,#REF!),"-")</f>
        <v>-</v>
      </c>
      <c r="F33" s="23" t="e">
        <f>#REF!</f>
        <v>#REF!</v>
      </c>
      <c r="G33" s="23" t="e">
        <f t="shared" si="3"/>
        <v>#VALUE!</v>
      </c>
      <c r="H33" s="21" t="e">
        <f t="shared" si="2"/>
        <v>#VALUE!</v>
      </c>
    </row>
    <row r="34" spans="1:8" x14ac:dyDescent="0.3">
      <c r="A34" s="4" t="str">
        <f t="shared" si="0"/>
        <v/>
      </c>
      <c r="B34" s="13"/>
      <c r="C34" s="13"/>
      <c r="D34" s="17"/>
      <c r="E34" s="18" t="str">
        <f>IF(COUNT(#REF!,#REF!,#REF!,#REF!),SUM(#REF!,#REF!,#REF!,#REF!),"-")</f>
        <v>-</v>
      </c>
      <c r="F34" s="23" t="e">
        <f>#REF!</f>
        <v>#REF!</v>
      </c>
      <c r="G34" s="23" t="e">
        <f t="shared" si="3"/>
        <v>#VALUE!</v>
      </c>
      <c r="H34" s="21" t="e">
        <f t="shared" si="2"/>
        <v>#VALUE!</v>
      </c>
    </row>
    <row r="35" spans="1:8" x14ac:dyDescent="0.3">
      <c r="A35" s="4" t="str">
        <f t="shared" si="0"/>
        <v/>
      </c>
      <c r="B35" s="13"/>
      <c r="C35" s="13"/>
      <c r="D35" s="17"/>
      <c r="E35" s="18" t="str">
        <f>IF(COUNT(#REF!,#REF!,#REF!,#REF!),SUM(#REF!,#REF!,#REF!,#REF!),"-")</f>
        <v>-</v>
      </c>
      <c r="F35" s="23" t="e">
        <f>#REF!</f>
        <v>#REF!</v>
      </c>
      <c r="G35" s="23" t="e">
        <f t="shared" si="3"/>
        <v>#VALUE!</v>
      </c>
      <c r="H35" s="21" t="e">
        <f t="shared" si="2"/>
        <v>#VALUE!</v>
      </c>
    </row>
    <row r="36" spans="1:8" x14ac:dyDescent="0.3">
      <c r="A36" s="4" t="str">
        <f t="shared" si="0"/>
        <v/>
      </c>
      <c r="B36" s="13"/>
      <c r="C36" s="13"/>
      <c r="D36" s="17"/>
      <c r="E36" s="18" t="str">
        <f>IF(COUNT(#REF!,#REF!,#REF!,#REF!),SUM(#REF!,#REF!,#REF!,#REF!),"-")</f>
        <v>-</v>
      </c>
      <c r="F36" s="23" t="e">
        <f>#REF!</f>
        <v>#REF!</v>
      </c>
      <c r="G36" s="23" t="e">
        <f t="shared" si="3"/>
        <v>#VALUE!</v>
      </c>
      <c r="H36" s="21" t="e">
        <f t="shared" si="2"/>
        <v>#VALUE!</v>
      </c>
    </row>
    <row r="37" spans="1:8" x14ac:dyDescent="0.3">
      <c r="A37" s="4" t="str">
        <f t="shared" si="0"/>
        <v/>
      </c>
      <c r="B37" s="13"/>
      <c r="C37" s="13"/>
      <c r="D37" s="17"/>
      <c r="E37" s="18" t="str">
        <f>IF(COUNT(#REF!,#REF!,#REF!,#REF!),SUM(#REF!,#REF!,#REF!,#REF!),"-")</f>
        <v>-</v>
      </c>
      <c r="F37" s="23" t="e">
        <f>#REF!</f>
        <v>#REF!</v>
      </c>
      <c r="G37" s="23" t="e">
        <f t="shared" si="3"/>
        <v>#VALUE!</v>
      </c>
      <c r="H37" s="21" t="e">
        <f t="shared" si="2"/>
        <v>#VALUE!</v>
      </c>
    </row>
    <row r="38" spans="1:8" x14ac:dyDescent="0.3">
      <c r="A38" s="4" t="str">
        <f t="shared" si="0"/>
        <v/>
      </c>
      <c r="B38" s="13"/>
      <c r="C38" s="13"/>
      <c r="D38" s="17"/>
      <c r="E38" s="18" t="str">
        <f>IF(COUNT(#REF!,#REF!,#REF!,#REF!),SUM(#REF!,#REF!,#REF!,#REF!),"-")</f>
        <v>-</v>
      </c>
      <c r="F38" s="23" t="e">
        <f>#REF!</f>
        <v>#REF!</v>
      </c>
      <c r="G38" s="23" t="e">
        <f t="shared" si="3"/>
        <v>#VALUE!</v>
      </c>
      <c r="H38" s="21" t="e">
        <f t="shared" si="2"/>
        <v>#VALUE!</v>
      </c>
    </row>
    <row r="39" spans="1:8" x14ac:dyDescent="0.3">
      <c r="A39" s="4" t="str">
        <f t="shared" si="0"/>
        <v/>
      </c>
      <c r="B39" s="13"/>
      <c r="C39" s="13"/>
      <c r="D39" s="17"/>
      <c r="E39" s="18" t="str">
        <f>IF(COUNT(#REF!,#REF!,#REF!,#REF!),SUM(#REF!,#REF!,#REF!,#REF!),"-")</f>
        <v>-</v>
      </c>
      <c r="F39" s="23" t="e">
        <f>#REF!</f>
        <v>#REF!</v>
      </c>
      <c r="G39" s="23" t="e">
        <f t="shared" si="3"/>
        <v>#VALUE!</v>
      </c>
      <c r="H39" s="21" t="e">
        <f t="shared" si="2"/>
        <v>#VALUE!</v>
      </c>
    </row>
    <row r="40" spans="1:8" ht="16.149999999999999" customHeight="1" x14ac:dyDescent="0.3">
      <c r="A40" s="4" t="str">
        <f t="shared" si="0"/>
        <v/>
      </c>
      <c r="B40" s="13"/>
      <c r="C40" s="13"/>
      <c r="D40" s="17"/>
      <c r="E40" s="18" t="str">
        <f>IF(COUNT(#REF!,#REF!,#REF!,#REF!),SUM(#REF!,#REF!,#REF!,#REF!),"-")</f>
        <v>-</v>
      </c>
      <c r="F40" s="23" t="e">
        <f>#REF!</f>
        <v>#REF!</v>
      </c>
      <c r="G40" s="23" t="e">
        <f t="shared" si="3"/>
        <v>#VALUE!</v>
      </c>
      <c r="H40" s="21" t="e">
        <f t="shared" si="2"/>
        <v>#VALUE!</v>
      </c>
    </row>
    <row r="41" spans="1:8" ht="19.899999999999999" customHeight="1" x14ac:dyDescent="0.35">
      <c r="B41" s="15">
        <v>7</v>
      </c>
      <c r="C41" s="15" t="s">
        <v>21</v>
      </c>
      <c r="D41" s="9"/>
    </row>
  </sheetData>
  <autoFilter ref="A2:H41" xr:uid="{00000000-0009-0000-0000-000001000000}"/>
  <conditionalFormatting sqref="A2:E40 H2:H40">
    <cfRule type="expression" dxfId="2" priority="5">
      <formula>MOD(ROW(),2)</formula>
    </cfRule>
  </conditionalFormatting>
  <conditionalFormatting sqref="F2:F40">
    <cfRule type="expression" dxfId="1" priority="2">
      <formula>MOD(ROW(),2)</formula>
    </cfRule>
  </conditionalFormatting>
  <conditionalFormatting sqref="G2:G40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A33" sqref="A33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COURSES</vt:lpstr>
      <vt:lpstr>Classement général</vt:lpstr>
      <vt:lpstr>Concordance Classmt &amp; 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Yves Diennet</cp:lastModifiedBy>
  <cp:lastPrinted>2025-05-15T17:02:19Z</cp:lastPrinted>
  <dcterms:created xsi:type="dcterms:W3CDTF">2015-06-05T18:19:34Z</dcterms:created>
  <dcterms:modified xsi:type="dcterms:W3CDTF">2025-05-16T06:39:40Z</dcterms:modified>
</cp:coreProperties>
</file>