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3F60C947-1B4F-435D-BCCD-F8B72F4F259C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Synthèse" sheetId="13" r:id="rId1"/>
    <sheet name="BDD" sheetId="1" r:id="rId2"/>
  </sheets>
  <definedNames>
    <definedName name="Segment_Client">#N/A</definedName>
    <definedName name="Segment_Règlement_effectué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9" i="1" l="1"/>
  <c r="M18" i="1"/>
  <c r="I4" i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F12" i="13"/>
  <c r="H14" i="13" l="1"/>
  <c r="F14" i="13"/>
  <c r="H13" i="13"/>
  <c r="H12" i="13"/>
  <c r="E12" i="13"/>
  <c r="H11" i="13"/>
  <c r="H10" i="13"/>
  <c r="E10" i="13"/>
  <c r="F10" i="13"/>
  <c r="H9" i="13"/>
  <c r="D9" i="13"/>
  <c r="C9" i="13"/>
  <c r="H8" i="13"/>
  <c r="F8" i="13"/>
  <c r="H7" i="13"/>
  <c r="E7" i="13"/>
  <c r="F7" i="13"/>
  <c r="B7" i="13"/>
  <c r="H5" i="13"/>
  <c r="F5" i="13"/>
  <c r="G4" i="13"/>
  <c r="F4" i="13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M3" i="1"/>
  <c r="L1" i="1"/>
  <c r="G3" i="13" s="1"/>
  <c r="K1" i="1"/>
  <c r="I1" i="1"/>
  <c r="D3" i="13" s="1"/>
  <c r="H1" i="1"/>
  <c r="C3" i="13" s="1"/>
  <c r="E1" i="1"/>
  <c r="B3" i="13" s="1"/>
  <c r="D11" i="13"/>
  <c r="B11" i="13"/>
  <c r="B9" i="13"/>
  <c r="C5" i="13"/>
  <c r="B5" i="13"/>
  <c r="G13" i="13"/>
  <c r="C10" i="13"/>
  <c r="B10" i="13"/>
  <c r="B6" i="13"/>
  <c r="G6" i="13"/>
  <c r="B14" i="13"/>
  <c r="B13" i="13"/>
  <c r="G12" i="13"/>
  <c r="C12" i="13"/>
  <c r="G9" i="13"/>
  <c r="B8" i="13"/>
  <c r="C7" i="13"/>
  <c r="G5" i="13"/>
  <c r="B4" i="13"/>
  <c r="B12" i="13"/>
  <c r="G14" i="13"/>
  <c r="G11" i="13"/>
  <c r="G10" i="13"/>
  <c r="G8" i="13"/>
  <c r="G7" i="13"/>
  <c r="D13" i="13"/>
  <c r="D12" i="13"/>
  <c r="D8" i="13"/>
  <c r="D7" i="13"/>
  <c r="D5" i="13"/>
  <c r="C14" i="13"/>
  <c r="C13" i="13"/>
  <c r="C11" i="13"/>
  <c r="C8" i="13"/>
  <c r="C4" i="13"/>
  <c r="D4" i="13" l="1"/>
  <c r="H4" i="13"/>
  <c r="M1" i="1"/>
  <c r="H3" i="13" s="1"/>
  <c r="E13" i="13"/>
  <c r="F9" i="13"/>
  <c r="F3" i="13"/>
  <c r="E14" i="13"/>
  <c r="F11" i="13"/>
  <c r="E8" i="13"/>
  <c r="E3" i="13"/>
  <c r="F13" i="13"/>
  <c r="D10" i="13"/>
  <c r="E4" i="13"/>
  <c r="D14" i="13"/>
  <c r="E11" i="13"/>
  <c r="E9" i="13"/>
  <c r="E5" i="13"/>
  <c r="G15" i="13"/>
  <c r="B15" i="13"/>
  <c r="E6" i="13"/>
  <c r="D6" i="13"/>
  <c r="C6" i="13"/>
  <c r="C15" i="13" s="1"/>
  <c r="E15" i="13" l="1"/>
  <c r="D15" i="13"/>
  <c r="F6" i="13"/>
  <c r="F15" i="13" s="1"/>
  <c r="H6" i="13"/>
  <c r="H15" i="13" s="1"/>
</calcChain>
</file>

<file path=xl/sharedStrings.xml><?xml version="1.0" encoding="utf-8"?>
<sst xmlns="http://schemas.openxmlformats.org/spreadsheetml/2006/main" count="41" uniqueCount="36">
  <si>
    <t>Client</t>
  </si>
  <si>
    <t>n° client</t>
  </si>
  <si>
    <t>n° devis</t>
  </si>
  <si>
    <t>n° commande</t>
  </si>
  <si>
    <t>n° bon de livraison</t>
  </si>
  <si>
    <t>Transporteur</t>
  </si>
  <si>
    <t>n° facture</t>
  </si>
  <si>
    <t>Règlement effectué</t>
  </si>
  <si>
    <t>Montant HT</t>
  </si>
  <si>
    <t>Montant TTC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</si>
  <si>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</si>
  <si>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</si>
  <si>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</si>
  <si>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</si>
  <si>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</si>
  <si>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</si>
  <si>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</si>
  <si>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</si>
  <si>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</si>
  <si>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</si>
  <si>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</si>
  <si>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</si>
  <si>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Frais</t>
  </si>
  <si>
    <t>Factures</t>
  </si>
  <si>
    <t>Établies</t>
  </si>
  <si>
    <t>Réglées</t>
  </si>
  <si>
    <t>Impayées</t>
  </si>
  <si>
    <t>Chiffre d'affaire</t>
  </si>
  <si>
    <t>T.T.C</t>
  </si>
  <si>
    <t>H.T</t>
  </si>
  <si>
    <t>Totaux</t>
  </si>
  <si>
    <t>Transport</t>
  </si>
  <si>
    <t>Effectués</t>
  </si>
  <si>
    <t>Oui</t>
  </si>
  <si>
    <t>Date règlement</t>
  </si>
  <si>
    <t>Date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</si>
</sst>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3">
    <font>
      <sz val="11"/>
      <color theme="1"/>
      <name val="Calibri"/>
      <family val="2"/>
      <scheme val="minor"/>
    </font>
    <font>
      <b/>
      <sz val="12"/>
      <color theme="1"/>
      <name val="Bahnschrift"/>
      <family val="2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sz val="10"/>
      <color theme="1"/>
      <name val="Arial Unicode MS"/>
    </font>
    <font>
      <b/>
      <sz val="12"/>
      <color rgb="FFFF0000"/>
      <name val="Bahnschrift"/>
      <family val="2"/>
    </font>
    <font>
      <b/>
      <sz val="10"/>
      <color theme="0"/>
      <name val="Bahnschrift"/>
      <family val="2"/>
    </font>
    <font>
      <sz val="11"/>
      <color theme="1"/>
      <name val="Bahnschrift"/>
      <family val="2"/>
    </font>
    <font>
      <b/>
      <sz val="11"/>
      <color theme="0"/>
      <name val="Bahnschrift"/>
      <family val="2"/>
    </font>
    <font>
      <sz val="14"/>
      <color theme="1"/>
      <name val="Bahnschrift"/>
      <family val="2"/>
    </font>
    <font>
      <b/>
      <sz val="14"/>
      <color theme="1"/>
      <name val="Bahnschrift"/>
      <family val="2"/>
    </font>
    <font>
      <sz val="24"/>
      <color rgb="FF00B0F0"/>
      <name val="Bahnschrift"/>
      <family val="2"/>
    </font>
    <font>
      <b/>
      <sz val="11"/>
      <color rgb="FFFFFF00"/>
      <name val="Bahnschrift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/>
      <diagonal/>
    </border>
    <border>
      <left style="thin">
        <color auto="1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164" fontId="1" fillId="3" borderId="1" xfId="0" applyNumberFormat="1" applyFont="1" applyFill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164" fontId="10" fillId="0" borderId="1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1" fillId="3" borderId="9" xfId="0" applyFont="1" applyFill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164" fontId="6" fillId="2" borderId="11" xfId="0" applyNumberFormat="1" applyFont="1" applyFill="1" applyBorder="1" applyAlignment="1">
      <alignment horizontal="center" vertical="center"/>
    </xf>
    <xf numFmtId="14" fontId="6" fillId="2" borderId="11" xfId="0" applyNumberFormat="1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164" fontId="6" fillId="2" borderId="12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14" fontId="3" fillId="0" borderId="14" xfId="0" applyNumberFormat="1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</cellXfs>
  <cellStyles count="1">
    <cellStyle name="Normal" xfId="0" builtinId="0"/>
  </cellStyles>
  <dxfs count="25"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DD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366992</xdr:colOff>
      <xdr:row>1</xdr:row>
      <xdr:rowOff>21292</xdr:rowOff>
    </xdr:from>
    <xdr:to>
      <xdr:col>15</xdr:col>
      <xdr:colOff>649380</xdr:colOff>
      <xdr:row>11</xdr:row>
      <xdr:rowOff>80122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2DF4BA6B-13CB-4E92-F13B-AA92DD24A8B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481051" y="267821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16</xdr:col>
      <xdr:colOff>2802</xdr:colOff>
      <xdr:row>1</xdr:row>
      <xdr:rowOff>15689</xdr:rowOff>
    </xdr:from>
    <xdr:to>
      <xdr:col>18</xdr:col>
      <xdr:colOff>285190</xdr:colOff>
      <xdr:row>11</xdr:row>
      <xdr:rowOff>74519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Règlement effectué">
              <a:extLst>
                <a:ext uri="{FF2B5EF4-FFF2-40B4-BE49-F238E27FC236}">
                  <a16:creationId xmlns:a16="http://schemas.microsoft.com/office/drawing/2014/main" id="{33B00851-DAF9-A724-12DC-F8814E486C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èglement effectu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436478" y="262218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F9D17A26-8970-4BFA-92B8-FAFB0543385A}" sourceName="Clien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èglement_effectué" xr10:uid="{8B3FAB29-7C98-48ED-AEDF-83A12ACA2B76}" sourceName="Règlement effectué">
  <extLst>
    <x:ext xmlns:x15="http://schemas.microsoft.com/office/spreadsheetml/2010/11/main" uri="{2F2917AC-EB37-4324-AD4E-5DD8C200BD13}">
      <x15:tableSlicerCache tableId="1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74B141DF-0805-4470-837B-817A5D1ECBB3}" cache="Segment_Client" caption="Client" rowHeight="241300"/>
  <slicer name="Règlement effectué" xr10:uid="{DD5A89AE-D8D0-4EA3-AF77-150DE6BA4887}" cache="Segment_Règlement_effectué" caption="Règlement effectué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F210DA-074B-4D43-A60E-1FE6D2D7513F}" name="Tableau1" displayName="Tableau1" ref="A2:M19" totalsRowShown="0" headerRowBorderDxfId="23" tableBorderDxfId="24">
  <autoFilter ref="A2:M19" xr:uid="{2EF210DA-074B-4D43-A60E-1FE6D2D7513F}"/>
  <tableColumns count="13">
    <tableColumn id="1" xr3:uid="{EB78B390-FDF3-4656-8322-560D046F05D4}" name="Client" dataDxfId="22"/>
    <tableColumn id="2" xr3:uid="{F7473968-C93B-457F-B732-47FD3BD3389D}" name="n° client" dataDxfId="21"/>
    <tableColumn id="3" xr3:uid="{1A33DBB3-D232-44E6-BCC5-FB968E40986E}" name="n° devis" dataDxfId="20"/>
    <tableColumn id="4" xr3:uid="{4D7CE070-7375-4BAE-8E50-104EEFB9E05A}" name="n° commande" dataDxfId="19"/>
    <tableColumn id="5" xr3:uid="{7CE0119C-45E8-48BB-A9E0-F78979F452D2}" name="n° bon de livraison" dataDxfId="18"/>
    <tableColumn id="6" xr3:uid="{DB695FBD-4A06-42EE-A190-6E92486BEBDA}" name="Date Commande" dataDxfId="17"/>
    <tableColumn id="7" xr3:uid="{038338D6-080F-4A29-9CBC-152E1222BDB5}" name="Transporteur" dataDxfId="16"/>
    <tableColumn id="8" xr3:uid="{D27493C8-EEA5-49BB-A007-350C4824984F}" name="Frais" dataDxfId="15"/>
    <tableColumn id="9" xr3:uid="{3684B340-608F-4945-8A59-A2B007769E47}" name="n° facture" dataDxfId="14"/>
    <tableColumn id="10" xr3:uid="{7E18E2DE-BC9A-44B7-860B-7A359E5E3C44}" name="Date règlement" dataDxfId="13"/>
    <tableColumn id="11" xr3:uid="{5C6F3386-DD01-4C6C-B50F-2C946D00BDE1}" name="Règlement effectué" dataDxfId="12"/>
    <tableColumn id="13" xr3:uid="{72AE4FD5-285E-4FE2-8B06-7717C5C4B037}" name="Montant HT" dataDxfId="11"/>
    <tableColumn id="14" xr3:uid="{09DBF1FA-71E9-4D2E-817C-AE93B3036652}" name="Montant TTC" dataDxfId="10">
      <calculatedColumnFormula>(L3+H3)*1.2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C2AE4-8A0C-4EAD-A35D-DA6889D3D72C}">
  <dimension ref="A1:H15"/>
  <sheetViews>
    <sheetView workbookViewId="0">
      <selection activeCell="F11" sqref="F11"/>
    </sheetView>
  </sheetViews>
  <sheetFormatPr baseColWidth="10" defaultColWidth="11.5703125" defaultRowHeight="14.25"/>
  <cols>
    <col min="1" max="11" width="20.7109375" style="13" customWidth="1"/>
    <col min="12" max="16384" width="11.5703125" style="13"/>
  </cols>
  <sheetData>
    <row r="1" spans="1:8" ht="19.899999999999999" customHeight="1">
      <c r="A1" s="27">
        <v>2024</v>
      </c>
      <c r="B1" s="26" t="s">
        <v>31</v>
      </c>
      <c r="C1" s="26"/>
      <c r="D1" s="26" t="s">
        <v>23</v>
      </c>
      <c r="E1" s="26"/>
      <c r="F1" s="26"/>
      <c r="G1" s="26" t="s">
        <v>27</v>
      </c>
      <c r="H1" s="26"/>
    </row>
    <row r="2" spans="1:8" ht="19.899999999999999" customHeight="1">
      <c r="A2" s="28"/>
      <c r="B2" s="14" t="s">
        <v>32</v>
      </c>
      <c r="C2" s="14" t="s">
        <v>22</v>
      </c>
      <c r="D2" s="14" t="s">
        <v>24</v>
      </c>
      <c r="E2" s="14" t="s">
        <v>25</v>
      </c>
      <c r="F2" s="14" t="s">
        <v>26</v>
      </c>
      <c r="G2" s="14" t="s">
        <v>29</v>
      </c>
      <c r="H2" s="14" t="s">
        <v>28</v>
      </c>
    </row>
    <row r="3" spans="1:8" ht="19.899999999999999" customHeight="1">
      <c r="A3" s="14" t="s">
        <v>10</v>
      </c>
      <c r="B3" s="15">
        <f>BDD!E1</f>
        <v>0</v>
      </c>
      <c r="C3" s="16">
        <f>BDD!H1</f>
        <v>0</v>
      </c>
      <c r="D3" s="16">
        <f>BDD!I1</f>
        <v>17</v>
      </c>
      <c r="E3" s="16">
        <f>BDD!K1</f>
        <v>5</v>
      </c>
      <c r="F3" s="16" t="e">
        <f>BDD!#REF!</f>
        <v>#REF!</v>
      </c>
      <c r="G3" s="16">
        <f>BDD!L1</f>
        <v>22879.64</v>
      </c>
      <c r="H3" s="16">
        <f>BDD!M1</f>
        <v>27455.568000000003</v>
      </c>
    </row>
    <row r="4" spans="1:8" ht="19.899999999999999" customHeight="1">
      <c r="A4" s="14" t="s">
        <v>11</v>
      </c>
      <c r="B4" s="17" t="e">
        <f>#REF!</f>
        <v>#REF!</v>
      </c>
      <c r="C4" s="18" t="e">
        <f>#REF!</f>
        <v>#REF!</v>
      </c>
      <c r="D4" s="18" t="e">
        <f>#REF!</f>
        <v>#REF!</v>
      </c>
      <c r="E4" s="18" t="e">
        <f>#REF!</f>
        <v>#REF!</v>
      </c>
      <c r="F4" s="18" t="e">
        <f>#REF!</f>
        <v>#REF!</v>
      </c>
      <c r="G4" s="18" t="e">
        <f>#REF!</f>
        <v>#REF!</v>
      </c>
      <c r="H4" s="18" t="e">
        <f>#REF!</f>
        <v>#REF!</v>
      </c>
    </row>
    <row r="5" spans="1:8" ht="19.899999999999999" customHeight="1">
      <c r="A5" s="14" t="s">
        <v>12</v>
      </c>
      <c r="B5" s="17" t="e">
        <f>#REF!</f>
        <v>#REF!</v>
      </c>
      <c r="C5" s="18" t="e">
        <f>#REF!</f>
        <v>#REF!</v>
      </c>
      <c r="D5" s="18" t="e">
        <f>#REF!</f>
        <v>#REF!</v>
      </c>
      <c r="E5" s="18" t="e">
        <f>#REF!</f>
        <v>#REF!</v>
      </c>
      <c r="F5" s="18" t="e">
        <f>#REF!</f>
        <v>#REF!</v>
      </c>
      <c r="G5" s="18" t="e">
        <f>#REF!</f>
        <v>#REF!</v>
      </c>
      <c r="H5" s="18" t="e">
        <f>#REF!</f>
        <v>#REF!</v>
      </c>
    </row>
    <row r="6" spans="1:8" ht="19.899999999999999" customHeight="1">
      <c r="A6" s="14" t="s">
        <v>13</v>
      </c>
      <c r="B6" s="17" t="e">
        <f>#REF!</f>
        <v>#REF!</v>
      </c>
      <c r="C6" s="18" t="e">
        <f>#REF!</f>
        <v>#REF!</v>
      </c>
      <c r="D6" s="18" t="e">
        <f>#REF!</f>
        <v>#REF!</v>
      </c>
      <c r="E6" s="18" t="e">
        <f>#REF!</f>
        <v>#REF!</v>
      </c>
      <c r="F6" s="18" t="e">
        <f>#REF!</f>
        <v>#REF!</v>
      </c>
      <c r="G6" s="18" t="e">
        <f>#REF!</f>
        <v>#REF!</v>
      </c>
      <c r="H6" s="18" t="e">
        <f>#REF!</f>
        <v>#REF!</v>
      </c>
    </row>
    <row r="7" spans="1:8" ht="19.899999999999999" customHeight="1">
      <c r="A7" s="14" t="s">
        <v>14</v>
      </c>
      <c r="B7" s="17" t="e">
        <f>#REF!</f>
        <v>#REF!</v>
      </c>
      <c r="C7" s="18" t="e">
        <f>#REF!</f>
        <v>#REF!</v>
      </c>
      <c r="D7" s="18" t="e">
        <f>#REF!</f>
        <v>#REF!</v>
      </c>
      <c r="E7" s="18" t="e">
        <f>#REF!</f>
        <v>#REF!</v>
      </c>
      <c r="F7" s="18" t="e">
        <f>#REF!</f>
        <v>#REF!</v>
      </c>
      <c r="G7" s="18" t="e">
        <f>#REF!</f>
        <v>#REF!</v>
      </c>
      <c r="H7" s="18" t="e">
        <f>#REF!</f>
        <v>#REF!</v>
      </c>
    </row>
    <row r="8" spans="1:8" ht="19.899999999999999" customHeight="1">
      <c r="A8" s="14" t="s">
        <v>15</v>
      </c>
      <c r="B8" s="17" t="e">
        <f>#REF!</f>
        <v>#REF!</v>
      </c>
      <c r="C8" s="18" t="e">
        <f>#REF!</f>
        <v>#REF!</v>
      </c>
      <c r="D8" s="18" t="e">
        <f>#REF!</f>
        <v>#REF!</v>
      </c>
      <c r="E8" s="18" t="e">
        <f>#REF!</f>
        <v>#REF!</v>
      </c>
      <c r="F8" s="18" t="e">
        <f>#REF!</f>
        <v>#REF!</v>
      </c>
      <c r="G8" s="18" t="e">
        <f>#REF!</f>
        <v>#REF!</v>
      </c>
      <c r="H8" s="18" t="e">
        <f>#REF!</f>
        <v>#REF!</v>
      </c>
    </row>
    <row r="9" spans="1:8" ht="19.899999999999999" customHeight="1">
      <c r="A9" s="14" t="s">
        <v>16</v>
      </c>
      <c r="B9" s="17" t="e">
        <f>#REF!</f>
        <v>#REF!</v>
      </c>
      <c r="C9" s="18" t="e">
        <f>#REF!</f>
        <v>#REF!</v>
      </c>
      <c r="D9" s="18" t="e">
        <f>#REF!</f>
        <v>#REF!</v>
      </c>
      <c r="E9" s="18" t="e">
        <f>#REF!</f>
        <v>#REF!</v>
      </c>
      <c r="F9" s="18" t="e">
        <f>#REF!</f>
        <v>#REF!</v>
      </c>
      <c r="G9" s="18" t="e">
        <f>#REF!</f>
        <v>#REF!</v>
      </c>
      <c r="H9" s="18" t="e">
        <f>#REF!</f>
        <v>#REF!</v>
      </c>
    </row>
    <row r="10" spans="1:8" ht="19.899999999999999" customHeight="1">
      <c r="A10" s="14" t="s">
        <v>17</v>
      </c>
      <c r="B10" s="17" t="e">
        <f>#REF!</f>
        <v>#REF!</v>
      </c>
      <c r="C10" s="18" t="e">
        <f>#REF!</f>
        <v>#REF!</v>
      </c>
      <c r="D10" s="18" t="e">
        <f>#REF!</f>
        <v>#REF!</v>
      </c>
      <c r="E10" s="18" t="e">
        <f>#REF!</f>
        <v>#REF!</v>
      </c>
      <c r="F10" s="18" t="e">
        <f>#REF!</f>
        <v>#REF!</v>
      </c>
      <c r="G10" s="18" t="e">
        <f>#REF!</f>
        <v>#REF!</v>
      </c>
      <c r="H10" s="18" t="e">
        <f>#REF!</f>
        <v>#REF!</v>
      </c>
    </row>
    <row r="11" spans="1:8" ht="19.899999999999999" customHeight="1">
      <c r="A11" s="14" t="s">
        <v>18</v>
      </c>
      <c r="B11" s="17" t="e">
        <f>#REF!</f>
        <v>#REF!</v>
      </c>
      <c r="C11" s="18" t="e">
        <f>#REF!</f>
        <v>#REF!</v>
      </c>
      <c r="D11" s="18" t="e">
        <f>#REF!</f>
        <v>#REF!</v>
      </c>
      <c r="E11" s="18" t="e">
        <f>#REF!</f>
        <v>#REF!</v>
      </c>
      <c r="F11" s="18" t="e">
        <f>#REF!</f>
        <v>#REF!</v>
      </c>
      <c r="G11" s="18" t="e">
        <f>#REF!</f>
        <v>#REF!</v>
      </c>
      <c r="H11" s="18" t="e">
        <f>#REF!</f>
        <v>#REF!</v>
      </c>
    </row>
    <row r="12" spans="1:8" ht="19.899999999999999" customHeight="1">
      <c r="A12" s="14" t="s">
        <v>19</v>
      </c>
      <c r="B12" s="17" t="e">
        <f>#REF!</f>
        <v>#REF!</v>
      </c>
      <c r="C12" s="18" t="e">
        <f>#REF!</f>
        <v>#REF!</v>
      </c>
      <c r="D12" s="18" t="e">
        <f>#REF!</f>
        <v>#REF!</v>
      </c>
      <c r="E12" s="18" t="e">
        <f>#REF!</f>
        <v>#REF!</v>
      </c>
      <c r="F12" s="18" t="e">
        <f>#REF!</f>
        <v>#REF!</v>
      </c>
      <c r="G12" s="18" t="e">
        <f>#REF!</f>
        <v>#REF!</v>
      </c>
      <c r="H12" s="18" t="e">
        <f>#REF!</f>
        <v>#REF!</v>
      </c>
    </row>
    <row r="13" spans="1:8" ht="19.899999999999999" customHeight="1">
      <c r="A13" s="14" t="s">
        <v>20</v>
      </c>
      <c r="B13" s="17" t="e">
        <f>#REF!</f>
        <v>#REF!</v>
      </c>
      <c r="C13" s="18" t="e">
        <f>#REF!</f>
        <v>#REF!</v>
      </c>
      <c r="D13" s="18" t="e">
        <f>#REF!</f>
        <v>#REF!</v>
      </c>
      <c r="E13" s="18" t="e">
        <f>#REF!</f>
        <v>#REF!</v>
      </c>
      <c r="F13" s="18" t="e">
        <f>#REF!</f>
        <v>#REF!</v>
      </c>
      <c r="G13" s="18" t="e">
        <f>#REF!</f>
        <v>#REF!</v>
      </c>
      <c r="H13" s="18" t="e">
        <f>#REF!</f>
        <v>#REF!</v>
      </c>
    </row>
    <row r="14" spans="1:8" ht="19.899999999999999" customHeight="1">
      <c r="A14" s="14" t="s">
        <v>21</v>
      </c>
      <c r="B14" s="17" t="e">
        <f>#REF!</f>
        <v>#REF!</v>
      </c>
      <c r="C14" s="18" t="e">
        <f>#REF!</f>
        <v>#REF!</v>
      </c>
      <c r="D14" s="18" t="e">
        <f>#REF!</f>
        <v>#REF!</v>
      </c>
      <c r="E14" s="18" t="e">
        <f>#REF!</f>
        <v>#REF!</v>
      </c>
      <c r="F14" s="18" t="e">
        <f>#REF!</f>
        <v>#REF!</v>
      </c>
      <c r="G14" s="18" t="e">
        <f>#REF!</f>
        <v>#REF!</v>
      </c>
      <c r="H14" s="18" t="e">
        <f>#REF!</f>
        <v>#REF!</v>
      </c>
    </row>
    <row r="15" spans="1:8" ht="19.899999999999999" customHeight="1">
      <c r="A15" s="22" t="s">
        <v>30</v>
      </c>
      <c r="B15" s="19" t="e">
        <f>SUM(B3:B14)</f>
        <v>#REF!</v>
      </c>
      <c r="C15" s="20" t="e">
        <f t="shared" ref="C15:H15" si="0">SUM(C3:C14)</f>
        <v>#REF!</v>
      </c>
      <c r="D15" s="21" t="e">
        <f t="shared" si="0"/>
        <v>#REF!</v>
      </c>
      <c r="E15" s="21" t="e">
        <f t="shared" si="0"/>
        <v>#REF!</v>
      </c>
      <c r="F15" s="21" t="e">
        <f t="shared" si="0"/>
        <v>#REF!</v>
      </c>
      <c r="G15" s="20" t="e">
        <f t="shared" si="0"/>
        <v>#REF!</v>
      </c>
      <c r="H15" s="20" t="e">
        <f t="shared" si="0"/>
        <v>#REF!</v>
      </c>
    </row>
  </sheetData>
  <mergeCells count="4">
    <mergeCell ref="D1:F1"/>
    <mergeCell ref="G1:H1"/>
    <mergeCell ref="B1:C1"/>
    <mergeCell ref="A1:A2"/>
  </mergeCells>
  <conditionalFormatting sqref="F3:F15">
    <cfRule type="cellIs" dxfId="9" priority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2"/>
  <sheetViews>
    <sheetView tabSelected="1" zoomScale="85" zoomScaleNormal="85" workbookViewId="0">
      <selection activeCell="I30" sqref="I30"/>
    </sheetView>
  </sheetViews>
  <sheetFormatPr baseColWidth="10" defaultColWidth="11.5703125" defaultRowHeight="12.75"/>
  <cols>
    <col min="1" max="1" width="30.7109375" style="2" customWidth="1"/>
    <col min="2" max="4" width="18.7109375" style="2" customWidth="1"/>
    <col min="5" max="5" width="18.85546875" style="2" customWidth="1"/>
    <col min="6" max="6" width="15.7109375" style="2" customWidth="1"/>
    <col min="7" max="7" width="18.7109375" style="2" customWidth="1"/>
    <col min="8" max="8" width="14.7109375" style="6" customWidth="1"/>
    <col min="9" max="9" width="18.7109375" style="2" customWidth="1"/>
    <col min="10" max="10" width="19.42578125" style="7" bestFit="1" customWidth="1"/>
    <col min="11" max="11" width="19.140625" style="2" customWidth="1"/>
    <col min="12" max="13" width="14.7109375" style="6" customWidth="1"/>
    <col min="14" max="16384" width="11.5703125" style="9"/>
  </cols>
  <sheetData>
    <row r="1" spans="1:13" ht="19.899999999999999" customHeight="1">
      <c r="A1" s="8"/>
      <c r="B1" s="8"/>
      <c r="C1" s="8"/>
      <c r="D1" s="8"/>
      <c r="E1" s="1">
        <f>COUNTA(E3:E19)</f>
        <v>0</v>
      </c>
      <c r="G1" s="8"/>
      <c r="H1" s="11">
        <f>SUM(H3:H19)</f>
        <v>0</v>
      </c>
      <c r="I1" s="1">
        <f>COUNTA(I3:I19)</f>
        <v>17</v>
      </c>
      <c r="J1" s="12"/>
      <c r="K1" s="1">
        <f>COUNTIF(K3:K19,"Oui")</f>
        <v>5</v>
      </c>
      <c r="L1" s="11">
        <f>SUM(L3:L19)</f>
        <v>22879.64</v>
      </c>
      <c r="M1" s="11">
        <f>SUM(M3:M19)</f>
        <v>27455.568000000003</v>
      </c>
    </row>
    <row r="2" spans="1:13" ht="19.899999999999999" customHeight="1">
      <c r="A2" s="30" t="s">
        <v>0</v>
      </c>
      <c r="B2" s="31" t="s">
        <v>1</v>
      </c>
      <c r="C2" s="31" t="s">
        <v>2</v>
      </c>
      <c r="D2" s="31" t="s">
        <v>3</v>
      </c>
      <c r="E2" s="31" t="s">
        <v>4</v>
      </c>
      <c r="F2" s="31" t="s">
        <v>35</v>
      </c>
      <c r="G2" s="31" t="s">
        <v>5</v>
      </c>
      <c r="H2" s="32" t="s">
        <v>22</v>
      </c>
      <c r="I2" s="31" t="s">
        <v>6</v>
      </c>
      <c r="J2" s="33" t="s">
        <v>34</v>
      </c>
      <c r="K2" s="34" t="s">
        <v>7</v>
      </c>
      <c r="L2" s="32" t="s">
        <v>8</v>
      </c>
      <c r="M2" s="35" t="s">
        <v>9</v>
      </c>
    </row>
    <row r="3" spans="1:13" ht="19.899999999999999" customHeight="1">
      <c r="A3" s="24">
        <v>1</v>
      </c>
      <c r="B3" s="3">
        <v>4110011</v>
      </c>
      <c r="C3" s="3"/>
      <c r="D3" s="3"/>
      <c r="E3" s="3"/>
      <c r="F3" s="5">
        <v>45292</v>
      </c>
      <c r="G3" s="3"/>
      <c r="H3" s="4"/>
      <c r="I3" s="3">
        <v>1</v>
      </c>
      <c r="J3" s="5">
        <v>45292</v>
      </c>
      <c r="K3" s="23" t="s">
        <v>33</v>
      </c>
      <c r="L3" s="4">
        <v>1624.23</v>
      </c>
      <c r="M3" s="29">
        <f>(L3+H3)*1.2</f>
        <v>1949.076</v>
      </c>
    </row>
    <row r="4" spans="1:13" ht="19.899999999999999" customHeight="1">
      <c r="A4" s="24">
        <v>2</v>
      </c>
      <c r="B4" s="3">
        <v>4110012</v>
      </c>
      <c r="C4" s="3"/>
      <c r="D4" s="3"/>
      <c r="E4" s="3"/>
      <c r="F4" s="5">
        <v>45293</v>
      </c>
      <c r="G4" s="3"/>
      <c r="H4" s="4"/>
      <c r="I4" s="3">
        <f>I3+1</f>
        <v>2</v>
      </c>
      <c r="J4" s="5"/>
      <c r="K4" s="23"/>
      <c r="L4" s="4">
        <v>1847.14</v>
      </c>
      <c r="M4" s="29">
        <f>(L4+H4)*1.2</f>
        <v>2216.5680000000002</v>
      </c>
    </row>
    <row r="5" spans="1:13" ht="19.899999999999999" customHeight="1">
      <c r="A5" s="24">
        <v>2</v>
      </c>
      <c r="B5" s="3">
        <v>4110012</v>
      </c>
      <c r="C5" s="3"/>
      <c r="D5" s="3"/>
      <c r="E5" s="3"/>
      <c r="F5" s="5">
        <v>45294</v>
      </c>
      <c r="G5" s="3"/>
      <c r="H5" s="4"/>
      <c r="I5" s="3">
        <f t="shared" ref="I5:I17" si="0">I4+1</f>
        <v>3</v>
      </c>
      <c r="J5" s="5"/>
      <c r="K5" s="23"/>
      <c r="L5" s="4">
        <v>737.1</v>
      </c>
      <c r="M5" s="29">
        <f>(L5+H5)*1.2</f>
        <v>884.52</v>
      </c>
    </row>
    <row r="6" spans="1:13" ht="19.899999999999999" customHeight="1">
      <c r="A6" s="24">
        <v>3</v>
      </c>
      <c r="B6" s="3">
        <v>4110013</v>
      </c>
      <c r="C6" s="10"/>
      <c r="D6" s="3"/>
      <c r="E6" s="3"/>
      <c r="F6" s="5">
        <v>45295</v>
      </c>
      <c r="G6" s="3"/>
      <c r="H6" s="4"/>
      <c r="I6" s="3">
        <f t="shared" si="0"/>
        <v>4</v>
      </c>
      <c r="J6" s="5">
        <v>45296</v>
      </c>
      <c r="K6" s="23" t="s">
        <v>33</v>
      </c>
      <c r="L6" s="4">
        <v>846.93</v>
      </c>
      <c r="M6" s="29">
        <f>(L6+H6)*1.2</f>
        <v>1016.3159999999999</v>
      </c>
    </row>
    <row r="7" spans="1:13" ht="19.899999999999999" customHeight="1">
      <c r="A7" s="24">
        <v>2</v>
      </c>
      <c r="B7" s="3">
        <v>4110012</v>
      </c>
      <c r="C7" s="3"/>
      <c r="D7" s="3"/>
      <c r="E7" s="3"/>
      <c r="F7" s="5">
        <v>45296</v>
      </c>
      <c r="G7" s="3"/>
      <c r="H7" s="4"/>
      <c r="I7" s="3">
        <f t="shared" si="0"/>
        <v>5</v>
      </c>
      <c r="J7" s="5"/>
      <c r="K7" s="23"/>
      <c r="L7" s="4">
        <v>863.21</v>
      </c>
      <c r="M7" s="29">
        <f>(L7+H7)*1.2</f>
        <v>1035.8520000000001</v>
      </c>
    </row>
    <row r="8" spans="1:13" ht="19.899999999999999" customHeight="1">
      <c r="A8" s="24">
        <v>5</v>
      </c>
      <c r="B8" s="3">
        <v>4110015</v>
      </c>
      <c r="C8" s="3"/>
      <c r="D8" s="3"/>
      <c r="E8" s="3"/>
      <c r="F8" s="5">
        <v>45297</v>
      </c>
      <c r="G8" s="3"/>
      <c r="H8" s="4"/>
      <c r="I8" s="3">
        <f t="shared" si="0"/>
        <v>6</v>
      </c>
      <c r="J8" s="5"/>
      <c r="K8" s="23"/>
      <c r="L8" s="4">
        <v>1421.2</v>
      </c>
      <c r="M8" s="29">
        <f>(L8+H8)*1.2</f>
        <v>1705.44</v>
      </c>
    </row>
    <row r="9" spans="1:13" ht="19.899999999999999" customHeight="1">
      <c r="A9" s="24">
        <v>8</v>
      </c>
      <c r="B9" s="3">
        <v>4110018</v>
      </c>
      <c r="C9" s="3"/>
      <c r="D9" s="3"/>
      <c r="E9" s="3"/>
      <c r="F9" s="5">
        <v>45298</v>
      </c>
      <c r="G9" s="3"/>
      <c r="H9" s="4"/>
      <c r="I9" s="3">
        <f t="shared" si="0"/>
        <v>7</v>
      </c>
      <c r="J9" s="5"/>
      <c r="K9" s="23"/>
      <c r="L9" s="4">
        <v>1697.45</v>
      </c>
      <c r="M9" s="29">
        <f>(L9+H9)*1.2</f>
        <v>2036.94</v>
      </c>
    </row>
    <row r="10" spans="1:13" ht="19.899999999999999" customHeight="1">
      <c r="A10" s="24">
        <v>9</v>
      </c>
      <c r="B10" s="3">
        <v>4110019</v>
      </c>
      <c r="C10" s="3"/>
      <c r="D10" s="3"/>
      <c r="E10" s="3"/>
      <c r="F10" s="5">
        <v>45299</v>
      </c>
      <c r="G10" s="3"/>
      <c r="H10" s="4"/>
      <c r="I10" s="3">
        <f t="shared" si="0"/>
        <v>8</v>
      </c>
      <c r="J10" s="5"/>
      <c r="K10" s="25"/>
      <c r="L10" s="4">
        <v>4325.6000000000004</v>
      </c>
      <c r="M10" s="29">
        <f>(L10+H10)*1.2</f>
        <v>5190.72</v>
      </c>
    </row>
    <row r="11" spans="1:13" ht="19.899999999999999" customHeight="1">
      <c r="A11" s="24">
        <v>7</v>
      </c>
      <c r="B11" s="3">
        <v>4110017</v>
      </c>
      <c r="C11" s="3"/>
      <c r="D11" s="3"/>
      <c r="E11" s="3"/>
      <c r="F11" s="5">
        <v>45300</v>
      </c>
      <c r="G11" s="3"/>
      <c r="H11" s="4"/>
      <c r="I11" s="3">
        <f t="shared" si="0"/>
        <v>9</v>
      </c>
      <c r="J11" s="5">
        <v>45302</v>
      </c>
      <c r="K11" s="23" t="s">
        <v>33</v>
      </c>
      <c r="L11" s="4">
        <v>5214.63</v>
      </c>
      <c r="M11" s="29">
        <f>(L11+H11)*1.2</f>
        <v>6257.5559999999996</v>
      </c>
    </row>
    <row r="12" spans="1:13" ht="19.899999999999999" customHeight="1">
      <c r="A12" s="24">
        <v>5</v>
      </c>
      <c r="B12" s="3">
        <v>4110015</v>
      </c>
      <c r="C12" s="3"/>
      <c r="D12" s="3"/>
      <c r="E12" s="3"/>
      <c r="F12" s="5">
        <v>45301</v>
      </c>
      <c r="G12" s="3"/>
      <c r="H12" s="4"/>
      <c r="I12" s="3">
        <f t="shared" si="0"/>
        <v>10</v>
      </c>
      <c r="J12" s="5">
        <v>45306</v>
      </c>
      <c r="K12" s="23" t="s">
        <v>33</v>
      </c>
      <c r="L12" s="4">
        <v>473.71</v>
      </c>
      <c r="M12" s="29">
        <f>(L12+H12)*1.2</f>
        <v>568.452</v>
      </c>
    </row>
    <row r="13" spans="1:13" ht="19.899999999999999" customHeight="1">
      <c r="A13" s="24">
        <v>6</v>
      </c>
      <c r="B13" s="3">
        <v>4110016</v>
      </c>
      <c r="C13" s="3"/>
      <c r="D13" s="3"/>
      <c r="E13" s="3"/>
      <c r="F13" s="5">
        <v>45302</v>
      </c>
      <c r="G13" s="3"/>
      <c r="H13" s="4"/>
      <c r="I13" s="3">
        <f t="shared" si="0"/>
        <v>11</v>
      </c>
      <c r="J13" s="5">
        <v>45306</v>
      </c>
      <c r="K13" s="23" t="s">
        <v>33</v>
      </c>
      <c r="L13" s="4">
        <v>498.21</v>
      </c>
      <c r="M13" s="29">
        <f>(L13+H13)*1.2</f>
        <v>597.85199999999998</v>
      </c>
    </row>
    <row r="14" spans="1:13" ht="19.899999999999999" customHeight="1">
      <c r="A14" s="24">
        <v>1</v>
      </c>
      <c r="B14" s="3">
        <v>4110011</v>
      </c>
      <c r="C14" s="3"/>
      <c r="D14" s="3"/>
      <c r="E14" s="3"/>
      <c r="F14" s="5">
        <v>45303</v>
      </c>
      <c r="G14" s="3"/>
      <c r="H14" s="4"/>
      <c r="I14" s="3">
        <f t="shared" si="0"/>
        <v>12</v>
      </c>
      <c r="J14" s="5"/>
      <c r="K14" s="23"/>
      <c r="L14" s="4">
        <v>698.98</v>
      </c>
      <c r="M14" s="29">
        <f>(L14+H14)*1.2</f>
        <v>838.77599999999995</v>
      </c>
    </row>
    <row r="15" spans="1:13" ht="19.899999999999999" customHeight="1">
      <c r="A15" s="24">
        <v>4</v>
      </c>
      <c r="B15" s="3">
        <v>4110014</v>
      </c>
      <c r="C15" s="3"/>
      <c r="D15" s="3"/>
      <c r="E15" s="3"/>
      <c r="F15" s="5">
        <v>45304</v>
      </c>
      <c r="G15" s="3"/>
      <c r="H15" s="4"/>
      <c r="I15" s="3">
        <f t="shared" si="0"/>
        <v>13</v>
      </c>
      <c r="J15" s="5"/>
      <c r="K15" s="23"/>
      <c r="L15" s="4">
        <v>432.14</v>
      </c>
      <c r="M15" s="29">
        <f>(L15+H15)*1.2</f>
        <v>518.56799999999998</v>
      </c>
    </row>
    <row r="16" spans="1:13" ht="19.899999999999999" customHeight="1">
      <c r="A16" s="24">
        <v>3</v>
      </c>
      <c r="B16" s="3">
        <v>4110013</v>
      </c>
      <c r="C16" s="3"/>
      <c r="D16" s="3"/>
      <c r="E16" s="3"/>
      <c r="F16" s="5">
        <v>45305</v>
      </c>
      <c r="G16" s="3"/>
      <c r="H16" s="4"/>
      <c r="I16" s="3">
        <f t="shared" si="0"/>
        <v>14</v>
      </c>
      <c r="J16" s="5"/>
      <c r="K16" s="23"/>
      <c r="L16" s="4">
        <v>1111.68</v>
      </c>
      <c r="M16" s="29">
        <f>(L16+H16)*1.2</f>
        <v>1334.0160000000001</v>
      </c>
    </row>
    <row r="17" spans="1:13" ht="19.899999999999999" customHeight="1">
      <c r="A17" s="24">
        <v>3</v>
      </c>
      <c r="B17" s="3">
        <v>4110013</v>
      </c>
      <c r="C17" s="3"/>
      <c r="D17" s="3"/>
      <c r="E17" s="3"/>
      <c r="F17" s="5">
        <v>45323</v>
      </c>
      <c r="G17" s="3"/>
      <c r="H17" s="4"/>
      <c r="I17" s="3">
        <f t="shared" si="0"/>
        <v>15</v>
      </c>
      <c r="J17" s="5"/>
      <c r="K17" s="23"/>
      <c r="L17" s="4">
        <v>475.88</v>
      </c>
      <c r="M17" s="29">
        <f>(L17+H17)*1.2</f>
        <v>571.05599999999993</v>
      </c>
    </row>
    <row r="18" spans="1:13" ht="19.899999999999999" customHeight="1">
      <c r="A18" s="24">
        <v>3</v>
      </c>
      <c r="B18" s="3">
        <v>4110013</v>
      </c>
      <c r="C18" s="3"/>
      <c r="D18" s="3"/>
      <c r="E18" s="3"/>
      <c r="F18" s="5">
        <v>45324</v>
      </c>
      <c r="G18" s="3"/>
      <c r="H18" s="4"/>
      <c r="I18" s="3">
        <v>16</v>
      </c>
      <c r="J18" s="5"/>
      <c r="K18" s="23"/>
      <c r="L18" s="4">
        <v>77.86</v>
      </c>
      <c r="M18" s="29">
        <f>(L18+H18)*1.2</f>
        <v>93.432000000000002</v>
      </c>
    </row>
    <row r="19" spans="1:13" ht="19.899999999999999" customHeight="1">
      <c r="A19" s="36">
        <v>6</v>
      </c>
      <c r="B19" s="37">
        <v>4110016</v>
      </c>
      <c r="C19" s="37"/>
      <c r="D19" s="37"/>
      <c r="E19" s="37"/>
      <c r="F19" s="38">
        <v>45325</v>
      </c>
      <c r="G19" s="37"/>
      <c r="H19" s="39"/>
      <c r="I19" s="37">
        <v>17</v>
      </c>
      <c r="J19" s="38"/>
      <c r="K19" s="40"/>
      <c r="L19" s="39">
        <v>533.69000000000005</v>
      </c>
      <c r="M19" s="41">
        <f>(L19+H19)*1.2</f>
        <v>640.428</v>
      </c>
    </row>
    <row r="20" spans="1:13" ht="19.899999999999999" customHeight="1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</row>
    <row r="21" spans="1:13" ht="19.899999999999999" customHeight="1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</row>
    <row r="22" spans="1:13" ht="19.899999999999999" customHeight="1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</row>
    <row r="23" spans="1:13" ht="19.899999999999999" customHeight="1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</row>
    <row r="24" spans="1:13" ht="19.899999999999999" customHeight="1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</row>
    <row r="25" spans="1:13" ht="19.899999999999999" customHeight="1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</row>
    <row r="26" spans="1:13" ht="19.899999999999999" customHeight="1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</row>
    <row r="27" spans="1:13" ht="19.899999999999999" customHeight="1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</row>
    <row r="28" spans="1:13" ht="19.899999999999999" customHeight="1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</row>
    <row r="29" spans="1:13" ht="19.899999999999999" customHeight="1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</row>
    <row r="30" spans="1:13" ht="19.899999999999999" customHeight="1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</row>
    <row r="31" spans="1:13" ht="19.899999999999999" customHeight="1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</row>
    <row r="32" spans="1:13" ht="19.899999999999999" customHeight="1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</row>
    <row r="33" spans="1:13" ht="19.899999999999999" customHeight="1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</row>
    <row r="34" spans="1:13" ht="19.899999999999999" customHeight="1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</row>
    <row r="35" spans="1:13" ht="19.899999999999999" customHeight="1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</row>
    <row r="36" spans="1:13" ht="19.899999999999999" customHeight="1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</row>
    <row r="37" spans="1:13" ht="19.899999999999999" customHeight="1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</row>
    <row r="38" spans="1:13" ht="19.899999999999999" customHeight="1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</row>
    <row r="39" spans="1:13" ht="19.899999999999999" customHeight="1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</row>
    <row r="40" spans="1:13" ht="19.899999999999999" customHeight="1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</row>
    <row r="41" spans="1:13" ht="19.899999999999999" customHeight="1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</row>
    <row r="42" spans="1:13" ht="19.899999999999999" customHeight="1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</row>
    <row r="43" spans="1:13" ht="19.899999999999999" customHeight="1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</row>
    <row r="44" spans="1:13" ht="19.899999999999999" customHeight="1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</row>
    <row r="45" spans="1:13" ht="19.899999999999999" customHeight="1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</row>
    <row r="46" spans="1:13" ht="19.899999999999999" customHeight="1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</row>
    <row r="47" spans="1:13" ht="19.899999999999999" customHeight="1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</row>
    <row r="48" spans="1:13" ht="19.899999999999999" customHeight="1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</row>
    <row r="49" spans="1:13" ht="19.899999999999999" customHeight="1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</row>
    <row r="50" spans="1:13" ht="19.899999999999999" customHeight="1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</row>
    <row r="51" spans="1:13" ht="19.899999999999999" customHeight="1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</row>
    <row r="52" spans="1:13" ht="19.899999999999999" customHeight="1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</row>
    <row r="53" spans="1:13" ht="19.899999999999999" customHeight="1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</row>
    <row r="54" spans="1:13" ht="19.899999999999999" customHeight="1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</row>
    <row r="55" spans="1:13" ht="19.899999999999999" customHeight="1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</row>
    <row r="56" spans="1:13" ht="19.899999999999999" customHeight="1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</row>
    <row r="57" spans="1:13" ht="19.899999999999999" customHeight="1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</row>
    <row r="58" spans="1:13" ht="19.899999999999999" customHeight="1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</row>
    <row r="59" spans="1:13" ht="19.899999999999999" customHeight="1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</row>
    <row r="60" spans="1:13" ht="19.899999999999999" customHeight="1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</row>
    <row r="61" spans="1:13" ht="19.899999999999999" customHeight="1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</row>
    <row r="62" spans="1:13" ht="19.899999999999999" customHeight="1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</row>
    <row r="63" spans="1:13" ht="19.899999999999999" customHeight="1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</row>
    <row r="64" spans="1:13" ht="19.899999999999999" customHeight="1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</row>
    <row r="65" spans="1:13" ht="19.899999999999999" customHeight="1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</row>
    <row r="66" spans="1:13" ht="19.899999999999999" customHeight="1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</row>
    <row r="67" spans="1:13" ht="19.899999999999999" customHeight="1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</row>
    <row r="68" spans="1:13" ht="19.899999999999999" customHeight="1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</row>
    <row r="69" spans="1:13" ht="19.899999999999999" customHeight="1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</row>
    <row r="70" spans="1:13" ht="19.899999999999999" customHeight="1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</row>
    <row r="71" spans="1:13" ht="19.899999999999999" customHeight="1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</row>
    <row r="72" spans="1:13" ht="19.899999999999999" customHeight="1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</row>
    <row r="73" spans="1:13" ht="19.899999999999999" customHeight="1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</row>
    <row r="74" spans="1:13" ht="19.899999999999999" customHeight="1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</row>
    <row r="75" spans="1:13" ht="19.899999999999999" customHeight="1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</row>
    <row r="76" spans="1:13" ht="19.899999999999999" customHeight="1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</row>
    <row r="77" spans="1:13" ht="19.899999999999999" customHeight="1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</row>
    <row r="78" spans="1:13" ht="19.899999999999999" customHeight="1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</row>
    <row r="79" spans="1:13" ht="19.899999999999999" customHeight="1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</row>
    <row r="80" spans="1:13" ht="19.899999999999999" customHeight="1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</row>
    <row r="81" spans="1:13" ht="19.899999999999999" customHeight="1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</row>
    <row r="82" spans="1:13" ht="19.899999999999999" customHeight="1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</row>
    <row r="83" spans="1:13" ht="19.899999999999999" customHeight="1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</row>
    <row r="84" spans="1:13" ht="19.899999999999999" customHeight="1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</row>
    <row r="85" spans="1:13" ht="19.899999999999999" customHeight="1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</row>
    <row r="86" spans="1:13" ht="19.899999999999999" customHeight="1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</row>
    <row r="87" spans="1:13" ht="19.899999999999999" customHeight="1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</row>
    <row r="88" spans="1:13" ht="19.899999999999999" customHeight="1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</row>
    <row r="89" spans="1:13" ht="19.899999999999999" customHeight="1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</row>
    <row r="90" spans="1:13" ht="19.899999999999999" customHeight="1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</row>
    <row r="91" spans="1:13" ht="19.899999999999999" customHeight="1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</row>
    <row r="92" spans="1:13" ht="19.899999999999999" customHeight="1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</row>
    <row r="93" spans="1:13" ht="19.899999999999999" customHeight="1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</row>
    <row r="94" spans="1:13" ht="19.899999999999999" customHeight="1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</row>
    <row r="95" spans="1:13" ht="19.899999999999999" customHeight="1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</row>
    <row r="96" spans="1:13" ht="19.899999999999999" customHeight="1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</row>
    <row r="97" spans="1:13" ht="19.899999999999999" customHeight="1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</row>
    <row r="98" spans="1:13" ht="19.899999999999999" customHeight="1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</row>
    <row r="99" spans="1:13" ht="19.899999999999999" customHeight="1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</row>
    <row r="100" spans="1:13" ht="19.899999999999999" customHeight="1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</row>
    <row r="101" spans="1:13" ht="19.899999999999999" customHeight="1"/>
    <row r="102" spans="1:13" ht="19.899999999999999" customHeight="1"/>
  </sheetData>
  <conditionalFormatting sqref="A3:M17 F18:F19">
    <cfRule type="expression" dxfId="8" priority="8">
      <formula>AND($K3="Oui")</formula>
    </cfRule>
  </conditionalFormatting>
  <conditionalFormatting sqref="A3:M17 F18:M19">
    <cfRule type="expression" dxfId="7" priority="7">
      <formula>AND($J3="",$E3&gt;0)</formula>
    </cfRule>
  </conditionalFormatting>
  <conditionalFormatting sqref="J3:J17">
    <cfRule type="expression" dxfId="6" priority="6">
      <formula>IFERROR(AND($K3&lt;1,$J3&lt;EDATE(TODAY(),-1)),"")</formula>
    </cfRule>
  </conditionalFormatting>
  <conditionalFormatting sqref="K1">
    <cfRule type="cellIs" dxfId="5" priority="9" operator="greaterThan">
      <formula>0</formula>
    </cfRule>
  </conditionalFormatting>
  <conditionalFormatting sqref="A18:B18">
    <cfRule type="expression" dxfId="4" priority="1">
      <formula>AND($J18="",$E18&gt;0)</formula>
    </cfRule>
    <cfRule type="expression" dxfId="3" priority="2">
      <formula>AND($K18="Oui")</formula>
    </cfRule>
  </conditionalFormatting>
  <conditionalFormatting sqref="C18:E18 A19:E19 G18:M19">
    <cfRule type="expression" dxfId="2" priority="5">
      <formula>AND($K18="Oui")</formula>
    </cfRule>
  </conditionalFormatting>
  <conditionalFormatting sqref="C18:E18 A19:E19">
    <cfRule type="expression" dxfId="1" priority="4">
      <formula>AND($J18="",$E18&gt;0)</formula>
    </cfRule>
  </conditionalFormatting>
  <conditionalFormatting sqref="J18:J19">
    <cfRule type="expression" dxfId="0" priority="3">
      <formula>IFERROR(AND($K18&lt;1,$J18&lt;EDATE(TODAY(),-1)),"")</formula>
    </cfRule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Yves Diennet</cp:lastModifiedBy>
  <dcterms:created xsi:type="dcterms:W3CDTF">2015-06-05T18:19:34Z</dcterms:created>
  <dcterms:modified xsi:type="dcterms:W3CDTF">2024-09-05T08:55:35Z</dcterms:modified>
</cp:coreProperties>
</file>