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30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084F82F2-D1A8-4A0F-B84C-0B194F168FFD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Feuil2" sheetId="2" r:id="rId1"/>
    <sheet name="Actions correctiv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2" l="1"/>
  <c r="H11" i="2" s="1"/>
  <c r="D12" i="2"/>
  <c r="D13" i="2"/>
  <c r="D14" i="2"/>
  <c r="D15" i="2"/>
  <c r="D16" i="2"/>
  <c r="D17" i="2"/>
  <c r="C11" i="2"/>
  <c r="C12" i="2"/>
  <c r="C13" i="2"/>
  <c r="C14" i="2"/>
  <c r="C15" i="2"/>
  <c r="C16" i="2"/>
  <c r="C17" i="2"/>
  <c r="G11" i="2"/>
  <c r="B2" i="2"/>
  <c r="A1" i="2"/>
  <c r="G26" i="1"/>
  <c r="G25" i="1"/>
  <c r="G24" i="1"/>
  <c r="G23" i="1"/>
  <c r="G22" i="1"/>
  <c r="G18" i="1"/>
  <c r="G17" i="1"/>
  <c r="G13" i="1"/>
  <c r="G12" i="1"/>
  <c r="G11" i="1"/>
  <c r="G8" i="1"/>
  <c r="G7" i="1"/>
  <c r="G6" i="1"/>
  <c r="J6" i="1" s="1"/>
  <c r="G3" i="1"/>
  <c r="G2" i="1"/>
  <c r="G1" i="1"/>
  <c r="J11" i="1" l="1"/>
  <c r="J22" i="1"/>
  <c r="J1" i="1"/>
  <c r="J17" i="1"/>
  <c r="D7" i="2" l="1"/>
  <c r="H7" i="2" s="1"/>
  <c r="D8" i="2"/>
  <c r="H8" i="2" s="1"/>
  <c r="D10" i="2"/>
  <c r="H10" i="2" s="1"/>
  <c r="D9" i="2"/>
  <c r="H9" i="2" s="1"/>
  <c r="C7" i="2"/>
  <c r="G7" i="2" s="1"/>
  <c r="C10" i="2"/>
  <c r="G10" i="2" s="1"/>
  <c r="C8" i="2"/>
  <c r="G8" i="2" s="1"/>
  <c r="C9" i="2"/>
  <c r="G9" i="2" s="1"/>
  <c r="D6" i="2"/>
  <c r="H6" i="2" s="1"/>
  <c r="C6" i="2"/>
  <c r="G6" i="2" s="1"/>
</calcChain>
</file>

<file path=xl/sharedStrings.xml><?xml version="1.0" encoding="utf-8"?>
<sst xmlns="http://schemas.openxmlformats.org/spreadsheetml/2006/main" count="45" uniqueCount="32">
  <si>
    <t xml:space="preserve">Presse 9000T=&gt; Plus de descente de la traverse </t>
  </si>
  <si>
    <t>Réalisation d'essais après chaque intervention</t>
  </si>
  <si>
    <t>ok</t>
  </si>
  <si>
    <t>réaliser un mode opératoire sur l'utilisation et l'interprétation de l'IHM</t>
  </si>
  <si>
    <t>lors d'un dépannage définir le role de chacun (réalisation de groupe conjoint prod/maintenance)</t>
  </si>
  <si>
    <t>Bâche de trempe V3 Hausse pression hydraulique</t>
  </si>
  <si>
    <t>Rajouter le contrôle de la grille en MN1</t>
  </si>
  <si>
    <t>Remplacer la grille par une grille inox</t>
  </si>
  <si>
    <t xml:space="preserve"> </t>
  </si>
  <si>
    <t>Remplacer turbine par une pompe electrique</t>
  </si>
  <si>
    <t>annulé</t>
  </si>
  <si>
    <t>Four C9</t>
  </si>
  <si>
    <t>Alerte sur plan de maintenance</t>
  </si>
  <si>
    <t>Définition partie bruleurs et sécurité active</t>
  </si>
  <si>
    <t>Alerte défaut supervision</t>
  </si>
  <si>
    <t xml:space="preserve">Four C7 </t>
  </si>
  <si>
    <t>Plaquage porte</t>
  </si>
  <si>
    <t>Contrôle régulation zone 1 et 2</t>
  </si>
  <si>
    <t>OK</t>
  </si>
  <si>
    <t xml:space="preserve">FA3 =&gt; Rupture des câbles d'équilibrages </t>
  </si>
  <si>
    <t>Extension de la cabine opérateur</t>
  </si>
  <si>
    <t>Remplacement du câble</t>
  </si>
  <si>
    <t>Remplacement du distributeur hydraulique platine inférieure</t>
  </si>
  <si>
    <t>Ajout d'un contrôle de graissage de la poulie dans la gamme de maintenance préventive</t>
  </si>
  <si>
    <t>Ajout d'une protection du câble au niveau de la poulie</t>
  </si>
  <si>
    <t>semaine</t>
  </si>
  <si>
    <t>Mois</t>
  </si>
  <si>
    <t>nb 8D soldé</t>
  </si>
  <si>
    <t>nb 8D en cours</t>
  </si>
  <si>
    <r>
      <t xml:space="preserve">N°mois </t>
    </r>
    <r>
      <rPr>
        <b/>
        <sz val="11"/>
        <color rgb="FFFF0000"/>
        <rFont val="Calibri"/>
        <family val="2"/>
      </rPr>
      <t>→</t>
    </r>
  </si>
  <si>
    <t>soldé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</si>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</sst>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40C]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3" xfId="0" applyBorder="1" applyAlignment="1">
      <alignment horizontal="justify" vertical="justify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3" xfId="0" applyFill="1" applyBorder="1" applyAlignment="1">
      <alignment horizontal="justify" vertical="justify"/>
    </xf>
    <xf numFmtId="164" fontId="0" fillId="5" borderId="3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0" xfId="0" applyFill="1" applyAlignment="1">
      <alignment horizontal="justify" vertical="justify"/>
    </xf>
    <xf numFmtId="164" fontId="0" fillId="4" borderId="0" xfId="0" applyNumberFormat="1" applyFill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0" fontId="0" fillId="7" borderId="5" xfId="0" applyFill="1" applyBorder="1"/>
    <xf numFmtId="0" fontId="0" fillId="6" borderId="16" xfId="0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14" fontId="1" fillId="8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8" borderId="0" xfId="0" applyFont="1" applyFill="1"/>
    <xf numFmtId="0" fontId="0" fillId="8" borderId="14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14" fontId="0" fillId="0" borderId="0" xfId="0" applyNumberFormat="1"/>
    <xf numFmtId="0" fontId="0" fillId="9" borderId="18" xfId="0" applyFill="1" applyBorder="1"/>
    <xf numFmtId="0" fontId="0" fillId="9" borderId="19" xfId="0" applyFill="1" applyBorder="1"/>
    <xf numFmtId="0" fontId="0" fillId="9" borderId="20" xfId="0" applyFill="1" applyBorder="1"/>
    <xf numFmtId="0" fontId="0" fillId="9" borderId="21" xfId="0" applyFill="1" applyBorder="1"/>
    <xf numFmtId="0" fontId="0" fillId="9" borderId="22" xfId="0" applyFill="1" applyBorder="1"/>
    <xf numFmtId="14" fontId="2" fillId="2" borderId="8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5" xfId="0" applyNumberFormat="1" applyFont="1" applyFill="1" applyBorder="1" applyAlignment="1">
      <alignment horizontal="center" vertical="center" wrapText="1"/>
    </xf>
    <xf numFmtId="14" fontId="2" fillId="2" borderId="6" xfId="0" applyNumberFormat="1" applyFont="1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/>
    <xf numFmtId="0" fontId="0" fillId="7" borderId="6" xfId="0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43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workbookViewId="0">
      <selection activeCell="K25" sqref="K25"/>
    </sheetView>
  </sheetViews>
  <sheetFormatPr baseColWidth="10" defaultRowHeight="15" x14ac:dyDescent="0.25"/>
  <cols>
    <col min="3" max="3" width="13.140625" customWidth="1"/>
    <col min="4" max="4" width="13.42578125" customWidth="1"/>
  </cols>
  <sheetData>
    <row r="1" spans="1:11" x14ac:dyDescent="0.25">
      <c r="A1" s="22">
        <f ca="1">TODAY()</f>
        <v>45428</v>
      </c>
    </row>
    <row r="2" spans="1:11" x14ac:dyDescent="0.25">
      <c r="A2" s="23" t="s">
        <v>29</v>
      </c>
      <c r="B2" s="24">
        <f ca="1">MONTH(TODAY())</f>
        <v>5</v>
      </c>
    </row>
    <row r="5" spans="1:11" x14ac:dyDescent="0.25">
      <c r="A5" s="12" t="s">
        <v>25</v>
      </c>
      <c r="B5" s="13" t="s">
        <v>26</v>
      </c>
      <c r="C5" s="14" t="s">
        <v>27</v>
      </c>
      <c r="D5" s="52" t="s">
        <v>28</v>
      </c>
      <c r="G5" s="25" t="s">
        <v>30</v>
      </c>
      <c r="H5" s="26" t="s">
        <v>31</v>
      </c>
      <c r="J5" s="27">
        <v>45292</v>
      </c>
      <c r="K5" s="27">
        <v>45322</v>
      </c>
    </row>
    <row r="6" spans="1:11" x14ac:dyDescent="0.25">
      <c r="A6" s="15">
        <v>5</v>
      </c>
      <c r="B6" s="16">
        <v>45293</v>
      </c>
      <c r="C6" s="53">
        <f ca="1">IF(TODAY()&gt;=J5,SUMPRODUCT(('Actions corrective'!A:A&gt;=Feuil2!J5)*('Actions corrective'!A:A&lt;=Feuil2!K5)*('Actions corrective'!J:J="soldé")),"")</f>
        <v>1</v>
      </c>
      <c r="D6" s="53">
        <f ca="1">IF(TODAY()&gt;=J5,SUMPRODUCT(('Actions corrective'!A:A&gt;=Feuil2!J5)*('Actions corrective'!A:A&lt;=Feuil2!K5)*('Actions corrective'!J:J="en cours")),"")</f>
        <v>1</v>
      </c>
      <c r="G6" s="28">
        <f t="shared" ref="G6:H11" ca="1" si="0">C6</f>
        <v>1</v>
      </c>
      <c r="H6" s="29">
        <f t="shared" ca="1" si="0"/>
        <v>1</v>
      </c>
      <c r="J6" s="27">
        <v>45323</v>
      </c>
      <c r="K6" s="27">
        <v>45351</v>
      </c>
    </row>
    <row r="7" spans="1:11" x14ac:dyDescent="0.25">
      <c r="A7" s="17">
        <v>9</v>
      </c>
      <c r="B7" s="18">
        <v>45324</v>
      </c>
      <c r="C7" s="19">
        <f ca="1">IF(TODAY()&gt;=J6,SUMPRODUCT(('Actions corrective'!A:A&gt;=Feuil2!J6)*('Actions corrective'!A:A&lt;=Feuil2!K6)*('Actions corrective'!J:J="soldé")),"")</f>
        <v>0</v>
      </c>
      <c r="D7" s="19">
        <f ca="1">IF(TODAY()&gt;=J6,SUMPRODUCT(('Actions corrective'!A:A&gt;=Feuil2!J6)*('Actions corrective'!A:A&lt;=Feuil2!K6)*('Actions corrective'!J:J="en cours")),"")</f>
        <v>1</v>
      </c>
      <c r="G7" s="30">
        <f t="shared" ca="1" si="0"/>
        <v>0</v>
      </c>
      <c r="H7" s="31">
        <f t="shared" ca="1" si="0"/>
        <v>1</v>
      </c>
      <c r="J7" s="27">
        <v>45352</v>
      </c>
      <c r="K7" s="27">
        <v>45382</v>
      </c>
    </row>
    <row r="8" spans="1:11" x14ac:dyDescent="0.25">
      <c r="A8" s="17">
        <v>13</v>
      </c>
      <c r="B8" s="18">
        <v>45353</v>
      </c>
      <c r="C8" s="19">
        <f ca="1">IF(TODAY()&gt;=J7,SUMPRODUCT(('Actions corrective'!A:A&gt;=Feuil2!J7)*('Actions corrective'!A:A&lt;=Feuil2!K7)*('Actions corrective'!J:J="soldé")),"")</f>
        <v>0</v>
      </c>
      <c r="D8" s="19">
        <f ca="1">IF(TODAY()&gt;=J7,SUMPRODUCT(('Actions corrective'!A:A&gt;=Feuil2!J7)*('Actions corrective'!A:A&lt;=Feuil2!K7)*('Actions corrective'!J:J="en cours")),"")</f>
        <v>0</v>
      </c>
      <c r="G8" s="30">
        <f t="shared" ca="1" si="0"/>
        <v>0</v>
      </c>
      <c r="H8" s="31">
        <f t="shared" ca="1" si="0"/>
        <v>0</v>
      </c>
      <c r="J8" s="27">
        <v>45383</v>
      </c>
      <c r="K8" s="27">
        <v>45412</v>
      </c>
    </row>
    <row r="9" spans="1:11" x14ac:dyDescent="0.25">
      <c r="A9" s="17">
        <v>18</v>
      </c>
      <c r="B9" s="18">
        <v>45384</v>
      </c>
      <c r="C9" s="19">
        <f ca="1">IF(TODAY()&gt;=J8,SUMPRODUCT(('Actions corrective'!A:A&gt;=Feuil2!J8)*('Actions corrective'!A:A&lt;=Feuil2!K8)*('Actions corrective'!J:J="soldé")),"")</f>
        <v>1</v>
      </c>
      <c r="D9" s="19">
        <f ca="1">IF(TODAY()&gt;=J8,SUMPRODUCT(('Actions corrective'!A:A&gt;=Feuil2!J8)*('Actions corrective'!A:A&lt;=Feuil2!K8)*('Actions corrective'!J:J="en cours")),"")</f>
        <v>1</v>
      </c>
      <c r="G9" s="30">
        <f t="shared" ca="1" si="0"/>
        <v>1</v>
      </c>
      <c r="H9" s="31">
        <f t="shared" ca="1" si="0"/>
        <v>1</v>
      </c>
      <c r="J9" s="27">
        <v>45413</v>
      </c>
      <c r="K9" s="27">
        <v>45443</v>
      </c>
    </row>
    <row r="10" spans="1:11" x14ac:dyDescent="0.25">
      <c r="A10" s="17">
        <v>22</v>
      </c>
      <c r="B10" s="18">
        <v>45414</v>
      </c>
      <c r="C10" s="19">
        <f ca="1">IF(TODAY()&gt;=J9,SUMPRODUCT(('Actions corrective'!A:A&gt;=Feuil2!J9)*('Actions corrective'!A:A&lt;=Feuil2!K9)*('Actions corrective'!J:J="soldé")),"")</f>
        <v>0</v>
      </c>
      <c r="D10" s="19">
        <f ca="1">IF(TODAY()&gt;=J9,SUMPRODUCT(('Actions corrective'!A:A&gt;=Feuil2!J9)*('Actions corrective'!A:A&lt;=Feuil2!K9)*('Actions corrective'!J:J="en cours")),"")</f>
        <v>0</v>
      </c>
      <c r="G10" s="31">
        <f t="shared" ca="1" si="0"/>
        <v>0</v>
      </c>
      <c r="H10" s="31">
        <f t="shared" ca="1" si="0"/>
        <v>0</v>
      </c>
      <c r="J10" s="27">
        <v>45444</v>
      </c>
      <c r="K10" s="27">
        <v>45473</v>
      </c>
    </row>
    <row r="11" spans="1:11" x14ac:dyDescent="0.25">
      <c r="A11" s="17">
        <v>26</v>
      </c>
      <c r="B11" s="18">
        <v>45445</v>
      </c>
      <c r="C11" s="19" t="str">
        <f ca="1">IF(TODAY()&gt;=J10,SUMPRODUCT(('Actions corrective'!A:A&gt;=Feuil2!J10)*('Actions corrective'!A:A&lt;=Feuil2!K10)*('Actions corrective'!J:J="soldé")),"")</f>
        <v/>
      </c>
      <c r="D11" s="19" t="str">
        <f ca="1">IF(TODAY()&gt;=J10,SUMPRODUCT(('Actions corrective'!A:A&gt;=Feuil2!J10)*('Actions corrective'!A:A&lt;=Feuil2!K10)*('Actions corrective'!J:J="en cours")),"")</f>
        <v/>
      </c>
      <c r="G11" s="31" t="str">
        <f t="shared" ca="1" si="0"/>
        <v/>
      </c>
      <c r="H11" s="31" t="str">
        <f t="shared" ca="1" si="0"/>
        <v/>
      </c>
      <c r="J11" s="27">
        <v>45474</v>
      </c>
      <c r="K11" s="27">
        <v>45504</v>
      </c>
    </row>
    <row r="12" spans="1:11" x14ac:dyDescent="0.25">
      <c r="A12" s="17">
        <v>31</v>
      </c>
      <c r="B12" s="18">
        <v>45475</v>
      </c>
      <c r="C12" s="19" t="str">
        <f ca="1">IF(TODAY()&gt;=J11,SUMPRODUCT(('Actions corrective'!A:A&gt;=Feuil2!J11)*('Actions corrective'!A:A&lt;=Feuil2!K11)*('Actions corrective'!J:J="soldé")),"")</f>
        <v/>
      </c>
      <c r="D12" s="19" t="str">
        <f ca="1">IF(TODAY()&gt;=J11,SUMPRODUCT(('Actions corrective'!A:A&gt;=Feuil2!J11)*('Actions corrective'!A:A&lt;=Feuil2!K11)*('Actions corrective'!J:J="en cours")),"")</f>
        <v/>
      </c>
      <c r="G12" s="31"/>
      <c r="H12" s="31"/>
      <c r="J12" s="27">
        <v>45505</v>
      </c>
      <c r="K12" s="27">
        <v>45535</v>
      </c>
    </row>
    <row r="13" spans="1:11" x14ac:dyDescent="0.25">
      <c r="A13" s="17">
        <v>35</v>
      </c>
      <c r="B13" s="18">
        <v>45506</v>
      </c>
      <c r="C13" s="19" t="str">
        <f ca="1">IF(TODAY()&gt;=J12,SUMPRODUCT(('Actions corrective'!A:A&gt;=Feuil2!J12)*('Actions corrective'!A:A&lt;=Feuil2!K12)*('Actions corrective'!J:J="soldé")),"")</f>
        <v/>
      </c>
      <c r="D13" s="19" t="str">
        <f ca="1">IF(TODAY()&gt;=J12,SUMPRODUCT(('Actions corrective'!A:A&gt;=Feuil2!J12)*('Actions corrective'!A:A&lt;=Feuil2!K12)*('Actions corrective'!J:J="en cours")),"")</f>
        <v/>
      </c>
      <c r="G13" s="31"/>
      <c r="H13" s="31"/>
      <c r="J13" s="27">
        <v>45536</v>
      </c>
      <c r="K13" s="27">
        <v>45565</v>
      </c>
    </row>
    <row r="14" spans="1:11" x14ac:dyDescent="0.25">
      <c r="A14" s="17">
        <v>39</v>
      </c>
      <c r="B14" s="18">
        <v>45537</v>
      </c>
      <c r="C14" s="19" t="str">
        <f ca="1">IF(TODAY()&gt;=J13,SUMPRODUCT(('Actions corrective'!A:A&gt;=Feuil2!J13)*('Actions corrective'!A:A&lt;=Feuil2!K13)*('Actions corrective'!J:J="soldé")),"")</f>
        <v/>
      </c>
      <c r="D14" s="19" t="str">
        <f ca="1">IF(TODAY()&gt;=J13,SUMPRODUCT(('Actions corrective'!A:A&gt;=Feuil2!J13)*('Actions corrective'!A:A&lt;=Feuil2!K13)*('Actions corrective'!J:J="en cours")),"")</f>
        <v/>
      </c>
      <c r="G14" s="31"/>
      <c r="H14" s="31"/>
      <c r="J14" s="27">
        <v>45566</v>
      </c>
      <c r="K14" s="27">
        <v>45596</v>
      </c>
    </row>
    <row r="15" spans="1:11" x14ac:dyDescent="0.25">
      <c r="A15" s="17">
        <v>44</v>
      </c>
      <c r="B15" s="18">
        <v>45567</v>
      </c>
      <c r="C15" s="19" t="str">
        <f ca="1">IF(TODAY()&gt;=J14,SUMPRODUCT(('Actions corrective'!A:A&gt;=Feuil2!J14)*('Actions corrective'!A:A&lt;=Feuil2!K14)*('Actions corrective'!J:J="soldé")),"")</f>
        <v/>
      </c>
      <c r="D15" s="19" t="str">
        <f ca="1">IF(TODAY()&gt;=J14,SUMPRODUCT(('Actions corrective'!A:A&gt;=Feuil2!J14)*('Actions corrective'!A:A&lt;=Feuil2!K14)*('Actions corrective'!J:J="en cours")),"")</f>
        <v/>
      </c>
      <c r="G15" s="31"/>
      <c r="H15" s="31"/>
      <c r="J15" s="27">
        <v>45597</v>
      </c>
      <c r="K15" s="27">
        <v>45626</v>
      </c>
    </row>
    <row r="16" spans="1:11" x14ac:dyDescent="0.25">
      <c r="A16" s="17">
        <v>48</v>
      </c>
      <c r="B16" s="18">
        <v>45598</v>
      </c>
      <c r="C16" s="19" t="str">
        <f ca="1">IF(TODAY()&gt;=J15,SUMPRODUCT(('Actions corrective'!A:A&gt;=Feuil2!J15)*('Actions corrective'!A:A&lt;=Feuil2!K15)*('Actions corrective'!J:J="soldé")),"")</f>
        <v/>
      </c>
      <c r="D16" s="19" t="str">
        <f ca="1">IF(TODAY()&gt;=J15,SUMPRODUCT(('Actions corrective'!A:A&gt;=Feuil2!J15)*('Actions corrective'!A:A&lt;=Feuil2!K15)*('Actions corrective'!J:J="en cours")),"")</f>
        <v/>
      </c>
      <c r="G16" s="31"/>
      <c r="H16" s="31"/>
      <c r="J16" s="27">
        <v>45627</v>
      </c>
      <c r="K16" s="27">
        <v>45657</v>
      </c>
    </row>
    <row r="17" spans="1:8" x14ac:dyDescent="0.25">
      <c r="A17" s="20">
        <v>52</v>
      </c>
      <c r="B17" s="21">
        <v>45628</v>
      </c>
      <c r="C17" s="54" t="str">
        <f ca="1">IF(TODAY()&gt;=J16,SUMPRODUCT(('Actions corrective'!A:A&gt;=Feuil2!J16)*('Actions corrective'!A:A&lt;=Feuil2!K16)*('Actions corrective'!J:J="soldé")),"")</f>
        <v/>
      </c>
      <c r="D17" s="54" t="str">
        <f ca="1">IF(TODAY()&gt;=J16,SUMPRODUCT(('Actions corrective'!A:A&gt;=Feuil2!J16)*('Actions corrective'!A:A&lt;=Feuil2!K16)*('Actions corrective'!J:J="en cours")),"")</f>
        <v/>
      </c>
      <c r="G17" s="32"/>
      <c r="H17" s="3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6"/>
  <sheetViews>
    <sheetView zoomScale="70" zoomScaleNormal="70" workbookViewId="0">
      <selection activeCell="L11" sqref="L11"/>
    </sheetView>
  </sheetViews>
  <sheetFormatPr baseColWidth="10" defaultRowHeight="15" x14ac:dyDescent="0.25"/>
  <cols>
    <col min="1" max="1" width="38" customWidth="1"/>
    <col min="2" max="2" width="39.5703125" customWidth="1"/>
    <col min="3" max="3" width="45.5703125" customWidth="1"/>
    <col min="10" max="10" width="23.140625" customWidth="1"/>
  </cols>
  <sheetData>
    <row r="1" spans="1:10" ht="28.5" customHeight="1" x14ac:dyDescent="0.25">
      <c r="A1" s="42">
        <v>45303</v>
      </c>
      <c r="B1" s="45" t="s">
        <v>0</v>
      </c>
      <c r="C1" s="1" t="s">
        <v>1</v>
      </c>
      <c r="D1" s="1"/>
      <c r="E1" s="2"/>
      <c r="F1" s="3">
        <v>45306</v>
      </c>
      <c r="G1" s="3" t="str">
        <f ca="1">IF(F1&lt;TODAY(),IF(I1="ok","","en retard"),IF(I1="ok","","à venir"))</f>
        <v/>
      </c>
      <c r="H1" s="3">
        <v>45306</v>
      </c>
      <c r="I1" s="2" t="s">
        <v>2</v>
      </c>
      <c r="J1" s="39" t="str">
        <f ca="1">IF(COUNTIF(B1:G3,"à venir"),"en cours","soldé")</f>
        <v>soldé</v>
      </c>
    </row>
    <row r="2" spans="1:10" ht="39.950000000000003" customHeight="1" x14ac:dyDescent="0.25">
      <c r="A2" s="43"/>
      <c r="B2" s="46"/>
      <c r="C2" s="1" t="s">
        <v>3</v>
      </c>
      <c r="D2" s="1"/>
      <c r="E2" s="2"/>
      <c r="F2" s="3">
        <v>45306</v>
      </c>
      <c r="G2" s="3" t="str">
        <f ca="1">IF(F2&lt;TODAY(),IF(I2="ok","","en retard"),IF(I2="ok","","à venir"))</f>
        <v/>
      </c>
      <c r="H2" s="3">
        <v>45306</v>
      </c>
      <c r="I2" s="2" t="s">
        <v>2</v>
      </c>
      <c r="J2" s="40"/>
    </row>
    <row r="3" spans="1:10" ht="33" customHeight="1" x14ac:dyDescent="0.25">
      <c r="A3" s="44"/>
      <c r="B3" s="47"/>
      <c r="C3" s="1" t="s">
        <v>4</v>
      </c>
      <c r="D3" s="1"/>
      <c r="E3" s="2"/>
      <c r="F3" s="3">
        <v>45306</v>
      </c>
      <c r="G3" s="3" t="str">
        <f t="shared" ref="G3" ca="1" si="0">IF(F3&lt;TODAY(),IF(I3="ok","","en retard"),IF(I3="ok","","à venir"))</f>
        <v/>
      </c>
      <c r="H3" s="3">
        <v>45306</v>
      </c>
      <c r="I3" s="2" t="s">
        <v>2</v>
      </c>
      <c r="J3" s="41"/>
    </row>
    <row r="4" spans="1:10" x14ac:dyDescent="0.25">
      <c r="A4" s="10"/>
      <c r="B4" s="4"/>
      <c r="C4" s="8"/>
      <c r="D4" s="8"/>
      <c r="E4" s="4"/>
      <c r="F4" s="9"/>
      <c r="G4" s="9"/>
      <c r="H4" s="9"/>
      <c r="I4" s="4"/>
      <c r="J4" s="11"/>
    </row>
    <row r="5" spans="1:10" x14ac:dyDescent="0.25">
      <c r="A5" s="10"/>
      <c r="B5" s="4"/>
      <c r="C5" s="8"/>
      <c r="D5" s="8"/>
      <c r="E5" s="4"/>
      <c r="F5" s="9"/>
      <c r="G5" s="9"/>
      <c r="H5" s="9"/>
      <c r="I5" s="4"/>
      <c r="J5" s="11"/>
    </row>
    <row r="6" spans="1:10" ht="12.6" customHeight="1" x14ac:dyDescent="0.25">
      <c r="A6" s="49">
        <v>45292</v>
      </c>
      <c r="B6" s="45" t="s">
        <v>5</v>
      </c>
      <c r="C6" s="1" t="s">
        <v>6</v>
      </c>
      <c r="D6" s="1"/>
      <c r="E6" s="2"/>
      <c r="F6" s="3">
        <v>45383</v>
      </c>
      <c r="G6" s="3" t="str">
        <f ca="1">IF(F6&lt;TODAY(),IF(I6="ok","","en retard"),IF(I6="ok","","à venir"))</f>
        <v/>
      </c>
      <c r="H6" s="3">
        <v>45376</v>
      </c>
      <c r="I6" s="2" t="s">
        <v>2</v>
      </c>
      <c r="J6" s="39" t="str">
        <f ca="1">IF(COUNTIF(B6:G8,"à venir"),"en cours",IF(COUNTIF(B6:G8,"en retard"),"en cours","soldé"))</f>
        <v>en cours</v>
      </c>
    </row>
    <row r="7" spans="1:10" ht="15" customHeight="1" x14ac:dyDescent="0.25">
      <c r="A7" s="50"/>
      <c r="B7" s="46"/>
      <c r="C7" s="5" t="s">
        <v>7</v>
      </c>
      <c r="D7" s="5"/>
      <c r="E7" s="2"/>
      <c r="F7" s="6">
        <v>45444</v>
      </c>
      <c r="G7" s="6" t="str">
        <f t="shared" ref="G7:G8" ca="1" si="1">IF(F7&lt;TODAY(),IF(I7="ok","","en retard"),IF(I7="ok","","à venir"))</f>
        <v>à venir</v>
      </c>
      <c r="H7" s="6" t="s">
        <v>8</v>
      </c>
      <c r="I7" s="7" t="s">
        <v>8</v>
      </c>
      <c r="J7" s="40"/>
    </row>
    <row r="8" spans="1:10" ht="15.95" customHeight="1" x14ac:dyDescent="0.25">
      <c r="A8" s="51"/>
      <c r="B8" s="47"/>
      <c r="C8" s="5" t="s">
        <v>9</v>
      </c>
      <c r="D8" s="5"/>
      <c r="E8" s="7"/>
      <c r="F8" s="6">
        <v>45627</v>
      </c>
      <c r="G8" s="6" t="str">
        <f t="shared" ca="1" si="1"/>
        <v/>
      </c>
      <c r="H8" s="6" t="s">
        <v>10</v>
      </c>
      <c r="I8" s="7" t="s">
        <v>2</v>
      </c>
      <c r="J8" s="41"/>
    </row>
    <row r="9" spans="1:10" x14ac:dyDescent="0.25">
      <c r="A9" s="10"/>
      <c r="B9" s="4"/>
      <c r="C9" s="8"/>
      <c r="D9" s="8"/>
      <c r="E9" s="4"/>
      <c r="F9" s="9"/>
      <c r="G9" s="9"/>
      <c r="H9" s="9"/>
      <c r="I9" s="4"/>
      <c r="J9" s="11"/>
    </row>
    <row r="10" spans="1:10" x14ac:dyDescent="0.25">
      <c r="A10" s="10"/>
      <c r="B10" s="4"/>
      <c r="C10" s="8"/>
      <c r="D10" s="8"/>
      <c r="E10" s="4"/>
      <c r="F10" s="9"/>
      <c r="G10" s="9"/>
      <c r="H10" s="9"/>
      <c r="I10" s="4"/>
      <c r="J10" s="11"/>
    </row>
    <row r="11" spans="1:10" ht="21.6" customHeight="1" x14ac:dyDescent="0.25">
      <c r="A11" s="42">
        <v>45323</v>
      </c>
      <c r="B11" s="45" t="s">
        <v>11</v>
      </c>
      <c r="C11" s="1" t="s">
        <v>12</v>
      </c>
      <c r="D11" s="1"/>
      <c r="E11" s="2"/>
      <c r="F11" s="3">
        <v>45352</v>
      </c>
      <c r="G11" s="3" t="str">
        <f ca="1">IF(F11&lt;TODAY(),IF(I11="ok","","en retard"),IF(I11="ok","","à venir"))</f>
        <v/>
      </c>
      <c r="H11" s="3">
        <v>45351</v>
      </c>
      <c r="I11" s="2" t="s">
        <v>2</v>
      </c>
      <c r="J11" s="39" t="str">
        <f ca="1">IF(COUNTIF(B11:G13,"à venir"),"en cours",IF(COUNTIF(B11:G13,"en retard"),"en cours","soldé"))</f>
        <v>en cours</v>
      </c>
    </row>
    <row r="12" spans="1:10" ht="18.600000000000001" customHeight="1" x14ac:dyDescent="0.25">
      <c r="A12" s="43"/>
      <c r="B12" s="46"/>
      <c r="C12" s="5" t="s">
        <v>13</v>
      </c>
      <c r="D12" s="5"/>
      <c r="E12" s="2"/>
      <c r="F12" s="6">
        <v>45444</v>
      </c>
      <c r="G12" s="6" t="str">
        <f t="shared" ref="G12:G13" ca="1" si="2">IF(F12&lt;TODAY(),IF(I12="ok","","en retard"),IF(I12="ok","","à venir"))</f>
        <v>à venir</v>
      </c>
      <c r="H12" s="6" t="s">
        <v>8</v>
      </c>
      <c r="I12" s="7" t="s">
        <v>8</v>
      </c>
      <c r="J12" s="40"/>
    </row>
    <row r="13" spans="1:10" ht="18.600000000000001" customHeight="1" x14ac:dyDescent="0.25">
      <c r="A13" s="44"/>
      <c r="B13" s="47"/>
      <c r="C13" s="5" t="s">
        <v>14</v>
      </c>
      <c r="D13" s="5"/>
      <c r="E13" s="7"/>
      <c r="F13" s="6">
        <v>45444</v>
      </c>
      <c r="G13" s="6" t="str">
        <f t="shared" ca="1" si="2"/>
        <v/>
      </c>
      <c r="H13" s="6">
        <v>45376</v>
      </c>
      <c r="I13" s="7" t="s">
        <v>2</v>
      </c>
      <c r="J13" s="41"/>
    </row>
    <row r="14" spans="1:10" x14ac:dyDescent="0.25">
      <c r="A14" s="10"/>
      <c r="B14" s="4"/>
      <c r="C14" s="8"/>
      <c r="D14" s="8"/>
      <c r="E14" s="4"/>
      <c r="F14" s="9"/>
      <c r="G14" s="9"/>
      <c r="H14" s="9"/>
      <c r="I14" s="4"/>
      <c r="J14" s="11"/>
    </row>
    <row r="15" spans="1:10" x14ac:dyDescent="0.25">
      <c r="A15" s="10"/>
      <c r="B15" s="4"/>
      <c r="C15" s="8"/>
      <c r="D15" s="8"/>
      <c r="E15" s="4"/>
      <c r="F15" s="9"/>
      <c r="G15" s="9"/>
      <c r="H15" s="9"/>
      <c r="I15" s="4"/>
      <c r="J15" s="11"/>
    </row>
    <row r="16" spans="1:10" x14ac:dyDescent="0.25">
      <c r="A16" s="10"/>
      <c r="B16" s="4"/>
      <c r="C16" s="8"/>
      <c r="D16" s="8"/>
      <c r="E16" s="4"/>
      <c r="F16" s="9"/>
      <c r="G16" s="9"/>
      <c r="H16" s="9"/>
      <c r="I16" s="4"/>
      <c r="J16" s="11"/>
    </row>
    <row r="17" spans="1:10" ht="18" customHeight="1" x14ac:dyDescent="0.25">
      <c r="A17" s="42">
        <v>45384</v>
      </c>
      <c r="B17" s="45" t="s">
        <v>15</v>
      </c>
      <c r="C17" s="1" t="s">
        <v>16</v>
      </c>
      <c r="D17" s="1"/>
      <c r="E17" s="2"/>
      <c r="F17" s="3">
        <v>45368</v>
      </c>
      <c r="G17" s="3" t="str">
        <f ca="1">IF(F17&lt;TODAY(),IF(I17="ok","","en retard"),IF(I17="ok","","à venir"))</f>
        <v/>
      </c>
      <c r="H17" s="3">
        <v>45387</v>
      </c>
      <c r="I17" s="2" t="s">
        <v>2</v>
      </c>
      <c r="J17" s="39" t="str">
        <f ca="1">IF(COUNTIF(B17:G18,"à venir"),"en cours",IF(COUNTIF(B17:G18,"en retard"),"en cours","soldé"))</f>
        <v>soldé</v>
      </c>
    </row>
    <row r="18" spans="1:10" ht="17.100000000000001" customHeight="1" x14ac:dyDescent="0.25">
      <c r="A18" s="48"/>
      <c r="B18" s="47"/>
      <c r="C18" s="5" t="s">
        <v>17</v>
      </c>
      <c r="D18" s="5"/>
      <c r="E18" s="2"/>
      <c r="F18" s="6">
        <v>45444</v>
      </c>
      <c r="G18" s="6" t="str">
        <f t="shared" ref="G18:G26" ca="1" si="3">IF(F18&lt;TODAY(),IF(I18="ok","","en retard"),IF(I18="ok","","à venir"))</f>
        <v/>
      </c>
      <c r="H18" s="6">
        <v>45390</v>
      </c>
      <c r="I18" s="7" t="s">
        <v>18</v>
      </c>
      <c r="J18" s="41"/>
    </row>
    <row r="19" spans="1:10" x14ac:dyDescent="0.25">
      <c r="A19" s="10"/>
      <c r="B19" s="4"/>
      <c r="C19" s="8"/>
      <c r="D19" s="8"/>
      <c r="E19" s="4"/>
      <c r="F19" s="9"/>
      <c r="G19" s="9"/>
      <c r="H19" s="9"/>
      <c r="I19" s="4"/>
      <c r="J19" s="11"/>
    </row>
    <row r="20" spans="1:10" x14ac:dyDescent="0.25">
      <c r="A20" s="10"/>
      <c r="B20" s="4"/>
      <c r="C20" s="8"/>
      <c r="D20" s="8"/>
      <c r="E20" s="4"/>
      <c r="F20" s="9"/>
      <c r="G20" s="9"/>
      <c r="H20" s="9"/>
      <c r="I20" s="4"/>
      <c r="J20" s="11"/>
    </row>
    <row r="21" spans="1:10" x14ac:dyDescent="0.25">
      <c r="A21" s="10"/>
      <c r="B21" s="4"/>
      <c r="C21" s="8"/>
      <c r="D21" s="8"/>
      <c r="E21" s="4"/>
      <c r="F21" s="4"/>
      <c r="G21" s="4"/>
      <c r="H21" s="9"/>
      <c r="I21" s="4"/>
      <c r="J21" s="11"/>
    </row>
    <row r="22" spans="1:10" ht="17.100000000000001" customHeight="1" x14ac:dyDescent="0.25">
      <c r="A22" s="33">
        <v>45393</v>
      </c>
      <c r="B22" s="36" t="s">
        <v>19</v>
      </c>
      <c r="C22" s="1" t="s">
        <v>20</v>
      </c>
      <c r="D22" s="1"/>
      <c r="E22" s="2"/>
      <c r="F22" s="3">
        <v>45503</v>
      </c>
      <c r="G22" s="6" t="str">
        <f t="shared" ref="G22" ca="1" si="4">IF(F22&lt;TODAY(),IF(I22="ok","","en retard"),IF(I22="ok","","à venir"))</f>
        <v>à venir</v>
      </c>
      <c r="H22" s="3"/>
      <c r="I22" s="2"/>
      <c r="J22" s="39" t="str">
        <f ca="1">IF(COUNTIF(B22:G26,"à venir"),"en cours",IF(COUNTIF(B22:G26,"en retard"),"en cours","soldé"))</f>
        <v>en cours</v>
      </c>
    </row>
    <row r="23" spans="1:10" ht="18.600000000000001" customHeight="1" x14ac:dyDescent="0.25">
      <c r="A23" s="34"/>
      <c r="B23" s="37"/>
      <c r="C23" s="1" t="s">
        <v>21</v>
      </c>
      <c r="D23" s="1"/>
      <c r="E23" s="2"/>
      <c r="F23" s="3">
        <v>45379</v>
      </c>
      <c r="G23" s="6" t="str">
        <f t="shared" ca="1" si="3"/>
        <v/>
      </c>
      <c r="H23" s="3">
        <v>45384</v>
      </c>
      <c r="I23" s="2" t="s">
        <v>2</v>
      </c>
      <c r="J23" s="40"/>
    </row>
    <row r="24" spans="1:10" ht="29.45" customHeight="1" x14ac:dyDescent="0.25">
      <c r="A24" s="34"/>
      <c r="B24" s="37"/>
      <c r="C24" s="1" t="s">
        <v>22</v>
      </c>
      <c r="D24" s="1"/>
      <c r="E24" s="2"/>
      <c r="F24" s="3">
        <v>45384</v>
      </c>
      <c r="G24" s="6" t="str">
        <f t="shared" ca="1" si="3"/>
        <v/>
      </c>
      <c r="H24" s="3">
        <v>45385</v>
      </c>
      <c r="I24" s="2" t="s">
        <v>2</v>
      </c>
      <c r="J24" s="40"/>
    </row>
    <row r="25" spans="1:10" ht="30.6" customHeight="1" x14ac:dyDescent="0.25">
      <c r="A25" s="34"/>
      <c r="B25" s="37"/>
      <c r="C25" s="1" t="s">
        <v>23</v>
      </c>
      <c r="D25" s="1"/>
      <c r="E25" s="2"/>
      <c r="F25" s="3">
        <v>45393</v>
      </c>
      <c r="G25" s="6" t="str">
        <f t="shared" ca="1" si="3"/>
        <v/>
      </c>
      <c r="H25" s="3">
        <v>45393</v>
      </c>
      <c r="I25" s="2" t="s">
        <v>18</v>
      </c>
      <c r="J25" s="40"/>
    </row>
    <row r="26" spans="1:10" ht="24" customHeight="1" x14ac:dyDescent="0.25">
      <c r="A26" s="35"/>
      <c r="B26" s="38"/>
      <c r="C26" s="1" t="s">
        <v>24</v>
      </c>
      <c r="D26" s="1"/>
      <c r="E26" s="2"/>
      <c r="F26" s="3">
        <v>45473</v>
      </c>
      <c r="G26" s="6" t="str">
        <f t="shared" ca="1" si="3"/>
        <v>à venir</v>
      </c>
      <c r="H26" s="3"/>
      <c r="I26" s="2"/>
      <c r="J26" s="41"/>
    </row>
  </sheetData>
  <mergeCells count="15">
    <mergeCell ref="A1:A3"/>
    <mergeCell ref="B1:B3"/>
    <mergeCell ref="J1:J3"/>
    <mergeCell ref="A6:A8"/>
    <mergeCell ref="B6:B8"/>
    <mergeCell ref="J6:J8"/>
    <mergeCell ref="A22:A26"/>
    <mergeCell ref="B22:B26"/>
    <mergeCell ref="J22:J26"/>
    <mergeCell ref="A11:A13"/>
    <mergeCell ref="B11:B13"/>
    <mergeCell ref="J11:J13"/>
    <mergeCell ref="A17:A18"/>
    <mergeCell ref="B17:B18"/>
    <mergeCell ref="J17:J18"/>
  </mergeCells>
  <conditionalFormatting sqref="C1:G26">
    <cfRule type="expression" dxfId="3" priority="3">
      <formula>$G1="en retard"</formula>
    </cfRule>
  </conditionalFormatting>
  <conditionalFormatting sqref="C1:I26">
    <cfRule type="expression" dxfId="2" priority="4">
      <formula>$I1="ok"</formula>
    </cfRule>
  </conditionalFormatting>
  <conditionalFormatting sqref="J1 J4:J6 J9:J11 J14:J17 J19:J22">
    <cfRule type="expression" dxfId="1" priority="1">
      <formula>$J1="en cours"</formula>
    </cfRule>
    <cfRule type="expression" dxfId="0" priority="2">
      <formula>$J1="soldé"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Actions corrective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RAUCHE Lucas (FRA-PCM)</dc:creator>
  <cp:lastModifiedBy>Yves Diennet</cp:lastModifiedBy>
  <dcterms:created xsi:type="dcterms:W3CDTF">2024-05-16T11:17:19Z</dcterms:created>
  <dcterms:modified xsi:type="dcterms:W3CDTF">2024-05-16T14:21:16Z</dcterms:modified>
</cp:coreProperties>
</file>