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2ED86672-CFAB-454C-A098-84A48643C1C9}" xr6:coauthVersionLast="47" xr6:coauthVersionMax="47" xr10:uidLastSave="{00000000-0000-0000-0000-000000000000}"/>
  <bookViews>
    <workbookView xWindow="-120" yWindow="-120" windowWidth="29040" windowHeight="15840" xr2:uid="{263EC9F8-6343-42AA-9509-B64F2484B6F8}"/>
  </bookViews>
  <sheets>
    <sheet name="Caisse" sheetId="1" r:id="rId1"/>
    <sheet name="BDarticles" sheetId="2" r:id="rId2"/>
    <sheet name="Ventes" sheetId="3" r:id="rId3"/>
    <sheet name="Inventaire" sheetId="4" r:id="rId4"/>
  </sheets>
  <definedNames>
    <definedName name="Espèces">2</definedName>
    <definedName name="LigneArt">Caisse!$P$11</definedName>
    <definedName name="Narticle">OFFSET(BDarticles!$A$2,1,,COUNTA(BDarticles!$A$2:$A$9999)-1,1)</definedName>
    <definedName name="NomArt">Caisse!$AB$7</definedName>
    <definedName name="NomArticle">OFFSET(BDarticles!$B$3,1,,COUNTA(BDarticles!$B$3:$B$9999)-1,1)</definedName>
    <definedName name="Nreçu">OFFSET(Ventes!$A$2,1,,COUNTA(Ventes!$A$2:$A$9999)-1,1)</definedName>
    <definedName name="Pieddereçu2">Caisse!$AA$1:$AB$5</definedName>
    <definedName name="Rechercher">BDarticles!$J$3:INDEX(BDarticles!$J$3:$J$2000,MAX(BDarticles!$I$3:$I$2000,1))</definedName>
    <definedName name="_xlnm.Print_Area" localSheetId="0">Caisse!$C$1:$F$26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4" l="1"/>
  <c r="H4" i="4" s="1"/>
  <c r="G5" i="4"/>
  <c r="H5" i="4" s="1"/>
  <c r="G6" i="4"/>
  <c r="H6" i="4" s="1"/>
  <c r="G7" i="4"/>
  <c r="H7" i="4" s="1"/>
  <c r="G8" i="4"/>
  <c r="H8" i="4" s="1"/>
  <c r="G9" i="4"/>
  <c r="H9" i="4" s="1"/>
  <c r="G10" i="4"/>
  <c r="H10" i="4" s="1"/>
  <c r="G11" i="4"/>
  <c r="H11" i="4" s="1"/>
  <c r="G12" i="4"/>
  <c r="H12" i="4" s="1"/>
  <c r="G13" i="4"/>
  <c r="H13" i="4" s="1"/>
  <c r="G14" i="4"/>
  <c r="H14" i="4" s="1"/>
  <c r="G15" i="4"/>
  <c r="H15" i="4" s="1"/>
  <c r="G16" i="4"/>
  <c r="H16" i="4" s="1"/>
  <c r="G17" i="4"/>
  <c r="H17" i="4" s="1"/>
  <c r="G18" i="4"/>
  <c r="H18" i="4" s="1"/>
  <c r="G19" i="4"/>
  <c r="H19" i="4" s="1"/>
  <c r="G20" i="4"/>
  <c r="H20" i="4" s="1"/>
  <c r="G21" i="4"/>
  <c r="H21" i="4" s="1"/>
  <c r="G22" i="4"/>
  <c r="H22" i="4" s="1"/>
  <c r="G23" i="4"/>
  <c r="H23" i="4" s="1"/>
  <c r="G24" i="4"/>
  <c r="H24" i="4" s="1"/>
  <c r="G25" i="4"/>
  <c r="H25" i="4" s="1"/>
  <c r="G26" i="4"/>
  <c r="H26" i="4" s="1"/>
  <c r="G27" i="4"/>
  <c r="H27" i="4" s="1"/>
  <c r="G28" i="4"/>
  <c r="H28" i="4" s="1"/>
  <c r="G29" i="4"/>
  <c r="H29" i="4" s="1"/>
  <c r="G30" i="4"/>
  <c r="H30" i="4" s="1"/>
  <c r="G31" i="4"/>
  <c r="H31" i="4" s="1"/>
  <c r="G32" i="4"/>
  <c r="H32" i="4" s="1"/>
  <c r="G33" i="4"/>
  <c r="H33" i="4" s="1"/>
  <c r="G34" i="4"/>
  <c r="H34" i="4" s="1"/>
  <c r="G35" i="4"/>
  <c r="H35" i="4" s="1"/>
  <c r="G36" i="4"/>
  <c r="H36" i="4" s="1"/>
  <c r="G37" i="4"/>
  <c r="H37" i="4" s="1"/>
  <c r="G38" i="4"/>
  <c r="H38" i="4" s="1"/>
  <c r="G39" i="4"/>
  <c r="H39" i="4" s="1"/>
  <c r="G40" i="4"/>
  <c r="H40" i="4" s="1"/>
  <c r="G41" i="4"/>
  <c r="H41" i="4" s="1"/>
  <c r="G42" i="4"/>
  <c r="H42" i="4" s="1"/>
  <c r="G43" i="4"/>
  <c r="H43" i="4" s="1"/>
  <c r="G44" i="4"/>
  <c r="H44" i="4" s="1"/>
  <c r="G45" i="4"/>
  <c r="H45" i="4" s="1"/>
  <c r="G46" i="4"/>
  <c r="H46" i="4" s="1"/>
  <c r="G47" i="4"/>
  <c r="H47" i="4" s="1"/>
  <c r="G48" i="4"/>
  <c r="H48" i="4" s="1"/>
  <c r="G49" i="4"/>
  <c r="H49" i="4" s="1"/>
  <c r="G50" i="4"/>
  <c r="H50" i="4" s="1"/>
  <c r="G51" i="4"/>
  <c r="H51" i="4" s="1"/>
  <c r="G52" i="4"/>
  <c r="H52" i="4" s="1"/>
  <c r="G53" i="4"/>
  <c r="H53" i="4" s="1"/>
  <c r="G54" i="4"/>
  <c r="H54" i="4" s="1"/>
  <c r="G55" i="4"/>
  <c r="H55" i="4" s="1"/>
  <c r="G56" i="4"/>
  <c r="H56" i="4" s="1"/>
  <c r="G57" i="4"/>
  <c r="H57" i="4" s="1"/>
  <c r="G58" i="4"/>
  <c r="H58" i="4" s="1"/>
  <c r="G59" i="4"/>
  <c r="H59" i="4" s="1"/>
  <c r="G60" i="4"/>
  <c r="H60" i="4" s="1"/>
  <c r="G61" i="4"/>
  <c r="H61" i="4" s="1"/>
  <c r="G62" i="4"/>
  <c r="H62" i="4" s="1"/>
  <c r="G63" i="4"/>
  <c r="H63" i="4" s="1"/>
  <c r="G64" i="4"/>
  <c r="H64" i="4" s="1"/>
  <c r="G65" i="4"/>
  <c r="H65" i="4" s="1"/>
  <c r="G66" i="4"/>
  <c r="H66" i="4" s="1"/>
  <c r="G67" i="4"/>
  <c r="H67" i="4" s="1"/>
  <c r="G68" i="4"/>
  <c r="H68" i="4" s="1"/>
  <c r="G69" i="4"/>
  <c r="H69" i="4" s="1"/>
  <c r="G70" i="4"/>
  <c r="H70" i="4" s="1"/>
  <c r="G71" i="4"/>
  <c r="H71" i="4" s="1"/>
  <c r="G72" i="4"/>
  <c r="H72" i="4" s="1"/>
  <c r="G73" i="4"/>
  <c r="H73" i="4" s="1"/>
  <c r="G74" i="4"/>
  <c r="H74" i="4" s="1"/>
  <c r="G75" i="4"/>
  <c r="H75" i="4" s="1"/>
  <c r="G76" i="4"/>
  <c r="H76" i="4" s="1"/>
  <c r="G77" i="4"/>
  <c r="H77" i="4" s="1"/>
  <c r="G78" i="4"/>
  <c r="H78" i="4" s="1"/>
  <c r="G79" i="4"/>
  <c r="H79" i="4" s="1"/>
  <c r="G80" i="4"/>
  <c r="H80" i="4" s="1"/>
  <c r="G81" i="4"/>
  <c r="H81" i="4" s="1"/>
  <c r="G82" i="4"/>
  <c r="H82" i="4" s="1"/>
  <c r="G83" i="4"/>
  <c r="H83" i="4" s="1"/>
  <c r="G84" i="4"/>
  <c r="H84" i="4" s="1"/>
  <c r="G85" i="4"/>
  <c r="H85" i="4" s="1"/>
  <c r="G86" i="4"/>
  <c r="H86" i="4" s="1"/>
  <c r="G87" i="4"/>
  <c r="H87" i="4" s="1"/>
  <c r="G88" i="4"/>
  <c r="H88" i="4" s="1"/>
  <c r="G89" i="4"/>
  <c r="H89" i="4" s="1"/>
  <c r="G90" i="4"/>
  <c r="H90" i="4" s="1"/>
  <c r="G91" i="4"/>
  <c r="H91" i="4" s="1"/>
  <c r="G92" i="4"/>
  <c r="H92" i="4" s="1"/>
  <c r="G93" i="4"/>
  <c r="H93" i="4" s="1"/>
  <c r="G94" i="4"/>
  <c r="H94" i="4" s="1"/>
  <c r="G95" i="4"/>
  <c r="H95" i="4" s="1"/>
  <c r="G96" i="4"/>
  <c r="H96" i="4" s="1"/>
  <c r="G97" i="4"/>
  <c r="H97" i="4" s="1"/>
  <c r="G98" i="4"/>
  <c r="H98" i="4" s="1"/>
  <c r="G99" i="4"/>
  <c r="H99" i="4" s="1"/>
  <c r="G100" i="4"/>
  <c r="H100" i="4" s="1"/>
  <c r="G101" i="4"/>
  <c r="H101" i="4" s="1"/>
  <c r="G102" i="4"/>
  <c r="H102" i="4" s="1"/>
  <c r="G103" i="4"/>
  <c r="H103" i="4" s="1"/>
  <c r="G104" i="4"/>
  <c r="H104" i="4" s="1"/>
  <c r="G105" i="4"/>
  <c r="H105" i="4" s="1"/>
  <c r="G106" i="4"/>
  <c r="H106" i="4" s="1"/>
  <c r="G107" i="4"/>
  <c r="H107" i="4" s="1"/>
  <c r="G108" i="4"/>
  <c r="H108" i="4" s="1"/>
  <c r="G109" i="4"/>
  <c r="H109" i="4" s="1"/>
  <c r="G110" i="4"/>
  <c r="H110" i="4" s="1"/>
  <c r="G111" i="4"/>
  <c r="H111" i="4" s="1"/>
  <c r="G112" i="4"/>
  <c r="H112" i="4" s="1"/>
  <c r="G113" i="4"/>
  <c r="H113" i="4" s="1"/>
  <c r="G114" i="4"/>
  <c r="H114" i="4" s="1"/>
  <c r="G115" i="4"/>
  <c r="H115" i="4" s="1"/>
  <c r="G116" i="4"/>
  <c r="H116" i="4" s="1"/>
  <c r="G117" i="4"/>
  <c r="H117" i="4" s="1"/>
  <c r="G118" i="4"/>
  <c r="H118" i="4" s="1"/>
  <c r="G119" i="4"/>
  <c r="H119" i="4" s="1"/>
  <c r="G120" i="4"/>
  <c r="H120" i="4" s="1"/>
  <c r="G121" i="4"/>
  <c r="H121" i="4" s="1"/>
  <c r="G122" i="4"/>
  <c r="H122" i="4" s="1"/>
  <c r="G123" i="4"/>
  <c r="H123" i="4" s="1"/>
  <c r="G124" i="4"/>
  <c r="H124" i="4" s="1"/>
  <c r="G125" i="4"/>
  <c r="H125" i="4" s="1"/>
  <c r="G126" i="4"/>
  <c r="H126" i="4" s="1"/>
  <c r="G127" i="4"/>
  <c r="H127" i="4" s="1"/>
  <c r="G128" i="4"/>
  <c r="H128" i="4" s="1"/>
  <c r="G129" i="4"/>
  <c r="H129" i="4" s="1"/>
  <c r="G130" i="4"/>
  <c r="H130" i="4" s="1"/>
  <c r="G131" i="4"/>
  <c r="H131" i="4" s="1"/>
  <c r="G132" i="4"/>
  <c r="H132" i="4" s="1"/>
  <c r="G133" i="4"/>
  <c r="H133" i="4" s="1"/>
  <c r="G134" i="4"/>
  <c r="H134" i="4" s="1"/>
  <c r="G135" i="4"/>
  <c r="H135" i="4" s="1"/>
  <c r="G136" i="4"/>
  <c r="H136" i="4" s="1"/>
  <c r="G137" i="4"/>
  <c r="H137" i="4" s="1"/>
  <c r="G138" i="4"/>
  <c r="H138" i="4" s="1"/>
  <c r="G139" i="4"/>
  <c r="H139" i="4" s="1"/>
  <c r="G140" i="4"/>
  <c r="H140" i="4" s="1"/>
  <c r="G141" i="4"/>
  <c r="H141" i="4" s="1"/>
  <c r="G142" i="4"/>
  <c r="H142" i="4" s="1"/>
  <c r="G143" i="4"/>
  <c r="H143" i="4" s="1"/>
  <c r="G144" i="4"/>
  <c r="H144" i="4" s="1"/>
  <c r="G145" i="4"/>
  <c r="H145" i="4" s="1"/>
  <c r="G146" i="4"/>
  <c r="H146" i="4" s="1"/>
  <c r="G147" i="4"/>
  <c r="H147" i="4" s="1"/>
  <c r="G148" i="4"/>
  <c r="H148" i="4" s="1"/>
  <c r="G149" i="4"/>
  <c r="H149" i="4" s="1"/>
  <c r="G150" i="4"/>
  <c r="H150" i="4" s="1"/>
  <c r="G151" i="4"/>
  <c r="H151" i="4" s="1"/>
  <c r="G152" i="4"/>
  <c r="H152" i="4" s="1"/>
  <c r="G153" i="4"/>
  <c r="H153" i="4" s="1"/>
  <c r="G154" i="4"/>
  <c r="H154" i="4" s="1"/>
  <c r="G155" i="4"/>
  <c r="H155" i="4" s="1"/>
  <c r="G156" i="4"/>
  <c r="H156" i="4" s="1"/>
  <c r="G157" i="4"/>
  <c r="H157" i="4" s="1"/>
  <c r="G158" i="4"/>
  <c r="H158" i="4" s="1"/>
  <c r="G159" i="4"/>
  <c r="H159" i="4" s="1"/>
  <c r="G160" i="4"/>
  <c r="H160" i="4" s="1"/>
  <c r="G161" i="4"/>
  <c r="H161" i="4" s="1"/>
  <c r="G162" i="4"/>
  <c r="H162" i="4" s="1"/>
  <c r="G163" i="4"/>
  <c r="H163" i="4" s="1"/>
  <c r="G164" i="4"/>
  <c r="H164" i="4" s="1"/>
  <c r="G165" i="4"/>
  <c r="H165" i="4" s="1"/>
  <c r="G166" i="4"/>
  <c r="H166" i="4" s="1"/>
  <c r="G167" i="4"/>
  <c r="H167" i="4" s="1"/>
  <c r="G168" i="4"/>
  <c r="H168" i="4" s="1"/>
  <c r="G169" i="4"/>
  <c r="H169" i="4" s="1"/>
  <c r="G170" i="4"/>
  <c r="H170" i="4" s="1"/>
  <c r="G171" i="4"/>
  <c r="H171" i="4" s="1"/>
  <c r="G172" i="4"/>
  <c r="H172" i="4" s="1"/>
  <c r="G173" i="4"/>
  <c r="H173" i="4" s="1"/>
  <c r="G174" i="4"/>
  <c r="H174" i="4" s="1"/>
  <c r="G175" i="4"/>
  <c r="H175" i="4" s="1"/>
  <c r="G176" i="4"/>
  <c r="H176" i="4" s="1"/>
  <c r="G177" i="4"/>
  <c r="H177" i="4" s="1"/>
  <c r="G178" i="4"/>
  <c r="H178" i="4" s="1"/>
  <c r="G179" i="4"/>
  <c r="H179" i="4" s="1"/>
  <c r="G180" i="4"/>
  <c r="H180" i="4" s="1"/>
  <c r="G181" i="4"/>
  <c r="H181" i="4" s="1"/>
  <c r="G182" i="4"/>
  <c r="H182" i="4" s="1"/>
  <c r="G183" i="4"/>
  <c r="H183" i="4" s="1"/>
  <c r="G184" i="4"/>
  <c r="H184" i="4" s="1"/>
  <c r="G185" i="4"/>
  <c r="H185" i="4" s="1"/>
  <c r="G186" i="4"/>
  <c r="H186" i="4" s="1"/>
  <c r="G187" i="4"/>
  <c r="H187" i="4" s="1"/>
  <c r="G188" i="4"/>
  <c r="H188" i="4" s="1"/>
  <c r="G189" i="4"/>
  <c r="H189" i="4" s="1"/>
  <c r="G190" i="4"/>
  <c r="H190" i="4" s="1"/>
  <c r="G191" i="4"/>
  <c r="H191" i="4" s="1"/>
  <c r="G192" i="4"/>
  <c r="H192" i="4" s="1"/>
  <c r="G193" i="4"/>
  <c r="H193" i="4" s="1"/>
  <c r="G194" i="4"/>
  <c r="H194" i="4" s="1"/>
  <c r="G195" i="4"/>
  <c r="H195" i="4" s="1"/>
  <c r="G196" i="4"/>
  <c r="H196" i="4" s="1"/>
  <c r="G197" i="4"/>
  <c r="H197" i="4" s="1"/>
  <c r="G198" i="4"/>
  <c r="H198" i="4" s="1"/>
  <c r="G199" i="4"/>
  <c r="H199" i="4" s="1"/>
  <c r="G200" i="4"/>
  <c r="H200" i="4" s="1"/>
  <c r="G201" i="4"/>
  <c r="H201" i="4" s="1"/>
  <c r="G202" i="4"/>
  <c r="H202" i="4" s="1"/>
  <c r="G203" i="4"/>
  <c r="H203" i="4" s="1"/>
  <c r="G204" i="4"/>
  <c r="H204" i="4" s="1"/>
  <c r="G205" i="4"/>
  <c r="H205" i="4" s="1"/>
  <c r="G206" i="4"/>
  <c r="H206" i="4" s="1"/>
  <c r="G207" i="4"/>
  <c r="H207" i="4" s="1"/>
  <c r="G208" i="4"/>
  <c r="H208" i="4" s="1"/>
  <c r="G209" i="4"/>
  <c r="H209" i="4" s="1"/>
  <c r="G210" i="4"/>
  <c r="H210" i="4" s="1"/>
  <c r="G211" i="4"/>
  <c r="H211" i="4" s="1"/>
  <c r="G212" i="4"/>
  <c r="H212" i="4" s="1"/>
  <c r="G213" i="4"/>
  <c r="H213" i="4" s="1"/>
  <c r="G214" i="4"/>
  <c r="H214" i="4" s="1"/>
  <c r="G215" i="4"/>
  <c r="H215" i="4" s="1"/>
  <c r="G216" i="4"/>
  <c r="H216" i="4" s="1"/>
  <c r="G217" i="4"/>
  <c r="H217" i="4" s="1"/>
  <c r="G218" i="4"/>
  <c r="H218" i="4" s="1"/>
  <c r="G219" i="4"/>
  <c r="H219" i="4" s="1"/>
  <c r="G220" i="4"/>
  <c r="H220" i="4" s="1"/>
  <c r="G221" i="4"/>
  <c r="H221" i="4" s="1"/>
  <c r="G222" i="4"/>
  <c r="H222" i="4" s="1"/>
  <c r="G223" i="4"/>
  <c r="H223" i="4" s="1"/>
  <c r="G224" i="4"/>
  <c r="H224" i="4" s="1"/>
  <c r="G225" i="4"/>
  <c r="H225" i="4" s="1"/>
  <c r="G226" i="4"/>
  <c r="H226" i="4" s="1"/>
  <c r="G227" i="4"/>
  <c r="H227" i="4" s="1"/>
  <c r="G228" i="4"/>
  <c r="H228" i="4" s="1"/>
  <c r="G229" i="4"/>
  <c r="H229" i="4" s="1"/>
  <c r="G230" i="4"/>
  <c r="H230" i="4" s="1"/>
  <c r="G231" i="4"/>
  <c r="H231" i="4" s="1"/>
  <c r="G232" i="4"/>
  <c r="H232" i="4" s="1"/>
  <c r="G233" i="4"/>
  <c r="H233" i="4" s="1"/>
  <c r="G234" i="4"/>
  <c r="H234" i="4" s="1"/>
  <c r="G235" i="4"/>
  <c r="H235" i="4" s="1"/>
  <c r="G236" i="4"/>
  <c r="H236" i="4" s="1"/>
  <c r="G237" i="4"/>
  <c r="H237" i="4" s="1"/>
  <c r="G238" i="4"/>
  <c r="H238" i="4" s="1"/>
  <c r="G239" i="4"/>
  <c r="H239" i="4" s="1"/>
  <c r="G240" i="4"/>
  <c r="H240" i="4" s="1"/>
  <c r="G241" i="4"/>
  <c r="H241" i="4" s="1"/>
  <c r="G242" i="4"/>
  <c r="H242" i="4" s="1"/>
  <c r="G243" i="4"/>
  <c r="H243" i="4" s="1"/>
  <c r="G244" i="4"/>
  <c r="H244" i="4" s="1"/>
  <c r="G245" i="4"/>
  <c r="H245" i="4" s="1"/>
  <c r="G246" i="4"/>
  <c r="H246" i="4" s="1"/>
  <c r="G247" i="4"/>
  <c r="H247" i="4" s="1"/>
  <c r="G248" i="4"/>
  <c r="H248" i="4" s="1"/>
  <c r="G249" i="4"/>
  <c r="H249" i="4" s="1"/>
  <c r="G250" i="4"/>
  <c r="H250" i="4" s="1"/>
  <c r="G251" i="4"/>
  <c r="H251" i="4" s="1"/>
  <c r="G252" i="4"/>
  <c r="H252" i="4" s="1"/>
  <c r="G253" i="4"/>
  <c r="H253" i="4" s="1"/>
  <c r="G254" i="4"/>
  <c r="H254" i="4" s="1"/>
  <c r="G255" i="4"/>
  <c r="H255" i="4" s="1"/>
  <c r="G256" i="4"/>
  <c r="H256" i="4" s="1"/>
  <c r="G257" i="4"/>
  <c r="H257" i="4" s="1"/>
  <c r="G258" i="4"/>
  <c r="H258" i="4" s="1"/>
  <c r="G259" i="4"/>
  <c r="H259" i="4" s="1"/>
  <c r="G260" i="4"/>
  <c r="H260" i="4" s="1"/>
  <c r="G261" i="4"/>
  <c r="H261" i="4" s="1"/>
  <c r="G262" i="4"/>
  <c r="H262" i="4" s="1"/>
  <c r="G263" i="4"/>
  <c r="H263" i="4" s="1"/>
  <c r="G264" i="4"/>
  <c r="H264" i="4" s="1"/>
  <c r="G265" i="4"/>
  <c r="H265" i="4" s="1"/>
  <c r="G266" i="4"/>
  <c r="H266" i="4" s="1"/>
  <c r="G267" i="4"/>
  <c r="H267" i="4" s="1"/>
  <c r="G268" i="4"/>
  <c r="H268" i="4" s="1"/>
  <c r="G269" i="4"/>
  <c r="H269" i="4" s="1"/>
  <c r="G270" i="4"/>
  <c r="H270" i="4" s="1"/>
  <c r="G271" i="4"/>
  <c r="H271" i="4" s="1"/>
  <c r="G272" i="4"/>
  <c r="H272" i="4" s="1"/>
  <c r="G273" i="4"/>
  <c r="H273" i="4" s="1"/>
  <c r="G274" i="4"/>
  <c r="H274" i="4" s="1"/>
  <c r="G275" i="4"/>
  <c r="H275" i="4" s="1"/>
  <c r="G276" i="4"/>
  <c r="H276" i="4" s="1"/>
  <c r="G277" i="4"/>
  <c r="H277" i="4" s="1"/>
  <c r="G278" i="4"/>
  <c r="H278" i="4" s="1"/>
  <c r="G279" i="4"/>
  <c r="H279" i="4" s="1"/>
  <c r="G280" i="4"/>
  <c r="H280" i="4" s="1"/>
  <c r="G281" i="4"/>
  <c r="H281" i="4" s="1"/>
  <c r="G282" i="4"/>
  <c r="H282" i="4" s="1"/>
  <c r="G283" i="4"/>
  <c r="H283" i="4" s="1"/>
  <c r="G284" i="4"/>
  <c r="H284" i="4" s="1"/>
  <c r="G285" i="4"/>
  <c r="H285" i="4" s="1"/>
  <c r="G286" i="4"/>
  <c r="H286" i="4" s="1"/>
  <c r="G287" i="4"/>
  <c r="H287" i="4" s="1"/>
  <c r="G288" i="4"/>
  <c r="H288" i="4" s="1"/>
  <c r="G289" i="4"/>
  <c r="H289" i="4" s="1"/>
  <c r="G290" i="4"/>
  <c r="H290" i="4" s="1"/>
  <c r="G291" i="4"/>
  <c r="H291" i="4" s="1"/>
  <c r="G292" i="4"/>
  <c r="H292" i="4" s="1"/>
  <c r="G293" i="4"/>
  <c r="H293" i="4" s="1"/>
  <c r="G294" i="4"/>
  <c r="H294" i="4" s="1"/>
  <c r="G295" i="4"/>
  <c r="H295" i="4" s="1"/>
  <c r="G296" i="4"/>
  <c r="H296" i="4" s="1"/>
  <c r="G297" i="4"/>
  <c r="H297" i="4" s="1"/>
  <c r="G298" i="4"/>
  <c r="H298" i="4" s="1"/>
  <c r="G299" i="4"/>
  <c r="H299" i="4" s="1"/>
  <c r="G300" i="4"/>
  <c r="H300" i="4" s="1"/>
  <c r="G301" i="4"/>
  <c r="H301" i="4" s="1"/>
  <c r="G302" i="4"/>
  <c r="H302" i="4" s="1"/>
  <c r="G303" i="4"/>
  <c r="H303" i="4" s="1"/>
  <c r="G304" i="4"/>
  <c r="H304" i="4" s="1"/>
  <c r="G305" i="4"/>
  <c r="H305" i="4" s="1"/>
  <c r="G306" i="4"/>
  <c r="H306" i="4" s="1"/>
  <c r="G307" i="4"/>
  <c r="H307" i="4" s="1"/>
  <c r="G308" i="4"/>
  <c r="H308" i="4" s="1"/>
  <c r="G309" i="4"/>
  <c r="H309" i="4" s="1"/>
  <c r="G310" i="4"/>
  <c r="H310" i="4" s="1"/>
  <c r="G311" i="4"/>
  <c r="H311" i="4" s="1"/>
  <c r="G312" i="4"/>
  <c r="H312" i="4" s="1"/>
  <c r="G313" i="4"/>
  <c r="H313" i="4" s="1"/>
  <c r="G314" i="4"/>
  <c r="H314" i="4" s="1"/>
  <c r="G315" i="4"/>
  <c r="H315" i="4" s="1"/>
  <c r="G316" i="4"/>
  <c r="H316" i="4" s="1"/>
  <c r="G317" i="4"/>
  <c r="H317" i="4" s="1"/>
  <c r="G318" i="4"/>
  <c r="H318" i="4" s="1"/>
  <c r="G319" i="4"/>
  <c r="H319" i="4" s="1"/>
  <c r="G320" i="4"/>
  <c r="H320" i="4" s="1"/>
  <c r="G321" i="4"/>
  <c r="H321" i="4" s="1"/>
  <c r="G322" i="4"/>
  <c r="H322" i="4" s="1"/>
  <c r="G323" i="4"/>
  <c r="H323" i="4" s="1"/>
  <c r="G324" i="4"/>
  <c r="H324" i="4" s="1"/>
  <c r="G325" i="4"/>
  <c r="H325" i="4" s="1"/>
  <c r="G326" i="4"/>
  <c r="H326" i="4" s="1"/>
  <c r="G327" i="4"/>
  <c r="H327" i="4" s="1"/>
  <c r="G328" i="4"/>
  <c r="H328" i="4" s="1"/>
  <c r="G329" i="4"/>
  <c r="H329" i="4" s="1"/>
  <c r="G330" i="4"/>
  <c r="H330" i="4" s="1"/>
  <c r="G331" i="4"/>
  <c r="H331" i="4" s="1"/>
  <c r="G332" i="4"/>
  <c r="H332" i="4" s="1"/>
  <c r="G333" i="4"/>
  <c r="H333" i="4" s="1"/>
  <c r="G334" i="4"/>
  <c r="H334" i="4" s="1"/>
  <c r="G335" i="4"/>
  <c r="H335" i="4" s="1"/>
  <c r="G336" i="4"/>
  <c r="H336" i="4" s="1"/>
  <c r="G337" i="4"/>
  <c r="H337" i="4" s="1"/>
  <c r="G338" i="4"/>
  <c r="H338" i="4" s="1"/>
  <c r="G339" i="4"/>
  <c r="H339" i="4" s="1"/>
  <c r="G340" i="4"/>
  <c r="H340" i="4" s="1"/>
  <c r="G341" i="4"/>
  <c r="H341" i="4" s="1"/>
  <c r="G342" i="4"/>
  <c r="H342" i="4" s="1"/>
  <c r="G343" i="4"/>
  <c r="H343" i="4" s="1"/>
  <c r="G344" i="4"/>
  <c r="H344" i="4" s="1"/>
  <c r="G345" i="4"/>
  <c r="H345" i="4" s="1"/>
  <c r="G346" i="4"/>
  <c r="H346" i="4" s="1"/>
  <c r="G347" i="4"/>
  <c r="H347" i="4" s="1"/>
  <c r="G348" i="4"/>
  <c r="H348" i="4" s="1"/>
  <c r="G349" i="4"/>
  <c r="H349" i="4" s="1"/>
  <c r="G350" i="4"/>
  <c r="H350" i="4" s="1"/>
  <c r="G351" i="4"/>
  <c r="H351" i="4" s="1"/>
  <c r="G352" i="4"/>
  <c r="H352" i="4" s="1"/>
  <c r="G353" i="4"/>
  <c r="H353" i="4" s="1"/>
  <c r="G354" i="4"/>
  <c r="H354" i="4" s="1"/>
  <c r="G355" i="4"/>
  <c r="H355" i="4" s="1"/>
  <c r="G356" i="4"/>
  <c r="H356" i="4" s="1"/>
  <c r="G357" i="4"/>
  <c r="H357" i="4" s="1"/>
  <c r="G358" i="4"/>
  <c r="H358" i="4" s="1"/>
  <c r="G359" i="4"/>
  <c r="H359" i="4" s="1"/>
  <c r="G360" i="4"/>
  <c r="H360" i="4" s="1"/>
  <c r="G361" i="4"/>
  <c r="H361" i="4" s="1"/>
  <c r="G362" i="4"/>
  <c r="H362" i="4" s="1"/>
  <c r="G363" i="4"/>
  <c r="H363" i="4" s="1"/>
  <c r="G364" i="4"/>
  <c r="H364" i="4" s="1"/>
  <c r="G365" i="4"/>
  <c r="H365" i="4" s="1"/>
  <c r="G366" i="4"/>
  <c r="H366" i="4" s="1"/>
  <c r="G367" i="4"/>
  <c r="H367" i="4" s="1"/>
  <c r="G368" i="4"/>
  <c r="H368" i="4" s="1"/>
  <c r="G369" i="4"/>
  <c r="H369" i="4" s="1"/>
  <c r="G370" i="4"/>
  <c r="H370" i="4" s="1"/>
  <c r="G371" i="4"/>
  <c r="H371" i="4" s="1"/>
  <c r="G372" i="4"/>
  <c r="H372" i="4" s="1"/>
  <c r="G373" i="4"/>
  <c r="H373" i="4" s="1"/>
  <c r="G374" i="4"/>
  <c r="H374" i="4" s="1"/>
  <c r="G375" i="4"/>
  <c r="H375" i="4" s="1"/>
  <c r="G376" i="4"/>
  <c r="H376" i="4" s="1"/>
  <c r="G377" i="4"/>
  <c r="H377" i="4" s="1"/>
  <c r="G378" i="4"/>
  <c r="H378" i="4" s="1"/>
  <c r="G379" i="4"/>
  <c r="H379" i="4" s="1"/>
  <c r="G380" i="4"/>
  <c r="H380" i="4" s="1"/>
  <c r="G381" i="4"/>
  <c r="H381" i="4" s="1"/>
  <c r="G382" i="4"/>
  <c r="H382" i="4" s="1"/>
  <c r="G383" i="4"/>
  <c r="H383" i="4" s="1"/>
  <c r="G384" i="4"/>
  <c r="H384" i="4" s="1"/>
  <c r="G385" i="4"/>
  <c r="H385" i="4" s="1"/>
  <c r="G386" i="4"/>
  <c r="H386" i="4" s="1"/>
  <c r="G387" i="4"/>
  <c r="H387" i="4" s="1"/>
  <c r="G388" i="4"/>
  <c r="H388" i="4" s="1"/>
  <c r="G389" i="4"/>
  <c r="H389" i="4" s="1"/>
  <c r="G390" i="4"/>
  <c r="H390" i="4" s="1"/>
  <c r="G391" i="4"/>
  <c r="H391" i="4" s="1"/>
  <c r="G392" i="4"/>
  <c r="H392" i="4" s="1"/>
  <c r="G393" i="4"/>
  <c r="H393" i="4" s="1"/>
  <c r="G394" i="4"/>
  <c r="H394" i="4" s="1"/>
  <c r="G395" i="4"/>
  <c r="H395" i="4" s="1"/>
  <c r="G396" i="4"/>
  <c r="H396" i="4" s="1"/>
  <c r="G397" i="4"/>
  <c r="H397" i="4" s="1"/>
  <c r="G398" i="4"/>
  <c r="H398" i="4" s="1"/>
  <c r="G399" i="4"/>
  <c r="H399" i="4" s="1"/>
  <c r="G400" i="4"/>
  <c r="H400" i="4" s="1"/>
  <c r="G401" i="4"/>
  <c r="H401" i="4" s="1"/>
  <c r="G402" i="4"/>
  <c r="H402" i="4" s="1"/>
  <c r="G403" i="4"/>
  <c r="H403" i="4" s="1"/>
  <c r="G404" i="4"/>
  <c r="H404" i="4" s="1"/>
  <c r="G405" i="4"/>
  <c r="H405" i="4" s="1"/>
  <c r="G406" i="4"/>
  <c r="H406" i="4" s="1"/>
  <c r="G407" i="4"/>
  <c r="H407" i="4" s="1"/>
  <c r="G408" i="4"/>
  <c r="H408" i="4" s="1"/>
  <c r="G409" i="4"/>
  <c r="H409" i="4" s="1"/>
  <c r="G410" i="4"/>
  <c r="H410" i="4" s="1"/>
  <c r="G411" i="4"/>
  <c r="H411" i="4" s="1"/>
  <c r="G412" i="4"/>
  <c r="H412" i="4" s="1"/>
  <c r="G413" i="4"/>
  <c r="H413" i="4" s="1"/>
  <c r="G414" i="4"/>
  <c r="H414" i="4" s="1"/>
  <c r="G415" i="4"/>
  <c r="H415" i="4" s="1"/>
  <c r="G416" i="4"/>
  <c r="H416" i="4" s="1"/>
  <c r="G417" i="4"/>
  <c r="H417" i="4" s="1"/>
  <c r="G418" i="4"/>
  <c r="H418" i="4" s="1"/>
  <c r="G419" i="4"/>
  <c r="H419" i="4" s="1"/>
  <c r="G420" i="4"/>
  <c r="H420" i="4" s="1"/>
  <c r="G421" i="4"/>
  <c r="H421" i="4" s="1"/>
  <c r="G422" i="4"/>
  <c r="H422" i="4" s="1"/>
  <c r="G423" i="4"/>
  <c r="H423" i="4" s="1"/>
  <c r="G424" i="4"/>
  <c r="H424" i="4" s="1"/>
  <c r="G425" i="4"/>
  <c r="H425" i="4" s="1"/>
  <c r="G426" i="4"/>
  <c r="H426" i="4" s="1"/>
  <c r="G427" i="4"/>
  <c r="H427" i="4" s="1"/>
  <c r="G428" i="4"/>
  <c r="H428" i="4" s="1"/>
  <c r="G429" i="4"/>
  <c r="H429" i="4" s="1"/>
  <c r="G430" i="4"/>
  <c r="H430" i="4" s="1"/>
  <c r="G431" i="4"/>
  <c r="H431" i="4" s="1"/>
  <c r="G432" i="4"/>
  <c r="H432" i="4" s="1"/>
  <c r="G433" i="4"/>
  <c r="H433" i="4" s="1"/>
  <c r="G434" i="4"/>
  <c r="H434" i="4" s="1"/>
  <c r="G435" i="4"/>
  <c r="H435" i="4" s="1"/>
  <c r="G436" i="4"/>
  <c r="H436" i="4" s="1"/>
  <c r="G437" i="4"/>
  <c r="H437" i="4" s="1"/>
  <c r="G438" i="4"/>
  <c r="H438" i="4" s="1"/>
  <c r="G439" i="4"/>
  <c r="H439" i="4" s="1"/>
  <c r="G440" i="4"/>
  <c r="H440" i="4" s="1"/>
  <c r="G441" i="4"/>
  <c r="H441" i="4" s="1"/>
  <c r="G442" i="4"/>
  <c r="H442" i="4" s="1"/>
  <c r="G443" i="4"/>
  <c r="H443" i="4" s="1"/>
  <c r="G444" i="4"/>
  <c r="H444" i="4" s="1"/>
  <c r="G445" i="4"/>
  <c r="H445" i="4" s="1"/>
  <c r="G446" i="4"/>
  <c r="H446" i="4" s="1"/>
  <c r="G447" i="4"/>
  <c r="H447" i="4" s="1"/>
  <c r="G448" i="4"/>
  <c r="H448" i="4" s="1"/>
  <c r="G449" i="4"/>
  <c r="H449" i="4" s="1"/>
  <c r="G450" i="4"/>
  <c r="H450" i="4" s="1"/>
  <c r="G451" i="4"/>
  <c r="H451" i="4" s="1"/>
  <c r="G452" i="4"/>
  <c r="H452" i="4" s="1"/>
  <c r="G453" i="4"/>
  <c r="H453" i="4" s="1"/>
  <c r="G454" i="4"/>
  <c r="H454" i="4" s="1"/>
  <c r="G455" i="4"/>
  <c r="H455" i="4" s="1"/>
  <c r="G456" i="4"/>
  <c r="H456" i="4" s="1"/>
  <c r="G457" i="4"/>
  <c r="H457" i="4" s="1"/>
  <c r="G458" i="4"/>
  <c r="H458" i="4" s="1"/>
  <c r="G459" i="4"/>
  <c r="H459" i="4" s="1"/>
  <c r="G460" i="4"/>
  <c r="H460" i="4" s="1"/>
  <c r="G461" i="4"/>
  <c r="H461" i="4" s="1"/>
  <c r="G462" i="4"/>
  <c r="H462" i="4" s="1"/>
  <c r="G463" i="4"/>
  <c r="H463" i="4" s="1"/>
  <c r="G464" i="4"/>
  <c r="H464" i="4" s="1"/>
  <c r="G465" i="4"/>
  <c r="H465" i="4" s="1"/>
  <c r="G466" i="4"/>
  <c r="H466" i="4" s="1"/>
  <c r="G467" i="4"/>
  <c r="H467" i="4" s="1"/>
  <c r="G468" i="4"/>
  <c r="H468" i="4" s="1"/>
  <c r="G469" i="4"/>
  <c r="H469" i="4" s="1"/>
  <c r="G470" i="4"/>
  <c r="H470" i="4" s="1"/>
  <c r="G471" i="4"/>
  <c r="H471" i="4" s="1"/>
  <c r="G472" i="4"/>
  <c r="H472" i="4" s="1"/>
  <c r="G473" i="4"/>
  <c r="H473" i="4" s="1"/>
  <c r="G474" i="4"/>
  <c r="H474" i="4" s="1"/>
  <c r="G475" i="4"/>
  <c r="H475" i="4" s="1"/>
  <c r="G476" i="4"/>
  <c r="H476" i="4" s="1"/>
  <c r="G477" i="4"/>
  <c r="H477" i="4" s="1"/>
  <c r="G478" i="4"/>
  <c r="H478" i="4" s="1"/>
  <c r="G479" i="4"/>
  <c r="H479" i="4" s="1"/>
  <c r="G480" i="4"/>
  <c r="H480" i="4" s="1"/>
  <c r="G481" i="4"/>
  <c r="H481" i="4" s="1"/>
  <c r="G482" i="4"/>
  <c r="H482" i="4" s="1"/>
  <c r="G483" i="4"/>
  <c r="H483" i="4" s="1"/>
  <c r="G484" i="4"/>
  <c r="H484" i="4" s="1"/>
  <c r="G485" i="4"/>
  <c r="H485" i="4" s="1"/>
  <c r="G486" i="4"/>
  <c r="H486" i="4" s="1"/>
  <c r="G487" i="4"/>
  <c r="H487" i="4" s="1"/>
  <c r="G488" i="4"/>
  <c r="H488" i="4" s="1"/>
  <c r="G489" i="4"/>
  <c r="H489" i="4" s="1"/>
  <c r="G490" i="4"/>
  <c r="H490" i="4" s="1"/>
  <c r="G491" i="4"/>
  <c r="H491" i="4" s="1"/>
  <c r="G492" i="4"/>
  <c r="H492" i="4" s="1"/>
  <c r="G493" i="4"/>
  <c r="H493" i="4" s="1"/>
  <c r="G494" i="4"/>
  <c r="H494" i="4" s="1"/>
  <c r="G495" i="4"/>
  <c r="H495" i="4" s="1"/>
  <c r="G496" i="4"/>
  <c r="H496" i="4" s="1"/>
  <c r="G497" i="4"/>
  <c r="H497" i="4" s="1"/>
  <c r="G498" i="4"/>
  <c r="H498" i="4" s="1"/>
  <c r="G499" i="4"/>
  <c r="H499" i="4" s="1"/>
  <c r="G500" i="4"/>
  <c r="H500" i="4" s="1"/>
  <c r="G501" i="4"/>
  <c r="H501" i="4" s="1"/>
  <c r="G502" i="4"/>
  <c r="H502" i="4" s="1"/>
  <c r="G503" i="4"/>
  <c r="H503" i="4" s="1"/>
  <c r="G504" i="4"/>
  <c r="H504" i="4" s="1"/>
  <c r="G505" i="4"/>
  <c r="H505" i="4" s="1"/>
  <c r="G506" i="4"/>
  <c r="H506" i="4" s="1"/>
  <c r="G507" i="4"/>
  <c r="H507" i="4" s="1"/>
  <c r="G508" i="4"/>
  <c r="H508" i="4" s="1"/>
  <c r="G509" i="4"/>
  <c r="H509" i="4" s="1"/>
  <c r="G510" i="4"/>
  <c r="H510" i="4" s="1"/>
  <c r="G511" i="4"/>
  <c r="H511" i="4" s="1"/>
  <c r="G512" i="4"/>
  <c r="H512" i="4" s="1"/>
  <c r="G513" i="4"/>
  <c r="H513" i="4" s="1"/>
  <c r="G514" i="4"/>
  <c r="H514" i="4" s="1"/>
  <c r="G515" i="4"/>
  <c r="H515" i="4" s="1"/>
  <c r="G516" i="4"/>
  <c r="H516" i="4" s="1"/>
  <c r="G517" i="4"/>
  <c r="H517" i="4" s="1"/>
  <c r="G518" i="4"/>
  <c r="H518" i="4" s="1"/>
  <c r="G519" i="4"/>
  <c r="H519" i="4" s="1"/>
  <c r="G520" i="4"/>
  <c r="H520" i="4" s="1"/>
  <c r="G521" i="4"/>
  <c r="H521" i="4" s="1"/>
  <c r="G522" i="4"/>
  <c r="H522" i="4" s="1"/>
  <c r="G523" i="4"/>
  <c r="H523" i="4" s="1"/>
  <c r="G524" i="4"/>
  <c r="H524" i="4" s="1"/>
  <c r="G525" i="4"/>
  <c r="H525" i="4" s="1"/>
  <c r="G526" i="4"/>
  <c r="H526" i="4" s="1"/>
  <c r="G527" i="4"/>
  <c r="H527" i="4" s="1"/>
  <c r="G528" i="4"/>
  <c r="H528" i="4" s="1"/>
  <c r="G529" i="4"/>
  <c r="H529" i="4" s="1"/>
  <c r="G530" i="4"/>
  <c r="H530" i="4" s="1"/>
  <c r="G531" i="4"/>
  <c r="H531" i="4" s="1"/>
  <c r="G532" i="4"/>
  <c r="H532" i="4" s="1"/>
  <c r="G533" i="4"/>
  <c r="H533" i="4" s="1"/>
  <c r="G534" i="4"/>
  <c r="H534" i="4" s="1"/>
  <c r="G535" i="4"/>
  <c r="H535" i="4" s="1"/>
  <c r="G536" i="4"/>
  <c r="H536" i="4" s="1"/>
  <c r="G537" i="4"/>
  <c r="H537" i="4" s="1"/>
  <c r="G538" i="4"/>
  <c r="H538" i="4" s="1"/>
  <c r="G539" i="4"/>
  <c r="H539" i="4" s="1"/>
  <c r="G540" i="4"/>
  <c r="H540" i="4" s="1"/>
  <c r="G541" i="4"/>
  <c r="H541" i="4" s="1"/>
  <c r="G542" i="4"/>
  <c r="H542" i="4" s="1"/>
  <c r="G543" i="4"/>
  <c r="H543" i="4" s="1"/>
  <c r="G544" i="4"/>
  <c r="H544" i="4" s="1"/>
  <c r="G545" i="4"/>
  <c r="H545" i="4" s="1"/>
  <c r="G546" i="4"/>
  <c r="H546" i="4" s="1"/>
  <c r="G547" i="4"/>
  <c r="H547" i="4" s="1"/>
  <c r="G548" i="4"/>
  <c r="H548" i="4" s="1"/>
  <c r="G549" i="4"/>
  <c r="H549" i="4" s="1"/>
  <c r="G550" i="4"/>
  <c r="H550" i="4" s="1"/>
  <c r="G551" i="4"/>
  <c r="H551" i="4" s="1"/>
  <c r="G552" i="4"/>
  <c r="H552" i="4" s="1"/>
  <c r="G553" i="4"/>
  <c r="H553" i="4" s="1"/>
  <c r="G554" i="4"/>
  <c r="H554" i="4" s="1"/>
  <c r="G555" i="4"/>
  <c r="H555" i="4" s="1"/>
  <c r="G556" i="4"/>
  <c r="H556" i="4" s="1"/>
  <c r="G557" i="4"/>
  <c r="H557" i="4" s="1"/>
  <c r="G558" i="4"/>
  <c r="H558" i="4" s="1"/>
  <c r="G559" i="4"/>
  <c r="H559" i="4" s="1"/>
  <c r="G560" i="4"/>
  <c r="H560" i="4" s="1"/>
  <c r="G561" i="4"/>
  <c r="H561" i="4" s="1"/>
  <c r="G562" i="4"/>
  <c r="H562" i="4" s="1"/>
  <c r="G563" i="4"/>
  <c r="H563" i="4" s="1"/>
  <c r="G564" i="4"/>
  <c r="H564" i="4" s="1"/>
  <c r="G565" i="4"/>
  <c r="H565" i="4" s="1"/>
  <c r="G566" i="4"/>
  <c r="H566" i="4" s="1"/>
  <c r="G567" i="4"/>
  <c r="H567" i="4" s="1"/>
  <c r="G568" i="4"/>
  <c r="H568" i="4" s="1"/>
  <c r="G569" i="4"/>
  <c r="H569" i="4" s="1"/>
  <c r="G570" i="4"/>
  <c r="H570" i="4" s="1"/>
  <c r="G571" i="4"/>
  <c r="H571" i="4" s="1"/>
  <c r="G572" i="4"/>
  <c r="H572" i="4" s="1"/>
  <c r="G573" i="4"/>
  <c r="H573" i="4" s="1"/>
  <c r="G574" i="4"/>
  <c r="H574" i="4" s="1"/>
  <c r="G575" i="4"/>
  <c r="H575" i="4" s="1"/>
  <c r="G576" i="4"/>
  <c r="H576" i="4" s="1"/>
  <c r="G577" i="4"/>
  <c r="H577" i="4" s="1"/>
  <c r="G578" i="4"/>
  <c r="H578" i="4" s="1"/>
  <c r="G579" i="4"/>
  <c r="H579" i="4" s="1"/>
  <c r="G580" i="4"/>
  <c r="H580" i="4" s="1"/>
  <c r="G581" i="4"/>
  <c r="H581" i="4" s="1"/>
  <c r="G582" i="4"/>
  <c r="H582" i="4" s="1"/>
  <c r="G583" i="4"/>
  <c r="H583" i="4" s="1"/>
  <c r="G584" i="4"/>
  <c r="H584" i="4" s="1"/>
  <c r="G585" i="4"/>
  <c r="H585" i="4" s="1"/>
  <c r="G586" i="4"/>
  <c r="H586" i="4" s="1"/>
  <c r="G587" i="4"/>
  <c r="H587" i="4" s="1"/>
  <c r="G588" i="4"/>
  <c r="H588" i="4" s="1"/>
  <c r="G589" i="4"/>
  <c r="H589" i="4" s="1"/>
  <c r="G590" i="4"/>
  <c r="H590" i="4" s="1"/>
  <c r="G591" i="4"/>
  <c r="H591" i="4" s="1"/>
  <c r="G592" i="4"/>
  <c r="H592" i="4" s="1"/>
  <c r="G593" i="4"/>
  <c r="H593" i="4" s="1"/>
  <c r="G594" i="4"/>
  <c r="H594" i="4" s="1"/>
  <c r="G595" i="4"/>
  <c r="H595" i="4" s="1"/>
  <c r="G596" i="4"/>
  <c r="H596" i="4" s="1"/>
  <c r="G597" i="4"/>
  <c r="H597" i="4" s="1"/>
  <c r="G598" i="4"/>
  <c r="H598" i="4" s="1"/>
  <c r="G599" i="4"/>
  <c r="H599" i="4" s="1"/>
  <c r="G600" i="4"/>
  <c r="H600" i="4" s="1"/>
  <c r="G601" i="4"/>
  <c r="H601" i="4" s="1"/>
  <c r="G602" i="4"/>
  <c r="H602" i="4" s="1"/>
  <c r="G603" i="4"/>
  <c r="H603" i="4" s="1"/>
  <c r="G604" i="4"/>
  <c r="H604" i="4" s="1"/>
  <c r="G605" i="4"/>
  <c r="H605" i="4" s="1"/>
  <c r="G606" i="4"/>
  <c r="H606" i="4" s="1"/>
  <c r="G607" i="4"/>
  <c r="H607" i="4" s="1"/>
  <c r="G608" i="4"/>
  <c r="H608" i="4" s="1"/>
  <c r="G609" i="4"/>
  <c r="H609" i="4" s="1"/>
  <c r="G610" i="4"/>
  <c r="H610" i="4" s="1"/>
  <c r="G611" i="4"/>
  <c r="H611" i="4" s="1"/>
  <c r="G612" i="4"/>
  <c r="H612" i="4" s="1"/>
  <c r="G613" i="4"/>
  <c r="H613" i="4" s="1"/>
  <c r="G614" i="4"/>
  <c r="H614" i="4" s="1"/>
  <c r="G615" i="4"/>
  <c r="H615" i="4" s="1"/>
  <c r="G616" i="4"/>
  <c r="H616" i="4" s="1"/>
  <c r="G617" i="4"/>
  <c r="H617" i="4" s="1"/>
  <c r="G618" i="4"/>
  <c r="H618" i="4" s="1"/>
  <c r="G619" i="4"/>
  <c r="H619" i="4" s="1"/>
  <c r="G620" i="4"/>
  <c r="H620" i="4" s="1"/>
  <c r="G621" i="4"/>
  <c r="H621" i="4" s="1"/>
  <c r="G622" i="4"/>
  <c r="H622" i="4" s="1"/>
  <c r="G623" i="4"/>
  <c r="H623" i="4" s="1"/>
  <c r="G624" i="4"/>
  <c r="H624" i="4" s="1"/>
  <c r="G625" i="4"/>
  <c r="H625" i="4" s="1"/>
  <c r="G626" i="4"/>
  <c r="H626" i="4" s="1"/>
  <c r="G627" i="4"/>
  <c r="H627" i="4" s="1"/>
  <c r="G628" i="4"/>
  <c r="H628" i="4" s="1"/>
  <c r="G629" i="4"/>
  <c r="H629" i="4" s="1"/>
  <c r="G630" i="4"/>
  <c r="H630" i="4" s="1"/>
  <c r="G631" i="4"/>
  <c r="H631" i="4" s="1"/>
  <c r="G632" i="4"/>
  <c r="H632" i="4" s="1"/>
  <c r="G633" i="4"/>
  <c r="H633" i="4" s="1"/>
  <c r="G634" i="4"/>
  <c r="H634" i="4" s="1"/>
  <c r="G635" i="4"/>
  <c r="H635" i="4" s="1"/>
  <c r="G636" i="4"/>
  <c r="H636" i="4" s="1"/>
  <c r="G637" i="4"/>
  <c r="H637" i="4" s="1"/>
  <c r="G638" i="4"/>
  <c r="H638" i="4" s="1"/>
  <c r="G639" i="4"/>
  <c r="H639" i="4" s="1"/>
  <c r="G640" i="4"/>
  <c r="H640" i="4" s="1"/>
  <c r="G641" i="4"/>
  <c r="H641" i="4" s="1"/>
  <c r="G642" i="4"/>
  <c r="H642" i="4" s="1"/>
  <c r="G643" i="4"/>
  <c r="H643" i="4" s="1"/>
  <c r="G644" i="4"/>
  <c r="H644" i="4" s="1"/>
  <c r="G645" i="4"/>
  <c r="H645" i="4" s="1"/>
  <c r="G646" i="4"/>
  <c r="H646" i="4" s="1"/>
  <c r="G647" i="4"/>
  <c r="H647" i="4" s="1"/>
  <c r="G648" i="4"/>
  <c r="H648" i="4" s="1"/>
  <c r="G649" i="4"/>
  <c r="H649" i="4" s="1"/>
  <c r="G650" i="4"/>
  <c r="H650" i="4" s="1"/>
  <c r="G651" i="4"/>
  <c r="H651" i="4" s="1"/>
  <c r="G652" i="4"/>
  <c r="H652" i="4" s="1"/>
  <c r="G653" i="4"/>
  <c r="H653" i="4" s="1"/>
  <c r="G654" i="4"/>
  <c r="H654" i="4" s="1"/>
  <c r="G655" i="4"/>
  <c r="H655" i="4" s="1"/>
  <c r="G656" i="4"/>
  <c r="H656" i="4" s="1"/>
  <c r="G657" i="4"/>
  <c r="H657" i="4" s="1"/>
  <c r="G658" i="4"/>
  <c r="H658" i="4" s="1"/>
  <c r="G659" i="4"/>
  <c r="H659" i="4" s="1"/>
  <c r="G660" i="4"/>
  <c r="H660" i="4" s="1"/>
  <c r="G661" i="4"/>
  <c r="H661" i="4" s="1"/>
  <c r="G662" i="4"/>
  <c r="H662" i="4" s="1"/>
  <c r="G663" i="4"/>
  <c r="H663" i="4" s="1"/>
  <c r="G664" i="4"/>
  <c r="H664" i="4" s="1"/>
  <c r="G665" i="4"/>
  <c r="H665" i="4" s="1"/>
  <c r="G666" i="4"/>
  <c r="H666" i="4" s="1"/>
  <c r="G667" i="4"/>
  <c r="H667" i="4" s="1"/>
  <c r="G668" i="4"/>
  <c r="H668" i="4" s="1"/>
  <c r="G669" i="4"/>
  <c r="H669" i="4" s="1"/>
  <c r="G670" i="4"/>
  <c r="H670" i="4" s="1"/>
  <c r="G671" i="4"/>
  <c r="H671" i="4" s="1"/>
  <c r="G672" i="4"/>
  <c r="H672" i="4" s="1"/>
  <c r="G673" i="4"/>
  <c r="H673" i="4" s="1"/>
  <c r="G674" i="4"/>
  <c r="H674" i="4" s="1"/>
  <c r="G675" i="4"/>
  <c r="H675" i="4" s="1"/>
  <c r="G676" i="4"/>
  <c r="H676" i="4" s="1"/>
  <c r="G677" i="4"/>
  <c r="H677" i="4" s="1"/>
  <c r="G678" i="4"/>
  <c r="H678" i="4" s="1"/>
  <c r="G679" i="4"/>
  <c r="H679" i="4" s="1"/>
  <c r="G680" i="4"/>
  <c r="H680" i="4" s="1"/>
  <c r="G681" i="4"/>
  <c r="H681" i="4" s="1"/>
  <c r="G682" i="4"/>
  <c r="H682" i="4" s="1"/>
  <c r="G683" i="4"/>
  <c r="H683" i="4" s="1"/>
  <c r="G684" i="4"/>
  <c r="H684" i="4" s="1"/>
  <c r="G685" i="4"/>
  <c r="H685" i="4" s="1"/>
  <c r="G686" i="4"/>
  <c r="H686" i="4" s="1"/>
  <c r="G687" i="4"/>
  <c r="H687" i="4" s="1"/>
  <c r="G688" i="4"/>
  <c r="H688" i="4" s="1"/>
  <c r="G689" i="4"/>
  <c r="H689" i="4" s="1"/>
  <c r="G690" i="4"/>
  <c r="H690" i="4" s="1"/>
  <c r="G691" i="4"/>
  <c r="H691" i="4" s="1"/>
  <c r="G3" i="4"/>
  <c r="H3" i="4" s="1"/>
  <c r="P11" i="1"/>
  <c r="A7" i="1" s="1"/>
  <c r="D10" i="1"/>
  <c r="AB2" i="1"/>
  <c r="A13" i="1" l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L14" i="1" l="1"/>
  <c r="N11" i="1"/>
  <c r="H14" i="1"/>
  <c r="G691" i="2"/>
  <c r="H691" i="2" s="1"/>
  <c r="G690" i="2"/>
  <c r="H690" i="2" s="1"/>
  <c r="G689" i="2"/>
  <c r="H689" i="2" s="1"/>
  <c r="G688" i="2"/>
  <c r="H688" i="2" s="1"/>
  <c r="G687" i="2"/>
  <c r="H687" i="2" s="1"/>
  <c r="G686" i="2"/>
  <c r="H686" i="2" s="1"/>
  <c r="G685" i="2"/>
  <c r="H685" i="2" s="1"/>
  <c r="G684" i="2"/>
  <c r="H684" i="2" s="1"/>
  <c r="G683" i="2"/>
  <c r="H683" i="2" s="1"/>
  <c r="G682" i="2"/>
  <c r="H682" i="2" s="1"/>
  <c r="G681" i="2"/>
  <c r="H681" i="2" s="1"/>
  <c r="G680" i="2"/>
  <c r="H680" i="2" s="1"/>
  <c r="G679" i="2"/>
  <c r="H679" i="2" s="1"/>
  <c r="G678" i="2"/>
  <c r="H678" i="2" s="1"/>
  <c r="G677" i="2"/>
  <c r="H677" i="2" s="1"/>
  <c r="G676" i="2"/>
  <c r="H676" i="2" s="1"/>
  <c r="G675" i="2"/>
  <c r="H675" i="2" s="1"/>
  <c r="G674" i="2"/>
  <c r="H674" i="2" s="1"/>
  <c r="G673" i="2"/>
  <c r="H673" i="2" s="1"/>
  <c r="G672" i="2"/>
  <c r="H672" i="2" s="1"/>
  <c r="G671" i="2"/>
  <c r="H671" i="2" s="1"/>
  <c r="G670" i="2"/>
  <c r="H670" i="2" s="1"/>
  <c r="G669" i="2"/>
  <c r="H669" i="2" s="1"/>
  <c r="G668" i="2"/>
  <c r="H668" i="2" s="1"/>
  <c r="G667" i="2"/>
  <c r="H667" i="2" s="1"/>
  <c r="G666" i="2"/>
  <c r="H666" i="2" s="1"/>
  <c r="G665" i="2"/>
  <c r="H665" i="2" s="1"/>
  <c r="G664" i="2"/>
  <c r="H664" i="2" s="1"/>
  <c r="G663" i="2"/>
  <c r="H663" i="2" s="1"/>
  <c r="G662" i="2"/>
  <c r="H662" i="2" s="1"/>
  <c r="G661" i="2"/>
  <c r="H661" i="2" s="1"/>
  <c r="G660" i="2"/>
  <c r="H660" i="2" s="1"/>
  <c r="G659" i="2"/>
  <c r="H659" i="2" s="1"/>
  <c r="G658" i="2"/>
  <c r="H658" i="2" s="1"/>
  <c r="G657" i="2"/>
  <c r="H657" i="2" s="1"/>
  <c r="G656" i="2"/>
  <c r="H656" i="2" s="1"/>
  <c r="G655" i="2"/>
  <c r="H655" i="2" s="1"/>
  <c r="G654" i="2"/>
  <c r="H654" i="2" s="1"/>
  <c r="G653" i="2"/>
  <c r="H653" i="2" s="1"/>
  <c r="G652" i="2"/>
  <c r="H652" i="2" s="1"/>
  <c r="G651" i="2"/>
  <c r="H651" i="2" s="1"/>
  <c r="G650" i="2"/>
  <c r="H650" i="2" s="1"/>
  <c r="G649" i="2"/>
  <c r="H649" i="2" s="1"/>
  <c r="G648" i="2"/>
  <c r="H648" i="2" s="1"/>
  <c r="G647" i="2"/>
  <c r="H647" i="2" s="1"/>
  <c r="G646" i="2"/>
  <c r="H646" i="2" s="1"/>
  <c r="G645" i="2"/>
  <c r="H645" i="2" s="1"/>
  <c r="G644" i="2"/>
  <c r="H644" i="2" s="1"/>
  <c r="G643" i="2"/>
  <c r="H643" i="2" s="1"/>
  <c r="G642" i="2"/>
  <c r="H642" i="2" s="1"/>
  <c r="G641" i="2"/>
  <c r="H641" i="2" s="1"/>
  <c r="G640" i="2"/>
  <c r="H640" i="2" s="1"/>
  <c r="G639" i="2"/>
  <c r="H639" i="2" s="1"/>
  <c r="G638" i="2"/>
  <c r="H638" i="2" s="1"/>
  <c r="G637" i="2"/>
  <c r="H637" i="2" s="1"/>
  <c r="G636" i="2"/>
  <c r="H636" i="2" s="1"/>
  <c r="G635" i="2"/>
  <c r="H635" i="2" s="1"/>
  <c r="G634" i="2"/>
  <c r="H634" i="2" s="1"/>
  <c r="G633" i="2"/>
  <c r="H633" i="2" s="1"/>
  <c r="G632" i="2"/>
  <c r="H632" i="2" s="1"/>
  <c r="G631" i="2"/>
  <c r="H631" i="2" s="1"/>
  <c r="G630" i="2"/>
  <c r="H630" i="2" s="1"/>
  <c r="G629" i="2"/>
  <c r="H629" i="2" s="1"/>
  <c r="G628" i="2"/>
  <c r="H628" i="2" s="1"/>
  <c r="G627" i="2"/>
  <c r="H627" i="2" s="1"/>
  <c r="G626" i="2"/>
  <c r="H626" i="2" s="1"/>
  <c r="G625" i="2"/>
  <c r="H625" i="2" s="1"/>
  <c r="G624" i="2"/>
  <c r="H624" i="2" s="1"/>
  <c r="G623" i="2"/>
  <c r="H623" i="2" s="1"/>
  <c r="G622" i="2"/>
  <c r="H622" i="2" s="1"/>
  <c r="G621" i="2"/>
  <c r="H621" i="2" s="1"/>
  <c r="G620" i="2"/>
  <c r="H620" i="2" s="1"/>
  <c r="G619" i="2"/>
  <c r="H619" i="2" s="1"/>
  <c r="G618" i="2"/>
  <c r="H618" i="2" s="1"/>
  <c r="G617" i="2"/>
  <c r="H617" i="2" s="1"/>
  <c r="G616" i="2"/>
  <c r="H616" i="2" s="1"/>
  <c r="G615" i="2"/>
  <c r="H615" i="2" s="1"/>
  <c r="G614" i="2"/>
  <c r="H614" i="2" s="1"/>
  <c r="G613" i="2"/>
  <c r="H613" i="2" s="1"/>
  <c r="G612" i="2"/>
  <c r="H612" i="2" s="1"/>
  <c r="G611" i="2"/>
  <c r="H611" i="2" s="1"/>
  <c r="G610" i="2"/>
  <c r="H610" i="2" s="1"/>
  <c r="G609" i="2"/>
  <c r="H609" i="2" s="1"/>
  <c r="G608" i="2"/>
  <c r="H608" i="2" s="1"/>
  <c r="G607" i="2"/>
  <c r="H607" i="2" s="1"/>
  <c r="G606" i="2"/>
  <c r="H606" i="2" s="1"/>
  <c r="G605" i="2"/>
  <c r="H605" i="2" s="1"/>
  <c r="G604" i="2"/>
  <c r="H604" i="2" s="1"/>
  <c r="G603" i="2"/>
  <c r="H603" i="2" s="1"/>
  <c r="G602" i="2"/>
  <c r="H602" i="2" s="1"/>
  <c r="G601" i="2"/>
  <c r="H601" i="2" s="1"/>
  <c r="G600" i="2"/>
  <c r="H600" i="2" s="1"/>
  <c r="G599" i="2"/>
  <c r="H599" i="2" s="1"/>
  <c r="G598" i="2"/>
  <c r="H598" i="2" s="1"/>
  <c r="G597" i="2"/>
  <c r="H597" i="2" s="1"/>
  <c r="G596" i="2"/>
  <c r="H596" i="2" s="1"/>
  <c r="G595" i="2"/>
  <c r="H595" i="2" s="1"/>
  <c r="G594" i="2"/>
  <c r="H594" i="2" s="1"/>
  <c r="G593" i="2"/>
  <c r="H593" i="2" s="1"/>
  <c r="G592" i="2"/>
  <c r="H592" i="2" s="1"/>
  <c r="G591" i="2"/>
  <c r="H591" i="2" s="1"/>
  <c r="G590" i="2"/>
  <c r="H590" i="2" s="1"/>
  <c r="G589" i="2"/>
  <c r="H589" i="2" s="1"/>
  <c r="G588" i="2"/>
  <c r="H588" i="2" s="1"/>
  <c r="G587" i="2"/>
  <c r="H587" i="2" s="1"/>
  <c r="G586" i="2"/>
  <c r="H586" i="2" s="1"/>
  <c r="G585" i="2"/>
  <c r="H585" i="2" s="1"/>
  <c r="G584" i="2"/>
  <c r="H584" i="2" s="1"/>
  <c r="G583" i="2"/>
  <c r="H583" i="2" s="1"/>
  <c r="G582" i="2"/>
  <c r="H582" i="2" s="1"/>
  <c r="G581" i="2"/>
  <c r="H581" i="2" s="1"/>
  <c r="G580" i="2"/>
  <c r="H580" i="2" s="1"/>
  <c r="G579" i="2"/>
  <c r="H579" i="2" s="1"/>
  <c r="G578" i="2"/>
  <c r="H578" i="2" s="1"/>
  <c r="G577" i="2"/>
  <c r="H577" i="2" s="1"/>
  <c r="G576" i="2"/>
  <c r="H576" i="2" s="1"/>
  <c r="G575" i="2"/>
  <c r="H575" i="2" s="1"/>
  <c r="G574" i="2"/>
  <c r="H574" i="2" s="1"/>
  <c r="G573" i="2"/>
  <c r="H573" i="2" s="1"/>
  <c r="G572" i="2"/>
  <c r="H572" i="2" s="1"/>
  <c r="G571" i="2"/>
  <c r="H571" i="2" s="1"/>
  <c r="G570" i="2"/>
  <c r="H570" i="2" s="1"/>
  <c r="G569" i="2"/>
  <c r="H569" i="2" s="1"/>
  <c r="G568" i="2"/>
  <c r="H568" i="2" s="1"/>
  <c r="G567" i="2"/>
  <c r="H567" i="2" s="1"/>
  <c r="G566" i="2"/>
  <c r="H566" i="2" s="1"/>
  <c r="G565" i="2"/>
  <c r="H565" i="2" s="1"/>
  <c r="G564" i="2"/>
  <c r="H564" i="2" s="1"/>
  <c r="G563" i="2"/>
  <c r="H563" i="2" s="1"/>
  <c r="G562" i="2"/>
  <c r="H562" i="2" s="1"/>
  <c r="G561" i="2"/>
  <c r="H561" i="2" s="1"/>
  <c r="G560" i="2"/>
  <c r="H560" i="2" s="1"/>
  <c r="G559" i="2"/>
  <c r="H559" i="2" s="1"/>
  <c r="G558" i="2"/>
  <c r="H558" i="2" s="1"/>
  <c r="G557" i="2"/>
  <c r="H557" i="2" s="1"/>
  <c r="G556" i="2"/>
  <c r="H556" i="2" s="1"/>
  <c r="G555" i="2"/>
  <c r="H555" i="2" s="1"/>
  <c r="G554" i="2"/>
  <c r="H554" i="2" s="1"/>
  <c r="G553" i="2"/>
  <c r="H553" i="2" s="1"/>
  <c r="G552" i="2"/>
  <c r="H552" i="2" s="1"/>
  <c r="G551" i="2"/>
  <c r="H551" i="2" s="1"/>
  <c r="G550" i="2"/>
  <c r="H550" i="2" s="1"/>
  <c r="G549" i="2"/>
  <c r="H549" i="2" s="1"/>
  <c r="G548" i="2"/>
  <c r="H548" i="2" s="1"/>
  <c r="G547" i="2"/>
  <c r="H547" i="2" s="1"/>
  <c r="G546" i="2"/>
  <c r="H546" i="2" s="1"/>
  <c r="G545" i="2"/>
  <c r="H545" i="2" s="1"/>
  <c r="G544" i="2"/>
  <c r="H544" i="2" s="1"/>
  <c r="G543" i="2"/>
  <c r="H543" i="2" s="1"/>
  <c r="G542" i="2"/>
  <c r="H542" i="2" s="1"/>
  <c r="G541" i="2"/>
  <c r="H541" i="2" s="1"/>
  <c r="G540" i="2"/>
  <c r="H540" i="2" s="1"/>
  <c r="G539" i="2"/>
  <c r="H539" i="2" s="1"/>
  <c r="G538" i="2"/>
  <c r="H538" i="2" s="1"/>
  <c r="G537" i="2"/>
  <c r="H537" i="2" s="1"/>
  <c r="G536" i="2"/>
  <c r="H536" i="2" s="1"/>
  <c r="G535" i="2"/>
  <c r="H535" i="2" s="1"/>
  <c r="G534" i="2"/>
  <c r="H534" i="2" s="1"/>
  <c r="G533" i="2"/>
  <c r="H533" i="2" s="1"/>
  <c r="G532" i="2"/>
  <c r="H532" i="2" s="1"/>
  <c r="G531" i="2"/>
  <c r="H531" i="2" s="1"/>
  <c r="G530" i="2"/>
  <c r="H530" i="2" s="1"/>
  <c r="G529" i="2"/>
  <c r="H529" i="2" s="1"/>
  <c r="G528" i="2"/>
  <c r="H528" i="2" s="1"/>
  <c r="G527" i="2"/>
  <c r="H527" i="2" s="1"/>
  <c r="G526" i="2"/>
  <c r="H526" i="2" s="1"/>
  <c r="G525" i="2"/>
  <c r="H525" i="2" s="1"/>
  <c r="G524" i="2"/>
  <c r="H524" i="2" s="1"/>
  <c r="G523" i="2"/>
  <c r="H523" i="2" s="1"/>
  <c r="G522" i="2"/>
  <c r="H522" i="2" s="1"/>
  <c r="G521" i="2"/>
  <c r="H521" i="2" s="1"/>
  <c r="G520" i="2"/>
  <c r="H520" i="2" s="1"/>
  <c r="G519" i="2"/>
  <c r="H519" i="2" s="1"/>
  <c r="G518" i="2"/>
  <c r="H518" i="2" s="1"/>
  <c r="G517" i="2"/>
  <c r="H517" i="2" s="1"/>
  <c r="G516" i="2"/>
  <c r="H516" i="2" s="1"/>
  <c r="G515" i="2"/>
  <c r="H515" i="2" s="1"/>
  <c r="G514" i="2"/>
  <c r="H514" i="2" s="1"/>
  <c r="G513" i="2"/>
  <c r="H513" i="2" s="1"/>
  <c r="G512" i="2"/>
  <c r="H512" i="2" s="1"/>
  <c r="G511" i="2"/>
  <c r="H511" i="2" s="1"/>
  <c r="G510" i="2"/>
  <c r="H510" i="2" s="1"/>
  <c r="G509" i="2"/>
  <c r="H509" i="2" s="1"/>
  <c r="G508" i="2"/>
  <c r="H508" i="2" s="1"/>
  <c r="G507" i="2"/>
  <c r="H507" i="2" s="1"/>
  <c r="G506" i="2"/>
  <c r="H506" i="2" s="1"/>
  <c r="G505" i="2"/>
  <c r="H505" i="2" s="1"/>
  <c r="G504" i="2"/>
  <c r="H504" i="2" s="1"/>
  <c r="G503" i="2"/>
  <c r="H503" i="2" s="1"/>
  <c r="G502" i="2"/>
  <c r="H502" i="2" s="1"/>
  <c r="G501" i="2"/>
  <c r="H501" i="2" s="1"/>
  <c r="G500" i="2"/>
  <c r="H500" i="2" s="1"/>
  <c r="G499" i="2"/>
  <c r="H499" i="2" s="1"/>
  <c r="G498" i="2"/>
  <c r="H498" i="2" s="1"/>
  <c r="G497" i="2"/>
  <c r="H497" i="2" s="1"/>
  <c r="G496" i="2"/>
  <c r="H496" i="2" s="1"/>
  <c r="G495" i="2"/>
  <c r="H495" i="2" s="1"/>
  <c r="G494" i="2"/>
  <c r="H494" i="2" s="1"/>
  <c r="G493" i="2"/>
  <c r="H493" i="2" s="1"/>
  <c r="G492" i="2"/>
  <c r="H492" i="2" s="1"/>
  <c r="G491" i="2"/>
  <c r="H491" i="2" s="1"/>
  <c r="G490" i="2"/>
  <c r="H490" i="2" s="1"/>
  <c r="G489" i="2"/>
  <c r="H489" i="2" s="1"/>
  <c r="G488" i="2"/>
  <c r="H488" i="2" s="1"/>
  <c r="G487" i="2"/>
  <c r="H487" i="2" s="1"/>
  <c r="G486" i="2"/>
  <c r="H486" i="2" s="1"/>
  <c r="G485" i="2"/>
  <c r="H485" i="2" s="1"/>
  <c r="G484" i="2"/>
  <c r="H484" i="2" s="1"/>
  <c r="G483" i="2"/>
  <c r="H483" i="2" s="1"/>
  <c r="G482" i="2"/>
  <c r="H482" i="2" s="1"/>
  <c r="G481" i="2"/>
  <c r="H481" i="2" s="1"/>
  <c r="G480" i="2"/>
  <c r="H480" i="2" s="1"/>
  <c r="G479" i="2"/>
  <c r="H479" i="2" s="1"/>
  <c r="G478" i="2"/>
  <c r="H478" i="2" s="1"/>
  <c r="G477" i="2"/>
  <c r="H477" i="2" s="1"/>
  <c r="G476" i="2"/>
  <c r="H476" i="2" s="1"/>
  <c r="G475" i="2"/>
  <c r="H475" i="2" s="1"/>
  <c r="G474" i="2"/>
  <c r="H474" i="2" s="1"/>
  <c r="G473" i="2"/>
  <c r="H473" i="2" s="1"/>
  <c r="G472" i="2"/>
  <c r="H472" i="2" s="1"/>
  <c r="G471" i="2"/>
  <c r="H471" i="2" s="1"/>
  <c r="G470" i="2"/>
  <c r="H470" i="2" s="1"/>
  <c r="G469" i="2"/>
  <c r="H469" i="2" s="1"/>
  <c r="G468" i="2"/>
  <c r="H468" i="2" s="1"/>
  <c r="G467" i="2"/>
  <c r="H467" i="2" s="1"/>
  <c r="G466" i="2"/>
  <c r="H466" i="2" s="1"/>
  <c r="G465" i="2"/>
  <c r="H465" i="2" s="1"/>
  <c r="G464" i="2"/>
  <c r="H464" i="2" s="1"/>
  <c r="G463" i="2"/>
  <c r="H463" i="2" s="1"/>
  <c r="G462" i="2"/>
  <c r="H462" i="2" s="1"/>
  <c r="G461" i="2"/>
  <c r="H461" i="2" s="1"/>
  <c r="G460" i="2"/>
  <c r="H460" i="2" s="1"/>
  <c r="G459" i="2"/>
  <c r="H459" i="2" s="1"/>
  <c r="G458" i="2"/>
  <c r="H458" i="2" s="1"/>
  <c r="G457" i="2"/>
  <c r="H457" i="2" s="1"/>
  <c r="G456" i="2"/>
  <c r="H456" i="2" s="1"/>
  <c r="G455" i="2"/>
  <c r="H455" i="2" s="1"/>
  <c r="G454" i="2"/>
  <c r="H454" i="2" s="1"/>
  <c r="G453" i="2"/>
  <c r="H453" i="2" s="1"/>
  <c r="G452" i="2"/>
  <c r="H452" i="2" s="1"/>
  <c r="G451" i="2"/>
  <c r="H451" i="2" s="1"/>
  <c r="G450" i="2"/>
  <c r="H450" i="2" s="1"/>
  <c r="G449" i="2"/>
  <c r="H449" i="2" s="1"/>
  <c r="G448" i="2"/>
  <c r="H448" i="2" s="1"/>
  <c r="G447" i="2"/>
  <c r="H447" i="2" s="1"/>
  <c r="G446" i="2"/>
  <c r="H446" i="2" s="1"/>
  <c r="G445" i="2"/>
  <c r="H445" i="2" s="1"/>
  <c r="G444" i="2"/>
  <c r="H444" i="2" s="1"/>
  <c r="G443" i="2"/>
  <c r="H443" i="2" s="1"/>
  <c r="G442" i="2"/>
  <c r="H442" i="2" s="1"/>
  <c r="G441" i="2"/>
  <c r="H441" i="2" s="1"/>
  <c r="G440" i="2"/>
  <c r="H440" i="2" s="1"/>
  <c r="G439" i="2"/>
  <c r="H439" i="2" s="1"/>
  <c r="G438" i="2"/>
  <c r="H438" i="2" s="1"/>
  <c r="G437" i="2"/>
  <c r="H437" i="2" s="1"/>
  <c r="G436" i="2"/>
  <c r="H436" i="2" s="1"/>
  <c r="G435" i="2"/>
  <c r="H435" i="2" s="1"/>
  <c r="G434" i="2"/>
  <c r="H434" i="2" s="1"/>
  <c r="G433" i="2"/>
  <c r="H433" i="2" s="1"/>
  <c r="G432" i="2"/>
  <c r="H432" i="2" s="1"/>
  <c r="G431" i="2"/>
  <c r="H431" i="2" s="1"/>
  <c r="G430" i="2"/>
  <c r="H430" i="2" s="1"/>
  <c r="G429" i="2"/>
  <c r="H429" i="2" s="1"/>
  <c r="G428" i="2"/>
  <c r="H428" i="2" s="1"/>
  <c r="G427" i="2"/>
  <c r="H427" i="2" s="1"/>
  <c r="G426" i="2"/>
  <c r="H426" i="2" s="1"/>
  <c r="G425" i="2"/>
  <c r="H425" i="2" s="1"/>
  <c r="G424" i="2"/>
  <c r="H424" i="2" s="1"/>
  <c r="G423" i="2"/>
  <c r="H423" i="2" s="1"/>
  <c r="G422" i="2"/>
  <c r="H422" i="2" s="1"/>
  <c r="G421" i="2"/>
  <c r="H421" i="2" s="1"/>
  <c r="G420" i="2"/>
  <c r="H420" i="2" s="1"/>
  <c r="G419" i="2"/>
  <c r="H419" i="2" s="1"/>
  <c r="G418" i="2"/>
  <c r="H418" i="2" s="1"/>
  <c r="G417" i="2"/>
  <c r="H417" i="2" s="1"/>
  <c r="G416" i="2"/>
  <c r="H416" i="2" s="1"/>
  <c r="G415" i="2"/>
  <c r="H415" i="2" s="1"/>
  <c r="G414" i="2"/>
  <c r="H414" i="2" s="1"/>
  <c r="G413" i="2"/>
  <c r="H413" i="2" s="1"/>
  <c r="G412" i="2"/>
  <c r="H412" i="2" s="1"/>
  <c r="G411" i="2"/>
  <c r="H411" i="2" s="1"/>
  <c r="G410" i="2"/>
  <c r="H410" i="2" s="1"/>
  <c r="G409" i="2"/>
  <c r="H409" i="2" s="1"/>
  <c r="G408" i="2"/>
  <c r="H408" i="2" s="1"/>
  <c r="G407" i="2"/>
  <c r="H407" i="2" s="1"/>
  <c r="G406" i="2"/>
  <c r="H406" i="2" s="1"/>
  <c r="G405" i="2"/>
  <c r="H405" i="2" s="1"/>
  <c r="G404" i="2"/>
  <c r="H404" i="2" s="1"/>
  <c r="G403" i="2"/>
  <c r="H403" i="2" s="1"/>
  <c r="G402" i="2"/>
  <c r="H402" i="2" s="1"/>
  <c r="G401" i="2"/>
  <c r="H401" i="2" s="1"/>
  <c r="G400" i="2"/>
  <c r="H400" i="2" s="1"/>
  <c r="G399" i="2"/>
  <c r="H399" i="2" s="1"/>
  <c r="G398" i="2"/>
  <c r="H398" i="2" s="1"/>
  <c r="G397" i="2"/>
  <c r="H397" i="2" s="1"/>
  <c r="G396" i="2"/>
  <c r="H396" i="2" s="1"/>
  <c r="G395" i="2"/>
  <c r="H395" i="2" s="1"/>
  <c r="G394" i="2"/>
  <c r="H394" i="2" s="1"/>
  <c r="G393" i="2"/>
  <c r="H393" i="2" s="1"/>
  <c r="G392" i="2"/>
  <c r="H392" i="2" s="1"/>
  <c r="G391" i="2"/>
  <c r="H391" i="2" s="1"/>
  <c r="G390" i="2"/>
  <c r="H390" i="2" s="1"/>
  <c r="G389" i="2"/>
  <c r="H389" i="2" s="1"/>
  <c r="G388" i="2"/>
  <c r="H388" i="2" s="1"/>
  <c r="G387" i="2"/>
  <c r="H387" i="2" s="1"/>
  <c r="G386" i="2"/>
  <c r="H386" i="2" s="1"/>
  <c r="G385" i="2"/>
  <c r="H385" i="2" s="1"/>
  <c r="G384" i="2"/>
  <c r="H384" i="2" s="1"/>
  <c r="G383" i="2"/>
  <c r="H383" i="2" s="1"/>
  <c r="G382" i="2"/>
  <c r="H382" i="2" s="1"/>
  <c r="G381" i="2"/>
  <c r="H381" i="2" s="1"/>
  <c r="G380" i="2"/>
  <c r="H380" i="2" s="1"/>
  <c r="G379" i="2"/>
  <c r="H379" i="2" s="1"/>
  <c r="G378" i="2"/>
  <c r="H378" i="2" s="1"/>
  <c r="G377" i="2"/>
  <c r="H377" i="2" s="1"/>
  <c r="G376" i="2"/>
  <c r="H376" i="2" s="1"/>
  <c r="G375" i="2"/>
  <c r="H375" i="2" s="1"/>
  <c r="G374" i="2"/>
  <c r="H374" i="2" s="1"/>
  <c r="G373" i="2"/>
  <c r="H373" i="2" s="1"/>
  <c r="G372" i="2"/>
  <c r="H372" i="2" s="1"/>
  <c r="G371" i="2"/>
  <c r="H371" i="2" s="1"/>
  <c r="G370" i="2"/>
  <c r="H370" i="2" s="1"/>
  <c r="G369" i="2"/>
  <c r="H369" i="2" s="1"/>
  <c r="G368" i="2"/>
  <c r="H368" i="2" s="1"/>
  <c r="G367" i="2"/>
  <c r="H367" i="2" s="1"/>
  <c r="G366" i="2"/>
  <c r="H366" i="2" s="1"/>
  <c r="G365" i="2"/>
  <c r="H365" i="2" s="1"/>
  <c r="G364" i="2"/>
  <c r="H364" i="2" s="1"/>
  <c r="G363" i="2"/>
  <c r="H363" i="2" s="1"/>
  <c r="G362" i="2"/>
  <c r="H362" i="2" s="1"/>
  <c r="G361" i="2"/>
  <c r="H361" i="2" s="1"/>
  <c r="G360" i="2"/>
  <c r="H360" i="2" s="1"/>
  <c r="G359" i="2"/>
  <c r="H359" i="2" s="1"/>
  <c r="G358" i="2"/>
  <c r="H358" i="2" s="1"/>
  <c r="G357" i="2"/>
  <c r="H357" i="2" s="1"/>
  <c r="G356" i="2"/>
  <c r="H356" i="2" s="1"/>
  <c r="G355" i="2"/>
  <c r="H355" i="2" s="1"/>
  <c r="G354" i="2"/>
  <c r="H354" i="2" s="1"/>
  <c r="G353" i="2"/>
  <c r="H353" i="2" s="1"/>
  <c r="G352" i="2"/>
  <c r="H352" i="2" s="1"/>
  <c r="G351" i="2"/>
  <c r="H351" i="2" s="1"/>
  <c r="G350" i="2"/>
  <c r="H350" i="2" s="1"/>
  <c r="G349" i="2"/>
  <c r="H349" i="2" s="1"/>
  <c r="G348" i="2"/>
  <c r="H348" i="2" s="1"/>
  <c r="G347" i="2"/>
  <c r="H347" i="2" s="1"/>
  <c r="G346" i="2"/>
  <c r="H346" i="2" s="1"/>
  <c r="G345" i="2"/>
  <c r="H345" i="2" s="1"/>
  <c r="G344" i="2"/>
  <c r="H344" i="2" s="1"/>
  <c r="G343" i="2"/>
  <c r="H343" i="2" s="1"/>
  <c r="G342" i="2"/>
  <c r="H342" i="2" s="1"/>
  <c r="G341" i="2"/>
  <c r="H341" i="2" s="1"/>
  <c r="G340" i="2"/>
  <c r="H340" i="2" s="1"/>
  <c r="G339" i="2"/>
  <c r="H339" i="2" s="1"/>
  <c r="G338" i="2"/>
  <c r="H338" i="2" s="1"/>
  <c r="G337" i="2"/>
  <c r="H337" i="2" s="1"/>
  <c r="G336" i="2"/>
  <c r="H336" i="2" s="1"/>
  <c r="G335" i="2"/>
  <c r="H335" i="2" s="1"/>
  <c r="G334" i="2"/>
  <c r="H334" i="2" s="1"/>
  <c r="G333" i="2"/>
  <c r="H333" i="2" s="1"/>
  <c r="G332" i="2"/>
  <c r="H332" i="2" s="1"/>
  <c r="G331" i="2"/>
  <c r="H331" i="2" s="1"/>
  <c r="G330" i="2"/>
  <c r="H330" i="2" s="1"/>
  <c r="G329" i="2"/>
  <c r="H329" i="2" s="1"/>
  <c r="G328" i="2"/>
  <c r="H328" i="2" s="1"/>
  <c r="G327" i="2"/>
  <c r="H327" i="2" s="1"/>
  <c r="G326" i="2"/>
  <c r="H326" i="2" s="1"/>
  <c r="G325" i="2"/>
  <c r="H325" i="2" s="1"/>
  <c r="G324" i="2"/>
  <c r="H324" i="2" s="1"/>
  <c r="G323" i="2"/>
  <c r="H323" i="2" s="1"/>
  <c r="G322" i="2"/>
  <c r="H322" i="2" s="1"/>
  <c r="G321" i="2"/>
  <c r="H321" i="2" s="1"/>
  <c r="G320" i="2"/>
  <c r="H320" i="2" s="1"/>
  <c r="G319" i="2"/>
  <c r="H319" i="2" s="1"/>
  <c r="G318" i="2"/>
  <c r="H318" i="2" s="1"/>
  <c r="G317" i="2"/>
  <c r="H317" i="2" s="1"/>
  <c r="G316" i="2"/>
  <c r="H316" i="2" s="1"/>
  <c r="G315" i="2"/>
  <c r="H315" i="2" s="1"/>
  <c r="G314" i="2"/>
  <c r="H314" i="2" s="1"/>
  <c r="G313" i="2"/>
  <c r="H313" i="2" s="1"/>
  <c r="G312" i="2"/>
  <c r="H312" i="2" s="1"/>
  <c r="G311" i="2"/>
  <c r="H311" i="2" s="1"/>
  <c r="G310" i="2"/>
  <c r="H310" i="2" s="1"/>
  <c r="G309" i="2"/>
  <c r="H309" i="2" s="1"/>
  <c r="G308" i="2"/>
  <c r="H308" i="2" s="1"/>
  <c r="G307" i="2"/>
  <c r="H307" i="2" s="1"/>
  <c r="G306" i="2"/>
  <c r="H306" i="2" s="1"/>
  <c r="G305" i="2"/>
  <c r="H305" i="2" s="1"/>
  <c r="G304" i="2"/>
  <c r="H304" i="2" s="1"/>
  <c r="G303" i="2"/>
  <c r="H303" i="2" s="1"/>
  <c r="G302" i="2"/>
  <c r="H302" i="2" s="1"/>
  <c r="G301" i="2"/>
  <c r="H301" i="2" s="1"/>
  <c r="G300" i="2"/>
  <c r="H300" i="2" s="1"/>
  <c r="G299" i="2"/>
  <c r="H299" i="2" s="1"/>
  <c r="G298" i="2"/>
  <c r="H298" i="2" s="1"/>
  <c r="G297" i="2"/>
  <c r="H297" i="2" s="1"/>
  <c r="G296" i="2"/>
  <c r="H296" i="2" s="1"/>
  <c r="G295" i="2"/>
  <c r="H295" i="2" s="1"/>
  <c r="G294" i="2"/>
  <c r="H294" i="2" s="1"/>
  <c r="G293" i="2"/>
  <c r="H293" i="2" s="1"/>
  <c r="G292" i="2"/>
  <c r="H292" i="2" s="1"/>
  <c r="G291" i="2"/>
  <c r="H291" i="2" s="1"/>
  <c r="G290" i="2"/>
  <c r="H290" i="2" s="1"/>
  <c r="G289" i="2"/>
  <c r="H289" i="2" s="1"/>
  <c r="G288" i="2"/>
  <c r="H288" i="2" s="1"/>
  <c r="G287" i="2"/>
  <c r="H287" i="2" s="1"/>
  <c r="G286" i="2"/>
  <c r="H286" i="2" s="1"/>
  <c r="G285" i="2"/>
  <c r="H285" i="2" s="1"/>
  <c r="G284" i="2"/>
  <c r="H284" i="2" s="1"/>
  <c r="G283" i="2"/>
  <c r="H283" i="2" s="1"/>
  <c r="G282" i="2"/>
  <c r="H282" i="2" s="1"/>
  <c r="G281" i="2"/>
  <c r="H281" i="2" s="1"/>
  <c r="G280" i="2"/>
  <c r="H280" i="2" s="1"/>
  <c r="G279" i="2"/>
  <c r="H279" i="2" s="1"/>
  <c r="G278" i="2"/>
  <c r="H278" i="2" s="1"/>
  <c r="G277" i="2"/>
  <c r="H277" i="2" s="1"/>
  <c r="G276" i="2"/>
  <c r="H276" i="2" s="1"/>
  <c r="G275" i="2"/>
  <c r="H275" i="2" s="1"/>
  <c r="G274" i="2"/>
  <c r="H274" i="2" s="1"/>
  <c r="G273" i="2"/>
  <c r="H273" i="2" s="1"/>
  <c r="G272" i="2"/>
  <c r="H272" i="2" s="1"/>
  <c r="G271" i="2"/>
  <c r="H271" i="2" s="1"/>
  <c r="G270" i="2"/>
  <c r="H270" i="2" s="1"/>
  <c r="G269" i="2"/>
  <c r="H269" i="2" s="1"/>
  <c r="G268" i="2"/>
  <c r="H268" i="2" s="1"/>
  <c r="G267" i="2"/>
  <c r="H267" i="2" s="1"/>
  <c r="G266" i="2"/>
  <c r="H266" i="2" s="1"/>
  <c r="G265" i="2"/>
  <c r="H265" i="2" s="1"/>
  <c r="G264" i="2"/>
  <c r="H264" i="2" s="1"/>
  <c r="G263" i="2"/>
  <c r="H263" i="2" s="1"/>
  <c r="G262" i="2"/>
  <c r="H262" i="2" s="1"/>
  <c r="G261" i="2"/>
  <c r="H261" i="2" s="1"/>
  <c r="G260" i="2"/>
  <c r="H260" i="2" s="1"/>
  <c r="G259" i="2"/>
  <c r="H259" i="2" s="1"/>
  <c r="G258" i="2"/>
  <c r="H258" i="2" s="1"/>
  <c r="G257" i="2"/>
  <c r="H257" i="2" s="1"/>
  <c r="G256" i="2"/>
  <c r="H256" i="2" s="1"/>
  <c r="G255" i="2"/>
  <c r="H255" i="2" s="1"/>
  <c r="G254" i="2"/>
  <c r="H254" i="2" s="1"/>
  <c r="G253" i="2"/>
  <c r="H253" i="2" s="1"/>
  <c r="G252" i="2"/>
  <c r="H252" i="2" s="1"/>
  <c r="G251" i="2"/>
  <c r="H251" i="2" s="1"/>
  <c r="G250" i="2"/>
  <c r="H250" i="2" s="1"/>
  <c r="G249" i="2"/>
  <c r="H249" i="2" s="1"/>
  <c r="G248" i="2"/>
  <c r="H248" i="2" s="1"/>
  <c r="G247" i="2"/>
  <c r="H247" i="2" s="1"/>
  <c r="G246" i="2"/>
  <c r="H246" i="2" s="1"/>
  <c r="G245" i="2"/>
  <c r="H245" i="2" s="1"/>
  <c r="G244" i="2"/>
  <c r="H244" i="2" s="1"/>
  <c r="G243" i="2"/>
  <c r="H243" i="2" s="1"/>
  <c r="G242" i="2"/>
  <c r="H242" i="2" s="1"/>
  <c r="G241" i="2"/>
  <c r="H241" i="2" s="1"/>
  <c r="G240" i="2"/>
  <c r="H240" i="2" s="1"/>
  <c r="G239" i="2"/>
  <c r="H239" i="2" s="1"/>
  <c r="G238" i="2"/>
  <c r="H238" i="2" s="1"/>
  <c r="G237" i="2"/>
  <c r="H237" i="2" s="1"/>
  <c r="G236" i="2"/>
  <c r="H236" i="2" s="1"/>
  <c r="G235" i="2"/>
  <c r="H235" i="2" s="1"/>
  <c r="G234" i="2"/>
  <c r="H234" i="2" s="1"/>
  <c r="G233" i="2"/>
  <c r="H233" i="2" s="1"/>
  <c r="G232" i="2"/>
  <c r="H232" i="2" s="1"/>
  <c r="G231" i="2"/>
  <c r="H231" i="2" s="1"/>
  <c r="G230" i="2"/>
  <c r="H230" i="2" s="1"/>
  <c r="G229" i="2"/>
  <c r="H229" i="2" s="1"/>
  <c r="G228" i="2"/>
  <c r="H228" i="2" s="1"/>
  <c r="G227" i="2"/>
  <c r="H227" i="2" s="1"/>
  <c r="G226" i="2"/>
  <c r="H226" i="2" s="1"/>
  <c r="G225" i="2"/>
  <c r="H225" i="2" s="1"/>
  <c r="G224" i="2"/>
  <c r="H224" i="2" s="1"/>
  <c r="G223" i="2"/>
  <c r="H223" i="2" s="1"/>
  <c r="G222" i="2"/>
  <c r="H222" i="2" s="1"/>
  <c r="G221" i="2"/>
  <c r="H221" i="2" s="1"/>
  <c r="G220" i="2"/>
  <c r="H220" i="2" s="1"/>
  <c r="G219" i="2"/>
  <c r="H219" i="2" s="1"/>
  <c r="G218" i="2"/>
  <c r="H218" i="2" s="1"/>
  <c r="G217" i="2"/>
  <c r="H217" i="2" s="1"/>
  <c r="G216" i="2"/>
  <c r="H216" i="2" s="1"/>
  <c r="G215" i="2"/>
  <c r="H215" i="2" s="1"/>
  <c r="G214" i="2"/>
  <c r="H214" i="2" s="1"/>
  <c r="G213" i="2"/>
  <c r="H213" i="2" s="1"/>
  <c r="G212" i="2"/>
  <c r="H212" i="2" s="1"/>
  <c r="G211" i="2"/>
  <c r="H211" i="2" s="1"/>
  <c r="G210" i="2"/>
  <c r="H210" i="2" s="1"/>
  <c r="G209" i="2"/>
  <c r="H209" i="2" s="1"/>
  <c r="G208" i="2"/>
  <c r="H208" i="2" s="1"/>
  <c r="G207" i="2"/>
  <c r="H207" i="2" s="1"/>
  <c r="G206" i="2"/>
  <c r="H206" i="2" s="1"/>
  <c r="G205" i="2"/>
  <c r="H205" i="2" s="1"/>
  <c r="G204" i="2"/>
  <c r="H204" i="2" s="1"/>
  <c r="G203" i="2"/>
  <c r="H203" i="2" s="1"/>
  <c r="G202" i="2"/>
  <c r="H202" i="2" s="1"/>
  <c r="G201" i="2"/>
  <c r="H201" i="2" s="1"/>
  <c r="G200" i="2"/>
  <c r="H200" i="2" s="1"/>
  <c r="G199" i="2"/>
  <c r="H199" i="2" s="1"/>
  <c r="G198" i="2"/>
  <c r="H198" i="2" s="1"/>
  <c r="G197" i="2"/>
  <c r="H197" i="2" s="1"/>
  <c r="G196" i="2"/>
  <c r="H196" i="2" s="1"/>
  <c r="G195" i="2"/>
  <c r="H195" i="2" s="1"/>
  <c r="G194" i="2"/>
  <c r="H194" i="2" s="1"/>
  <c r="G193" i="2"/>
  <c r="H193" i="2" s="1"/>
  <c r="G192" i="2"/>
  <c r="H192" i="2" s="1"/>
  <c r="G191" i="2"/>
  <c r="H191" i="2" s="1"/>
  <c r="G190" i="2"/>
  <c r="H190" i="2" s="1"/>
  <c r="G189" i="2"/>
  <c r="H189" i="2" s="1"/>
  <c r="G188" i="2"/>
  <c r="H188" i="2" s="1"/>
  <c r="G187" i="2"/>
  <c r="H187" i="2" s="1"/>
  <c r="G186" i="2"/>
  <c r="H186" i="2" s="1"/>
  <c r="G185" i="2"/>
  <c r="H185" i="2" s="1"/>
  <c r="G184" i="2"/>
  <c r="H184" i="2" s="1"/>
  <c r="G183" i="2"/>
  <c r="H183" i="2" s="1"/>
  <c r="G182" i="2"/>
  <c r="H182" i="2" s="1"/>
  <c r="G181" i="2"/>
  <c r="H181" i="2" s="1"/>
  <c r="G180" i="2"/>
  <c r="H180" i="2" s="1"/>
  <c r="G179" i="2"/>
  <c r="H179" i="2" s="1"/>
  <c r="G178" i="2"/>
  <c r="H178" i="2" s="1"/>
  <c r="G177" i="2"/>
  <c r="H177" i="2" s="1"/>
  <c r="G176" i="2"/>
  <c r="H176" i="2" s="1"/>
  <c r="G175" i="2"/>
  <c r="H175" i="2" s="1"/>
  <c r="G174" i="2"/>
  <c r="H174" i="2" s="1"/>
  <c r="G173" i="2"/>
  <c r="H173" i="2" s="1"/>
  <c r="G172" i="2"/>
  <c r="H172" i="2" s="1"/>
  <c r="G171" i="2"/>
  <c r="H171" i="2" s="1"/>
  <c r="G170" i="2"/>
  <c r="H170" i="2" s="1"/>
  <c r="G169" i="2"/>
  <c r="H169" i="2" s="1"/>
  <c r="G168" i="2"/>
  <c r="H168" i="2" s="1"/>
  <c r="G167" i="2"/>
  <c r="H167" i="2" s="1"/>
  <c r="G166" i="2"/>
  <c r="H166" i="2" s="1"/>
  <c r="G165" i="2"/>
  <c r="H165" i="2" s="1"/>
  <c r="G164" i="2"/>
  <c r="H164" i="2" s="1"/>
  <c r="G163" i="2"/>
  <c r="H163" i="2" s="1"/>
  <c r="G162" i="2"/>
  <c r="H162" i="2" s="1"/>
  <c r="G161" i="2"/>
  <c r="H161" i="2" s="1"/>
  <c r="G160" i="2"/>
  <c r="H160" i="2" s="1"/>
  <c r="G159" i="2"/>
  <c r="H159" i="2" s="1"/>
  <c r="G158" i="2"/>
  <c r="H158" i="2" s="1"/>
  <c r="G157" i="2"/>
  <c r="H157" i="2" s="1"/>
  <c r="G156" i="2"/>
  <c r="H156" i="2" s="1"/>
  <c r="G155" i="2"/>
  <c r="H155" i="2" s="1"/>
  <c r="G154" i="2"/>
  <c r="H154" i="2" s="1"/>
  <c r="G153" i="2"/>
  <c r="H153" i="2" s="1"/>
  <c r="G152" i="2"/>
  <c r="H152" i="2" s="1"/>
  <c r="G151" i="2"/>
  <c r="H151" i="2" s="1"/>
  <c r="G150" i="2"/>
  <c r="H150" i="2" s="1"/>
  <c r="G149" i="2"/>
  <c r="H149" i="2" s="1"/>
  <c r="G148" i="2"/>
  <c r="H148" i="2" s="1"/>
  <c r="G147" i="2"/>
  <c r="H147" i="2" s="1"/>
  <c r="G146" i="2"/>
  <c r="H146" i="2" s="1"/>
  <c r="G145" i="2"/>
  <c r="H145" i="2" s="1"/>
  <c r="G144" i="2"/>
  <c r="H144" i="2" s="1"/>
  <c r="G143" i="2"/>
  <c r="H143" i="2" s="1"/>
  <c r="G142" i="2"/>
  <c r="H142" i="2" s="1"/>
  <c r="G141" i="2"/>
  <c r="H141" i="2" s="1"/>
  <c r="G140" i="2"/>
  <c r="H140" i="2" s="1"/>
  <c r="G139" i="2"/>
  <c r="H139" i="2" s="1"/>
  <c r="G138" i="2"/>
  <c r="H138" i="2" s="1"/>
  <c r="G137" i="2"/>
  <c r="H137" i="2" s="1"/>
  <c r="G136" i="2"/>
  <c r="H136" i="2" s="1"/>
  <c r="G135" i="2"/>
  <c r="H135" i="2" s="1"/>
  <c r="G134" i="2"/>
  <c r="H134" i="2" s="1"/>
  <c r="G133" i="2"/>
  <c r="H133" i="2" s="1"/>
  <c r="G132" i="2"/>
  <c r="H132" i="2" s="1"/>
  <c r="G131" i="2"/>
  <c r="H131" i="2" s="1"/>
  <c r="G130" i="2"/>
  <c r="H130" i="2" s="1"/>
  <c r="G129" i="2"/>
  <c r="H129" i="2" s="1"/>
  <c r="G128" i="2"/>
  <c r="H128" i="2" s="1"/>
  <c r="G127" i="2"/>
  <c r="H127" i="2" s="1"/>
  <c r="G126" i="2"/>
  <c r="H126" i="2" s="1"/>
  <c r="G125" i="2"/>
  <c r="H125" i="2" s="1"/>
  <c r="G124" i="2"/>
  <c r="H124" i="2" s="1"/>
  <c r="G123" i="2"/>
  <c r="H123" i="2" s="1"/>
  <c r="G122" i="2"/>
  <c r="H122" i="2" s="1"/>
  <c r="G121" i="2"/>
  <c r="H121" i="2" s="1"/>
  <c r="G120" i="2"/>
  <c r="H120" i="2" s="1"/>
  <c r="G119" i="2"/>
  <c r="H119" i="2" s="1"/>
  <c r="G118" i="2"/>
  <c r="H118" i="2" s="1"/>
  <c r="G117" i="2"/>
  <c r="H117" i="2" s="1"/>
  <c r="G116" i="2"/>
  <c r="H116" i="2" s="1"/>
  <c r="G115" i="2"/>
  <c r="H115" i="2" s="1"/>
  <c r="G114" i="2"/>
  <c r="H114" i="2" s="1"/>
  <c r="G113" i="2"/>
  <c r="H113" i="2" s="1"/>
  <c r="G112" i="2"/>
  <c r="H112" i="2" s="1"/>
  <c r="G111" i="2"/>
  <c r="H111" i="2" s="1"/>
  <c r="G110" i="2"/>
  <c r="H110" i="2" s="1"/>
  <c r="G109" i="2"/>
  <c r="H109" i="2" s="1"/>
  <c r="G108" i="2"/>
  <c r="H108" i="2" s="1"/>
  <c r="G107" i="2"/>
  <c r="H107" i="2" s="1"/>
  <c r="G106" i="2"/>
  <c r="H106" i="2" s="1"/>
  <c r="G105" i="2"/>
  <c r="H105" i="2" s="1"/>
  <c r="G104" i="2"/>
  <c r="H104" i="2" s="1"/>
  <c r="G103" i="2"/>
  <c r="H103" i="2" s="1"/>
  <c r="G102" i="2"/>
  <c r="H102" i="2" s="1"/>
  <c r="G101" i="2"/>
  <c r="H101" i="2" s="1"/>
  <c r="G100" i="2"/>
  <c r="H100" i="2" s="1"/>
  <c r="G99" i="2"/>
  <c r="H99" i="2" s="1"/>
  <c r="G98" i="2"/>
  <c r="H98" i="2" s="1"/>
  <c r="G97" i="2"/>
  <c r="H97" i="2" s="1"/>
  <c r="G96" i="2"/>
  <c r="H96" i="2" s="1"/>
  <c r="G95" i="2"/>
  <c r="H95" i="2" s="1"/>
  <c r="G94" i="2"/>
  <c r="H94" i="2" s="1"/>
  <c r="G93" i="2"/>
  <c r="H93" i="2" s="1"/>
  <c r="G92" i="2"/>
  <c r="H92" i="2" s="1"/>
  <c r="G91" i="2"/>
  <c r="H91" i="2" s="1"/>
  <c r="G90" i="2"/>
  <c r="H90" i="2" s="1"/>
  <c r="G89" i="2"/>
  <c r="H89" i="2" s="1"/>
  <c r="G88" i="2"/>
  <c r="H88" i="2" s="1"/>
  <c r="G87" i="2"/>
  <c r="H87" i="2" s="1"/>
  <c r="G86" i="2"/>
  <c r="H86" i="2" s="1"/>
  <c r="G85" i="2"/>
  <c r="H85" i="2" s="1"/>
  <c r="G84" i="2"/>
  <c r="H84" i="2" s="1"/>
  <c r="G83" i="2"/>
  <c r="H83" i="2" s="1"/>
  <c r="G82" i="2"/>
  <c r="H82" i="2" s="1"/>
  <c r="G81" i="2"/>
  <c r="H81" i="2" s="1"/>
  <c r="G80" i="2"/>
  <c r="H80" i="2" s="1"/>
  <c r="G79" i="2"/>
  <c r="H79" i="2" s="1"/>
  <c r="G78" i="2"/>
  <c r="H78" i="2" s="1"/>
  <c r="G77" i="2"/>
  <c r="H77" i="2" s="1"/>
  <c r="G76" i="2"/>
  <c r="H76" i="2" s="1"/>
  <c r="G75" i="2"/>
  <c r="H75" i="2" s="1"/>
  <c r="G74" i="2"/>
  <c r="H74" i="2" s="1"/>
  <c r="G73" i="2"/>
  <c r="H73" i="2" s="1"/>
  <c r="G72" i="2"/>
  <c r="H72" i="2" s="1"/>
  <c r="G71" i="2"/>
  <c r="H71" i="2" s="1"/>
  <c r="G70" i="2"/>
  <c r="H70" i="2" s="1"/>
  <c r="G69" i="2"/>
  <c r="H69" i="2" s="1"/>
  <c r="G68" i="2"/>
  <c r="H68" i="2" s="1"/>
  <c r="G67" i="2"/>
  <c r="H67" i="2" s="1"/>
  <c r="G66" i="2"/>
  <c r="H66" i="2" s="1"/>
  <c r="G65" i="2"/>
  <c r="H65" i="2" s="1"/>
  <c r="G64" i="2"/>
  <c r="H64" i="2" s="1"/>
  <c r="G63" i="2"/>
  <c r="H63" i="2" s="1"/>
  <c r="G62" i="2"/>
  <c r="H62" i="2" s="1"/>
  <c r="G61" i="2"/>
  <c r="H61" i="2" s="1"/>
  <c r="G60" i="2"/>
  <c r="H60" i="2" s="1"/>
  <c r="G59" i="2"/>
  <c r="H59" i="2" s="1"/>
  <c r="G58" i="2"/>
  <c r="H58" i="2" s="1"/>
  <c r="G57" i="2"/>
  <c r="H57" i="2" s="1"/>
  <c r="G56" i="2"/>
  <c r="H56" i="2" s="1"/>
  <c r="G55" i="2"/>
  <c r="H55" i="2" s="1"/>
  <c r="G54" i="2"/>
  <c r="H54" i="2" s="1"/>
  <c r="G53" i="2"/>
  <c r="H53" i="2" s="1"/>
  <c r="G52" i="2"/>
  <c r="H52" i="2" s="1"/>
  <c r="G51" i="2"/>
  <c r="H51" i="2" s="1"/>
  <c r="G50" i="2"/>
  <c r="H50" i="2" s="1"/>
  <c r="G49" i="2"/>
  <c r="H49" i="2" s="1"/>
  <c r="G48" i="2"/>
  <c r="H48" i="2" s="1"/>
  <c r="G47" i="2"/>
  <c r="H47" i="2" s="1"/>
  <c r="G46" i="2"/>
  <c r="H46" i="2" s="1"/>
  <c r="G45" i="2"/>
  <c r="H45" i="2" s="1"/>
  <c r="G44" i="2"/>
  <c r="H44" i="2" s="1"/>
  <c r="G43" i="2"/>
  <c r="H43" i="2" s="1"/>
  <c r="G42" i="2"/>
  <c r="H42" i="2" s="1"/>
  <c r="G41" i="2"/>
  <c r="H41" i="2" s="1"/>
  <c r="G40" i="2"/>
  <c r="H40" i="2" s="1"/>
  <c r="G39" i="2"/>
  <c r="H39" i="2" s="1"/>
  <c r="G38" i="2"/>
  <c r="H38" i="2" s="1"/>
  <c r="G37" i="2"/>
  <c r="H37" i="2" s="1"/>
  <c r="G36" i="2"/>
  <c r="H36" i="2" s="1"/>
  <c r="G35" i="2"/>
  <c r="H35" i="2" s="1"/>
  <c r="G34" i="2"/>
  <c r="H34" i="2" s="1"/>
  <c r="G33" i="2"/>
  <c r="H33" i="2" s="1"/>
  <c r="G32" i="2"/>
  <c r="H32" i="2" s="1"/>
  <c r="G31" i="2"/>
  <c r="H31" i="2" s="1"/>
  <c r="G30" i="2"/>
  <c r="H30" i="2" s="1"/>
  <c r="G29" i="2"/>
  <c r="H29" i="2" s="1"/>
  <c r="G28" i="2"/>
  <c r="H28" i="2" s="1"/>
  <c r="G27" i="2"/>
  <c r="H27" i="2" s="1"/>
  <c r="G26" i="2"/>
  <c r="H26" i="2" s="1"/>
  <c r="G25" i="2"/>
  <c r="H25" i="2" s="1"/>
  <c r="G24" i="2"/>
  <c r="H24" i="2" s="1"/>
  <c r="G23" i="2"/>
  <c r="H23" i="2" s="1"/>
  <c r="G22" i="2"/>
  <c r="H22" i="2" s="1"/>
  <c r="G21" i="2"/>
  <c r="G20" i="2"/>
  <c r="H20" i="2" s="1"/>
  <c r="G19" i="2"/>
  <c r="H19" i="2" s="1"/>
  <c r="G18" i="2"/>
  <c r="H18" i="2" s="1"/>
  <c r="G17" i="2"/>
  <c r="H17" i="2" s="1"/>
  <c r="G16" i="2"/>
  <c r="H16" i="2" s="1"/>
  <c r="G15" i="2"/>
  <c r="H15" i="2" s="1"/>
  <c r="G14" i="2"/>
  <c r="H14" i="2" s="1"/>
  <c r="G13" i="2"/>
  <c r="H13" i="2" s="1"/>
  <c r="G12" i="2"/>
  <c r="H12" i="2" s="1"/>
  <c r="G11" i="2"/>
  <c r="H11" i="2" s="1"/>
  <c r="G10" i="2"/>
  <c r="H10" i="2" s="1"/>
  <c r="G9" i="2"/>
  <c r="H9" i="2" s="1"/>
  <c r="G8" i="2"/>
  <c r="H8" i="2" s="1"/>
  <c r="G7" i="2"/>
  <c r="H7" i="2" s="1"/>
  <c r="G6" i="2"/>
  <c r="H6" i="2" s="1"/>
  <c r="G5" i="2"/>
  <c r="G4" i="2"/>
  <c r="H4" i="2" s="1"/>
  <c r="G3" i="2"/>
  <c r="H3" i="2" s="1"/>
  <c r="D11" i="1"/>
  <c r="H5" i="2" l="1"/>
  <c r="H21" i="2"/>
  <c r="I3" i="2"/>
  <c r="I4" i="2"/>
  <c r="I291" i="2" l="1"/>
  <c r="I619" i="2"/>
  <c r="I562" i="2"/>
  <c r="I300" i="2"/>
  <c r="I294" i="2"/>
  <c r="I172" i="2"/>
  <c r="I504" i="2"/>
  <c r="I607" i="2"/>
  <c r="I187" i="2"/>
  <c r="I234" i="2"/>
  <c r="I652" i="2"/>
  <c r="I564" i="2"/>
  <c r="I500" i="2"/>
  <c r="I231" i="2"/>
  <c r="I409" i="2"/>
  <c r="I574" i="2"/>
  <c r="I185" i="2"/>
  <c r="I691" i="2"/>
  <c r="I110" i="2"/>
  <c r="I49" i="2"/>
  <c r="I456" i="2"/>
  <c r="I205" i="2"/>
  <c r="I454" i="2"/>
  <c r="I633" i="2"/>
  <c r="I539" i="2"/>
  <c r="I282" i="2"/>
  <c r="I448" i="2"/>
  <c r="I267" i="2"/>
  <c r="I299" i="2"/>
  <c r="I244" i="2"/>
  <c r="I312" i="2"/>
  <c r="I261" i="2"/>
  <c r="I253" i="2"/>
  <c r="I247" i="2"/>
  <c r="I342" i="2"/>
  <c r="I502" i="2"/>
  <c r="I676" i="2"/>
  <c r="I137" i="2"/>
  <c r="I323" i="2"/>
  <c r="I77" i="2"/>
  <c r="I388" i="2"/>
  <c r="I198" i="2"/>
  <c r="I189" i="2"/>
  <c r="I207" i="2"/>
  <c r="I604" i="2"/>
  <c r="I458" i="2"/>
  <c r="I551" i="2"/>
  <c r="I320" i="2"/>
  <c r="I148" i="2"/>
  <c r="I385" i="2"/>
  <c r="I122" i="2"/>
  <c r="I491" i="2"/>
  <c r="I482" i="2"/>
  <c r="I630" i="2"/>
  <c r="I196" i="2"/>
  <c r="I598" i="2"/>
  <c r="I597" i="2"/>
  <c r="I628" i="2"/>
  <c r="I194" i="2"/>
  <c r="I424" i="2"/>
  <c r="I459" i="2"/>
  <c r="I540" i="2"/>
  <c r="I192" i="2"/>
  <c r="I569" i="2"/>
  <c r="I319" i="2"/>
  <c r="I158" i="2"/>
  <c r="I242" i="2"/>
  <c r="I430" i="2"/>
  <c r="I645" i="2"/>
  <c r="I457" i="2"/>
  <c r="I576" i="2"/>
  <c r="I623" i="2"/>
  <c r="I579" i="2"/>
  <c r="I359" i="2"/>
  <c r="I508" i="2"/>
  <c r="I679" i="2"/>
  <c r="I105" i="2"/>
  <c r="I534" i="2"/>
  <c r="I673" i="2"/>
  <c r="I322" i="2"/>
  <c r="I659" i="2"/>
  <c r="I295" i="2"/>
  <c r="I464" i="2"/>
  <c r="I80" i="2"/>
  <c r="I375" i="2"/>
  <c r="I683" i="2"/>
  <c r="I392" i="2"/>
  <c r="I688" i="2"/>
  <c r="I335" i="2"/>
  <c r="I432" i="2"/>
  <c r="I25" i="2"/>
  <c r="I506" i="2"/>
  <c r="I318" i="2"/>
  <c r="I371" i="2"/>
  <c r="I301" i="2"/>
  <c r="I118" i="2"/>
  <c r="I387" i="2"/>
  <c r="I94" i="2"/>
  <c r="I434" i="2"/>
  <c r="I93" i="2"/>
  <c r="I373" i="2"/>
  <c r="I487" i="2"/>
  <c r="I82" i="2"/>
  <c r="I395" i="2"/>
  <c r="I654" i="2"/>
  <c r="I529" i="2"/>
  <c r="I389" i="2"/>
  <c r="I285" i="2"/>
  <c r="I160" i="2"/>
  <c r="I685" i="2"/>
  <c r="I554" i="2"/>
  <c r="I377" i="2"/>
  <c r="I268" i="2"/>
  <c r="I109" i="2"/>
  <c r="I547" i="2"/>
  <c r="I411" i="2"/>
  <c r="I248" i="2"/>
  <c r="I90" i="2"/>
  <c r="I590" i="2"/>
  <c r="I483" i="2"/>
  <c r="I337" i="2"/>
  <c r="I260" i="2"/>
  <c r="I170" i="2"/>
  <c r="I651" i="2"/>
  <c r="I501" i="2"/>
  <c r="I415" i="2"/>
  <c r="I266" i="2"/>
  <c r="I151" i="2"/>
  <c r="I669" i="2"/>
  <c r="I538" i="2"/>
  <c r="I397" i="2"/>
  <c r="I292" i="2"/>
  <c r="I600" i="2"/>
  <c r="I455" i="2"/>
  <c r="I271" i="2"/>
  <c r="I161" i="2"/>
  <c r="I37" i="2"/>
  <c r="I461" i="2"/>
  <c r="I145" i="2"/>
  <c r="I297" i="2"/>
  <c r="I217" i="2"/>
  <c r="I561" i="2"/>
  <c r="I647" i="2"/>
  <c r="I523" i="2"/>
  <c r="I378" i="2"/>
  <c r="I249" i="2"/>
  <c r="I143" i="2"/>
  <c r="I672" i="2"/>
  <c r="I510" i="2"/>
  <c r="I370" i="2"/>
  <c r="I262" i="2"/>
  <c r="I95" i="2"/>
  <c r="I541" i="2"/>
  <c r="I400" i="2"/>
  <c r="I220" i="2"/>
  <c r="I85" i="2"/>
  <c r="I565" i="2"/>
  <c r="I476" i="2"/>
  <c r="I331" i="2"/>
  <c r="I254" i="2"/>
  <c r="I152" i="2"/>
  <c r="I644" i="2"/>
  <c r="I495" i="2"/>
  <c r="I410" i="2"/>
  <c r="I259" i="2"/>
  <c r="I127" i="2"/>
  <c r="I637" i="2"/>
  <c r="I507" i="2"/>
  <c r="I391" i="2"/>
  <c r="I287" i="2"/>
  <c r="I575" i="2"/>
  <c r="I450" i="2"/>
  <c r="I258" i="2"/>
  <c r="I155" i="2"/>
  <c r="I121" i="2"/>
  <c r="I390" i="2"/>
  <c r="I437" i="2"/>
  <c r="I668" i="2"/>
  <c r="I26" i="2"/>
  <c r="I116" i="2"/>
  <c r="I147" i="2"/>
  <c r="I138" i="2"/>
  <c r="I622" i="2"/>
  <c r="I498" i="2"/>
  <c r="I365" i="2"/>
  <c r="I222" i="2"/>
  <c r="I130" i="2"/>
  <c r="I627" i="2"/>
  <c r="I484" i="2"/>
  <c r="I332" i="2"/>
  <c r="I193" i="2"/>
  <c r="I678" i="2"/>
  <c r="I503" i="2"/>
  <c r="I381" i="2"/>
  <c r="I186" i="2"/>
  <c r="I684" i="2"/>
  <c r="I533" i="2"/>
  <c r="I440" i="2"/>
  <c r="I315" i="2"/>
  <c r="I240" i="2"/>
  <c r="I89" i="2"/>
  <c r="I589" i="2"/>
  <c r="I475" i="2"/>
  <c r="I352" i="2"/>
  <c r="I246" i="2"/>
  <c r="I117" i="2"/>
  <c r="I601" i="2"/>
  <c r="I494" i="2"/>
  <c r="I351" i="2"/>
  <c r="I687" i="2"/>
  <c r="I563" i="2"/>
  <c r="I420" i="2"/>
  <c r="I237" i="2"/>
  <c r="I111" i="2"/>
  <c r="I209" i="2"/>
  <c r="I35" i="2"/>
  <c r="I50" i="2"/>
  <c r="I245" i="2"/>
  <c r="I106" i="2"/>
  <c r="I680" i="2"/>
  <c r="I426" i="2"/>
  <c r="I275" i="2"/>
  <c r="I605" i="2"/>
  <c r="I460" i="2"/>
  <c r="I333" i="2"/>
  <c r="I201" i="2"/>
  <c r="I119" i="2"/>
  <c r="I615" i="2"/>
  <c r="I453" i="2"/>
  <c r="I328" i="2"/>
  <c r="I179" i="2"/>
  <c r="I639" i="2"/>
  <c r="I470" i="2"/>
  <c r="I338" i="2"/>
  <c r="I171" i="2"/>
  <c r="I677" i="2"/>
  <c r="I521" i="2"/>
  <c r="I393" i="2"/>
  <c r="I310" i="2"/>
  <c r="I212" i="2"/>
  <c r="I71" i="2"/>
  <c r="I558" i="2"/>
  <c r="I468" i="2"/>
  <c r="I347" i="2"/>
  <c r="I232" i="2"/>
  <c r="I112" i="2"/>
  <c r="I582" i="2"/>
  <c r="I481" i="2"/>
  <c r="I346" i="2"/>
  <c r="I649" i="2"/>
  <c r="I537" i="2"/>
  <c r="I403" i="2"/>
  <c r="I224" i="2"/>
  <c r="I366" i="2"/>
  <c r="I577" i="2"/>
  <c r="I661" i="2"/>
  <c r="I45" i="2"/>
  <c r="I238" i="2"/>
  <c r="I313" i="2"/>
  <c r="I181" i="2"/>
  <c r="I524" i="2"/>
  <c r="I660" i="2"/>
  <c r="I296" i="2"/>
  <c r="I166" i="2"/>
  <c r="I91" i="2"/>
  <c r="I585" i="2"/>
  <c r="I418" i="2"/>
  <c r="I274" i="2"/>
  <c r="I114" i="2"/>
  <c r="I572" i="2"/>
  <c r="I417" i="2"/>
  <c r="I255" i="2"/>
  <c r="I113" i="2"/>
  <c r="I632" i="2"/>
  <c r="I496" i="2"/>
  <c r="I343" i="2"/>
  <c r="I289" i="2"/>
  <c r="I178" i="2"/>
  <c r="I663" i="2"/>
  <c r="I520" i="2"/>
  <c r="I428" i="2"/>
  <c r="I293" i="2"/>
  <c r="I184" i="2"/>
  <c r="I675" i="2"/>
  <c r="I557" i="2"/>
  <c r="I404" i="2"/>
  <c r="I298" i="2"/>
  <c r="I618" i="2"/>
  <c r="I480" i="2"/>
  <c r="I276" i="2"/>
  <c r="I182" i="2"/>
  <c r="I36" i="2"/>
  <c r="I44" i="2"/>
  <c r="I614" i="2"/>
  <c r="I518" i="2"/>
  <c r="I202" i="2"/>
  <c r="I131" i="2"/>
  <c r="I64" i="2"/>
  <c r="I302" i="2"/>
  <c r="I21" i="2"/>
  <c r="I87" i="2"/>
  <c r="I39" i="2"/>
  <c r="I648" i="2"/>
  <c r="I499" i="2"/>
  <c r="I592" i="2"/>
  <c r="I354" i="2"/>
  <c r="I653" i="2"/>
  <c r="I412" i="2"/>
  <c r="I256" i="2"/>
  <c r="I76" i="2"/>
  <c r="I435" i="2"/>
  <c r="I141" i="2"/>
  <c r="I67" i="2"/>
  <c r="I330" i="2"/>
  <c r="I361" i="2"/>
  <c r="I175" i="2"/>
  <c r="I63" i="2"/>
  <c r="I46" i="2"/>
  <c r="I55" i="2"/>
  <c r="I443" i="2"/>
  <c r="I167" i="2"/>
  <c r="I472" i="2"/>
  <c r="I593" i="2"/>
  <c r="I197" i="2"/>
  <c r="I43" i="2"/>
  <c r="I68" i="2"/>
  <c r="I372" i="2"/>
  <c r="I83" i="2"/>
  <c r="I18" i="2"/>
  <c r="I53" i="2"/>
  <c r="I204" i="2"/>
  <c r="I611" i="2"/>
  <c r="I517" i="2"/>
  <c r="I425" i="2"/>
  <c r="I269" i="2"/>
  <c r="I573" i="2"/>
  <c r="I478" i="2"/>
  <c r="I316" i="2"/>
  <c r="I165" i="2"/>
  <c r="I584" i="2"/>
  <c r="I527" i="2"/>
  <c r="I353" i="2"/>
  <c r="I690" i="2"/>
  <c r="I626" i="2"/>
  <c r="I452" i="2"/>
  <c r="I363" i="2"/>
  <c r="I638" i="2"/>
  <c r="I336" i="2"/>
  <c r="I177" i="2"/>
  <c r="I656" i="2"/>
  <c r="I277" i="2"/>
  <c r="I556" i="2"/>
  <c r="I467" i="2"/>
  <c r="I78" i="2"/>
  <c r="I7" i="2"/>
  <c r="I617" i="2"/>
  <c r="I586" i="2"/>
  <c r="I511" i="2"/>
  <c r="I402" i="2"/>
  <c r="I349" i="2"/>
  <c r="I263" i="2"/>
  <c r="I180" i="2"/>
  <c r="I634" i="2"/>
  <c r="I560" i="2"/>
  <c r="I465" i="2"/>
  <c r="I401" i="2"/>
  <c r="I311" i="2"/>
  <c r="I241" i="2"/>
  <c r="I153" i="2"/>
  <c r="I578" i="2"/>
  <c r="I522" i="2"/>
  <c r="I429" i="2"/>
  <c r="I348" i="2"/>
  <c r="I233" i="2"/>
  <c r="I135" i="2"/>
  <c r="I620" i="2"/>
  <c r="I515" i="2"/>
  <c r="I446" i="2"/>
  <c r="I226" i="2"/>
  <c r="I157" i="2"/>
  <c r="I689" i="2"/>
  <c r="I631" i="2"/>
  <c r="I532" i="2"/>
  <c r="I463" i="2"/>
  <c r="I398" i="2"/>
  <c r="I305" i="2"/>
  <c r="I239" i="2"/>
  <c r="I163" i="2"/>
  <c r="I98" i="2"/>
  <c r="I650" i="2"/>
  <c r="I462" i="2"/>
  <c r="I386" i="2"/>
  <c r="I324" i="2"/>
  <c r="I272" i="2"/>
  <c r="I612" i="2"/>
  <c r="I550" i="2"/>
  <c r="I355" i="2"/>
  <c r="I65" i="2"/>
  <c r="I47" i="2"/>
  <c r="I32" i="2"/>
  <c r="I41" i="2"/>
  <c r="I281" i="2"/>
  <c r="I23" i="2"/>
  <c r="I568" i="2"/>
  <c r="I466" i="2"/>
  <c r="I587" i="2"/>
  <c r="I176" i="2"/>
  <c r="I16" i="2"/>
  <c r="I580" i="2"/>
  <c r="I54" i="2"/>
  <c r="I115" i="2"/>
  <c r="I642" i="2"/>
  <c r="I81" i="2"/>
  <c r="I621" i="2"/>
  <c r="I542" i="2"/>
  <c r="I442" i="2"/>
  <c r="I221" i="2"/>
  <c r="I136" i="2"/>
  <c r="I671" i="2"/>
  <c r="I559" i="2"/>
  <c r="I497" i="2"/>
  <c r="I327" i="2"/>
  <c r="I664" i="2"/>
  <c r="I583" i="2"/>
  <c r="I416" i="2"/>
  <c r="I278" i="2"/>
  <c r="I206" i="2"/>
  <c r="I128" i="2"/>
  <c r="I608" i="2"/>
  <c r="I514" i="2"/>
  <c r="I451" i="2"/>
  <c r="I374" i="2"/>
  <c r="I218" i="2"/>
  <c r="I146" i="2"/>
  <c r="I84" i="2"/>
  <c r="I624" i="2"/>
  <c r="I531" i="2"/>
  <c r="I433" i="2"/>
  <c r="I367" i="2"/>
  <c r="I304" i="2"/>
  <c r="I681" i="2"/>
  <c r="I588" i="2"/>
  <c r="I519" i="2"/>
  <c r="I444" i="2"/>
  <c r="I308" i="2"/>
  <c r="I210" i="2"/>
  <c r="I150" i="2"/>
  <c r="I345" i="2"/>
  <c r="I20" i="2"/>
  <c r="I629" i="2"/>
  <c r="I379" i="2"/>
  <c r="I419" i="2"/>
  <c r="I549" i="2"/>
  <c r="I97" i="2"/>
  <c r="I641" i="2"/>
  <c r="I567" i="2"/>
  <c r="I485" i="2"/>
  <c r="I383" i="2"/>
  <c r="I317" i="2"/>
  <c r="I228" i="2"/>
  <c r="I58" i="2"/>
  <c r="I528" i="2"/>
  <c r="I436" i="2"/>
  <c r="I364" i="2"/>
  <c r="I279" i="2"/>
  <c r="I214" i="2"/>
  <c r="I129" i="2"/>
  <c r="I665" i="2"/>
  <c r="I553" i="2"/>
  <c r="I477" i="2"/>
  <c r="I406" i="2"/>
  <c r="I284" i="2"/>
  <c r="I200" i="2"/>
  <c r="I99" i="2"/>
  <c r="I658" i="2"/>
  <c r="I571" i="2"/>
  <c r="I405" i="2"/>
  <c r="I326" i="2"/>
  <c r="I273" i="2"/>
  <c r="I199" i="2"/>
  <c r="I108" i="2"/>
  <c r="I670" i="2"/>
  <c r="I595" i="2"/>
  <c r="I445" i="2"/>
  <c r="I368" i="2"/>
  <c r="I288" i="2"/>
  <c r="I211" i="2"/>
  <c r="I140" i="2"/>
  <c r="I66" i="2"/>
  <c r="I525" i="2"/>
  <c r="I427" i="2"/>
  <c r="I362" i="2"/>
  <c r="I655" i="2"/>
  <c r="I581" i="2"/>
  <c r="I513" i="2"/>
  <c r="I286" i="2"/>
  <c r="I203" i="2"/>
  <c r="I132" i="2"/>
  <c r="I334" i="2"/>
  <c r="I15" i="2"/>
  <c r="I270" i="2"/>
  <c r="I369" i="2"/>
  <c r="I384" i="2"/>
  <c r="I223" i="2"/>
  <c r="I413" i="2"/>
  <c r="I530" i="2"/>
  <c r="I28" i="2"/>
  <c r="I17" i="2"/>
  <c r="I96" i="2"/>
  <c r="I5" i="2"/>
  <c r="I42" i="2"/>
  <c r="I48" i="2"/>
  <c r="I101" i="2"/>
  <c r="I216" i="2"/>
  <c r="I156" i="2"/>
  <c r="I599" i="2"/>
  <c r="I60" i="2"/>
  <c r="I486" i="2"/>
  <c r="I536" i="2"/>
  <c r="I29" i="2"/>
  <c r="I431" i="2"/>
  <c r="I250" i="2"/>
  <c r="I107" i="2"/>
  <c r="I396" i="2"/>
  <c r="I6" i="2"/>
  <c r="I19" i="2"/>
  <c r="I609" i="2"/>
  <c r="I38" i="2"/>
  <c r="I31" i="2"/>
  <c r="I329" i="2"/>
  <c r="I92" i="2"/>
  <c r="I168" i="2"/>
  <c r="I230" i="2"/>
  <c r="I303" i="2"/>
  <c r="I414" i="2"/>
  <c r="I473" i="2"/>
  <c r="I544" i="2"/>
  <c r="I594" i="2"/>
  <c r="I662" i="2"/>
  <c r="I341" i="2"/>
  <c r="I474" i="2"/>
  <c r="I545" i="2"/>
  <c r="I613" i="2"/>
  <c r="I682" i="2"/>
  <c r="I169" i="2"/>
  <c r="I225" i="2"/>
  <c r="I357" i="2"/>
  <c r="I421" i="2"/>
  <c r="I526" i="2"/>
  <c r="I602" i="2"/>
  <c r="I657" i="2"/>
  <c r="I75" i="2"/>
  <c r="I164" i="2"/>
  <c r="I219" i="2"/>
  <c r="I283" i="2"/>
  <c r="I399" i="2"/>
  <c r="I469" i="2"/>
  <c r="I596" i="2"/>
  <c r="I104" i="2"/>
  <c r="I376" i="2"/>
  <c r="I423" i="2"/>
  <c r="I490" i="2"/>
  <c r="I603" i="2"/>
  <c r="I72" i="2"/>
  <c r="I142" i="2"/>
  <c r="I208" i="2"/>
  <c r="I321" i="2"/>
  <c r="I382" i="2"/>
  <c r="I447" i="2"/>
  <c r="I516" i="2"/>
  <c r="I591" i="2"/>
  <c r="I640" i="2"/>
  <c r="I86" i="2"/>
  <c r="I154" i="2"/>
  <c r="I215" i="2"/>
  <c r="I280" i="2"/>
  <c r="I339" i="2"/>
  <c r="I479" i="2"/>
  <c r="I535" i="2"/>
  <c r="I616" i="2"/>
  <c r="I667" i="2"/>
  <c r="I149" i="2"/>
  <c r="I59" i="2"/>
  <c r="I264" i="2"/>
  <c r="I162" i="2"/>
  <c r="I606" i="2"/>
  <c r="I88" i="2"/>
  <c r="I492" i="2"/>
  <c r="I543" i="2"/>
  <c r="I34" i="2"/>
  <c r="I24" i="2"/>
  <c r="I408" i="2"/>
  <c r="I33" i="2"/>
  <c r="I14" i="2"/>
  <c r="I174" i="2"/>
  <c r="I257" i="2"/>
  <c r="I69" i="2"/>
  <c r="I120" i="2"/>
  <c r="I636" i="2"/>
  <c r="I183" i="2"/>
  <c r="I252" i="2"/>
  <c r="I195" i="2"/>
  <c r="I133" i="2"/>
  <c r="I505" i="2"/>
  <c r="I555" i="2"/>
  <c r="I449" i="2"/>
  <c r="I27" i="2"/>
  <c r="I40" i="2"/>
  <c r="I188" i="2"/>
  <c r="I74" i="2"/>
  <c r="I30" i="2"/>
  <c r="I243" i="2"/>
  <c r="I70" i="2"/>
  <c r="I52" i="2"/>
  <c r="I350" i="2"/>
  <c r="I125" i="2"/>
  <c r="I251" i="2"/>
  <c r="I340" i="2"/>
  <c r="I438" i="2"/>
  <c r="I493" i="2"/>
  <c r="I265" i="2"/>
  <c r="I314" i="2"/>
  <c r="I356" i="2"/>
  <c r="I570" i="2"/>
  <c r="I643" i="2"/>
  <c r="I79" i="2"/>
  <c r="I134" i="2"/>
  <c r="I191" i="2"/>
  <c r="I325" i="2"/>
  <c r="I380" i="2"/>
  <c r="I439" i="2"/>
  <c r="I488" i="2"/>
  <c r="I546" i="2"/>
  <c r="I625" i="2"/>
  <c r="I103" i="2"/>
  <c r="I358" i="2"/>
  <c r="I422" i="2"/>
  <c r="I489" i="2"/>
  <c r="I552" i="2"/>
  <c r="I62" i="2"/>
  <c r="I123" i="2"/>
  <c r="I213" i="2"/>
  <c r="I306" i="2"/>
  <c r="I394" i="2"/>
  <c r="I441" i="2"/>
  <c r="I509" i="2"/>
  <c r="I566" i="2"/>
  <c r="I646" i="2"/>
  <c r="I100" i="2"/>
  <c r="I159" i="2"/>
  <c r="I227" i="2"/>
  <c r="I290" i="2"/>
  <c r="I344" i="2"/>
  <c r="I471" i="2"/>
  <c r="I548" i="2"/>
  <c r="I610" i="2"/>
  <c r="I666" i="2"/>
  <c r="I173" i="2"/>
  <c r="I235" i="2"/>
  <c r="I307" i="2"/>
  <c r="I360" i="2"/>
  <c r="I407" i="2"/>
  <c r="I635" i="2"/>
  <c r="I686" i="2"/>
  <c r="I73" i="2"/>
  <c r="I674" i="2"/>
  <c r="I190" i="2"/>
  <c r="I309" i="2"/>
  <c r="I236" i="2"/>
  <c r="I139" i="2"/>
  <c r="I512" i="2"/>
  <c r="I61" i="2"/>
  <c r="I22" i="2"/>
  <c r="I51" i="2"/>
  <c r="I229" i="2"/>
  <c r="I126" i="2"/>
  <c r="I102" i="2"/>
  <c r="I124" i="2"/>
  <c r="I57" i="2"/>
  <c r="I56" i="2"/>
  <c r="I144" i="2"/>
  <c r="I8" i="2"/>
  <c r="I13" i="2"/>
  <c r="I10" i="2"/>
  <c r="I9" i="2"/>
  <c r="I12" i="2"/>
  <c r="I11" i="2"/>
  <c r="J560" i="2" l="1"/>
  <c r="J569" i="2"/>
  <c r="J633" i="2"/>
  <c r="J455" i="2"/>
  <c r="J7" i="2"/>
  <c r="J574" i="2"/>
  <c r="J38" i="2"/>
  <c r="J530" i="2"/>
  <c r="J248" i="2"/>
  <c r="J662" i="2"/>
  <c r="J152" i="2"/>
  <c r="J420" i="2"/>
  <c r="J342" i="2"/>
  <c r="J456" i="2"/>
  <c r="J131" i="2"/>
  <c r="J588" i="2"/>
  <c r="J349" i="2"/>
  <c r="J39" i="2"/>
  <c r="J178" i="2"/>
  <c r="J529" i="2"/>
  <c r="J23" i="2"/>
  <c r="J42" i="2"/>
  <c r="J76" i="2"/>
  <c r="J377" i="2"/>
  <c r="J84" i="2"/>
  <c r="J136" i="2"/>
  <c r="J138" i="2"/>
  <c r="J102" i="2"/>
  <c r="J602" i="2"/>
  <c r="J428" i="2"/>
  <c r="J258" i="2"/>
  <c r="J576" i="2"/>
  <c r="J18" i="2"/>
  <c r="J192" i="2"/>
  <c r="J390" i="2"/>
  <c r="J326" i="2"/>
  <c r="J160" i="2"/>
  <c r="J606" i="2"/>
  <c r="J176" i="2"/>
  <c r="J438" i="2"/>
  <c r="J91" i="2"/>
  <c r="J417" i="2"/>
  <c r="J669" i="2"/>
  <c r="J284" i="2"/>
  <c r="J217" i="2"/>
  <c r="J83" i="2"/>
  <c r="J295" i="2"/>
  <c r="J11" i="2"/>
  <c r="J509" i="2"/>
  <c r="J604" i="2"/>
  <c r="J141" i="2"/>
  <c r="J111" i="2"/>
  <c r="J388" i="2"/>
  <c r="J263" i="2"/>
  <c r="J615" i="2"/>
  <c r="J61" i="2"/>
  <c r="J244" i="2"/>
  <c r="J650" i="2"/>
  <c r="J539" i="2"/>
  <c r="J651" i="2"/>
  <c r="J13" i="2"/>
  <c r="J115" i="2"/>
  <c r="J47" i="2"/>
  <c r="J305" i="2"/>
  <c r="J21" i="2"/>
  <c r="J689" i="2"/>
  <c r="J71" i="2"/>
  <c r="J162" i="2"/>
  <c r="J247" i="2"/>
  <c r="J422" i="2"/>
  <c r="J56" i="2"/>
  <c r="J257" i="2"/>
  <c r="J360" i="2"/>
  <c r="J154" i="2"/>
  <c r="J385" i="2"/>
  <c r="J425" i="2"/>
  <c r="J239" i="2"/>
  <c r="J213" i="2"/>
  <c r="J365" i="2"/>
  <c r="J536" i="2"/>
  <c r="J394" i="2"/>
  <c r="J316" i="2"/>
  <c r="J537" i="2"/>
  <c r="J609" i="2"/>
  <c r="J22" i="2"/>
  <c r="J183" i="2"/>
  <c r="J484" i="2"/>
  <c r="J577" i="2"/>
  <c r="J447" i="2"/>
  <c r="J531" i="2"/>
  <c r="J482" i="2"/>
  <c r="J195" i="2"/>
  <c r="J407" i="2"/>
  <c r="J637" i="2"/>
  <c r="J215" i="2"/>
  <c r="J119" i="2"/>
  <c r="J156" i="2"/>
  <c r="J350" i="2"/>
  <c r="J551" i="2"/>
  <c r="J464" i="2"/>
  <c r="J224" i="2"/>
  <c r="J285" i="2"/>
  <c r="J492" i="2"/>
  <c r="J628" i="2"/>
  <c r="J355" i="2"/>
  <c r="J157" i="2"/>
  <c r="J502" i="2"/>
  <c r="J635" i="2"/>
  <c r="J463" i="2"/>
  <c r="J302" i="2"/>
  <c r="J41" i="2"/>
  <c r="J593" i="2"/>
  <c r="J416" i="2"/>
  <c r="J479" i="2"/>
  <c r="J236" i="2"/>
  <c r="J682" i="2"/>
  <c r="J491" i="2"/>
  <c r="J240" i="2"/>
  <c r="J670" i="2"/>
  <c r="J179" i="2"/>
  <c r="J287" i="2"/>
  <c r="J632" i="2"/>
  <c r="J261" i="2"/>
  <c r="J351" i="2"/>
  <c r="J58" i="2"/>
  <c r="J507" i="2"/>
  <c r="J513" i="2"/>
  <c r="J121" i="2"/>
  <c r="J554" i="2"/>
  <c r="J171" i="2"/>
  <c r="J657" i="2"/>
  <c r="J231" i="2"/>
  <c r="J660" i="2"/>
  <c r="J375" i="2"/>
  <c r="J17" i="2"/>
  <c r="J591" i="2"/>
  <c r="J645" i="2"/>
  <c r="J538" i="2"/>
  <c r="J43" i="2"/>
  <c r="J303" i="2"/>
  <c r="J579" i="2"/>
  <c r="J85" i="2"/>
  <c r="J128" i="2"/>
  <c r="J74" i="2"/>
  <c r="J389" i="2"/>
  <c r="J599" i="2"/>
  <c r="J221" i="2"/>
  <c r="J512" i="2"/>
  <c r="J267" i="2"/>
  <c r="J587" i="2"/>
  <c r="J306" i="2"/>
  <c r="J665" i="2"/>
  <c r="J337" i="2"/>
  <c r="J49" i="2"/>
  <c r="J612" i="2"/>
  <c r="J324" i="2"/>
  <c r="J676" i="2"/>
  <c r="J78" i="2"/>
  <c r="J270" i="2"/>
  <c r="J490" i="2"/>
  <c r="J497" i="2"/>
  <c r="J70" i="2"/>
  <c r="J623" i="2"/>
  <c r="J688" i="2"/>
  <c r="J8" i="2"/>
  <c r="J555" i="2"/>
  <c r="J57" i="2"/>
  <c r="J298" i="2"/>
  <c r="J286" i="2"/>
  <c r="J408" i="2"/>
  <c r="J410" i="2"/>
  <c r="J667" i="2"/>
  <c r="J634" i="2"/>
  <c r="J429" i="2"/>
  <c r="J37" i="2"/>
  <c r="J630" i="2"/>
  <c r="J358" i="2"/>
  <c r="J626" i="2"/>
  <c r="J72" i="2"/>
  <c r="J197" i="2"/>
  <c r="J207" i="2"/>
  <c r="J260" i="2"/>
  <c r="J273" i="2"/>
  <c r="J664" i="2"/>
  <c r="J65" i="2"/>
  <c r="J44" i="2"/>
  <c r="J230" i="2"/>
  <c r="J668" i="2"/>
  <c r="J292" i="2"/>
  <c r="J332" i="2"/>
  <c r="J592" i="2"/>
  <c r="J16" i="2"/>
  <c r="J468" i="2"/>
  <c r="J603" i="2"/>
  <c r="J45" i="2"/>
  <c r="J327" i="2"/>
  <c r="J320" i="2"/>
  <c r="J146" i="2"/>
  <c r="J480" i="2"/>
  <c r="J571" i="2"/>
  <c r="J340" i="2"/>
  <c r="J229" i="2"/>
  <c r="J621" i="2"/>
  <c r="J404" i="2"/>
  <c r="J208" i="2"/>
  <c r="J485" i="2"/>
  <c r="J205" i="2"/>
  <c r="J185" i="2"/>
  <c r="J496" i="2"/>
  <c r="J374" i="2"/>
  <c r="J575" i="2"/>
  <c r="J690" i="2"/>
  <c r="J145" i="2"/>
  <c r="J341" i="2"/>
  <c r="J518" i="2"/>
  <c r="J15" i="2"/>
  <c r="J10" i="2"/>
  <c r="J271" i="2"/>
  <c r="J304" i="2"/>
  <c r="J289" i="2"/>
  <c r="J424" i="2"/>
  <c r="J501" i="2"/>
  <c r="J321" i="2"/>
  <c r="J60" i="2"/>
  <c r="J262" i="2"/>
  <c r="J442" i="2"/>
  <c r="J25" i="2"/>
  <c r="J184" i="2"/>
  <c r="J364" i="2"/>
  <c r="J638" i="2"/>
  <c r="J64" i="2"/>
  <c r="J486" i="2"/>
  <c r="J498" i="2"/>
  <c r="J278" i="2"/>
  <c r="J204" i="2"/>
  <c r="J384" i="2"/>
  <c r="J565" i="2"/>
  <c r="J52" i="2"/>
  <c r="J504" i="2"/>
  <c r="J550" i="2"/>
  <c r="J683" i="2"/>
  <c r="J54" i="2"/>
  <c r="J372" i="2"/>
  <c r="J177" i="2"/>
  <c r="J105" i="2"/>
  <c r="J194" i="2"/>
  <c r="J427" i="2"/>
  <c r="J454" i="2"/>
  <c r="J586" i="2"/>
  <c r="J643" i="2"/>
  <c r="J253" i="2"/>
  <c r="J210" i="2"/>
  <c r="J243" i="2"/>
  <c r="J103" i="2"/>
  <c r="J166" i="2"/>
  <c r="J196" i="2"/>
  <c r="J461" i="2"/>
  <c r="J328" i="2"/>
  <c r="J648" i="2"/>
  <c r="J640" i="2"/>
  <c r="J113" i="2"/>
  <c r="J274" i="2"/>
  <c r="J379" i="2"/>
  <c r="J687" i="2"/>
  <c r="J90" i="2"/>
  <c r="J437" i="2"/>
  <c r="J542" i="2"/>
  <c r="J59" i="2"/>
  <c r="J202" i="2"/>
  <c r="J382" i="2"/>
  <c r="J556" i="2"/>
  <c r="J66" i="2"/>
  <c r="J499" i="2"/>
  <c r="J505" i="2"/>
  <c r="J331" i="2"/>
  <c r="J431" i="2"/>
  <c r="J338" i="2"/>
  <c r="J617" i="2"/>
  <c r="J685" i="2"/>
  <c r="J6" i="2"/>
  <c r="J93" i="2"/>
  <c r="J552" i="2"/>
  <c r="J282" i="2"/>
  <c r="J245" i="2"/>
  <c r="J94" i="2"/>
  <c r="J226" i="2"/>
  <c r="J503" i="2"/>
  <c r="J590" i="2"/>
  <c r="J671" i="2"/>
  <c r="J125" i="2"/>
  <c r="J24" i="2"/>
  <c r="J242" i="2"/>
  <c r="J27" i="2"/>
  <c r="J88" i="2"/>
  <c r="J193" i="2"/>
  <c r="J228" i="2"/>
  <c r="J522" i="2"/>
  <c r="J344" i="2"/>
  <c r="J594" i="2"/>
  <c r="J622" i="2"/>
  <c r="J101" i="2"/>
  <c r="J466" i="2"/>
  <c r="J523" i="2"/>
  <c r="J642" i="2"/>
  <c r="J142" i="2"/>
  <c r="J277" i="2"/>
  <c r="J614" i="2"/>
  <c r="J155" i="2"/>
  <c r="J234" i="2"/>
  <c r="J414" i="2"/>
  <c r="J675" i="2"/>
  <c r="J290" i="2"/>
  <c r="J487" i="2"/>
  <c r="J553" i="2"/>
  <c r="J165" i="2"/>
  <c r="J222" i="2"/>
  <c r="J402" i="2"/>
  <c r="J627" i="2"/>
  <c r="J515" i="2"/>
  <c r="J33" i="2"/>
  <c r="J168" i="2"/>
  <c r="J251" i="2"/>
  <c r="J73" i="2"/>
  <c r="J573" i="2"/>
  <c r="J159" i="2"/>
  <c r="J28" i="2"/>
  <c r="J276" i="2"/>
  <c r="J449" i="2"/>
  <c r="J314" i="2"/>
  <c r="J673" i="2"/>
  <c r="J585" i="2"/>
  <c r="J120" i="2"/>
  <c r="J209" i="2"/>
  <c r="J264" i="2"/>
  <c r="J293" i="2"/>
  <c r="J444" i="2"/>
  <c r="J641" i="2"/>
  <c r="J310" i="2"/>
  <c r="J129" i="2"/>
  <c r="J312" i="2"/>
  <c r="J250" i="2"/>
  <c r="J311" i="2"/>
  <c r="J430" i="2"/>
  <c r="J532" i="2"/>
  <c r="J173" i="2"/>
  <c r="J169" i="2"/>
  <c r="J353" i="2"/>
  <c r="J252" i="2"/>
  <c r="J313" i="2"/>
  <c r="J432" i="2"/>
  <c r="J541" i="2"/>
  <c r="J86" i="2"/>
  <c r="J219" i="2"/>
  <c r="J317" i="2"/>
  <c r="J238" i="2"/>
  <c r="J493" i="2"/>
  <c r="J418" i="2"/>
  <c r="J478" i="2"/>
  <c r="J691" i="2"/>
  <c r="J467" i="2"/>
  <c r="J256" i="2"/>
  <c r="J227" i="2"/>
  <c r="J77" i="2"/>
  <c r="J399" i="2"/>
  <c r="J346" i="2"/>
  <c r="J600" i="2"/>
  <c r="J649" i="2"/>
  <c r="J108" i="2"/>
  <c r="J294" i="2"/>
  <c r="J333" i="2"/>
  <c r="J309" i="2"/>
  <c r="J543" i="2"/>
  <c r="J653" i="2"/>
  <c r="J9" i="2"/>
  <c r="J189" i="2"/>
  <c r="J170" i="2"/>
  <c r="J401" i="2"/>
  <c r="J395" i="2"/>
  <c r="J511" i="2"/>
  <c r="J596" i="2"/>
  <c r="J97" i="2"/>
  <c r="J132" i="2"/>
  <c r="J175" i="2"/>
  <c r="J268" i="2"/>
  <c r="J403" i="2"/>
  <c r="J481" i="2"/>
  <c r="J605" i="2"/>
  <c r="J109" i="2"/>
  <c r="J143" i="2"/>
  <c r="J167" i="2"/>
  <c r="J254" i="2"/>
  <c r="J283" i="2"/>
  <c r="J450" i="2"/>
  <c r="J548" i="2"/>
  <c r="J570" i="2"/>
  <c r="J122" i="2"/>
  <c r="J423" i="2"/>
  <c r="J191" i="2"/>
  <c r="J69" i="2"/>
  <c r="J135" i="2"/>
  <c r="J246" i="2"/>
  <c r="J275" i="2"/>
  <c r="J426" i="2"/>
  <c r="J607" i="2"/>
  <c r="J659" i="2"/>
  <c r="J14" i="2"/>
  <c r="J483" i="2"/>
  <c r="J475" i="2"/>
  <c r="J348" i="2"/>
  <c r="J489" i="2"/>
  <c r="J656" i="2"/>
  <c r="J29" i="2"/>
  <c r="J32" i="2"/>
  <c r="J186" i="2"/>
  <c r="J477" i="2"/>
  <c r="J366" i="2"/>
  <c r="J544" i="2"/>
  <c r="J647" i="2"/>
  <c r="J75" i="2"/>
  <c r="J34" i="2"/>
  <c r="J413" i="2"/>
  <c r="J495" i="2"/>
  <c r="J336" i="2"/>
  <c r="J547" i="2"/>
  <c r="J608" i="2"/>
  <c r="J98" i="2"/>
  <c r="J237" i="2"/>
  <c r="J325" i="2"/>
  <c r="J347" i="2"/>
  <c r="J322" i="2"/>
  <c r="J616" i="2"/>
  <c r="J674" i="2"/>
  <c r="J439" i="2"/>
  <c r="J19" i="2"/>
  <c r="J528" i="2"/>
  <c r="J149" i="2"/>
  <c r="J53" i="2"/>
  <c r="J323" i="2"/>
  <c r="J443" i="2"/>
  <c r="J458" i="2"/>
  <c r="J580" i="2"/>
  <c r="J114" i="2"/>
  <c r="J280" i="2"/>
  <c r="J200" i="2"/>
  <c r="J459" i="2"/>
  <c r="J380" i="2"/>
  <c r="J524" i="2"/>
  <c r="J549" i="2"/>
  <c r="J140" i="2"/>
  <c r="J151" i="2"/>
  <c r="J218" i="2"/>
  <c r="J279" i="2"/>
  <c r="J398" i="2"/>
  <c r="J462" i="2"/>
  <c r="J620" i="2"/>
  <c r="J80" i="2"/>
  <c r="J106" i="2"/>
  <c r="J220" i="2"/>
  <c r="J453" i="2"/>
  <c r="J400" i="2"/>
  <c r="J582" i="2"/>
  <c r="J629" i="2"/>
  <c r="J35" i="2"/>
  <c r="J68" i="2"/>
  <c r="J174" i="2"/>
  <c r="J508" i="2"/>
  <c r="J354" i="2"/>
  <c r="J514" i="2"/>
  <c r="J681" i="2"/>
  <c r="J452" i="2"/>
  <c r="J500" i="2"/>
  <c r="J87" i="2"/>
  <c r="J241" i="2"/>
  <c r="J624" i="2"/>
  <c r="J393" i="2"/>
  <c r="J153" i="2"/>
  <c r="J357" i="2"/>
  <c r="J5" i="2"/>
  <c r="J436" i="2"/>
  <c r="J335" i="2"/>
  <c r="J391" i="2"/>
  <c r="J572" i="2"/>
  <c r="J655" i="2"/>
  <c r="J533" i="2"/>
  <c r="J386" i="2"/>
  <c r="J329" i="2"/>
  <c r="J415" i="2"/>
  <c r="J206" i="2"/>
  <c r="J409" i="2"/>
  <c r="J20" i="2"/>
  <c r="J89" i="2"/>
  <c r="J104" i="2"/>
  <c r="J654" i="2"/>
  <c r="J545" i="2"/>
  <c r="J520" i="2"/>
  <c r="J368" i="2"/>
  <c r="J297" i="2"/>
  <c r="J460" i="2"/>
  <c r="J188" i="2"/>
  <c r="J225" i="2"/>
  <c r="J203" i="2"/>
  <c r="J31" i="2"/>
  <c r="J100" i="2"/>
  <c r="J601" i="2"/>
  <c r="J534" i="2"/>
  <c r="J474" i="2"/>
  <c r="J334" i="2"/>
  <c r="J470" i="2"/>
  <c r="J369" i="2"/>
  <c r="J363" i="2"/>
  <c r="J296" i="2"/>
  <c r="J117" i="2"/>
  <c r="J118" i="2"/>
  <c r="J677" i="2"/>
  <c r="J589" i="2"/>
  <c r="J526" i="2"/>
  <c r="J412" i="2"/>
  <c r="J451" i="2"/>
  <c r="J405" i="2"/>
  <c r="J232" i="2"/>
  <c r="J223" i="2"/>
  <c r="J46" i="2"/>
  <c r="J144" i="2"/>
  <c r="J540" i="2"/>
  <c r="J625" i="2"/>
  <c r="J566" i="2"/>
  <c r="J378" i="2"/>
  <c r="J307" i="2"/>
  <c r="J339" i="2"/>
  <c r="J198" i="2"/>
  <c r="J265" i="2"/>
  <c r="J12" i="2"/>
  <c r="J107" i="2"/>
  <c r="J597" i="2"/>
  <c r="J678" i="2"/>
  <c r="J558" i="2"/>
  <c r="J392" i="2"/>
  <c r="J371" i="2"/>
  <c r="J441" i="2"/>
  <c r="J212" i="2"/>
  <c r="J147" i="2"/>
  <c r="J26" i="2"/>
  <c r="J112" i="2"/>
  <c r="J161" i="2"/>
  <c r="J397" i="2"/>
  <c r="J249" i="2"/>
  <c r="J181" i="2"/>
  <c r="J652" i="2"/>
  <c r="J564" i="2"/>
  <c r="J639" i="2"/>
  <c r="J406" i="2"/>
  <c r="J361" i="2"/>
  <c r="J288" i="2"/>
  <c r="J40" i="2"/>
  <c r="J235" i="2"/>
  <c r="J488" i="2"/>
  <c r="J301" i="2"/>
  <c r="J345" i="2"/>
  <c r="J419" i="2"/>
  <c r="J259" i="2"/>
  <c r="J96" i="2"/>
  <c r="J557" i="2"/>
  <c r="J133" i="2"/>
  <c r="J521" i="2"/>
  <c r="J272" i="2"/>
  <c r="J519" i="2"/>
  <c r="J663" i="2"/>
  <c r="J559" i="2"/>
  <c r="J535" i="2"/>
  <c r="J370" i="2"/>
  <c r="J299" i="2"/>
  <c r="J471" i="2"/>
  <c r="J190" i="2"/>
  <c r="J233" i="2"/>
  <c r="J4" i="2"/>
  <c r="J67" i="2"/>
  <c r="J187" i="2"/>
  <c r="J672" i="2"/>
  <c r="J469" i="2"/>
  <c r="J568" i="2"/>
  <c r="J352" i="2"/>
  <c r="J281" i="2"/>
  <c r="J421" i="2"/>
  <c r="J172" i="2"/>
  <c r="J158" i="2"/>
  <c r="J124" i="2"/>
  <c r="J150" i="2"/>
  <c r="J79" i="2"/>
  <c r="J658" i="2"/>
  <c r="J561" i="2"/>
  <c r="J446" i="2"/>
  <c r="J318" i="2"/>
  <c r="J445" i="2"/>
  <c r="J266" i="2"/>
  <c r="J308" i="2"/>
  <c r="J99" i="2"/>
  <c r="J130" i="2"/>
  <c r="J269" i="2"/>
  <c r="J613" i="2"/>
  <c r="J525" i="2"/>
  <c r="J584" i="2"/>
  <c r="J396" i="2"/>
  <c r="J387" i="2"/>
  <c r="J457" i="2"/>
  <c r="J216" i="2"/>
  <c r="J163" i="2"/>
  <c r="J30" i="2"/>
  <c r="J137" i="2"/>
  <c r="J631" i="2"/>
  <c r="J510" i="2"/>
  <c r="J619" i="2"/>
  <c r="J362" i="2"/>
  <c r="J291" i="2"/>
  <c r="J300" i="2"/>
  <c r="J182" i="2"/>
  <c r="J201" i="2"/>
  <c r="J81" i="2"/>
  <c r="J51" i="2"/>
  <c r="J686" i="2"/>
  <c r="J595" i="2"/>
  <c r="J563" i="2"/>
  <c r="J376" i="2"/>
  <c r="J255" i="2"/>
  <c r="J581" i="2"/>
  <c r="J562" i="2"/>
  <c r="J356" i="2"/>
  <c r="J164" i="2"/>
  <c r="J127" i="2"/>
  <c r="J433" i="2"/>
  <c r="J516" i="2"/>
  <c r="J506" i="2"/>
  <c r="J494" i="2"/>
  <c r="J679" i="2"/>
  <c r="J82" i="2"/>
  <c r="J199" i="2"/>
  <c r="J383" i="2"/>
  <c r="J148" i="2"/>
  <c r="J92" i="2"/>
  <c r="J126" i="2"/>
  <c r="J180" i="2"/>
  <c r="J319" i="2"/>
  <c r="J435" i="2"/>
  <c r="J440" i="2"/>
  <c r="J598" i="2"/>
  <c r="J661" i="2"/>
  <c r="J110" i="2"/>
  <c r="J211" i="2"/>
  <c r="J214" i="2"/>
  <c r="J472" i="2"/>
  <c r="J330" i="2"/>
  <c r="J578" i="2"/>
  <c r="J644" i="2"/>
  <c r="J55" i="2"/>
  <c r="J62" i="2"/>
  <c r="J611" i="2"/>
  <c r="J359" i="2"/>
  <c r="J527" i="2"/>
  <c r="J465" i="2"/>
  <c r="J517" i="2"/>
  <c r="J666" i="2"/>
  <c r="J123" i="2"/>
  <c r="J48" i="2"/>
  <c r="J583" i="2"/>
  <c r="J367" i="2"/>
  <c r="J473" i="2"/>
  <c r="J546" i="2"/>
  <c r="J680" i="2"/>
  <c r="J684" i="2"/>
  <c r="J63" i="2"/>
  <c r="J50" i="2"/>
  <c r="J315" i="2"/>
  <c r="J373" i="2"/>
  <c r="J476" i="2"/>
  <c r="J448" i="2"/>
  <c r="J646" i="2"/>
  <c r="J618" i="2"/>
  <c r="J3" i="2"/>
  <c r="L2" i="2" s="1"/>
  <c r="J36" i="2"/>
  <c r="J343" i="2"/>
  <c r="J381" i="2"/>
  <c r="J411" i="2"/>
  <c r="J434" i="2"/>
  <c r="J567" i="2"/>
  <c r="J636" i="2"/>
  <c r="J610" i="2"/>
  <c r="J139" i="2"/>
  <c r="J116" i="2"/>
  <c r="J134" i="2"/>
  <c r="J95" i="2"/>
  <c r="AB5" i="1" l="1"/>
  <c r="I20" i="1"/>
  <c r="I24" i="1" l="1"/>
  <c r="AB1" i="1"/>
  <c r="AB3" i="1" l="1"/>
  <c r="J7" i="1"/>
  <c r="AB4" i="1" l="1"/>
  <c r="O26" i="1"/>
</calcChain>
</file>

<file path=xl/sharedStrings.xml><?xml version="1.0" encoding="utf-8"?>
<sst xmlns="http://schemas.openxmlformats.org/spreadsheetml/2006/main" count="4188" uniqueCount="1485">
  <si>
    <t>Espace René Cassin</t>
  </si>
  <si>
    <t>Le Pellerin</t>
  </si>
  <si>
    <t>Ticket:</t>
  </si>
  <si>
    <t>Date:</t>
  </si>
  <si>
    <t>LIBELLE</t>
  </si>
  <si>
    <t>QTE</t>
  </si>
  <si>
    <t>P.U.</t>
  </si>
  <si>
    <t>TOTAL</t>
  </si>
  <si>
    <t>Ligne article</t>
  </si>
  <si>
    <t>Ligne Ticket</t>
  </si>
  <si>
    <t>N°reçu suivant</t>
  </si>
  <si>
    <t>Articles</t>
  </si>
  <si>
    <t>N°ARTICLE</t>
  </si>
  <si>
    <t>NOM D'ARTICLE</t>
  </si>
  <si>
    <t>Auteurs</t>
  </si>
  <si>
    <t>Edition</t>
  </si>
  <si>
    <t>Quantité</t>
  </si>
  <si>
    <t>Prix</t>
  </si>
  <si>
    <t>Rechercher</t>
  </si>
  <si>
    <t>Match</t>
  </si>
  <si>
    <t>Position</t>
  </si>
  <si>
    <t>Grouper</t>
  </si>
  <si>
    <t>BAMBOO</t>
  </si>
  <si>
    <t>GALLIMARD BD</t>
  </si>
  <si>
    <t>DARGAUD</t>
  </si>
  <si>
    <t>CASTERMAN</t>
  </si>
  <si>
    <t>DELCOURT</t>
  </si>
  <si>
    <t>BD KIDS</t>
  </si>
  <si>
    <t>DUPUIS</t>
  </si>
  <si>
    <t>FLUIDE GLACIAL</t>
  </si>
  <si>
    <t>DE LA GOUTTIERE</t>
  </si>
  <si>
    <t>KANA</t>
  </si>
  <si>
    <t>ALBERT RENE</t>
  </si>
  <si>
    <t>DANIEL MAGHEN</t>
  </si>
  <si>
    <t>BAYARD JEUNESSE</t>
  </si>
  <si>
    <t>404 EDITIONS</t>
  </si>
  <si>
    <t>BLAKE MORTIMER</t>
  </si>
  <si>
    <t>VENTS D'OUEST</t>
  </si>
  <si>
    <t>ARENES</t>
  </si>
  <si>
    <t>GLENAT</t>
  </si>
  <si>
    <t>ANKAMA</t>
  </si>
  <si>
    <t>HUMANOIDES ASS.</t>
  </si>
  <si>
    <t>PETIT A PETIT</t>
  </si>
  <si>
    <t>RUE DE SEVRES</t>
  </si>
  <si>
    <t>REQUINS MARTEAU</t>
  </si>
  <si>
    <t>SOLEIL</t>
  </si>
  <si>
    <t>ROUQUEMOUTE</t>
  </si>
  <si>
    <t>SARBACANE</t>
  </si>
  <si>
    <t>DRAKOO</t>
  </si>
  <si>
    <t>FUTUROPOLIS</t>
  </si>
  <si>
    <t>LOMBARD</t>
  </si>
  <si>
    <t>SIX PIEDS TERRE</t>
  </si>
  <si>
    <t>LES REVEURS</t>
  </si>
  <si>
    <t>URBAN COMICS</t>
  </si>
  <si>
    <t>PHILEAS</t>
  </si>
  <si>
    <t>PAQUET</t>
  </si>
  <si>
    <t>RUE ECHIQUIER</t>
  </si>
  <si>
    <t>NOBI NOBI</t>
  </si>
  <si>
    <t>LES ESCALES</t>
  </si>
  <si>
    <t>KAZE</t>
  </si>
  <si>
    <t>PIKA</t>
  </si>
  <si>
    <t>KI-OON</t>
  </si>
  <si>
    <t>ACTES SUD</t>
  </si>
  <si>
    <t>REVUE DESSINEE</t>
  </si>
  <si>
    <t>GRATON</t>
  </si>
  <si>
    <t>BOITE A BULLES</t>
  </si>
  <si>
    <t>GLENAT JEUNESSE</t>
  </si>
  <si>
    <t>KUROKAWA</t>
  </si>
  <si>
    <t>DENOEL</t>
  </si>
  <si>
    <t>PANINI</t>
  </si>
  <si>
    <t>CA ET LA</t>
  </si>
  <si>
    <t>COMIX BURO</t>
  </si>
  <si>
    <t>AKILEOS</t>
  </si>
  <si>
    <t>OUEST FRANCE</t>
  </si>
  <si>
    <t>JUNGLE</t>
  </si>
  <si>
    <t>DAVIKEN</t>
  </si>
  <si>
    <t>RONDS DANS L O</t>
  </si>
  <si>
    <t>EMMANUEL</t>
  </si>
  <si>
    <t>ENFANTS ROUGES</t>
  </si>
  <si>
    <t>ZEPHYR</t>
  </si>
  <si>
    <t>TARTAMUDO</t>
  </si>
  <si>
    <t>ATALANTE</t>
  </si>
  <si>
    <t>ROBINSON FR</t>
  </si>
  <si>
    <t>LOCUS SOLUS</t>
  </si>
  <si>
    <t>MICHEL LAFON</t>
  </si>
  <si>
    <t>Auteur:</t>
  </si>
  <si>
    <t>Editeur:</t>
  </si>
  <si>
    <t>Quantité:</t>
  </si>
  <si>
    <t>Prix:</t>
  </si>
  <si>
    <t>Réf:</t>
  </si>
  <si>
    <t>Titre:</t>
  </si>
  <si>
    <t>Total:</t>
  </si>
  <si>
    <t>Remise:</t>
  </si>
  <si>
    <t>Net à payer:</t>
  </si>
  <si>
    <t>Type de paiement:</t>
  </si>
  <si>
    <t>Versement:</t>
  </si>
  <si>
    <t>Rendu:</t>
  </si>
  <si>
    <t>Historique des ventes</t>
  </si>
  <si>
    <t>Ref</t>
  </si>
  <si>
    <t>Mode de paiement:</t>
  </si>
  <si>
    <t>Date</t>
  </si>
  <si>
    <t>Moyen de paiement</t>
  </si>
  <si>
    <t>Auteur1</t>
  </si>
  <si>
    <t>Auteur2</t>
  </si>
  <si>
    <t>Auteur3</t>
  </si>
  <si>
    <t>Auteur4</t>
  </si>
  <si>
    <t>Auteur5</t>
  </si>
  <si>
    <t>Auteur6</t>
  </si>
  <si>
    <t>Auteur7</t>
  </si>
  <si>
    <t>Auteur8</t>
  </si>
  <si>
    <t>Auteur9</t>
  </si>
  <si>
    <t>Auteur10</t>
  </si>
  <si>
    <t>Auteur11</t>
  </si>
  <si>
    <t>Auteur12</t>
  </si>
  <si>
    <t>Auteur13</t>
  </si>
  <si>
    <t>Auteur14</t>
  </si>
  <si>
    <t>Auteur15</t>
  </si>
  <si>
    <t>Auteur16</t>
  </si>
  <si>
    <t>Auteur17</t>
  </si>
  <si>
    <t>Auteur18</t>
  </si>
  <si>
    <t>Auteur19</t>
  </si>
  <si>
    <t>Auteur20</t>
  </si>
  <si>
    <t>Auteur21</t>
  </si>
  <si>
    <t>Auteur22</t>
  </si>
  <si>
    <t>Auteur23</t>
  </si>
  <si>
    <t>Auteur24</t>
  </si>
  <si>
    <t>Auteur25</t>
  </si>
  <si>
    <t>Auteur26</t>
  </si>
  <si>
    <t>Auteur27</t>
  </si>
  <si>
    <t>Auteur28</t>
  </si>
  <si>
    <t>Auteur29</t>
  </si>
  <si>
    <t>Auteur30</t>
  </si>
  <si>
    <t>Auteur31</t>
  </si>
  <si>
    <t>Auteur32</t>
  </si>
  <si>
    <t>Auteur33</t>
  </si>
  <si>
    <t>Auteur34</t>
  </si>
  <si>
    <t>Auteur35</t>
  </si>
  <si>
    <t>Auteur36</t>
  </si>
  <si>
    <t>Auteur37</t>
  </si>
  <si>
    <t>Auteur38</t>
  </si>
  <si>
    <t>Auteur39</t>
  </si>
  <si>
    <t>Auteur40</t>
  </si>
  <si>
    <t>Auteur41</t>
  </si>
  <si>
    <t>Auteur42</t>
  </si>
  <si>
    <t>Auteur43</t>
  </si>
  <si>
    <t>Auteur44</t>
  </si>
  <si>
    <t>Auteur45</t>
  </si>
  <si>
    <t>Auteur46</t>
  </si>
  <si>
    <t>Auteur47</t>
  </si>
  <si>
    <t>Auteur48</t>
  </si>
  <si>
    <t>Auteur49</t>
  </si>
  <si>
    <t>Auteur50</t>
  </si>
  <si>
    <t>Auteur51</t>
  </si>
  <si>
    <t>Auteur52</t>
  </si>
  <si>
    <t>Auteur53</t>
  </si>
  <si>
    <t>Auteur54</t>
  </si>
  <si>
    <t>Auteur55</t>
  </si>
  <si>
    <t>Auteur56</t>
  </si>
  <si>
    <t>Auteur57</t>
  </si>
  <si>
    <t>Auteur58</t>
  </si>
  <si>
    <t>Auteur59</t>
  </si>
  <si>
    <t>Auteur60</t>
  </si>
  <si>
    <t>Auteur61</t>
  </si>
  <si>
    <t>Auteur62</t>
  </si>
  <si>
    <t>Auteur63</t>
  </si>
  <si>
    <t>Auteur64</t>
  </si>
  <si>
    <t>Auteur65</t>
  </si>
  <si>
    <t>Auteur66</t>
  </si>
  <si>
    <t>Auteur67</t>
  </si>
  <si>
    <t>Auteur68</t>
  </si>
  <si>
    <t>Auteur69</t>
  </si>
  <si>
    <t>Auteur70</t>
  </si>
  <si>
    <t>Auteur71</t>
  </si>
  <si>
    <t>Auteur72</t>
  </si>
  <si>
    <t>Auteur73</t>
  </si>
  <si>
    <t>Auteur74</t>
  </si>
  <si>
    <t>Auteur75</t>
  </si>
  <si>
    <t>Auteur76</t>
  </si>
  <si>
    <t>Auteur77</t>
  </si>
  <si>
    <t>Auteur78</t>
  </si>
  <si>
    <t>Auteur79</t>
  </si>
  <si>
    <t>Auteur80</t>
  </si>
  <si>
    <t>Auteur81</t>
  </si>
  <si>
    <t>Auteur82</t>
  </si>
  <si>
    <t>Auteur83</t>
  </si>
  <si>
    <t>Auteur84</t>
  </si>
  <si>
    <t>Auteur85</t>
  </si>
  <si>
    <t>Auteur86</t>
  </si>
  <si>
    <t>Auteur87</t>
  </si>
  <si>
    <t>Auteur88</t>
  </si>
  <si>
    <t>Auteur89</t>
  </si>
  <si>
    <t>Auteur90</t>
  </si>
  <si>
    <t>Auteur91</t>
  </si>
  <si>
    <t>Auteur92</t>
  </si>
  <si>
    <t>Auteur93</t>
  </si>
  <si>
    <t>Auteur94</t>
  </si>
  <si>
    <t>Auteur95</t>
  </si>
  <si>
    <t>Auteur96</t>
  </si>
  <si>
    <t>Auteur97</t>
  </si>
  <si>
    <t>Auteur98</t>
  </si>
  <si>
    <t>Auteur99</t>
  </si>
  <si>
    <t>Auteur100</t>
  </si>
  <si>
    <t>Auteur101</t>
  </si>
  <si>
    <t>Auteur102</t>
  </si>
  <si>
    <t>Auteur103</t>
  </si>
  <si>
    <t>Auteur104</t>
  </si>
  <si>
    <t>Auteur105</t>
  </si>
  <si>
    <t>Auteur106</t>
  </si>
  <si>
    <t>Auteur107</t>
  </si>
  <si>
    <t>Auteur108</t>
  </si>
  <si>
    <t>Auteur109</t>
  </si>
  <si>
    <t>Auteur110</t>
  </si>
  <si>
    <t>Auteur111</t>
  </si>
  <si>
    <t>Auteur112</t>
  </si>
  <si>
    <t>Auteur113</t>
  </si>
  <si>
    <t>Auteur114</t>
  </si>
  <si>
    <t>Auteur115</t>
  </si>
  <si>
    <t>Auteur116</t>
  </si>
  <si>
    <t>Auteur117</t>
  </si>
  <si>
    <t>Auteur118</t>
  </si>
  <si>
    <t>Auteur119</t>
  </si>
  <si>
    <t>Auteur120</t>
  </si>
  <si>
    <t>Auteur121</t>
  </si>
  <si>
    <t>Auteur122</t>
  </si>
  <si>
    <t>Auteur123</t>
  </si>
  <si>
    <t>Auteur124</t>
  </si>
  <si>
    <t>Auteur125</t>
  </si>
  <si>
    <t>Auteur126</t>
  </si>
  <si>
    <t>Auteur127</t>
  </si>
  <si>
    <t>Auteur128</t>
  </si>
  <si>
    <t>Auteur129</t>
  </si>
  <si>
    <t>Auteur130</t>
  </si>
  <si>
    <t>Auteur131</t>
  </si>
  <si>
    <t>Auteur132</t>
  </si>
  <si>
    <t>Auteur133</t>
  </si>
  <si>
    <t>Auteur134</t>
  </si>
  <si>
    <t>Auteur135</t>
  </si>
  <si>
    <t>Auteur136</t>
  </si>
  <si>
    <t>Auteur137</t>
  </si>
  <si>
    <t>Auteur138</t>
  </si>
  <si>
    <t>Auteur139</t>
  </si>
  <si>
    <t>Auteur140</t>
  </si>
  <si>
    <t>Auteur141</t>
  </si>
  <si>
    <t>Auteur142</t>
  </si>
  <si>
    <t>Auteur143</t>
  </si>
  <si>
    <t>Auteur144</t>
  </si>
  <si>
    <t>Auteur145</t>
  </si>
  <si>
    <t>Auteur146</t>
  </si>
  <si>
    <t>Auteur147</t>
  </si>
  <si>
    <t>Auteur148</t>
  </si>
  <si>
    <t>Auteur149</t>
  </si>
  <si>
    <t>Auteur150</t>
  </si>
  <si>
    <t>Auteur151</t>
  </si>
  <si>
    <t>Auteur152</t>
  </si>
  <si>
    <t>Auteur153</t>
  </si>
  <si>
    <t>Auteur154</t>
  </si>
  <si>
    <t>Auteur155</t>
  </si>
  <si>
    <t>Auteur156</t>
  </si>
  <si>
    <t>Auteur157</t>
  </si>
  <si>
    <t>Auteur158</t>
  </si>
  <si>
    <t>Auteur159</t>
  </si>
  <si>
    <t>Auteur160</t>
  </si>
  <si>
    <t>Auteur161</t>
  </si>
  <si>
    <t>Auteur162</t>
  </si>
  <si>
    <t>Auteur163</t>
  </si>
  <si>
    <t>Auteur164</t>
  </si>
  <si>
    <t>Auteur165</t>
  </si>
  <si>
    <t>Auteur166</t>
  </si>
  <si>
    <t>Auteur167</t>
  </si>
  <si>
    <t>Auteur168</t>
  </si>
  <si>
    <t>Auteur169</t>
  </si>
  <si>
    <t>Auteur170</t>
  </si>
  <si>
    <t>Auteur171</t>
  </si>
  <si>
    <t>Auteur172</t>
  </si>
  <si>
    <t>Auteur173</t>
  </si>
  <si>
    <t>Auteur174</t>
  </si>
  <si>
    <t>Auteur175</t>
  </si>
  <si>
    <t>Auteur176</t>
  </si>
  <si>
    <t>Auteur177</t>
  </si>
  <si>
    <t>Auteur178</t>
  </si>
  <si>
    <t>Auteur179</t>
  </si>
  <si>
    <t>Auteur180</t>
  </si>
  <si>
    <t>Auteur181</t>
  </si>
  <si>
    <t>Auteur182</t>
  </si>
  <si>
    <t>Auteur183</t>
  </si>
  <si>
    <t>Auteur184</t>
  </si>
  <si>
    <t>Auteur185</t>
  </si>
  <si>
    <t>Auteur186</t>
  </si>
  <si>
    <t>Auteur187</t>
  </si>
  <si>
    <t>Auteur188</t>
  </si>
  <si>
    <t>Auteur189</t>
  </si>
  <si>
    <t>Auteur190</t>
  </si>
  <si>
    <t>Auteur191</t>
  </si>
  <si>
    <t>Auteur192</t>
  </si>
  <si>
    <t>Auteur193</t>
  </si>
  <si>
    <t>Auteur194</t>
  </si>
  <si>
    <t>Auteur195</t>
  </si>
  <si>
    <t>Auteur196</t>
  </si>
  <si>
    <t>Auteur197</t>
  </si>
  <si>
    <t>Auteur198</t>
  </si>
  <si>
    <t>Auteur199</t>
  </si>
  <si>
    <t>Auteur200</t>
  </si>
  <si>
    <t>Auteur201</t>
  </si>
  <si>
    <t>Auteur202</t>
  </si>
  <si>
    <t>Auteur203</t>
  </si>
  <si>
    <t>Auteur204</t>
  </si>
  <si>
    <t>Auteur205</t>
  </si>
  <si>
    <t>Auteur206</t>
  </si>
  <si>
    <t>Auteur207</t>
  </si>
  <si>
    <t>Auteur208</t>
  </si>
  <si>
    <t>Auteur209</t>
  </si>
  <si>
    <t>Auteur210</t>
  </si>
  <si>
    <t>Auteur211</t>
  </si>
  <si>
    <t>Auteur212</t>
  </si>
  <si>
    <t>Auteur213</t>
  </si>
  <si>
    <t>Auteur214</t>
  </si>
  <si>
    <t>Auteur215</t>
  </si>
  <si>
    <t>Auteur216</t>
  </si>
  <si>
    <t>Auteur217</t>
  </si>
  <si>
    <t>Auteur218</t>
  </si>
  <si>
    <t>Auteur219</t>
  </si>
  <si>
    <t>Auteur220</t>
  </si>
  <si>
    <t>Auteur221</t>
  </si>
  <si>
    <t>Auteur222</t>
  </si>
  <si>
    <t>Auteur223</t>
  </si>
  <si>
    <t>Auteur224</t>
  </si>
  <si>
    <t>Auteur225</t>
  </si>
  <si>
    <t>Auteur226</t>
  </si>
  <si>
    <t>Auteur227</t>
  </si>
  <si>
    <t>Auteur228</t>
  </si>
  <si>
    <t>Auteur229</t>
  </si>
  <si>
    <t>Auteur230</t>
  </si>
  <si>
    <t>Auteur231</t>
  </si>
  <si>
    <t>Auteur232</t>
  </si>
  <si>
    <t>Auteur233</t>
  </si>
  <si>
    <t>Auteur234</t>
  </si>
  <si>
    <t>Auteur235</t>
  </si>
  <si>
    <t>Auteur236</t>
  </si>
  <si>
    <t>Auteur237</t>
  </si>
  <si>
    <t>Auteur238</t>
  </si>
  <si>
    <t>Auteur239</t>
  </si>
  <si>
    <t>Auteur240</t>
  </si>
  <si>
    <t>Auteur241</t>
  </si>
  <si>
    <t>Auteur242</t>
  </si>
  <si>
    <t>Auteur243</t>
  </si>
  <si>
    <t>Auteur244</t>
  </si>
  <si>
    <t>Auteur245</t>
  </si>
  <si>
    <t>Auteur246</t>
  </si>
  <si>
    <t>Auteur247</t>
  </si>
  <si>
    <t>Auteur248</t>
  </si>
  <si>
    <t>Auteur249</t>
  </si>
  <si>
    <t>Auteur250</t>
  </si>
  <si>
    <t>Auteur251</t>
  </si>
  <si>
    <t>Auteur252</t>
  </si>
  <si>
    <t>Auteur253</t>
  </si>
  <si>
    <t>Auteur254</t>
  </si>
  <si>
    <t>Auteur255</t>
  </si>
  <si>
    <t>Auteur256</t>
  </si>
  <si>
    <t>Auteur257</t>
  </si>
  <si>
    <t>Auteur258</t>
  </si>
  <si>
    <t>Auteur259</t>
  </si>
  <si>
    <t>Auteur260</t>
  </si>
  <si>
    <t>Auteur261</t>
  </si>
  <si>
    <t>Auteur262</t>
  </si>
  <si>
    <t>Auteur263</t>
  </si>
  <si>
    <t>Auteur264</t>
  </si>
  <si>
    <t>Auteur265</t>
  </si>
  <si>
    <t>Auteur266</t>
  </si>
  <si>
    <t>Auteur267</t>
  </si>
  <si>
    <t>Auteur268</t>
  </si>
  <si>
    <t>Auteur269</t>
  </si>
  <si>
    <t>Auteur270</t>
  </si>
  <si>
    <t>Auteur271</t>
  </si>
  <si>
    <t>Auteur272</t>
  </si>
  <si>
    <t>Auteur273</t>
  </si>
  <si>
    <t>Auteur274</t>
  </si>
  <si>
    <t>Auteur275</t>
  </si>
  <si>
    <t>Auteur276</t>
  </si>
  <si>
    <t>Auteur277</t>
  </si>
  <si>
    <t>Auteur278</t>
  </si>
  <si>
    <t>Auteur279</t>
  </si>
  <si>
    <t>Auteur280</t>
  </si>
  <si>
    <t>Auteur281</t>
  </si>
  <si>
    <t>Auteur282</t>
  </si>
  <si>
    <t>Auteur283</t>
  </si>
  <si>
    <t>Auteur284</t>
  </si>
  <si>
    <t>Auteur285</t>
  </si>
  <si>
    <t>Auteur286</t>
  </si>
  <si>
    <t>Auteur287</t>
  </si>
  <si>
    <t>Auteur288</t>
  </si>
  <si>
    <t>Auteur289</t>
  </si>
  <si>
    <t>Auteur290</t>
  </si>
  <si>
    <t>Auteur291</t>
  </si>
  <si>
    <t>Auteur292</t>
  </si>
  <si>
    <t>Auteur293</t>
  </si>
  <si>
    <t>Auteur294</t>
  </si>
  <si>
    <t>Auteur295</t>
  </si>
  <si>
    <t>Auteur296</t>
  </si>
  <si>
    <t>Auteur297</t>
  </si>
  <si>
    <t>Auteur298</t>
  </si>
  <si>
    <t>Auteur299</t>
  </si>
  <si>
    <t>Auteur300</t>
  </si>
  <si>
    <t>Auteur301</t>
  </si>
  <si>
    <t>Auteur302</t>
  </si>
  <si>
    <t>Auteur303</t>
  </si>
  <si>
    <t>Auteur304</t>
  </si>
  <si>
    <t>Auteur305</t>
  </si>
  <si>
    <t>Auteur306</t>
  </si>
  <si>
    <t>Auteur307</t>
  </si>
  <si>
    <t>Auteur308</t>
  </si>
  <si>
    <t>Auteur309</t>
  </si>
  <si>
    <t>Auteur310</t>
  </si>
  <si>
    <t>Auteur311</t>
  </si>
  <si>
    <t>Auteur312</t>
  </si>
  <si>
    <t>Auteur313</t>
  </si>
  <si>
    <t>Auteur314</t>
  </si>
  <si>
    <t>Auteur315</t>
  </si>
  <si>
    <t>Auteur316</t>
  </si>
  <si>
    <t>Auteur317</t>
  </si>
  <si>
    <t>Auteur318</t>
  </si>
  <si>
    <t>Auteur319</t>
  </si>
  <si>
    <t>Auteur320</t>
  </si>
  <si>
    <t>Auteur321</t>
  </si>
  <si>
    <t>Auteur322</t>
  </si>
  <si>
    <t>Auteur323</t>
  </si>
  <si>
    <t>Auteur324</t>
  </si>
  <si>
    <t>Auteur325</t>
  </si>
  <si>
    <t>Auteur326</t>
  </si>
  <si>
    <t>Auteur327</t>
  </si>
  <si>
    <t>Auteur328</t>
  </si>
  <si>
    <t>Auteur329</t>
  </si>
  <si>
    <t>Auteur330</t>
  </si>
  <si>
    <t>Auteur331</t>
  </si>
  <si>
    <t>Auteur332</t>
  </si>
  <si>
    <t>Auteur333</t>
  </si>
  <si>
    <t>Auteur334</t>
  </si>
  <si>
    <t>Auteur335</t>
  </si>
  <si>
    <t>Auteur336</t>
  </si>
  <si>
    <t>Auteur337</t>
  </si>
  <si>
    <t>Auteur338</t>
  </si>
  <si>
    <t>Auteur339</t>
  </si>
  <si>
    <t>Auteur340</t>
  </si>
  <si>
    <t>Auteur341</t>
  </si>
  <si>
    <t>Auteur342</t>
  </si>
  <si>
    <t>Auteur343</t>
  </si>
  <si>
    <t>Auteur344</t>
  </si>
  <si>
    <t>Auteur345</t>
  </si>
  <si>
    <t>Auteur346</t>
  </si>
  <si>
    <t>Auteur347</t>
  </si>
  <si>
    <t>Auteur348</t>
  </si>
  <si>
    <t>Auteur349</t>
  </si>
  <si>
    <t>Auteur350</t>
  </si>
  <si>
    <t>Auteur351</t>
  </si>
  <si>
    <t>Auteur352</t>
  </si>
  <si>
    <t>Auteur353</t>
  </si>
  <si>
    <t>Auteur354</t>
  </si>
  <si>
    <t>Auteur355</t>
  </si>
  <si>
    <t>Auteur356</t>
  </si>
  <si>
    <t>Auteur357</t>
  </si>
  <si>
    <t>Auteur358</t>
  </si>
  <si>
    <t>Auteur359</t>
  </si>
  <si>
    <t>Auteur360</t>
  </si>
  <si>
    <t>Auteur361</t>
  </si>
  <si>
    <t>Auteur362</t>
  </si>
  <si>
    <t>Auteur363</t>
  </si>
  <si>
    <t>Auteur364</t>
  </si>
  <si>
    <t>Auteur365</t>
  </si>
  <si>
    <t>Auteur366</t>
  </si>
  <si>
    <t>Auteur367</t>
  </si>
  <si>
    <t>Auteur368</t>
  </si>
  <si>
    <t>Auteur369</t>
  </si>
  <si>
    <t>Auteur370</t>
  </si>
  <si>
    <t>Auteur371</t>
  </si>
  <si>
    <t>Auteur372</t>
  </si>
  <si>
    <t>Auteur373</t>
  </si>
  <si>
    <t>Auteur374</t>
  </si>
  <si>
    <t>Auteur375</t>
  </si>
  <si>
    <t>Auteur376</t>
  </si>
  <si>
    <t>Auteur377</t>
  </si>
  <si>
    <t>Auteur378</t>
  </si>
  <si>
    <t>Auteur379</t>
  </si>
  <si>
    <t>Auteur380</t>
  </si>
  <si>
    <t>Auteur381</t>
  </si>
  <si>
    <t>Auteur382</t>
  </si>
  <si>
    <t>Auteur383</t>
  </si>
  <si>
    <t>Auteur384</t>
  </si>
  <si>
    <t>Auteur385</t>
  </si>
  <si>
    <t>Auteur386</t>
  </si>
  <si>
    <t>Auteur387</t>
  </si>
  <si>
    <t>Auteur388</t>
  </si>
  <si>
    <t>Auteur389</t>
  </si>
  <si>
    <t>Auteur390</t>
  </si>
  <si>
    <t>Auteur391</t>
  </si>
  <si>
    <t>Auteur392</t>
  </si>
  <si>
    <t>Auteur393</t>
  </si>
  <si>
    <t>Auteur394</t>
  </si>
  <si>
    <t>Auteur395</t>
  </si>
  <si>
    <t>Auteur396</t>
  </si>
  <si>
    <t>Auteur397</t>
  </si>
  <si>
    <t>Auteur398</t>
  </si>
  <si>
    <t>Auteur399</t>
  </si>
  <si>
    <t>Auteur400</t>
  </si>
  <si>
    <t>Auteur401</t>
  </si>
  <si>
    <t>Auteur402</t>
  </si>
  <si>
    <t>Auteur403</t>
  </si>
  <si>
    <t>Auteur404</t>
  </si>
  <si>
    <t>Auteur405</t>
  </si>
  <si>
    <t>Auteur406</t>
  </si>
  <si>
    <t>Auteur407</t>
  </si>
  <si>
    <t>Auteur408</t>
  </si>
  <si>
    <t>Auteur409</t>
  </si>
  <si>
    <t>Auteur410</t>
  </si>
  <si>
    <t>Auteur411</t>
  </si>
  <si>
    <t>Auteur412</t>
  </si>
  <si>
    <t>Auteur413</t>
  </si>
  <si>
    <t>Auteur414</t>
  </si>
  <si>
    <t>Auteur415</t>
  </si>
  <si>
    <t>Auteur416</t>
  </si>
  <si>
    <t>Auteur417</t>
  </si>
  <si>
    <t>Auteur418</t>
  </si>
  <si>
    <t>Auteur419</t>
  </si>
  <si>
    <t>Auteur420</t>
  </si>
  <si>
    <t>Auteur421</t>
  </si>
  <si>
    <t>Auteur422</t>
  </si>
  <si>
    <t>Auteur423</t>
  </si>
  <si>
    <t>Auteur424</t>
  </si>
  <si>
    <t>Auteur425</t>
  </si>
  <si>
    <t>Auteur426</t>
  </si>
  <si>
    <t>Auteur427</t>
  </si>
  <si>
    <t>Auteur428</t>
  </si>
  <si>
    <t>Auteur429</t>
  </si>
  <si>
    <t>Auteur430</t>
  </si>
  <si>
    <t>Auteur431</t>
  </si>
  <si>
    <t>Auteur432</t>
  </si>
  <si>
    <t>Auteur433</t>
  </si>
  <si>
    <t>Auteur434</t>
  </si>
  <si>
    <t>Auteur435</t>
  </si>
  <si>
    <t>Auteur436</t>
  </si>
  <si>
    <t>Auteur437</t>
  </si>
  <si>
    <t>Auteur438</t>
  </si>
  <si>
    <t>Auteur439</t>
  </si>
  <si>
    <t>Auteur440</t>
  </si>
  <si>
    <t>Auteur441</t>
  </si>
  <si>
    <t>Auteur442</t>
  </si>
  <si>
    <t>Auteur443</t>
  </si>
  <si>
    <t>Auteur444</t>
  </si>
  <si>
    <t>Auteur445</t>
  </si>
  <si>
    <t>Auteur446</t>
  </si>
  <si>
    <t>Auteur447</t>
  </si>
  <si>
    <t>Auteur448</t>
  </si>
  <si>
    <t>Auteur449</t>
  </si>
  <si>
    <t>Auteur450</t>
  </si>
  <si>
    <t>Auteur451</t>
  </si>
  <si>
    <t>Auteur452</t>
  </si>
  <si>
    <t>Auteur453</t>
  </si>
  <si>
    <t>Auteur454</t>
  </si>
  <si>
    <t>Auteur455</t>
  </si>
  <si>
    <t>Auteur456</t>
  </si>
  <si>
    <t>Auteur457</t>
  </si>
  <si>
    <t>Auteur458</t>
  </si>
  <si>
    <t>Auteur459</t>
  </si>
  <si>
    <t>Auteur460</t>
  </si>
  <si>
    <t>Auteur461</t>
  </si>
  <si>
    <t>Auteur462</t>
  </si>
  <si>
    <t>Auteur463</t>
  </si>
  <si>
    <t>Auteur464</t>
  </si>
  <si>
    <t>Auteur465</t>
  </si>
  <si>
    <t>Auteur466</t>
  </si>
  <si>
    <t>Auteur467</t>
  </si>
  <si>
    <t>Auteur468</t>
  </si>
  <si>
    <t>Auteur469</t>
  </si>
  <si>
    <t>Auteur470</t>
  </si>
  <si>
    <t>Auteur471</t>
  </si>
  <si>
    <t>Auteur472</t>
  </si>
  <si>
    <t>Auteur473</t>
  </si>
  <si>
    <t>Auteur474</t>
  </si>
  <si>
    <t>Auteur475</t>
  </si>
  <si>
    <t>Auteur476</t>
  </si>
  <si>
    <t>Auteur477</t>
  </si>
  <si>
    <t>Auteur478</t>
  </si>
  <si>
    <t>Auteur479</t>
  </si>
  <si>
    <t>Auteur480</t>
  </si>
  <si>
    <t>Auteur481</t>
  </si>
  <si>
    <t>Auteur482</t>
  </si>
  <si>
    <t>Auteur483</t>
  </si>
  <si>
    <t>Auteur484</t>
  </si>
  <si>
    <t>Auteur485</t>
  </si>
  <si>
    <t>Auteur486</t>
  </si>
  <si>
    <t>Auteur487</t>
  </si>
  <si>
    <t>Auteur488</t>
  </si>
  <si>
    <t>Auteur489</t>
  </si>
  <si>
    <t>Auteur490</t>
  </si>
  <si>
    <t>Auteur491</t>
  </si>
  <si>
    <t>Auteur492</t>
  </si>
  <si>
    <t>Auteur493</t>
  </si>
  <si>
    <t>Auteur494</t>
  </si>
  <si>
    <t>Auteur495</t>
  </si>
  <si>
    <t>Auteur496</t>
  </si>
  <si>
    <t>Auteur497</t>
  </si>
  <si>
    <t>Auteur498</t>
  </si>
  <si>
    <t>Auteur499</t>
  </si>
  <si>
    <t>Auteur500</t>
  </si>
  <si>
    <t>Auteur501</t>
  </si>
  <si>
    <t>Auteur502</t>
  </si>
  <si>
    <t>Auteur503</t>
  </si>
  <si>
    <t>Auteur504</t>
  </si>
  <si>
    <t>Auteur505</t>
  </si>
  <si>
    <t>Auteur506</t>
  </si>
  <si>
    <t>Auteur507</t>
  </si>
  <si>
    <t>Auteur508</t>
  </si>
  <si>
    <t>Auteur509</t>
  </si>
  <si>
    <t>Auteur510</t>
  </si>
  <si>
    <t>Auteur511</t>
  </si>
  <si>
    <t>Auteur512</t>
  </si>
  <si>
    <t>Auteur513</t>
  </si>
  <si>
    <t>Auteur514</t>
  </si>
  <si>
    <t>Auteur515</t>
  </si>
  <si>
    <t>Auteur516</t>
  </si>
  <si>
    <t>Auteur517</t>
  </si>
  <si>
    <t>Auteur518</t>
  </si>
  <si>
    <t>Auteur519</t>
  </si>
  <si>
    <t>Auteur520</t>
  </si>
  <si>
    <t>Auteur521</t>
  </si>
  <si>
    <t>Auteur522</t>
  </si>
  <si>
    <t>Auteur523</t>
  </si>
  <si>
    <t>Auteur524</t>
  </si>
  <si>
    <t>Auteur525</t>
  </si>
  <si>
    <t>Auteur526</t>
  </si>
  <si>
    <t>Auteur527</t>
  </si>
  <si>
    <t>Auteur528</t>
  </si>
  <si>
    <t>Auteur529</t>
  </si>
  <si>
    <t>Auteur530</t>
  </si>
  <si>
    <t>Auteur531</t>
  </si>
  <si>
    <t>Auteur532</t>
  </si>
  <si>
    <t>Auteur533</t>
  </si>
  <si>
    <t>Auteur534</t>
  </si>
  <si>
    <t>Auteur535</t>
  </si>
  <si>
    <t>Auteur536</t>
  </si>
  <si>
    <t>Auteur537</t>
  </si>
  <si>
    <t>Auteur538</t>
  </si>
  <si>
    <t>Auteur539</t>
  </si>
  <si>
    <t>Auteur540</t>
  </si>
  <si>
    <t>Auteur541</t>
  </si>
  <si>
    <t>Auteur542</t>
  </si>
  <si>
    <t>Auteur543</t>
  </si>
  <si>
    <t>Auteur544</t>
  </si>
  <si>
    <t>Auteur545</t>
  </si>
  <si>
    <t>Auteur546</t>
  </si>
  <si>
    <t>Auteur547</t>
  </si>
  <si>
    <t>Auteur548</t>
  </si>
  <si>
    <t>Auteur549</t>
  </si>
  <si>
    <t>Auteur550</t>
  </si>
  <si>
    <t>Auteur551</t>
  </si>
  <si>
    <t>Auteur552</t>
  </si>
  <si>
    <t>Auteur553</t>
  </si>
  <si>
    <t>Auteur554</t>
  </si>
  <si>
    <t>Auteur555</t>
  </si>
  <si>
    <t>Auteur556</t>
  </si>
  <si>
    <t>Auteur557</t>
  </si>
  <si>
    <t>Auteur558</t>
  </si>
  <si>
    <t>Auteur559</t>
  </si>
  <si>
    <t>Auteur560</t>
  </si>
  <si>
    <t>Auteur561</t>
  </si>
  <si>
    <t>Auteur562</t>
  </si>
  <si>
    <t>Auteur563</t>
  </si>
  <si>
    <t>Auteur564</t>
  </si>
  <si>
    <t>Auteur565</t>
  </si>
  <si>
    <t>Auteur566</t>
  </si>
  <si>
    <t>Auteur567</t>
  </si>
  <si>
    <t>Auteur568</t>
  </si>
  <si>
    <t>Auteur569</t>
  </si>
  <si>
    <t>Auteur570</t>
  </si>
  <si>
    <t>Auteur571</t>
  </si>
  <si>
    <t>Auteur572</t>
  </si>
  <si>
    <t>Auteur573</t>
  </si>
  <si>
    <t>Auteur574</t>
  </si>
  <si>
    <t>Auteur575</t>
  </si>
  <si>
    <t>Auteur576</t>
  </si>
  <si>
    <t>Auteur577</t>
  </si>
  <si>
    <t>Auteur578</t>
  </si>
  <si>
    <t>Auteur579</t>
  </si>
  <si>
    <t>Auteur580</t>
  </si>
  <si>
    <t>Auteur581</t>
  </si>
  <si>
    <t>Auteur582</t>
  </si>
  <si>
    <t>Auteur583</t>
  </si>
  <si>
    <t>Auteur584</t>
  </si>
  <si>
    <t>Auteur585</t>
  </si>
  <si>
    <t>Auteur586</t>
  </si>
  <si>
    <t>Auteur587</t>
  </si>
  <si>
    <t>Auteur588</t>
  </si>
  <si>
    <t>Auteur589</t>
  </si>
  <si>
    <t>Auteur590</t>
  </si>
  <si>
    <t>Auteur591</t>
  </si>
  <si>
    <t>Auteur592</t>
  </si>
  <si>
    <t>Auteur593</t>
  </si>
  <si>
    <t>Auteur594</t>
  </si>
  <si>
    <t>Auteur595</t>
  </si>
  <si>
    <t>Auteur596</t>
  </si>
  <si>
    <t>Auteur597</t>
  </si>
  <si>
    <t>Auteur598</t>
  </si>
  <si>
    <t>Auteur599</t>
  </si>
  <si>
    <t>Auteur600</t>
  </si>
  <si>
    <t>Auteur601</t>
  </si>
  <si>
    <t>Auteur602</t>
  </si>
  <si>
    <t>Auteur603</t>
  </si>
  <si>
    <t>Auteur604</t>
  </si>
  <si>
    <t>Auteur605</t>
  </si>
  <si>
    <t>Auteur606</t>
  </si>
  <si>
    <t>Auteur607</t>
  </si>
  <si>
    <t>Auteur608</t>
  </si>
  <si>
    <t>Auteur609</t>
  </si>
  <si>
    <t>Auteur610</t>
  </si>
  <si>
    <t>Auteur611</t>
  </si>
  <si>
    <t>Auteur612</t>
  </si>
  <si>
    <t>Auteur613</t>
  </si>
  <si>
    <t>Auteur614</t>
  </si>
  <si>
    <t>Auteur615</t>
  </si>
  <si>
    <t>Auteur616</t>
  </si>
  <si>
    <t>Auteur617</t>
  </si>
  <si>
    <t>Auteur618</t>
  </si>
  <si>
    <t>Auteur619</t>
  </si>
  <si>
    <t>Auteur620</t>
  </si>
  <si>
    <t>Auteur621</t>
  </si>
  <si>
    <t>Auteur622</t>
  </si>
  <si>
    <t>Auteur623</t>
  </si>
  <si>
    <t>Auteur624</t>
  </si>
  <si>
    <t>Auteur625</t>
  </si>
  <si>
    <t>Auteur626</t>
  </si>
  <si>
    <t>Auteur627</t>
  </si>
  <si>
    <t>Auteur628</t>
  </si>
  <si>
    <t>Auteur629</t>
  </si>
  <si>
    <t>Auteur630</t>
  </si>
  <si>
    <t>Auteur631</t>
  </si>
  <si>
    <t>Auteur632</t>
  </si>
  <si>
    <t>Auteur633</t>
  </si>
  <si>
    <t>Auteur634</t>
  </si>
  <si>
    <t>Auteur635</t>
  </si>
  <si>
    <t>Auteur636</t>
  </si>
  <si>
    <t>Auteur637</t>
  </si>
  <si>
    <t>Auteur638</t>
  </si>
  <si>
    <t>Auteur639</t>
  </si>
  <si>
    <t>Auteur640</t>
  </si>
  <si>
    <t>Auteur641</t>
  </si>
  <si>
    <t>Auteur642</t>
  </si>
  <si>
    <t>Auteur643</t>
  </si>
  <si>
    <t>Auteur644</t>
  </si>
  <si>
    <t>Auteur645</t>
  </si>
  <si>
    <t>Auteur646</t>
  </si>
  <si>
    <t>Auteur647</t>
  </si>
  <si>
    <t>Auteur648</t>
  </si>
  <si>
    <t>Auteur649</t>
  </si>
  <si>
    <t>Auteur650</t>
  </si>
  <si>
    <t>Auteur651</t>
  </si>
  <si>
    <t>Auteur652</t>
  </si>
  <si>
    <t>Auteur653</t>
  </si>
  <si>
    <t>Auteur654</t>
  </si>
  <si>
    <t>Auteur655</t>
  </si>
  <si>
    <t>Auteur656</t>
  </si>
  <si>
    <t>Auteur657</t>
  </si>
  <si>
    <t>Auteur658</t>
  </si>
  <si>
    <t>Auteur659</t>
  </si>
  <si>
    <t>Auteur660</t>
  </si>
  <si>
    <t>Auteur661</t>
  </si>
  <si>
    <t>Auteur662</t>
  </si>
  <si>
    <t>Auteur663</t>
  </si>
  <si>
    <t>Auteur664</t>
  </si>
  <si>
    <t>Auteur665</t>
  </si>
  <si>
    <t>Auteur666</t>
  </si>
  <si>
    <t>Auteur667</t>
  </si>
  <si>
    <t>Auteur668</t>
  </si>
  <si>
    <t>Auteur669</t>
  </si>
  <si>
    <t>Auteur670</t>
  </si>
  <si>
    <t>Auteur671</t>
  </si>
  <si>
    <t>Auteur672</t>
  </si>
  <si>
    <t>Auteur673</t>
  </si>
  <si>
    <t>Auteur674</t>
  </si>
  <si>
    <t>Auteur675</t>
  </si>
  <si>
    <t>Auteur676</t>
  </si>
  <si>
    <t>Auteur677</t>
  </si>
  <si>
    <t>Auteur678</t>
  </si>
  <si>
    <t>Auteur679</t>
  </si>
  <si>
    <t>Auteur680</t>
  </si>
  <si>
    <t>Auteur681</t>
  </si>
  <si>
    <t>Auteur682</t>
  </si>
  <si>
    <t>Auteur683</t>
  </si>
  <si>
    <t>Auteur684</t>
  </si>
  <si>
    <t>Auteur685</t>
  </si>
  <si>
    <t>Auteur686</t>
  </si>
  <si>
    <t>Auteur687</t>
  </si>
  <si>
    <t>Auteur688</t>
  </si>
  <si>
    <t>Auteur689</t>
  </si>
  <si>
    <t>ABD1</t>
  </si>
  <si>
    <t>BBD2</t>
  </si>
  <si>
    <t>CBD3</t>
  </si>
  <si>
    <t>DBD4</t>
  </si>
  <si>
    <t>EBD5</t>
  </si>
  <si>
    <t>FBD6</t>
  </si>
  <si>
    <t>GBD7</t>
  </si>
  <si>
    <t>HBD8</t>
  </si>
  <si>
    <t>IBD9</t>
  </si>
  <si>
    <t>JBD10</t>
  </si>
  <si>
    <t>KBD11</t>
  </si>
  <si>
    <t>LBD12</t>
  </si>
  <si>
    <t>mBD13</t>
  </si>
  <si>
    <t>nBD14</t>
  </si>
  <si>
    <t>OBD15</t>
  </si>
  <si>
    <t>PBD16</t>
  </si>
  <si>
    <t>QBD17</t>
  </si>
  <si>
    <t>RBD18</t>
  </si>
  <si>
    <t>SBD19</t>
  </si>
  <si>
    <t>TBD20</t>
  </si>
  <si>
    <t>UBD21</t>
  </si>
  <si>
    <t>VBD22</t>
  </si>
  <si>
    <t>WBD23</t>
  </si>
  <si>
    <t>XBD24</t>
  </si>
  <si>
    <t>YBD25</t>
  </si>
  <si>
    <t>ZBD26</t>
  </si>
  <si>
    <t>ABD27</t>
  </si>
  <si>
    <t>BBD28</t>
  </si>
  <si>
    <t>CBD29</t>
  </si>
  <si>
    <t>DBD30</t>
  </si>
  <si>
    <t>EBD31</t>
  </si>
  <si>
    <t>FBD32</t>
  </si>
  <si>
    <t>GBD33</t>
  </si>
  <si>
    <t>HBD34</t>
  </si>
  <si>
    <t>IBD35</t>
  </si>
  <si>
    <t>JBD36</t>
  </si>
  <si>
    <t>KBD37</t>
  </si>
  <si>
    <t>LBD38</t>
  </si>
  <si>
    <t>mBD39</t>
  </si>
  <si>
    <t>nBD40</t>
  </si>
  <si>
    <t>OBD41</t>
  </si>
  <si>
    <t>PBD42</t>
  </si>
  <si>
    <t>QBD43</t>
  </si>
  <si>
    <t>RBD44</t>
  </si>
  <si>
    <t>SBD45</t>
  </si>
  <si>
    <t>TBD46</t>
  </si>
  <si>
    <t>UBD47</t>
  </si>
  <si>
    <t>VBD48</t>
  </si>
  <si>
    <t>WBD49</t>
  </si>
  <si>
    <t>XBD50</t>
  </si>
  <si>
    <t>YBD51</t>
  </si>
  <si>
    <t>ZBD52</t>
  </si>
  <si>
    <t>ABD53</t>
  </si>
  <si>
    <t>BBD54</t>
  </si>
  <si>
    <t>CBD55</t>
  </si>
  <si>
    <t>DBD56</t>
  </si>
  <si>
    <t>EBD57</t>
  </si>
  <si>
    <t>FBD58</t>
  </si>
  <si>
    <t>GBD59</t>
  </si>
  <si>
    <t>HBD60</t>
  </si>
  <si>
    <t>IBD61</t>
  </si>
  <si>
    <t>JBD62</t>
  </si>
  <si>
    <t>KBD63</t>
  </si>
  <si>
    <t>LBD64</t>
  </si>
  <si>
    <t>mBD65</t>
  </si>
  <si>
    <t>nBD66</t>
  </si>
  <si>
    <t>OBD67</t>
  </si>
  <si>
    <t>PBD68</t>
  </si>
  <si>
    <t>QBD69</t>
  </si>
  <si>
    <t>RBD70</t>
  </si>
  <si>
    <t>SBD71</t>
  </si>
  <si>
    <t>TBD72</t>
  </si>
  <si>
    <t>UBD73</t>
  </si>
  <si>
    <t>VBD74</t>
  </si>
  <si>
    <t>WBD75</t>
  </si>
  <si>
    <t>XBD76</t>
  </si>
  <si>
    <t>YBD77</t>
  </si>
  <si>
    <t>ZBD78</t>
  </si>
  <si>
    <t>ABD79</t>
  </si>
  <si>
    <t>BBD80</t>
  </si>
  <si>
    <t>CBD81</t>
  </si>
  <si>
    <t>DBD82</t>
  </si>
  <si>
    <t>EBD83</t>
  </si>
  <si>
    <t>FBD84</t>
  </si>
  <si>
    <t>GBD85</t>
  </si>
  <si>
    <t>HBD86</t>
  </si>
  <si>
    <t>IBD87</t>
  </si>
  <si>
    <t>JBD88</t>
  </si>
  <si>
    <t>KBD89</t>
  </si>
  <si>
    <t>LBD90</t>
  </si>
  <si>
    <t>mBD91</t>
  </si>
  <si>
    <t>nBD92</t>
  </si>
  <si>
    <t>OBD93</t>
  </si>
  <si>
    <t>PBD94</t>
  </si>
  <si>
    <t>QBD95</t>
  </si>
  <si>
    <t>RBD96</t>
  </si>
  <si>
    <t>SBD97</t>
  </si>
  <si>
    <t>TBD98</t>
  </si>
  <si>
    <t>UBD99</t>
  </si>
  <si>
    <t>VBD100</t>
  </si>
  <si>
    <t>WBD101</t>
  </si>
  <si>
    <t>XBD102</t>
  </si>
  <si>
    <t>YBD103</t>
  </si>
  <si>
    <t>ZBD104</t>
  </si>
  <si>
    <t>ABD105</t>
  </si>
  <si>
    <t>BBD106</t>
  </si>
  <si>
    <t>CBD107</t>
  </si>
  <si>
    <t>DBD108</t>
  </si>
  <si>
    <t>EBD109</t>
  </si>
  <si>
    <t>FBD110</t>
  </si>
  <si>
    <t>GBD111</t>
  </si>
  <si>
    <t>HBD112</t>
  </si>
  <si>
    <t>IBD113</t>
  </si>
  <si>
    <t>JBD114</t>
  </si>
  <si>
    <t>KBD115</t>
  </si>
  <si>
    <t>LBD116</t>
  </si>
  <si>
    <t>mBD117</t>
  </si>
  <si>
    <t>nBD118</t>
  </si>
  <si>
    <t>OBD119</t>
  </si>
  <si>
    <t>PBD120</t>
  </si>
  <si>
    <t>QBD121</t>
  </si>
  <si>
    <t>RBD122</t>
  </si>
  <si>
    <t>SBD123</t>
  </si>
  <si>
    <t>TBD124</t>
  </si>
  <si>
    <t>UBD125</t>
  </si>
  <si>
    <t>VBD126</t>
  </si>
  <si>
    <t>WBD127</t>
  </si>
  <si>
    <t>XBD128</t>
  </si>
  <si>
    <t>YBD129</t>
  </si>
  <si>
    <t>ZBD130</t>
  </si>
  <si>
    <t>ABD131</t>
  </si>
  <si>
    <t>BBD132</t>
  </si>
  <si>
    <t>CBD133</t>
  </si>
  <si>
    <t>DBD134</t>
  </si>
  <si>
    <t>EBD135</t>
  </si>
  <si>
    <t>FBD136</t>
  </si>
  <si>
    <t>GBD137</t>
  </si>
  <si>
    <t>HBD138</t>
  </si>
  <si>
    <t>IBD139</t>
  </si>
  <si>
    <t>JBD140</t>
  </si>
  <si>
    <t>KBD141</t>
  </si>
  <si>
    <t>LBD142</t>
  </si>
  <si>
    <t>mBD143</t>
  </si>
  <si>
    <t>nBD144</t>
  </si>
  <si>
    <t>OBD145</t>
  </si>
  <si>
    <t>PBD146</t>
  </si>
  <si>
    <t>QBD147</t>
  </si>
  <si>
    <t>RBD148</t>
  </si>
  <si>
    <t>SBD149</t>
  </si>
  <si>
    <t>TBD150</t>
  </si>
  <si>
    <t>UBD151</t>
  </si>
  <si>
    <t>VBD152</t>
  </si>
  <si>
    <t>WBD153</t>
  </si>
  <si>
    <t>XBD154</t>
  </si>
  <si>
    <t>YBD155</t>
  </si>
  <si>
    <t>ZBD156</t>
  </si>
  <si>
    <t>ABD157</t>
  </si>
  <si>
    <t>BBD158</t>
  </si>
  <si>
    <t>CBD159</t>
  </si>
  <si>
    <t>DBD160</t>
  </si>
  <si>
    <t>EBD161</t>
  </si>
  <si>
    <t>FBD162</t>
  </si>
  <si>
    <t>GBD163</t>
  </si>
  <si>
    <t>HBD164</t>
  </si>
  <si>
    <t>IBD165</t>
  </si>
  <si>
    <t>JBD166</t>
  </si>
  <si>
    <t>KBD167</t>
  </si>
  <si>
    <t>LBD168</t>
  </si>
  <si>
    <t>mBD169</t>
  </si>
  <si>
    <t>nBD170</t>
  </si>
  <si>
    <t>OBD171</t>
  </si>
  <si>
    <t>PBD172</t>
  </si>
  <si>
    <t>QBD173</t>
  </si>
  <si>
    <t>RBD174</t>
  </si>
  <si>
    <t>SBD175</t>
  </si>
  <si>
    <t>TBD176</t>
  </si>
  <si>
    <t>UBD177</t>
  </si>
  <si>
    <t>VBD178</t>
  </si>
  <si>
    <t>WBD179</t>
  </si>
  <si>
    <t>XBD180</t>
  </si>
  <si>
    <t>YBD181</t>
  </si>
  <si>
    <t>ZBD182</t>
  </si>
  <si>
    <t>ABD183</t>
  </si>
  <si>
    <t>BBD184</t>
  </si>
  <si>
    <t>CBD185</t>
  </si>
  <si>
    <t>DBD186</t>
  </si>
  <si>
    <t>EBD187</t>
  </si>
  <si>
    <t>FBD188</t>
  </si>
  <si>
    <t>GBD189</t>
  </si>
  <si>
    <t>HBD190</t>
  </si>
  <si>
    <t>IBD191</t>
  </si>
  <si>
    <t>JBD192</t>
  </si>
  <si>
    <t>KBD193</t>
  </si>
  <si>
    <t>LBD194</t>
  </si>
  <si>
    <t>mBD195</t>
  </si>
  <si>
    <t>nBD196</t>
  </si>
  <si>
    <t>OBD197</t>
  </si>
  <si>
    <t>PBD198</t>
  </si>
  <si>
    <t>QBD199</t>
  </si>
  <si>
    <t>RBD200</t>
  </si>
  <si>
    <t>SBD201</t>
  </si>
  <si>
    <t>TBD202</t>
  </si>
  <si>
    <t>UBD203</t>
  </si>
  <si>
    <t>VBD204</t>
  </si>
  <si>
    <t>WBD205</t>
  </si>
  <si>
    <t>XBD206</t>
  </si>
  <si>
    <t>YBD207</t>
  </si>
  <si>
    <t>ZBD208</t>
  </si>
  <si>
    <t>ABD209</t>
  </si>
  <si>
    <t>BBD210</t>
  </si>
  <si>
    <t>CBD211</t>
  </si>
  <si>
    <t>DBD212</t>
  </si>
  <si>
    <t>EBD213</t>
  </si>
  <si>
    <t>FBD214</t>
  </si>
  <si>
    <t>GBD215</t>
  </si>
  <si>
    <t>HBD216</t>
  </si>
  <si>
    <t>IBD217</t>
  </si>
  <si>
    <t>JBD218</t>
  </si>
  <si>
    <t>KBD219</t>
  </si>
  <si>
    <t>LBD220</t>
  </si>
  <si>
    <t>mBD221</t>
  </si>
  <si>
    <t>nBD222</t>
  </si>
  <si>
    <t>OBD223</t>
  </si>
  <si>
    <t>PBD224</t>
  </si>
  <si>
    <t>QBD225</t>
  </si>
  <si>
    <t>RBD226</t>
  </si>
  <si>
    <t>SBD227</t>
  </si>
  <si>
    <t>TBD228</t>
  </si>
  <si>
    <t>UBD229</t>
  </si>
  <si>
    <t>VBD230</t>
  </si>
  <si>
    <t>WBD231</t>
  </si>
  <si>
    <t>XBD232</t>
  </si>
  <si>
    <t>YBD233</t>
  </si>
  <si>
    <t>ZBD234</t>
  </si>
  <si>
    <t>ABD235</t>
  </si>
  <si>
    <t>BBD236</t>
  </si>
  <si>
    <t>CBD237</t>
  </si>
  <si>
    <t>DBD238</t>
  </si>
  <si>
    <t>EBD239</t>
  </si>
  <si>
    <t>FBD240</t>
  </si>
  <si>
    <t>GBD241</t>
  </si>
  <si>
    <t>HBD242</t>
  </si>
  <si>
    <t>IBD243</t>
  </si>
  <si>
    <t>JBD244</t>
  </si>
  <si>
    <t>KBD245</t>
  </si>
  <si>
    <t>LBD246</t>
  </si>
  <si>
    <t>mBD247</t>
  </si>
  <si>
    <t>nBD248</t>
  </si>
  <si>
    <t>OBD249</t>
  </si>
  <si>
    <t>PBD250</t>
  </si>
  <si>
    <t>QBD251</t>
  </si>
  <si>
    <t>RBD252</t>
  </si>
  <si>
    <t>SBD253</t>
  </si>
  <si>
    <t>TBD254</t>
  </si>
  <si>
    <t>UBD255</t>
  </si>
  <si>
    <t>VBD256</t>
  </si>
  <si>
    <t>WBD257</t>
  </si>
  <si>
    <t>XBD258</t>
  </si>
  <si>
    <t>YBD259</t>
  </si>
  <si>
    <t>ZBD260</t>
  </si>
  <si>
    <t>ABD261</t>
  </si>
  <si>
    <t>BBD262</t>
  </si>
  <si>
    <t>CBD263</t>
  </si>
  <si>
    <t>DBD264</t>
  </si>
  <si>
    <t>EBD265</t>
  </si>
  <si>
    <t>FBD266</t>
  </si>
  <si>
    <t>GBD267</t>
  </si>
  <si>
    <t>HBD268</t>
  </si>
  <si>
    <t>IBD269</t>
  </si>
  <si>
    <t>JBD270</t>
  </si>
  <si>
    <t>KBD271</t>
  </si>
  <si>
    <t>LBD272</t>
  </si>
  <si>
    <t>mBD273</t>
  </si>
  <si>
    <t>nBD274</t>
  </si>
  <si>
    <t>OBD275</t>
  </si>
  <si>
    <t>PBD276</t>
  </si>
  <si>
    <t>QBD277</t>
  </si>
  <si>
    <t>RBD278</t>
  </si>
  <si>
    <t>SBD279</t>
  </si>
  <si>
    <t>TBD280</t>
  </si>
  <si>
    <t>UBD281</t>
  </si>
  <si>
    <t>VBD282</t>
  </si>
  <si>
    <t>WBD283</t>
  </si>
  <si>
    <t>XBD284</t>
  </si>
  <si>
    <t>YBD285</t>
  </si>
  <si>
    <t>ZBD286</t>
  </si>
  <si>
    <t>ABD287</t>
  </si>
  <si>
    <t>BBD288</t>
  </si>
  <si>
    <t>CBD289</t>
  </si>
  <si>
    <t>DBD290</t>
  </si>
  <si>
    <t>EBD291</t>
  </si>
  <si>
    <t>FBD292</t>
  </si>
  <si>
    <t>GBD293</t>
  </si>
  <si>
    <t>HBD294</t>
  </si>
  <si>
    <t>IBD295</t>
  </si>
  <si>
    <t>JBD296</t>
  </si>
  <si>
    <t>KBD297</t>
  </si>
  <si>
    <t>LBD298</t>
  </si>
  <si>
    <t>mBD299</t>
  </si>
  <si>
    <t>nBD300</t>
  </si>
  <si>
    <t>OBD301</t>
  </si>
  <si>
    <t>PBD302</t>
  </si>
  <si>
    <t>QBD303</t>
  </si>
  <si>
    <t>RBD304</t>
  </si>
  <si>
    <t>SBD305</t>
  </si>
  <si>
    <t>TBD306</t>
  </si>
  <si>
    <t>UBD307</t>
  </si>
  <si>
    <t>VBD308</t>
  </si>
  <si>
    <t>WBD309</t>
  </si>
  <si>
    <t>XBD310</t>
  </si>
  <si>
    <t>YBD311</t>
  </si>
  <si>
    <t>ZBD312</t>
  </si>
  <si>
    <t>ABD313</t>
  </si>
  <si>
    <t>BBD314</t>
  </si>
  <si>
    <t>CBD315</t>
  </si>
  <si>
    <t>DBD316</t>
  </si>
  <si>
    <t>EBD317</t>
  </si>
  <si>
    <t>FBD318</t>
  </si>
  <si>
    <t>GBD319</t>
  </si>
  <si>
    <t>HBD320</t>
  </si>
  <si>
    <t>IBD321</t>
  </si>
  <si>
    <t>JBD322</t>
  </si>
  <si>
    <t>KBD323</t>
  </si>
  <si>
    <t>LBD324</t>
  </si>
  <si>
    <t>mBD325</t>
  </si>
  <si>
    <t>nBD326</t>
  </si>
  <si>
    <t>OBD327</t>
  </si>
  <si>
    <t>PBD328</t>
  </si>
  <si>
    <t>QBD329</t>
  </si>
  <si>
    <t>RBD330</t>
  </si>
  <si>
    <t>SBD331</t>
  </si>
  <si>
    <t>TBD332</t>
  </si>
  <si>
    <t>UBD333</t>
  </si>
  <si>
    <t>VBD334</t>
  </si>
  <si>
    <t>WBD335</t>
  </si>
  <si>
    <t>XBD336</t>
  </si>
  <si>
    <t>YBD337</t>
  </si>
  <si>
    <t>ZBD338</t>
  </si>
  <si>
    <t>ABD339</t>
  </si>
  <si>
    <t>BBD340</t>
  </si>
  <si>
    <t>CBD341</t>
  </si>
  <si>
    <t>DBD342</t>
  </si>
  <si>
    <t>EBD343</t>
  </si>
  <si>
    <t>FBD344</t>
  </si>
  <si>
    <t>GBD345</t>
  </si>
  <si>
    <t>HBD346</t>
  </si>
  <si>
    <t>IBD347</t>
  </si>
  <si>
    <t>JBD348</t>
  </si>
  <si>
    <t>KBD349</t>
  </si>
  <si>
    <t>LBD350</t>
  </si>
  <si>
    <t>mBD351</t>
  </si>
  <si>
    <t>nBD352</t>
  </si>
  <si>
    <t>OBD353</t>
  </si>
  <si>
    <t>PBD354</t>
  </si>
  <si>
    <t>QBD355</t>
  </si>
  <si>
    <t>RBD356</t>
  </si>
  <si>
    <t>SBD357</t>
  </si>
  <si>
    <t>TBD358</t>
  </si>
  <si>
    <t>UBD359</t>
  </si>
  <si>
    <t>VBD360</t>
  </si>
  <si>
    <t>WBD361</t>
  </si>
  <si>
    <t>XBD362</t>
  </si>
  <si>
    <t>YBD363</t>
  </si>
  <si>
    <t>ZBD364</t>
  </si>
  <si>
    <t>ABD365</t>
  </si>
  <si>
    <t>BBD366</t>
  </si>
  <si>
    <t>CBD367</t>
  </si>
  <si>
    <t>DBD368</t>
  </si>
  <si>
    <t>EBD369</t>
  </si>
  <si>
    <t>FBD370</t>
  </si>
  <si>
    <t>GBD371</t>
  </si>
  <si>
    <t>HBD372</t>
  </si>
  <si>
    <t>IBD373</t>
  </si>
  <si>
    <t>JBD374</t>
  </si>
  <si>
    <t>KBD375</t>
  </si>
  <si>
    <t>LBD376</t>
  </si>
  <si>
    <t>mBD377</t>
  </si>
  <si>
    <t>nBD378</t>
  </si>
  <si>
    <t>OBD379</t>
  </si>
  <si>
    <t>PBD380</t>
  </si>
  <si>
    <t>QBD381</t>
  </si>
  <si>
    <t>RBD382</t>
  </si>
  <si>
    <t>SBD383</t>
  </si>
  <si>
    <t>TBD384</t>
  </si>
  <si>
    <t>UBD385</t>
  </si>
  <si>
    <t>VBD386</t>
  </si>
  <si>
    <t>WBD387</t>
  </si>
  <si>
    <t>XBD388</t>
  </si>
  <si>
    <t>YBD389</t>
  </si>
  <si>
    <t>ZBD390</t>
  </si>
  <si>
    <t>ABD391</t>
  </si>
  <si>
    <t>BBD392</t>
  </si>
  <si>
    <t>CBD393</t>
  </si>
  <si>
    <t>DBD394</t>
  </si>
  <si>
    <t>EBD395</t>
  </si>
  <si>
    <t>FBD396</t>
  </si>
  <si>
    <t>GBD397</t>
  </si>
  <si>
    <t>HBD398</t>
  </si>
  <si>
    <t>IBD399</t>
  </si>
  <si>
    <t>JBD400</t>
  </si>
  <si>
    <t>KBD401</t>
  </si>
  <si>
    <t>LBD402</t>
  </si>
  <si>
    <t>mBD403</t>
  </si>
  <si>
    <t>nBD404</t>
  </si>
  <si>
    <t>OBD405</t>
  </si>
  <si>
    <t>PBD406</t>
  </si>
  <si>
    <t>QBD407</t>
  </si>
  <si>
    <t>RBD408</t>
  </si>
  <si>
    <t>SBD409</t>
  </si>
  <si>
    <t>TBD410</t>
  </si>
  <si>
    <t>UBD411</t>
  </si>
  <si>
    <t>VBD412</t>
  </si>
  <si>
    <t>WBD413</t>
  </si>
  <si>
    <t>XBD414</t>
  </si>
  <si>
    <t>YBD415</t>
  </si>
  <si>
    <t>ZBD416</t>
  </si>
  <si>
    <t>ABD417</t>
  </si>
  <si>
    <t>BBD418</t>
  </si>
  <si>
    <t>CBD419</t>
  </si>
  <si>
    <t>DBD420</t>
  </si>
  <si>
    <t>EBD421</t>
  </si>
  <si>
    <t>FBD422</t>
  </si>
  <si>
    <t>GBD423</t>
  </si>
  <si>
    <t>HBD424</t>
  </si>
  <si>
    <t>IBD425</t>
  </si>
  <si>
    <t>JBD426</t>
  </si>
  <si>
    <t>KBD427</t>
  </si>
  <si>
    <t>LBD428</t>
  </si>
  <si>
    <t>mBD429</t>
  </si>
  <si>
    <t>nBD430</t>
  </si>
  <si>
    <t>OBD431</t>
  </si>
  <si>
    <t>PBD432</t>
  </si>
  <si>
    <t>QBD433</t>
  </si>
  <si>
    <t>RBD434</t>
  </si>
  <si>
    <t>SBD435</t>
  </si>
  <si>
    <t>TBD436</t>
  </si>
  <si>
    <t>UBD437</t>
  </si>
  <si>
    <t>VBD438</t>
  </si>
  <si>
    <t>WBD439</t>
  </si>
  <si>
    <t>XBD440</t>
  </si>
  <si>
    <t>YBD441</t>
  </si>
  <si>
    <t>ZBD442</t>
  </si>
  <si>
    <t>ABD443</t>
  </si>
  <si>
    <t>BBD444</t>
  </si>
  <si>
    <t>CBD445</t>
  </si>
  <si>
    <t>DBD446</t>
  </si>
  <si>
    <t>EBD447</t>
  </si>
  <si>
    <t>FBD448</t>
  </si>
  <si>
    <t>GBD449</t>
  </si>
  <si>
    <t>HBD450</t>
  </si>
  <si>
    <t>IBD451</t>
  </si>
  <si>
    <t>JBD452</t>
  </si>
  <si>
    <t>KBD453</t>
  </si>
  <si>
    <t>LBD454</t>
  </si>
  <si>
    <t>mBD455</t>
  </si>
  <si>
    <t>nBD456</t>
  </si>
  <si>
    <t>OBD457</t>
  </si>
  <si>
    <t>PBD458</t>
  </si>
  <si>
    <t>QBD459</t>
  </si>
  <si>
    <t>RBD460</t>
  </si>
  <si>
    <t>SBD461</t>
  </si>
  <si>
    <t>TBD462</t>
  </si>
  <si>
    <t>UBD463</t>
  </si>
  <si>
    <t>VBD464</t>
  </si>
  <si>
    <t>WBD465</t>
  </si>
  <si>
    <t>XBD466</t>
  </si>
  <si>
    <t>YBD467</t>
  </si>
  <si>
    <t>ZBD468</t>
  </si>
  <si>
    <t>ABD469</t>
  </si>
  <si>
    <t>BBD470</t>
  </si>
  <si>
    <t>CBD471</t>
  </si>
  <si>
    <t>DBD472</t>
  </si>
  <si>
    <t>EBD473</t>
  </si>
  <si>
    <t>FBD474</t>
  </si>
  <si>
    <t>GBD475</t>
  </si>
  <si>
    <t>HBD476</t>
  </si>
  <si>
    <t>IBD477</t>
  </si>
  <si>
    <t>JBD478</t>
  </si>
  <si>
    <t>KBD479</t>
  </si>
  <si>
    <t>LBD480</t>
  </si>
  <si>
    <t>mBD481</t>
  </si>
  <si>
    <t>nBD482</t>
  </si>
  <si>
    <t>OBD483</t>
  </si>
  <si>
    <t>PBD484</t>
  </si>
  <si>
    <t>QBD485</t>
  </si>
  <si>
    <t>RBD486</t>
  </si>
  <si>
    <t>SBD487</t>
  </si>
  <si>
    <t>TBD488</t>
  </si>
  <si>
    <t>UBD489</t>
  </si>
  <si>
    <t>VBD490</t>
  </si>
  <si>
    <t>WBD491</t>
  </si>
  <si>
    <t>XBD492</t>
  </si>
  <si>
    <t>YBD493</t>
  </si>
  <si>
    <t>ZBD494</t>
  </si>
  <si>
    <t>ABD495</t>
  </si>
  <si>
    <t>BBD496</t>
  </si>
  <si>
    <t>CBD497</t>
  </si>
  <si>
    <t>DBD498</t>
  </si>
  <si>
    <t>EBD499</t>
  </si>
  <si>
    <t>FBD500</t>
  </si>
  <si>
    <t>GBD501</t>
  </si>
  <si>
    <t>HBD502</t>
  </si>
  <si>
    <t>IBD503</t>
  </si>
  <si>
    <t>JBD504</t>
  </si>
  <si>
    <t>KBD505</t>
  </si>
  <si>
    <t>LBD506</t>
  </si>
  <si>
    <t>mBD507</t>
  </si>
  <si>
    <t>nBD508</t>
  </si>
  <si>
    <t>OBD509</t>
  </si>
  <si>
    <t>PBD510</t>
  </si>
  <si>
    <t>QBD511</t>
  </si>
  <si>
    <t>RBD512</t>
  </si>
  <si>
    <t>SBD513</t>
  </si>
  <si>
    <t>TBD514</t>
  </si>
  <si>
    <t>UBD515</t>
  </si>
  <si>
    <t>VBD516</t>
  </si>
  <si>
    <t>WBD517</t>
  </si>
  <si>
    <t>XBD518</t>
  </si>
  <si>
    <t>YBD519</t>
  </si>
  <si>
    <t>ZBD520</t>
  </si>
  <si>
    <t>ABD521</t>
  </si>
  <si>
    <t>BBD522</t>
  </si>
  <si>
    <t>CBD523</t>
  </si>
  <si>
    <t>DBD524</t>
  </si>
  <si>
    <t>EBD525</t>
  </si>
  <si>
    <t>FBD526</t>
  </si>
  <si>
    <t>GBD527</t>
  </si>
  <si>
    <t>HBD528</t>
  </si>
  <si>
    <t>IBD529</t>
  </si>
  <si>
    <t>JBD530</t>
  </si>
  <si>
    <t>KBD531</t>
  </si>
  <si>
    <t>LBD532</t>
  </si>
  <si>
    <t>mBD533</t>
  </si>
  <si>
    <t>nBD534</t>
  </si>
  <si>
    <t>OBD535</t>
  </si>
  <si>
    <t>PBD536</t>
  </si>
  <si>
    <t>QBD537</t>
  </si>
  <si>
    <t>RBD538</t>
  </si>
  <si>
    <t>SBD539</t>
  </si>
  <si>
    <t>TBD540</t>
  </si>
  <si>
    <t>UBD541</t>
  </si>
  <si>
    <t>VBD542</t>
  </si>
  <si>
    <t>WBD543</t>
  </si>
  <si>
    <t>XBD544</t>
  </si>
  <si>
    <t>YBD545</t>
  </si>
  <si>
    <t>ZBD546</t>
  </si>
  <si>
    <t>ABD547</t>
  </si>
  <si>
    <t>BBD548</t>
  </si>
  <si>
    <t>CBD549</t>
  </si>
  <si>
    <t>DBD550</t>
  </si>
  <si>
    <t>EBD551</t>
  </si>
  <si>
    <t>FBD552</t>
  </si>
  <si>
    <t>GBD553</t>
  </si>
  <si>
    <t>HBD554</t>
  </si>
  <si>
    <t>IBD555</t>
  </si>
  <si>
    <t>JBD556</t>
  </si>
  <si>
    <t>KBD557</t>
  </si>
  <si>
    <t>LBD558</t>
  </si>
  <si>
    <t>mBD559</t>
  </si>
  <si>
    <t>nBD560</t>
  </si>
  <si>
    <t>OBD561</t>
  </si>
  <si>
    <t>PBD562</t>
  </si>
  <si>
    <t>QBD563</t>
  </si>
  <si>
    <t>RBD564</t>
  </si>
  <si>
    <t>SBD565</t>
  </si>
  <si>
    <t>TBD566</t>
  </si>
  <si>
    <t>UBD567</t>
  </si>
  <si>
    <t>VBD568</t>
  </si>
  <si>
    <t>WBD569</t>
  </si>
  <si>
    <t>XBD570</t>
  </si>
  <si>
    <t>YBD571</t>
  </si>
  <si>
    <t>ZBD572</t>
  </si>
  <si>
    <t>ABD573</t>
  </si>
  <si>
    <t>BBD574</t>
  </si>
  <si>
    <t>CBD575</t>
  </si>
  <si>
    <t>DBD576</t>
  </si>
  <si>
    <t>EBD577</t>
  </si>
  <si>
    <t>FBD578</t>
  </si>
  <si>
    <t>GBD579</t>
  </si>
  <si>
    <t>HBD580</t>
  </si>
  <si>
    <t>IBD581</t>
  </si>
  <si>
    <t>JBD582</t>
  </si>
  <si>
    <t>KBD583</t>
  </si>
  <si>
    <t>LBD584</t>
  </si>
  <si>
    <t>mBD585</t>
  </si>
  <si>
    <t>nBD586</t>
  </si>
  <si>
    <t>OBD587</t>
  </si>
  <si>
    <t>PBDauteurprésent588</t>
  </si>
  <si>
    <t>QBDauteurprésent589</t>
  </si>
  <si>
    <t>RBDauteurprésent590</t>
  </si>
  <si>
    <t>SBDauteurprésent591</t>
  </si>
  <si>
    <t>TBDauteurprésent592</t>
  </si>
  <si>
    <t>UBDauteurprésent593</t>
  </si>
  <si>
    <t>VBDauteurprésent594</t>
  </si>
  <si>
    <t>WBDauteurprésent595</t>
  </si>
  <si>
    <t>XBDauteurprésent596</t>
  </si>
  <si>
    <t>YBDauteurprésent597</t>
  </si>
  <si>
    <t>ZBDauteurprésent598</t>
  </si>
  <si>
    <t>ABDauteurprésent599</t>
  </si>
  <si>
    <t>BBDauteurprésent600</t>
  </si>
  <si>
    <t>CBDauteurprésent601</t>
  </si>
  <si>
    <t>DBDauteurprésent602</t>
  </si>
  <si>
    <t>EBDauteurprésent603</t>
  </si>
  <si>
    <t>FBDauteurprésent604</t>
  </si>
  <si>
    <t>GBDauteurprésent605</t>
  </si>
  <si>
    <t>HBDauteurprésent606</t>
  </si>
  <si>
    <t>IBDauteurprésent607</t>
  </si>
  <si>
    <t>JBDauteurprésent608</t>
  </si>
  <si>
    <t>KBDauteurprésent609</t>
  </si>
  <si>
    <t>LBDauteurprésent610</t>
  </si>
  <si>
    <t>mBDauteurprésent611</t>
  </si>
  <si>
    <t>nBDauteurprésent612</t>
  </si>
  <si>
    <t>OBDauteurprésent613</t>
  </si>
  <si>
    <t>PBDauteurprésent614</t>
  </si>
  <si>
    <t>QBDauteurprésent615</t>
  </si>
  <si>
    <t>RBDauteurprésent616</t>
  </si>
  <si>
    <t>SBDauteurprésent617</t>
  </si>
  <si>
    <t>TBDauteurprésent618</t>
  </si>
  <si>
    <t>UBDauteurprésent619</t>
  </si>
  <si>
    <t>VBDauteurprésent620</t>
  </si>
  <si>
    <t>WBDauteurprésent621</t>
  </si>
  <si>
    <t>XBDauteurprésent622</t>
  </si>
  <si>
    <t>YBDauteurprésent623</t>
  </si>
  <si>
    <t>ZBDauteurprésent624</t>
  </si>
  <si>
    <t>ABDauteurprésent625</t>
  </si>
  <si>
    <t>BBDauteurprésent626</t>
  </si>
  <si>
    <t>CBDauteurprésent627</t>
  </si>
  <si>
    <t>DBDauteurprésent628</t>
  </si>
  <si>
    <t>EBDauteurprésent629</t>
  </si>
  <si>
    <t>FBDauteurprésent630</t>
  </si>
  <si>
    <t>GBDauteurprésent631</t>
  </si>
  <si>
    <t>HBDauteurprésent632</t>
  </si>
  <si>
    <t>IBDauteurprésent633</t>
  </si>
  <si>
    <t>JBDauteurprésent634</t>
  </si>
  <si>
    <t>KBDauteurprésent635</t>
  </si>
  <si>
    <t>LBDauteurprésent636</t>
  </si>
  <si>
    <t>mBDauteurprésent637</t>
  </si>
  <si>
    <t>nBDauteurprésent638</t>
  </si>
  <si>
    <t>OBDauteurprésent639</t>
  </si>
  <si>
    <t>PBDauteurprésent640</t>
  </si>
  <si>
    <t>QBDauteurprésent641</t>
  </si>
  <si>
    <t>RBDauteurprésent642</t>
  </si>
  <si>
    <t>SBDauteurprésent643</t>
  </si>
  <si>
    <t>TBDauteurprésent644</t>
  </si>
  <si>
    <t>UBDauteurprésent645</t>
  </si>
  <si>
    <t>VBDauteurprésent646</t>
  </si>
  <si>
    <t>WBDauteurprésent647</t>
  </si>
  <si>
    <t>XBDauteurprésent648</t>
  </si>
  <si>
    <t>YBDauteurprésent649</t>
  </si>
  <si>
    <t>ZBDauteurprésent650</t>
  </si>
  <si>
    <t>ABDauteurprésent651</t>
  </si>
  <si>
    <t>BBDauteurprésent652</t>
  </si>
  <si>
    <t>CBDauteurprésent653</t>
  </si>
  <si>
    <t>DBDauteurprésent654</t>
  </si>
  <si>
    <t>EBDauteurprésent655</t>
  </si>
  <si>
    <t>FBDauteurprésent656</t>
  </si>
  <si>
    <t>GBDauteurprésent657</t>
  </si>
  <si>
    <t>HBDauteurprésent658</t>
  </si>
  <si>
    <t>IBDauteurprésent659</t>
  </si>
  <si>
    <t>JBDauteurprésent660</t>
  </si>
  <si>
    <t>KBDauteurprésent661</t>
  </si>
  <si>
    <t>LBDauteurprésent662</t>
  </si>
  <si>
    <t>mBDauteurprésent663</t>
  </si>
  <si>
    <t>nBDauteurprésent664</t>
  </si>
  <si>
    <t>OBDauteurprésent665</t>
  </si>
  <si>
    <t>PBDauteurprésent666</t>
  </si>
  <si>
    <t>QBDauteurprésent667</t>
  </si>
  <si>
    <t>RBDauteurprésent668</t>
  </si>
  <si>
    <t>SBDauteurprésent669</t>
  </si>
  <si>
    <t>TBDauteurprésent670</t>
  </si>
  <si>
    <t>UBDauteurprésent671</t>
  </si>
  <si>
    <t>VBDauteurprésent672</t>
  </si>
  <si>
    <t>WBDauteurprésent673</t>
  </si>
  <si>
    <t>XBDauteurprésent674</t>
  </si>
  <si>
    <t>YBDauteurprésent675</t>
  </si>
  <si>
    <t>ZBDauteurprésent676</t>
  </si>
  <si>
    <t>ABDauteurprésent677</t>
  </si>
  <si>
    <t>BBDauteurprésent678</t>
  </si>
  <si>
    <t>CBDauteurprésent679</t>
  </si>
  <si>
    <t>DBDauteurprésent680</t>
  </si>
  <si>
    <t>EBDauteurprésent681</t>
  </si>
  <si>
    <t>FBDauteurprésent682</t>
  </si>
  <si>
    <t>GBDauteurprésent683</t>
  </si>
  <si>
    <t>HBDauteurprésent684</t>
  </si>
  <si>
    <t>IBDauteurprésent685</t>
  </si>
  <si>
    <t>JBDauteurprésent686</t>
  </si>
  <si>
    <t>KBDauteurprésent687</t>
  </si>
  <si>
    <t>LBDauteurprésent688</t>
  </si>
  <si>
    <t>mBDauteurprésent689</t>
  </si>
  <si>
    <t>Titre</t>
  </si>
  <si>
    <t>Vendu</t>
  </si>
  <si>
    <t>Stock</t>
  </si>
  <si>
    <t>Reste</t>
  </si>
  <si>
    <t>N° Ticket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</si>
</sst>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6FFFF"/>
        <bgColor rgb="FF66FFFF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/>
        <bgColor theme="8"/>
      </patternFill>
    </fill>
  </fills>
  <borders count="11">
    <border>
      <left/>
      <right/>
      <top/>
      <bottom/>
      <diagonal/>
    </border>
    <border>
      <left/>
      <right/>
      <top style="dotted">
        <color auto="1"/>
      </top>
      <bottom/>
      <diagonal/>
    </border>
    <border>
      <left/>
      <right/>
      <top/>
      <bottom style="dotted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0" xfId="0" applyFill="1"/>
    <xf numFmtId="0" fontId="0" fillId="3" borderId="0" xfId="0" applyFill="1"/>
    <xf numFmtId="0" fontId="4" fillId="4" borderId="0" xfId="0" applyFont="1" applyFill="1"/>
    <xf numFmtId="0" fontId="4" fillId="5" borderId="0" xfId="0" applyFont="1" applyFill="1"/>
    <xf numFmtId="0" fontId="0" fillId="4" borderId="0" xfId="0" applyFill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7" borderId="0" xfId="0" applyFill="1"/>
    <xf numFmtId="0" fontId="0" fillId="3" borderId="0" xfId="0" applyFill="1" applyAlignment="1">
      <alignment horizontal="left"/>
    </xf>
    <xf numFmtId="0" fontId="3" fillId="3" borderId="0" xfId="0" applyFont="1" applyFill="1" applyAlignment="1">
      <alignment horizontal="right"/>
    </xf>
    <xf numFmtId="0" fontId="0" fillId="3" borderId="0" xfId="0" applyFill="1" applyAlignment="1"/>
    <xf numFmtId="0" fontId="1" fillId="3" borderId="0" xfId="0" applyFont="1" applyFill="1" applyAlignment="1">
      <alignment horizontal="right"/>
    </xf>
    <xf numFmtId="0" fontId="2" fillId="3" borderId="0" xfId="0" applyFont="1" applyFill="1" applyAlignment="1">
      <alignment vertical="center"/>
    </xf>
    <xf numFmtId="0" fontId="1" fillId="3" borderId="0" xfId="0" applyFont="1" applyFill="1" applyAlignment="1">
      <alignment horizontal="right" vertical="center"/>
    </xf>
    <xf numFmtId="0" fontId="0" fillId="8" borderId="0" xfId="0" applyFill="1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0" fillId="0" borderId="0" xfId="0" applyNumberFormat="1"/>
    <xf numFmtId="0" fontId="0" fillId="0" borderId="7" xfId="0" applyFill="1" applyBorder="1"/>
    <xf numFmtId="0" fontId="2" fillId="9" borderId="6" xfId="0" applyFont="1" applyFill="1" applyBorder="1" applyAlignment="1">
      <alignment horizont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8" borderId="0" xfId="0" applyFill="1" applyAlignment="1">
      <alignment vertical="center" wrapText="1"/>
    </xf>
    <xf numFmtId="0" fontId="0" fillId="8" borderId="0" xfId="0" applyFill="1" applyAlignment="1">
      <alignment horizontal="right" vertical="center" wrapText="1"/>
    </xf>
    <xf numFmtId="0" fontId="2" fillId="8" borderId="3" xfId="0" applyFont="1" applyFill="1" applyBorder="1" applyAlignment="1">
      <alignment vertical="center" wrapText="1"/>
    </xf>
    <xf numFmtId="0" fontId="4" fillId="8" borderId="0" xfId="0" applyFont="1" applyFill="1" applyAlignment="1">
      <alignment vertical="center" wrapText="1"/>
    </xf>
    <xf numFmtId="0" fontId="6" fillId="8" borderId="0" xfId="0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right"/>
    </xf>
    <xf numFmtId="0" fontId="2" fillId="0" borderId="0" xfId="0" applyFont="1" applyFill="1" applyAlignment="1">
      <alignment horizontal="right"/>
    </xf>
    <xf numFmtId="0" fontId="2" fillId="0" borderId="0" xfId="0" applyFont="1" applyFill="1"/>
    <xf numFmtId="22" fontId="0" fillId="0" borderId="0" xfId="0" applyNumberFormat="1"/>
    <xf numFmtId="0" fontId="6" fillId="8" borderId="0" xfId="0" applyFont="1" applyFill="1" applyAlignment="1">
      <alignment horizontal="right" vertical="center"/>
    </xf>
    <xf numFmtId="4" fontId="6" fillId="8" borderId="0" xfId="0" applyNumberFormat="1" applyFont="1" applyFill="1" applyAlignment="1">
      <alignment horizontal="right" vertical="center"/>
    </xf>
    <xf numFmtId="22" fontId="2" fillId="9" borderId="6" xfId="0" applyNumberFormat="1" applyFont="1" applyFill="1" applyBorder="1" applyAlignment="1">
      <alignment horizontal="center"/>
    </xf>
    <xf numFmtId="4" fontId="0" fillId="8" borderId="0" xfId="0" applyNumberFormat="1" applyFill="1" applyAlignment="1">
      <alignment horizontal="center" vertical="center"/>
    </xf>
    <xf numFmtId="4" fontId="0" fillId="3" borderId="0" xfId="0" applyNumberFormat="1" applyFill="1" applyAlignment="1">
      <alignment horizontal="center" vertical="center"/>
    </xf>
    <xf numFmtId="0" fontId="6" fillId="8" borderId="0" xfId="0" applyFont="1" applyFill="1" applyAlignment="1">
      <alignment horizontal="right"/>
    </xf>
    <xf numFmtId="4" fontId="6" fillId="8" borderId="0" xfId="0" applyNumberFormat="1" applyFont="1" applyFill="1" applyAlignment="1">
      <alignment horizontal="right"/>
    </xf>
    <xf numFmtId="0" fontId="8" fillId="8" borderId="0" xfId="0" applyFont="1" applyFill="1" applyAlignment="1">
      <alignment horizontal="right"/>
    </xf>
    <xf numFmtId="4" fontId="8" fillId="8" borderId="0" xfId="0" applyNumberFormat="1" applyFont="1" applyFill="1" applyAlignment="1">
      <alignment horizontal="right"/>
    </xf>
    <xf numFmtId="0" fontId="6" fillId="8" borderId="0" xfId="0" applyFont="1" applyFill="1"/>
    <xf numFmtId="0" fontId="8" fillId="8" borderId="3" xfId="0" applyFont="1" applyFill="1" applyBorder="1"/>
    <xf numFmtId="0" fontId="8" fillId="8" borderId="3" xfId="0" applyFont="1" applyFill="1" applyBorder="1" applyAlignment="1">
      <alignment horizontal="right"/>
    </xf>
    <xf numFmtId="4" fontId="8" fillId="8" borderId="3" xfId="0" applyNumberFormat="1" applyFont="1" applyFill="1" applyBorder="1" applyAlignment="1">
      <alignment horizontal="right"/>
    </xf>
    <xf numFmtId="0" fontId="0" fillId="0" borderId="9" xfId="0" applyFont="1" applyBorder="1"/>
    <xf numFmtId="0" fontId="0" fillId="0" borderId="10" xfId="0" applyFont="1" applyBorder="1"/>
    <xf numFmtId="0" fontId="0" fillId="3" borderId="0" xfId="0" applyFill="1" applyAlignment="1">
      <alignment vertical="center" wrapText="1"/>
    </xf>
    <xf numFmtId="4" fontId="7" fillId="3" borderId="0" xfId="0" applyNumberFormat="1" applyFont="1" applyFill="1" applyAlignment="1">
      <alignment vertical="center"/>
    </xf>
    <xf numFmtId="4" fontId="10" fillId="8" borderId="0" xfId="0" applyNumberFormat="1" applyFont="1" applyFill="1" applyAlignment="1">
      <alignment vertical="center"/>
    </xf>
    <xf numFmtId="4" fontId="10" fillId="10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11" borderId="6" xfId="0" applyFont="1" applyFill="1" applyBorder="1"/>
    <xf numFmtId="0" fontId="1" fillId="11" borderId="8" xfId="0" applyFont="1" applyFill="1" applyBorder="1"/>
    <xf numFmtId="0" fontId="0" fillId="0" borderId="6" xfId="0" applyFont="1" applyBorder="1"/>
    <xf numFmtId="0" fontId="0" fillId="7" borderId="9" xfId="0" applyFont="1" applyFill="1" applyBorder="1"/>
    <xf numFmtId="0" fontId="1" fillId="11" borderId="7" xfId="0" applyFont="1" applyFill="1" applyBorder="1"/>
    <xf numFmtId="0" fontId="1" fillId="3" borderId="0" xfId="0" applyFont="1" applyFill="1" applyAlignment="1">
      <alignment horizontal="right" vertical="center"/>
    </xf>
    <xf numFmtId="164" fontId="5" fillId="6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6" fillId="8" borderId="0" xfId="0" applyFont="1" applyFill="1" applyAlignment="1">
      <alignment horizontal="left"/>
    </xf>
    <xf numFmtId="22" fontId="6" fillId="8" borderId="0" xfId="0" applyNumberFormat="1" applyFont="1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2" fillId="9" borderId="6" xfId="0" applyFont="1" applyFill="1" applyBorder="1" applyAlignment="1">
      <alignment horizontal="center"/>
    </xf>
  </cellXfs>
  <cellStyles count="1">
    <cellStyle name="Normal" xfId="0" builtinId="0"/>
  </cellStyles>
  <dxfs count="13">
    <dxf>
      <fill>
        <patternFill>
          <bgColor theme="0" tint="-0.2499465926084170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border>
        <top style="dotted">
          <color auto="1"/>
        </top>
        <vertical/>
        <horizontal/>
      </border>
    </dxf>
    <dxf>
      <font>
        <b/>
        <i val="0"/>
      </font>
      <border>
        <top style="thin">
          <color auto="1"/>
        </top>
        <bottom style="thin">
          <color auto="1"/>
        </bottom>
        <vertical/>
        <horizontal/>
      </border>
    </dxf>
    <dxf>
      <border>
        <bottom style="dotted">
          <color auto="1"/>
        </bottom>
        <vertical/>
        <horizontal/>
      </border>
    </dxf>
    <dxf>
      <font>
        <b/>
        <i val="0"/>
        <color theme="0"/>
      </font>
      <fill>
        <gradientFill degree="90">
          <stop position="0">
            <color theme="3"/>
          </stop>
          <stop position="0.5">
            <color theme="4" tint="0.59999389629810485"/>
          </stop>
          <stop position="1">
            <color theme="3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svg"/><Relationship Id="rId1" Type="http://schemas.openxmlformats.org/officeDocument/2006/relationships/image" Target="../media/image2.png"/><Relationship Id="rId4" Type="http://schemas.openxmlformats.org/officeDocument/2006/relationships/image" Target="../media/image5.sv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0</xdr:row>
      <xdr:rowOff>57150</xdr:rowOff>
    </xdr:from>
    <xdr:to>
      <xdr:col>6</xdr:col>
      <xdr:colOff>200025</xdr:colOff>
      <xdr:row>5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0" y="57150"/>
          <a:ext cx="3533775" cy="1028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 b="1">
              <a:solidFill>
                <a:schemeClr val="tx1"/>
              </a:solidFill>
              <a:latin typeface="Comic Sans MS" panose="030F0702030302020204" pitchFamily="66" charset="0"/>
            </a:rPr>
            <a:t>32èmes</a:t>
          </a:r>
        </a:p>
        <a:p>
          <a:pPr algn="ctr"/>
          <a:r>
            <a:rPr lang="fr-FR" sz="2400" b="1">
              <a:solidFill>
                <a:schemeClr val="tx1"/>
              </a:solidFill>
              <a:latin typeface="Comic Sans MS" panose="030F0702030302020204" pitchFamily="66" charset="0"/>
            </a:rPr>
            <a:t>Journées de la BD</a:t>
          </a:r>
        </a:p>
      </xdr:txBody>
    </xdr:sp>
    <xdr:clientData/>
  </xdr:twoCellAnchor>
  <xdr:twoCellAnchor>
    <xdr:from>
      <xdr:col>9</xdr:col>
      <xdr:colOff>311349</xdr:colOff>
      <xdr:row>15</xdr:row>
      <xdr:rowOff>104775</xdr:rowOff>
    </xdr:from>
    <xdr:to>
      <xdr:col>11</xdr:col>
      <xdr:colOff>454224</xdr:colOff>
      <xdr:row>17</xdr:row>
      <xdr:rowOff>161925</xdr:rowOff>
    </xdr:to>
    <xdr:sp macro="[0]!BoutonAjout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121974" y="3215283"/>
          <a:ext cx="1660922" cy="652462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Ajouter</a:t>
          </a:r>
        </a:p>
      </xdr:txBody>
    </xdr:sp>
    <xdr:clientData/>
  </xdr:twoCellAnchor>
  <xdr:twoCellAnchor>
    <xdr:from>
      <xdr:col>7</xdr:col>
      <xdr:colOff>329143</xdr:colOff>
      <xdr:row>26</xdr:row>
      <xdr:rowOff>230718</xdr:rowOff>
    </xdr:from>
    <xdr:to>
      <xdr:col>10</xdr:col>
      <xdr:colOff>157693</xdr:colOff>
      <xdr:row>28</xdr:row>
      <xdr:rowOff>287868</xdr:rowOff>
    </xdr:to>
    <xdr:sp macro="[0]!BoutonValide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631643" y="6697135"/>
          <a:ext cx="2114550" cy="670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 paiement</a:t>
          </a:r>
        </a:p>
      </xdr:txBody>
    </xdr:sp>
    <xdr:clientData/>
  </xdr:twoCellAnchor>
  <xdr:twoCellAnchor>
    <xdr:from>
      <xdr:col>12</xdr:col>
      <xdr:colOff>337609</xdr:colOff>
      <xdr:row>26</xdr:row>
      <xdr:rowOff>222250</xdr:rowOff>
    </xdr:from>
    <xdr:to>
      <xdr:col>15</xdr:col>
      <xdr:colOff>89298</xdr:colOff>
      <xdr:row>28</xdr:row>
      <xdr:rowOff>279400</xdr:rowOff>
    </xdr:to>
    <xdr:sp macro="[0]!suivant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1425304" y="6606977"/>
          <a:ext cx="2103174" cy="652462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Suivant</a:t>
          </a:r>
        </a:p>
      </xdr:txBody>
    </xdr:sp>
    <xdr:clientData/>
  </xdr:twoCellAnchor>
  <xdr:twoCellAnchor>
    <xdr:from>
      <xdr:col>12</xdr:col>
      <xdr:colOff>200025</xdr:colOff>
      <xdr:row>15</xdr:row>
      <xdr:rowOff>104775</xdr:rowOff>
    </xdr:from>
    <xdr:to>
      <xdr:col>14</xdr:col>
      <xdr:colOff>342900</xdr:colOff>
      <xdr:row>17</xdr:row>
      <xdr:rowOff>161925</xdr:rowOff>
    </xdr:to>
    <xdr:sp macro="[0]!Finaliser" textlink="">
      <xdr:nvSpPr>
        <xdr:cNvPr id="9" name="Btn Finaliser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1287720" y="3215283"/>
          <a:ext cx="1660922" cy="652462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Finaliser</a:t>
          </a:r>
        </a:p>
      </xdr:txBody>
    </xdr:sp>
    <xdr:clientData/>
  </xdr:twoCellAnchor>
  <xdr:twoCellAnchor>
    <xdr:from>
      <xdr:col>11</xdr:col>
      <xdr:colOff>3325</xdr:colOff>
      <xdr:row>19</xdr:row>
      <xdr:rowOff>41427</xdr:rowOff>
    </xdr:from>
    <xdr:to>
      <xdr:col>11</xdr:col>
      <xdr:colOff>723325</xdr:colOff>
      <xdr:row>21</xdr:row>
      <xdr:rowOff>162713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10331997" y="4342560"/>
          <a:ext cx="720000" cy="716598"/>
          <a:chOff x="11972625" y="2997994"/>
          <a:chExt cx="648000" cy="648000"/>
        </a:xfrm>
      </xdr:grpSpPr>
      <xdr:sp macro="[0]!typedepaiement" textlink="">
        <xdr:nvSpPr>
          <xdr:cNvPr id="11" name="Espèces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/>
        </xdr:nvSpPr>
        <xdr:spPr>
          <a:xfrm>
            <a:off x="11972625" y="2997994"/>
            <a:ext cx="648000" cy="6480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2400" b="1"/>
          </a:p>
        </xdr:txBody>
      </xdr:sp>
      <xdr:sp macro="[0]!typedepaiement" textlink="">
        <xdr:nvSpPr>
          <xdr:cNvPr id="12" name="Espèces" descr="Pièces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12089000" y="3115500"/>
            <a:ext cx="472530" cy="405000"/>
          </a:xfrm>
          <a:custGeom>
            <a:avLst/>
            <a:gdLst>
              <a:gd name="connsiteX0" fmla="*/ 439313 w 472530"/>
              <a:gd name="connsiteY0" fmla="*/ 337500 h 405000"/>
              <a:gd name="connsiteX1" fmla="*/ 416813 w 472530"/>
              <a:gd name="connsiteY1" fmla="*/ 356625 h 405000"/>
              <a:gd name="connsiteX2" fmla="*/ 416813 w 472530"/>
              <a:gd name="connsiteY2" fmla="*/ 336375 h 405000"/>
              <a:gd name="connsiteX3" fmla="*/ 439313 w 472530"/>
              <a:gd name="connsiteY3" fmla="*/ 327375 h 405000"/>
              <a:gd name="connsiteX4" fmla="*/ 439313 w 472530"/>
              <a:gd name="connsiteY4" fmla="*/ 337500 h 405000"/>
              <a:gd name="connsiteX5" fmla="*/ 394313 w 472530"/>
              <a:gd name="connsiteY5" fmla="*/ 300375 h 405000"/>
              <a:gd name="connsiteX6" fmla="*/ 394313 w 472530"/>
              <a:gd name="connsiteY6" fmla="*/ 280125 h 405000"/>
              <a:gd name="connsiteX7" fmla="*/ 416813 w 472530"/>
              <a:gd name="connsiteY7" fmla="*/ 271125 h 405000"/>
              <a:gd name="connsiteX8" fmla="*/ 416813 w 472530"/>
              <a:gd name="connsiteY8" fmla="*/ 281250 h 405000"/>
              <a:gd name="connsiteX9" fmla="*/ 394313 w 472530"/>
              <a:gd name="connsiteY9" fmla="*/ 300375 h 405000"/>
              <a:gd name="connsiteX10" fmla="*/ 394313 w 472530"/>
              <a:gd name="connsiteY10" fmla="*/ 363375 h 405000"/>
              <a:gd name="connsiteX11" fmla="*/ 371813 w 472530"/>
              <a:gd name="connsiteY11" fmla="*/ 367313 h 405000"/>
              <a:gd name="connsiteX12" fmla="*/ 371813 w 472530"/>
              <a:gd name="connsiteY12" fmla="*/ 345375 h 405000"/>
              <a:gd name="connsiteX13" fmla="*/ 394313 w 472530"/>
              <a:gd name="connsiteY13" fmla="*/ 342000 h 405000"/>
              <a:gd name="connsiteX14" fmla="*/ 394313 w 472530"/>
              <a:gd name="connsiteY14" fmla="*/ 363375 h 405000"/>
              <a:gd name="connsiteX15" fmla="*/ 349313 w 472530"/>
              <a:gd name="connsiteY15" fmla="*/ 289125 h 405000"/>
              <a:gd name="connsiteX16" fmla="*/ 371813 w 472530"/>
              <a:gd name="connsiteY16" fmla="*/ 285750 h 405000"/>
              <a:gd name="connsiteX17" fmla="*/ 371813 w 472530"/>
              <a:gd name="connsiteY17" fmla="*/ 307125 h 405000"/>
              <a:gd name="connsiteX18" fmla="*/ 349313 w 472530"/>
              <a:gd name="connsiteY18" fmla="*/ 311063 h 405000"/>
              <a:gd name="connsiteX19" fmla="*/ 349313 w 472530"/>
              <a:gd name="connsiteY19" fmla="*/ 289125 h 405000"/>
              <a:gd name="connsiteX20" fmla="*/ 349313 w 472530"/>
              <a:gd name="connsiteY20" fmla="*/ 370125 h 405000"/>
              <a:gd name="connsiteX21" fmla="*/ 326813 w 472530"/>
              <a:gd name="connsiteY21" fmla="*/ 371250 h 405000"/>
              <a:gd name="connsiteX22" fmla="*/ 326813 w 472530"/>
              <a:gd name="connsiteY22" fmla="*/ 348750 h 405000"/>
              <a:gd name="connsiteX23" fmla="*/ 349313 w 472530"/>
              <a:gd name="connsiteY23" fmla="*/ 347625 h 405000"/>
              <a:gd name="connsiteX24" fmla="*/ 349313 w 472530"/>
              <a:gd name="connsiteY24" fmla="*/ 370125 h 405000"/>
              <a:gd name="connsiteX25" fmla="*/ 304313 w 472530"/>
              <a:gd name="connsiteY25" fmla="*/ 315000 h 405000"/>
              <a:gd name="connsiteX26" fmla="*/ 304313 w 472530"/>
              <a:gd name="connsiteY26" fmla="*/ 292500 h 405000"/>
              <a:gd name="connsiteX27" fmla="*/ 326813 w 472530"/>
              <a:gd name="connsiteY27" fmla="*/ 291375 h 405000"/>
              <a:gd name="connsiteX28" fmla="*/ 326813 w 472530"/>
              <a:gd name="connsiteY28" fmla="*/ 313875 h 405000"/>
              <a:gd name="connsiteX29" fmla="*/ 304313 w 472530"/>
              <a:gd name="connsiteY29" fmla="*/ 315000 h 405000"/>
              <a:gd name="connsiteX30" fmla="*/ 304313 w 472530"/>
              <a:gd name="connsiteY30" fmla="*/ 371250 h 405000"/>
              <a:gd name="connsiteX31" fmla="*/ 281813 w 472530"/>
              <a:gd name="connsiteY31" fmla="*/ 370125 h 405000"/>
              <a:gd name="connsiteX32" fmla="*/ 281813 w 472530"/>
              <a:gd name="connsiteY32" fmla="*/ 348750 h 405000"/>
              <a:gd name="connsiteX33" fmla="*/ 293063 w 472530"/>
              <a:gd name="connsiteY33" fmla="*/ 348750 h 405000"/>
              <a:gd name="connsiteX34" fmla="*/ 304313 w 472530"/>
              <a:gd name="connsiteY34" fmla="*/ 348750 h 405000"/>
              <a:gd name="connsiteX35" fmla="*/ 304313 w 472530"/>
              <a:gd name="connsiteY35" fmla="*/ 371250 h 405000"/>
              <a:gd name="connsiteX36" fmla="*/ 259313 w 472530"/>
              <a:gd name="connsiteY36" fmla="*/ 291375 h 405000"/>
              <a:gd name="connsiteX37" fmla="*/ 281813 w 472530"/>
              <a:gd name="connsiteY37" fmla="*/ 292500 h 405000"/>
              <a:gd name="connsiteX38" fmla="*/ 281813 w 472530"/>
              <a:gd name="connsiteY38" fmla="*/ 315000 h 405000"/>
              <a:gd name="connsiteX39" fmla="*/ 259313 w 472530"/>
              <a:gd name="connsiteY39" fmla="*/ 313875 h 405000"/>
              <a:gd name="connsiteX40" fmla="*/ 259313 w 472530"/>
              <a:gd name="connsiteY40" fmla="*/ 291375 h 405000"/>
              <a:gd name="connsiteX41" fmla="*/ 259313 w 472530"/>
              <a:gd name="connsiteY41" fmla="*/ 367313 h 405000"/>
              <a:gd name="connsiteX42" fmla="*/ 236813 w 472530"/>
              <a:gd name="connsiteY42" fmla="*/ 363375 h 405000"/>
              <a:gd name="connsiteX43" fmla="*/ 236813 w 472530"/>
              <a:gd name="connsiteY43" fmla="*/ 345375 h 405000"/>
              <a:gd name="connsiteX44" fmla="*/ 259313 w 472530"/>
              <a:gd name="connsiteY44" fmla="*/ 347625 h 405000"/>
              <a:gd name="connsiteX45" fmla="*/ 259313 w 472530"/>
              <a:gd name="connsiteY45" fmla="*/ 367313 h 405000"/>
              <a:gd name="connsiteX46" fmla="*/ 214313 w 472530"/>
              <a:gd name="connsiteY46" fmla="*/ 307125 h 405000"/>
              <a:gd name="connsiteX47" fmla="*/ 214313 w 472530"/>
              <a:gd name="connsiteY47" fmla="*/ 285188 h 405000"/>
              <a:gd name="connsiteX48" fmla="*/ 236813 w 472530"/>
              <a:gd name="connsiteY48" fmla="*/ 288563 h 405000"/>
              <a:gd name="connsiteX49" fmla="*/ 236813 w 472530"/>
              <a:gd name="connsiteY49" fmla="*/ 311063 h 405000"/>
              <a:gd name="connsiteX50" fmla="*/ 214313 w 472530"/>
              <a:gd name="connsiteY50" fmla="*/ 307125 h 405000"/>
              <a:gd name="connsiteX51" fmla="*/ 214313 w 472530"/>
              <a:gd name="connsiteY51" fmla="*/ 356625 h 405000"/>
              <a:gd name="connsiteX52" fmla="*/ 191813 w 472530"/>
              <a:gd name="connsiteY52" fmla="*/ 337500 h 405000"/>
              <a:gd name="connsiteX53" fmla="*/ 191813 w 472530"/>
              <a:gd name="connsiteY53" fmla="*/ 336375 h 405000"/>
              <a:gd name="connsiteX54" fmla="*/ 192375 w 472530"/>
              <a:gd name="connsiteY54" fmla="*/ 336375 h 405000"/>
              <a:gd name="connsiteX55" fmla="*/ 196875 w 472530"/>
              <a:gd name="connsiteY55" fmla="*/ 337500 h 405000"/>
              <a:gd name="connsiteX56" fmla="*/ 214313 w 472530"/>
              <a:gd name="connsiteY56" fmla="*/ 341437 h 405000"/>
              <a:gd name="connsiteX57" fmla="*/ 214313 w 472530"/>
              <a:gd name="connsiteY57" fmla="*/ 356625 h 405000"/>
              <a:gd name="connsiteX58" fmla="*/ 124313 w 472530"/>
              <a:gd name="connsiteY58" fmla="*/ 280125 h 405000"/>
              <a:gd name="connsiteX59" fmla="*/ 135563 w 472530"/>
              <a:gd name="connsiteY59" fmla="*/ 280688 h 405000"/>
              <a:gd name="connsiteX60" fmla="*/ 135563 w 472530"/>
              <a:gd name="connsiteY60" fmla="*/ 281250 h 405000"/>
              <a:gd name="connsiteX61" fmla="*/ 141188 w 472530"/>
              <a:gd name="connsiteY61" fmla="*/ 303188 h 405000"/>
              <a:gd name="connsiteX62" fmla="*/ 124313 w 472530"/>
              <a:gd name="connsiteY62" fmla="*/ 302062 h 405000"/>
              <a:gd name="connsiteX63" fmla="*/ 124313 w 472530"/>
              <a:gd name="connsiteY63" fmla="*/ 280125 h 405000"/>
              <a:gd name="connsiteX64" fmla="*/ 101813 w 472530"/>
              <a:gd name="connsiteY64" fmla="*/ 212625 h 405000"/>
              <a:gd name="connsiteX65" fmla="*/ 124313 w 472530"/>
              <a:gd name="connsiteY65" fmla="*/ 216000 h 405000"/>
              <a:gd name="connsiteX66" fmla="*/ 124313 w 472530"/>
              <a:gd name="connsiteY66" fmla="*/ 238500 h 405000"/>
              <a:gd name="connsiteX67" fmla="*/ 101813 w 472530"/>
              <a:gd name="connsiteY67" fmla="*/ 234563 h 405000"/>
              <a:gd name="connsiteX68" fmla="*/ 101813 w 472530"/>
              <a:gd name="connsiteY68" fmla="*/ 212625 h 405000"/>
              <a:gd name="connsiteX69" fmla="*/ 101813 w 472530"/>
              <a:gd name="connsiteY69" fmla="*/ 299813 h 405000"/>
              <a:gd name="connsiteX70" fmla="*/ 79313 w 472530"/>
              <a:gd name="connsiteY70" fmla="*/ 295875 h 405000"/>
              <a:gd name="connsiteX71" fmla="*/ 79313 w 472530"/>
              <a:gd name="connsiteY71" fmla="*/ 273938 h 405000"/>
              <a:gd name="connsiteX72" fmla="*/ 101813 w 472530"/>
              <a:gd name="connsiteY72" fmla="*/ 277313 h 405000"/>
              <a:gd name="connsiteX73" fmla="*/ 101813 w 472530"/>
              <a:gd name="connsiteY73" fmla="*/ 299813 h 405000"/>
              <a:gd name="connsiteX74" fmla="*/ 56813 w 472530"/>
              <a:gd name="connsiteY74" fmla="*/ 208125 h 405000"/>
              <a:gd name="connsiteX75" fmla="*/ 56813 w 472530"/>
              <a:gd name="connsiteY75" fmla="*/ 198000 h 405000"/>
              <a:gd name="connsiteX76" fmla="*/ 79313 w 472530"/>
              <a:gd name="connsiteY76" fmla="*/ 206438 h 405000"/>
              <a:gd name="connsiteX77" fmla="*/ 79313 w 472530"/>
              <a:gd name="connsiteY77" fmla="*/ 227250 h 405000"/>
              <a:gd name="connsiteX78" fmla="*/ 56813 w 472530"/>
              <a:gd name="connsiteY78" fmla="*/ 208125 h 405000"/>
              <a:gd name="connsiteX79" fmla="*/ 56813 w 472530"/>
              <a:gd name="connsiteY79" fmla="*/ 289125 h 405000"/>
              <a:gd name="connsiteX80" fmla="*/ 34313 w 472530"/>
              <a:gd name="connsiteY80" fmla="*/ 270000 h 405000"/>
              <a:gd name="connsiteX81" fmla="*/ 34313 w 472530"/>
              <a:gd name="connsiteY81" fmla="*/ 259875 h 405000"/>
              <a:gd name="connsiteX82" fmla="*/ 56813 w 472530"/>
              <a:gd name="connsiteY82" fmla="*/ 268313 h 405000"/>
              <a:gd name="connsiteX83" fmla="*/ 56813 w 472530"/>
              <a:gd name="connsiteY83" fmla="*/ 289125 h 405000"/>
              <a:gd name="connsiteX84" fmla="*/ 34313 w 472530"/>
              <a:gd name="connsiteY84" fmla="*/ 113625 h 405000"/>
              <a:gd name="connsiteX85" fmla="*/ 56813 w 472530"/>
              <a:gd name="connsiteY85" fmla="*/ 122063 h 405000"/>
              <a:gd name="connsiteX86" fmla="*/ 56813 w 472530"/>
              <a:gd name="connsiteY86" fmla="*/ 142875 h 405000"/>
              <a:gd name="connsiteX87" fmla="*/ 34313 w 472530"/>
              <a:gd name="connsiteY87" fmla="*/ 123750 h 405000"/>
              <a:gd name="connsiteX88" fmla="*/ 34313 w 472530"/>
              <a:gd name="connsiteY88" fmla="*/ 113625 h 405000"/>
              <a:gd name="connsiteX89" fmla="*/ 101813 w 472530"/>
              <a:gd name="connsiteY89" fmla="*/ 131625 h 405000"/>
              <a:gd name="connsiteX90" fmla="*/ 101813 w 472530"/>
              <a:gd name="connsiteY90" fmla="*/ 154125 h 405000"/>
              <a:gd name="connsiteX91" fmla="*/ 79313 w 472530"/>
              <a:gd name="connsiteY91" fmla="*/ 150188 h 405000"/>
              <a:gd name="connsiteX92" fmla="*/ 79313 w 472530"/>
              <a:gd name="connsiteY92" fmla="*/ 128250 h 405000"/>
              <a:gd name="connsiteX93" fmla="*/ 101813 w 472530"/>
              <a:gd name="connsiteY93" fmla="*/ 131625 h 405000"/>
              <a:gd name="connsiteX94" fmla="*/ 158063 w 472530"/>
              <a:gd name="connsiteY94" fmla="*/ 33750 h 405000"/>
              <a:gd name="connsiteX95" fmla="*/ 281813 w 472530"/>
              <a:gd name="connsiteY95" fmla="*/ 67500 h 405000"/>
              <a:gd name="connsiteX96" fmla="*/ 158063 w 472530"/>
              <a:gd name="connsiteY96" fmla="*/ 101250 h 405000"/>
              <a:gd name="connsiteX97" fmla="*/ 34313 w 472530"/>
              <a:gd name="connsiteY97" fmla="*/ 67500 h 405000"/>
              <a:gd name="connsiteX98" fmla="*/ 158063 w 472530"/>
              <a:gd name="connsiteY98" fmla="*/ 33750 h 405000"/>
              <a:gd name="connsiteX99" fmla="*/ 191813 w 472530"/>
              <a:gd name="connsiteY99" fmla="*/ 300375 h 405000"/>
              <a:gd name="connsiteX100" fmla="*/ 169313 w 472530"/>
              <a:gd name="connsiteY100" fmla="*/ 281250 h 405000"/>
              <a:gd name="connsiteX101" fmla="*/ 169313 w 472530"/>
              <a:gd name="connsiteY101" fmla="*/ 271125 h 405000"/>
              <a:gd name="connsiteX102" fmla="*/ 191813 w 472530"/>
              <a:gd name="connsiteY102" fmla="*/ 279563 h 405000"/>
              <a:gd name="connsiteX103" fmla="*/ 191813 w 472530"/>
              <a:gd name="connsiteY103" fmla="*/ 300375 h 405000"/>
              <a:gd name="connsiteX104" fmla="*/ 259313 w 472530"/>
              <a:gd name="connsiteY104" fmla="*/ 142875 h 405000"/>
              <a:gd name="connsiteX105" fmla="*/ 259313 w 472530"/>
              <a:gd name="connsiteY105" fmla="*/ 122625 h 405000"/>
              <a:gd name="connsiteX106" fmla="*/ 281813 w 472530"/>
              <a:gd name="connsiteY106" fmla="*/ 113625 h 405000"/>
              <a:gd name="connsiteX107" fmla="*/ 281813 w 472530"/>
              <a:gd name="connsiteY107" fmla="*/ 123750 h 405000"/>
              <a:gd name="connsiteX108" fmla="*/ 259313 w 472530"/>
              <a:gd name="connsiteY108" fmla="*/ 142875 h 405000"/>
              <a:gd name="connsiteX109" fmla="*/ 214313 w 472530"/>
              <a:gd name="connsiteY109" fmla="*/ 153563 h 405000"/>
              <a:gd name="connsiteX110" fmla="*/ 214313 w 472530"/>
              <a:gd name="connsiteY110" fmla="*/ 131625 h 405000"/>
              <a:gd name="connsiteX111" fmla="*/ 236813 w 472530"/>
              <a:gd name="connsiteY111" fmla="*/ 128250 h 405000"/>
              <a:gd name="connsiteX112" fmla="*/ 236813 w 472530"/>
              <a:gd name="connsiteY112" fmla="*/ 149625 h 405000"/>
              <a:gd name="connsiteX113" fmla="*/ 214313 w 472530"/>
              <a:gd name="connsiteY113" fmla="*/ 153563 h 405000"/>
              <a:gd name="connsiteX114" fmla="*/ 169313 w 472530"/>
              <a:gd name="connsiteY114" fmla="*/ 157500 h 405000"/>
              <a:gd name="connsiteX115" fmla="*/ 169313 w 472530"/>
              <a:gd name="connsiteY115" fmla="*/ 135000 h 405000"/>
              <a:gd name="connsiteX116" fmla="*/ 191813 w 472530"/>
              <a:gd name="connsiteY116" fmla="*/ 133875 h 405000"/>
              <a:gd name="connsiteX117" fmla="*/ 191813 w 472530"/>
              <a:gd name="connsiteY117" fmla="*/ 156375 h 405000"/>
              <a:gd name="connsiteX118" fmla="*/ 169313 w 472530"/>
              <a:gd name="connsiteY118" fmla="*/ 157500 h 405000"/>
              <a:gd name="connsiteX119" fmla="*/ 124313 w 472530"/>
              <a:gd name="connsiteY119" fmla="*/ 156375 h 405000"/>
              <a:gd name="connsiteX120" fmla="*/ 124313 w 472530"/>
              <a:gd name="connsiteY120" fmla="*/ 133875 h 405000"/>
              <a:gd name="connsiteX121" fmla="*/ 146813 w 472530"/>
              <a:gd name="connsiteY121" fmla="*/ 135000 h 405000"/>
              <a:gd name="connsiteX122" fmla="*/ 146813 w 472530"/>
              <a:gd name="connsiteY122" fmla="*/ 157500 h 405000"/>
              <a:gd name="connsiteX123" fmla="*/ 124313 w 472530"/>
              <a:gd name="connsiteY123" fmla="*/ 156375 h 405000"/>
              <a:gd name="connsiteX124" fmla="*/ 416813 w 472530"/>
              <a:gd name="connsiteY124" fmla="*/ 225000 h 405000"/>
              <a:gd name="connsiteX125" fmla="*/ 293063 w 472530"/>
              <a:gd name="connsiteY125" fmla="*/ 258750 h 405000"/>
              <a:gd name="connsiteX126" fmla="*/ 169313 w 472530"/>
              <a:gd name="connsiteY126" fmla="*/ 225000 h 405000"/>
              <a:gd name="connsiteX127" fmla="*/ 293063 w 472530"/>
              <a:gd name="connsiteY127" fmla="*/ 191250 h 405000"/>
              <a:gd name="connsiteX128" fmla="*/ 416813 w 472530"/>
              <a:gd name="connsiteY128" fmla="*/ 225000 h 405000"/>
              <a:gd name="connsiteX129" fmla="*/ 450563 w 472530"/>
              <a:gd name="connsiteY129" fmla="*/ 241875 h 405000"/>
              <a:gd name="connsiteX130" fmla="*/ 450563 w 472530"/>
              <a:gd name="connsiteY130" fmla="*/ 225000 h 405000"/>
              <a:gd name="connsiteX131" fmla="*/ 389250 w 472530"/>
              <a:gd name="connsiteY131" fmla="*/ 168750 h 405000"/>
              <a:gd name="connsiteX132" fmla="*/ 336938 w 472530"/>
              <a:gd name="connsiteY132" fmla="*/ 159750 h 405000"/>
              <a:gd name="connsiteX133" fmla="*/ 337500 w 472530"/>
              <a:gd name="connsiteY133" fmla="*/ 151875 h 405000"/>
              <a:gd name="connsiteX134" fmla="*/ 315000 w 472530"/>
              <a:gd name="connsiteY134" fmla="*/ 112500 h 405000"/>
              <a:gd name="connsiteX135" fmla="*/ 315000 w 472530"/>
              <a:gd name="connsiteY135" fmla="*/ 67500 h 405000"/>
              <a:gd name="connsiteX136" fmla="*/ 253688 w 472530"/>
              <a:gd name="connsiteY136" fmla="*/ 11250 h 405000"/>
              <a:gd name="connsiteX137" fmla="*/ 157500 w 472530"/>
              <a:gd name="connsiteY137" fmla="*/ 0 h 405000"/>
              <a:gd name="connsiteX138" fmla="*/ 0 w 472530"/>
              <a:gd name="connsiteY138" fmla="*/ 67500 h 405000"/>
              <a:gd name="connsiteX139" fmla="*/ 0 w 472530"/>
              <a:gd name="connsiteY139" fmla="*/ 123750 h 405000"/>
              <a:gd name="connsiteX140" fmla="*/ 22500 w 472530"/>
              <a:gd name="connsiteY140" fmla="*/ 163125 h 405000"/>
              <a:gd name="connsiteX141" fmla="*/ 22500 w 472530"/>
              <a:gd name="connsiteY141" fmla="*/ 173813 h 405000"/>
              <a:gd name="connsiteX142" fmla="*/ 0 w 472530"/>
              <a:gd name="connsiteY142" fmla="*/ 213750 h 405000"/>
              <a:gd name="connsiteX143" fmla="*/ 0 w 472530"/>
              <a:gd name="connsiteY143" fmla="*/ 270000 h 405000"/>
              <a:gd name="connsiteX144" fmla="*/ 61312 w 472530"/>
              <a:gd name="connsiteY144" fmla="*/ 326250 h 405000"/>
              <a:gd name="connsiteX145" fmla="*/ 157500 w 472530"/>
              <a:gd name="connsiteY145" fmla="*/ 337500 h 405000"/>
              <a:gd name="connsiteX146" fmla="*/ 218813 w 472530"/>
              <a:gd name="connsiteY146" fmla="*/ 393750 h 405000"/>
              <a:gd name="connsiteX147" fmla="*/ 315000 w 472530"/>
              <a:gd name="connsiteY147" fmla="*/ 405000 h 405000"/>
              <a:gd name="connsiteX148" fmla="*/ 472500 w 472530"/>
              <a:gd name="connsiteY148" fmla="*/ 337500 h 405000"/>
              <a:gd name="connsiteX149" fmla="*/ 472500 w 472530"/>
              <a:gd name="connsiteY149" fmla="*/ 281250 h 405000"/>
              <a:gd name="connsiteX150" fmla="*/ 450563 w 472530"/>
              <a:gd name="connsiteY150" fmla="*/ 241875 h 4050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  <a:cxn ang="0">
                <a:pos x="connsiteX114" y="connsiteY114"/>
              </a:cxn>
              <a:cxn ang="0">
                <a:pos x="connsiteX115" y="connsiteY115"/>
              </a:cxn>
              <a:cxn ang="0">
                <a:pos x="connsiteX116" y="connsiteY116"/>
              </a:cxn>
              <a:cxn ang="0">
                <a:pos x="connsiteX117" y="connsiteY117"/>
              </a:cxn>
              <a:cxn ang="0">
                <a:pos x="connsiteX118" y="connsiteY118"/>
              </a:cxn>
              <a:cxn ang="0">
                <a:pos x="connsiteX119" y="connsiteY119"/>
              </a:cxn>
              <a:cxn ang="0">
                <a:pos x="connsiteX120" y="connsiteY120"/>
              </a:cxn>
              <a:cxn ang="0">
                <a:pos x="connsiteX121" y="connsiteY121"/>
              </a:cxn>
              <a:cxn ang="0">
                <a:pos x="connsiteX122" y="connsiteY122"/>
              </a:cxn>
              <a:cxn ang="0">
                <a:pos x="connsiteX123" y="connsiteY123"/>
              </a:cxn>
              <a:cxn ang="0">
                <a:pos x="connsiteX124" y="connsiteY124"/>
              </a:cxn>
              <a:cxn ang="0">
                <a:pos x="connsiteX125" y="connsiteY125"/>
              </a:cxn>
              <a:cxn ang="0">
                <a:pos x="connsiteX126" y="connsiteY126"/>
              </a:cxn>
              <a:cxn ang="0">
                <a:pos x="connsiteX127" y="connsiteY127"/>
              </a:cxn>
              <a:cxn ang="0">
                <a:pos x="connsiteX128" y="connsiteY128"/>
              </a:cxn>
              <a:cxn ang="0">
                <a:pos x="connsiteX129" y="connsiteY129"/>
              </a:cxn>
              <a:cxn ang="0">
                <a:pos x="connsiteX130" y="connsiteY130"/>
              </a:cxn>
              <a:cxn ang="0">
                <a:pos x="connsiteX131" y="connsiteY131"/>
              </a:cxn>
              <a:cxn ang="0">
                <a:pos x="connsiteX132" y="connsiteY132"/>
              </a:cxn>
              <a:cxn ang="0">
                <a:pos x="connsiteX133" y="connsiteY133"/>
              </a:cxn>
              <a:cxn ang="0">
                <a:pos x="connsiteX134" y="connsiteY134"/>
              </a:cxn>
              <a:cxn ang="0">
                <a:pos x="connsiteX135" y="connsiteY135"/>
              </a:cxn>
              <a:cxn ang="0">
                <a:pos x="connsiteX136" y="connsiteY136"/>
              </a:cxn>
              <a:cxn ang="0">
                <a:pos x="connsiteX137" y="connsiteY137"/>
              </a:cxn>
              <a:cxn ang="0">
                <a:pos x="connsiteX138" y="connsiteY138"/>
              </a:cxn>
              <a:cxn ang="0">
                <a:pos x="connsiteX139" y="connsiteY139"/>
              </a:cxn>
              <a:cxn ang="0">
                <a:pos x="connsiteX140" y="connsiteY140"/>
              </a:cxn>
              <a:cxn ang="0">
                <a:pos x="connsiteX141" y="connsiteY141"/>
              </a:cxn>
              <a:cxn ang="0">
                <a:pos x="connsiteX142" y="connsiteY142"/>
              </a:cxn>
              <a:cxn ang="0">
                <a:pos x="connsiteX143" y="connsiteY143"/>
              </a:cxn>
              <a:cxn ang="0">
                <a:pos x="connsiteX144" y="connsiteY144"/>
              </a:cxn>
              <a:cxn ang="0">
                <a:pos x="connsiteX145" y="connsiteY145"/>
              </a:cxn>
              <a:cxn ang="0">
                <a:pos x="connsiteX146" y="connsiteY146"/>
              </a:cxn>
              <a:cxn ang="0">
                <a:pos x="connsiteX147" y="connsiteY147"/>
              </a:cxn>
              <a:cxn ang="0">
                <a:pos x="connsiteX148" y="connsiteY148"/>
              </a:cxn>
              <a:cxn ang="0">
                <a:pos x="connsiteX149" y="connsiteY149"/>
              </a:cxn>
              <a:cxn ang="0">
                <a:pos x="connsiteX150" y="connsiteY150"/>
              </a:cxn>
            </a:cxnLst>
            <a:rect l="l" t="t" r="r" b="b"/>
            <a:pathLst>
              <a:path w="472530" h="405000">
                <a:moveTo>
                  <a:pt x="439313" y="337500"/>
                </a:moveTo>
                <a:cubicBezTo>
                  <a:pt x="439313" y="344813"/>
                  <a:pt x="430875" y="351563"/>
                  <a:pt x="416813" y="356625"/>
                </a:cubicBezTo>
                <a:lnTo>
                  <a:pt x="416813" y="336375"/>
                </a:lnTo>
                <a:cubicBezTo>
                  <a:pt x="424688" y="334125"/>
                  <a:pt x="432563" y="330750"/>
                  <a:pt x="439313" y="327375"/>
                </a:cubicBezTo>
                <a:lnTo>
                  <a:pt x="439313" y="337500"/>
                </a:lnTo>
                <a:close/>
                <a:moveTo>
                  <a:pt x="394313" y="300375"/>
                </a:moveTo>
                <a:lnTo>
                  <a:pt x="394313" y="280125"/>
                </a:lnTo>
                <a:cubicBezTo>
                  <a:pt x="402188" y="277875"/>
                  <a:pt x="410063" y="274500"/>
                  <a:pt x="416813" y="271125"/>
                </a:cubicBezTo>
                <a:lnTo>
                  <a:pt x="416813" y="281250"/>
                </a:lnTo>
                <a:cubicBezTo>
                  <a:pt x="416813" y="288563"/>
                  <a:pt x="408375" y="295313"/>
                  <a:pt x="394313" y="300375"/>
                </a:cubicBezTo>
                <a:close/>
                <a:moveTo>
                  <a:pt x="394313" y="363375"/>
                </a:moveTo>
                <a:cubicBezTo>
                  <a:pt x="387563" y="365063"/>
                  <a:pt x="379688" y="366188"/>
                  <a:pt x="371813" y="367313"/>
                </a:cubicBezTo>
                <a:lnTo>
                  <a:pt x="371813" y="345375"/>
                </a:lnTo>
                <a:cubicBezTo>
                  <a:pt x="379125" y="344250"/>
                  <a:pt x="387000" y="343125"/>
                  <a:pt x="394313" y="342000"/>
                </a:cubicBezTo>
                <a:lnTo>
                  <a:pt x="394313" y="363375"/>
                </a:lnTo>
                <a:close/>
                <a:moveTo>
                  <a:pt x="349313" y="289125"/>
                </a:moveTo>
                <a:cubicBezTo>
                  <a:pt x="356625" y="288000"/>
                  <a:pt x="364500" y="286875"/>
                  <a:pt x="371813" y="285750"/>
                </a:cubicBezTo>
                <a:lnTo>
                  <a:pt x="371813" y="307125"/>
                </a:lnTo>
                <a:cubicBezTo>
                  <a:pt x="365063" y="308813"/>
                  <a:pt x="357188" y="309938"/>
                  <a:pt x="349313" y="311063"/>
                </a:cubicBezTo>
                <a:lnTo>
                  <a:pt x="349313" y="289125"/>
                </a:lnTo>
                <a:close/>
                <a:moveTo>
                  <a:pt x="349313" y="370125"/>
                </a:moveTo>
                <a:cubicBezTo>
                  <a:pt x="342000" y="370688"/>
                  <a:pt x="334688" y="371250"/>
                  <a:pt x="326813" y="371250"/>
                </a:cubicBezTo>
                <a:lnTo>
                  <a:pt x="326813" y="348750"/>
                </a:lnTo>
                <a:cubicBezTo>
                  <a:pt x="333562" y="348750"/>
                  <a:pt x="341438" y="348188"/>
                  <a:pt x="349313" y="347625"/>
                </a:cubicBezTo>
                <a:lnTo>
                  <a:pt x="349313" y="370125"/>
                </a:lnTo>
                <a:close/>
                <a:moveTo>
                  <a:pt x="304313" y="315000"/>
                </a:moveTo>
                <a:lnTo>
                  <a:pt x="304313" y="292500"/>
                </a:lnTo>
                <a:cubicBezTo>
                  <a:pt x="311063" y="292500"/>
                  <a:pt x="318938" y="291938"/>
                  <a:pt x="326813" y="291375"/>
                </a:cubicBezTo>
                <a:lnTo>
                  <a:pt x="326813" y="313875"/>
                </a:lnTo>
                <a:cubicBezTo>
                  <a:pt x="319500" y="314438"/>
                  <a:pt x="312188" y="314438"/>
                  <a:pt x="304313" y="315000"/>
                </a:cubicBezTo>
                <a:close/>
                <a:moveTo>
                  <a:pt x="304313" y="371250"/>
                </a:moveTo>
                <a:cubicBezTo>
                  <a:pt x="296438" y="371250"/>
                  <a:pt x="289125" y="370688"/>
                  <a:pt x="281813" y="370125"/>
                </a:cubicBezTo>
                <a:lnTo>
                  <a:pt x="281813" y="348750"/>
                </a:lnTo>
                <a:cubicBezTo>
                  <a:pt x="285750" y="348750"/>
                  <a:pt x="289125" y="348750"/>
                  <a:pt x="293063" y="348750"/>
                </a:cubicBezTo>
                <a:cubicBezTo>
                  <a:pt x="296438" y="348750"/>
                  <a:pt x="300375" y="348750"/>
                  <a:pt x="304313" y="348750"/>
                </a:cubicBezTo>
                <a:lnTo>
                  <a:pt x="304313" y="371250"/>
                </a:lnTo>
                <a:close/>
                <a:moveTo>
                  <a:pt x="259313" y="291375"/>
                </a:moveTo>
                <a:cubicBezTo>
                  <a:pt x="266625" y="291938"/>
                  <a:pt x="273938" y="292500"/>
                  <a:pt x="281813" y="292500"/>
                </a:cubicBezTo>
                <a:lnTo>
                  <a:pt x="281813" y="315000"/>
                </a:lnTo>
                <a:cubicBezTo>
                  <a:pt x="273938" y="315000"/>
                  <a:pt x="266625" y="314438"/>
                  <a:pt x="259313" y="313875"/>
                </a:cubicBezTo>
                <a:lnTo>
                  <a:pt x="259313" y="291375"/>
                </a:lnTo>
                <a:close/>
                <a:moveTo>
                  <a:pt x="259313" y="367313"/>
                </a:moveTo>
                <a:cubicBezTo>
                  <a:pt x="251437" y="366188"/>
                  <a:pt x="243563" y="365063"/>
                  <a:pt x="236813" y="363375"/>
                </a:cubicBezTo>
                <a:lnTo>
                  <a:pt x="236813" y="345375"/>
                </a:lnTo>
                <a:cubicBezTo>
                  <a:pt x="244125" y="346500"/>
                  <a:pt x="251437" y="347062"/>
                  <a:pt x="259313" y="347625"/>
                </a:cubicBezTo>
                <a:lnTo>
                  <a:pt x="259313" y="367313"/>
                </a:lnTo>
                <a:close/>
                <a:moveTo>
                  <a:pt x="214313" y="307125"/>
                </a:moveTo>
                <a:lnTo>
                  <a:pt x="214313" y="285188"/>
                </a:lnTo>
                <a:cubicBezTo>
                  <a:pt x="221625" y="286313"/>
                  <a:pt x="228937" y="288000"/>
                  <a:pt x="236813" y="288563"/>
                </a:cubicBezTo>
                <a:lnTo>
                  <a:pt x="236813" y="311063"/>
                </a:lnTo>
                <a:cubicBezTo>
                  <a:pt x="228937" y="309938"/>
                  <a:pt x="221063" y="308813"/>
                  <a:pt x="214313" y="307125"/>
                </a:cubicBezTo>
                <a:close/>
                <a:moveTo>
                  <a:pt x="214313" y="356625"/>
                </a:moveTo>
                <a:cubicBezTo>
                  <a:pt x="200250" y="351000"/>
                  <a:pt x="191813" y="344250"/>
                  <a:pt x="191813" y="337500"/>
                </a:cubicBezTo>
                <a:lnTo>
                  <a:pt x="191813" y="336375"/>
                </a:lnTo>
                <a:cubicBezTo>
                  <a:pt x="191813" y="336375"/>
                  <a:pt x="191813" y="336375"/>
                  <a:pt x="192375" y="336375"/>
                </a:cubicBezTo>
                <a:cubicBezTo>
                  <a:pt x="194063" y="336938"/>
                  <a:pt x="195187" y="337500"/>
                  <a:pt x="196875" y="337500"/>
                </a:cubicBezTo>
                <a:cubicBezTo>
                  <a:pt x="202500" y="339188"/>
                  <a:pt x="208125" y="340313"/>
                  <a:pt x="214313" y="341437"/>
                </a:cubicBezTo>
                <a:lnTo>
                  <a:pt x="214313" y="356625"/>
                </a:lnTo>
                <a:close/>
                <a:moveTo>
                  <a:pt x="124313" y="280125"/>
                </a:moveTo>
                <a:cubicBezTo>
                  <a:pt x="128250" y="280125"/>
                  <a:pt x="131625" y="280688"/>
                  <a:pt x="135563" y="280688"/>
                </a:cubicBezTo>
                <a:lnTo>
                  <a:pt x="135563" y="281250"/>
                </a:lnTo>
                <a:cubicBezTo>
                  <a:pt x="135563" y="289125"/>
                  <a:pt x="137250" y="297000"/>
                  <a:pt x="141188" y="303188"/>
                </a:cubicBezTo>
                <a:cubicBezTo>
                  <a:pt x="135563" y="303188"/>
                  <a:pt x="129938" y="302625"/>
                  <a:pt x="124313" y="302062"/>
                </a:cubicBezTo>
                <a:lnTo>
                  <a:pt x="124313" y="280125"/>
                </a:lnTo>
                <a:close/>
                <a:moveTo>
                  <a:pt x="101813" y="212625"/>
                </a:moveTo>
                <a:cubicBezTo>
                  <a:pt x="109125" y="213750"/>
                  <a:pt x="116438" y="215438"/>
                  <a:pt x="124313" y="216000"/>
                </a:cubicBezTo>
                <a:lnTo>
                  <a:pt x="124313" y="238500"/>
                </a:lnTo>
                <a:cubicBezTo>
                  <a:pt x="116438" y="237375"/>
                  <a:pt x="108563" y="236250"/>
                  <a:pt x="101813" y="234563"/>
                </a:cubicBezTo>
                <a:lnTo>
                  <a:pt x="101813" y="212625"/>
                </a:lnTo>
                <a:close/>
                <a:moveTo>
                  <a:pt x="101813" y="299813"/>
                </a:moveTo>
                <a:cubicBezTo>
                  <a:pt x="93938" y="298688"/>
                  <a:pt x="86063" y="297563"/>
                  <a:pt x="79313" y="295875"/>
                </a:cubicBezTo>
                <a:lnTo>
                  <a:pt x="79313" y="273938"/>
                </a:lnTo>
                <a:cubicBezTo>
                  <a:pt x="86625" y="275063"/>
                  <a:pt x="93938" y="276750"/>
                  <a:pt x="101813" y="277313"/>
                </a:cubicBezTo>
                <a:lnTo>
                  <a:pt x="101813" y="299813"/>
                </a:lnTo>
                <a:close/>
                <a:moveTo>
                  <a:pt x="56813" y="208125"/>
                </a:moveTo>
                <a:lnTo>
                  <a:pt x="56813" y="198000"/>
                </a:lnTo>
                <a:cubicBezTo>
                  <a:pt x="63563" y="201375"/>
                  <a:pt x="70875" y="204188"/>
                  <a:pt x="79313" y="206438"/>
                </a:cubicBezTo>
                <a:lnTo>
                  <a:pt x="79313" y="227250"/>
                </a:lnTo>
                <a:cubicBezTo>
                  <a:pt x="65250" y="222188"/>
                  <a:pt x="56813" y="215438"/>
                  <a:pt x="56813" y="208125"/>
                </a:cubicBezTo>
                <a:close/>
                <a:moveTo>
                  <a:pt x="56813" y="289125"/>
                </a:moveTo>
                <a:cubicBezTo>
                  <a:pt x="42750" y="283500"/>
                  <a:pt x="34313" y="276750"/>
                  <a:pt x="34313" y="270000"/>
                </a:cubicBezTo>
                <a:lnTo>
                  <a:pt x="34313" y="259875"/>
                </a:lnTo>
                <a:cubicBezTo>
                  <a:pt x="41063" y="263250"/>
                  <a:pt x="48375" y="266063"/>
                  <a:pt x="56813" y="268313"/>
                </a:cubicBezTo>
                <a:lnTo>
                  <a:pt x="56813" y="289125"/>
                </a:lnTo>
                <a:close/>
                <a:moveTo>
                  <a:pt x="34313" y="113625"/>
                </a:moveTo>
                <a:cubicBezTo>
                  <a:pt x="41063" y="117000"/>
                  <a:pt x="48375" y="119812"/>
                  <a:pt x="56813" y="122063"/>
                </a:cubicBezTo>
                <a:lnTo>
                  <a:pt x="56813" y="142875"/>
                </a:lnTo>
                <a:cubicBezTo>
                  <a:pt x="42750" y="137250"/>
                  <a:pt x="34313" y="130500"/>
                  <a:pt x="34313" y="123750"/>
                </a:cubicBezTo>
                <a:lnTo>
                  <a:pt x="34313" y="113625"/>
                </a:lnTo>
                <a:close/>
                <a:moveTo>
                  <a:pt x="101813" y="131625"/>
                </a:moveTo>
                <a:lnTo>
                  <a:pt x="101813" y="154125"/>
                </a:lnTo>
                <a:cubicBezTo>
                  <a:pt x="93938" y="153000"/>
                  <a:pt x="86063" y="151875"/>
                  <a:pt x="79313" y="150188"/>
                </a:cubicBezTo>
                <a:lnTo>
                  <a:pt x="79313" y="128250"/>
                </a:lnTo>
                <a:cubicBezTo>
                  <a:pt x="86625" y="129375"/>
                  <a:pt x="93938" y="130500"/>
                  <a:pt x="101813" y="131625"/>
                </a:cubicBezTo>
                <a:close/>
                <a:moveTo>
                  <a:pt x="158063" y="33750"/>
                </a:moveTo>
                <a:cubicBezTo>
                  <a:pt x="226688" y="33750"/>
                  <a:pt x="281813" y="48938"/>
                  <a:pt x="281813" y="67500"/>
                </a:cubicBezTo>
                <a:cubicBezTo>
                  <a:pt x="281813" y="86062"/>
                  <a:pt x="226688" y="101250"/>
                  <a:pt x="158063" y="101250"/>
                </a:cubicBezTo>
                <a:cubicBezTo>
                  <a:pt x="89437" y="101250"/>
                  <a:pt x="34313" y="86062"/>
                  <a:pt x="34313" y="67500"/>
                </a:cubicBezTo>
                <a:cubicBezTo>
                  <a:pt x="34313" y="48938"/>
                  <a:pt x="89437" y="33750"/>
                  <a:pt x="158063" y="33750"/>
                </a:cubicBezTo>
                <a:close/>
                <a:moveTo>
                  <a:pt x="191813" y="300375"/>
                </a:moveTo>
                <a:cubicBezTo>
                  <a:pt x="177750" y="294750"/>
                  <a:pt x="169313" y="288000"/>
                  <a:pt x="169313" y="281250"/>
                </a:cubicBezTo>
                <a:lnTo>
                  <a:pt x="169313" y="271125"/>
                </a:lnTo>
                <a:cubicBezTo>
                  <a:pt x="176063" y="274500"/>
                  <a:pt x="183375" y="277313"/>
                  <a:pt x="191813" y="279563"/>
                </a:cubicBezTo>
                <a:lnTo>
                  <a:pt x="191813" y="300375"/>
                </a:lnTo>
                <a:close/>
                <a:moveTo>
                  <a:pt x="259313" y="142875"/>
                </a:moveTo>
                <a:lnTo>
                  <a:pt x="259313" y="122625"/>
                </a:lnTo>
                <a:cubicBezTo>
                  <a:pt x="267188" y="120375"/>
                  <a:pt x="275063" y="117000"/>
                  <a:pt x="281813" y="113625"/>
                </a:cubicBezTo>
                <a:lnTo>
                  <a:pt x="281813" y="123750"/>
                </a:lnTo>
                <a:cubicBezTo>
                  <a:pt x="281813" y="131062"/>
                  <a:pt x="273375" y="137813"/>
                  <a:pt x="259313" y="142875"/>
                </a:cubicBezTo>
                <a:close/>
                <a:moveTo>
                  <a:pt x="214313" y="153563"/>
                </a:moveTo>
                <a:lnTo>
                  <a:pt x="214313" y="131625"/>
                </a:lnTo>
                <a:cubicBezTo>
                  <a:pt x="221625" y="130500"/>
                  <a:pt x="229500" y="129375"/>
                  <a:pt x="236813" y="128250"/>
                </a:cubicBezTo>
                <a:lnTo>
                  <a:pt x="236813" y="149625"/>
                </a:lnTo>
                <a:cubicBezTo>
                  <a:pt x="230063" y="151313"/>
                  <a:pt x="222188" y="152437"/>
                  <a:pt x="214313" y="153563"/>
                </a:cubicBezTo>
                <a:close/>
                <a:moveTo>
                  <a:pt x="169313" y="157500"/>
                </a:moveTo>
                <a:lnTo>
                  <a:pt x="169313" y="135000"/>
                </a:lnTo>
                <a:cubicBezTo>
                  <a:pt x="176063" y="135000"/>
                  <a:pt x="183937" y="134438"/>
                  <a:pt x="191813" y="133875"/>
                </a:cubicBezTo>
                <a:lnTo>
                  <a:pt x="191813" y="156375"/>
                </a:lnTo>
                <a:cubicBezTo>
                  <a:pt x="184500" y="156938"/>
                  <a:pt x="177188" y="156938"/>
                  <a:pt x="169313" y="157500"/>
                </a:cubicBezTo>
                <a:close/>
                <a:moveTo>
                  <a:pt x="124313" y="156375"/>
                </a:moveTo>
                <a:lnTo>
                  <a:pt x="124313" y="133875"/>
                </a:lnTo>
                <a:cubicBezTo>
                  <a:pt x="131625" y="134438"/>
                  <a:pt x="138937" y="135000"/>
                  <a:pt x="146813" y="135000"/>
                </a:cubicBezTo>
                <a:lnTo>
                  <a:pt x="146813" y="157500"/>
                </a:lnTo>
                <a:cubicBezTo>
                  <a:pt x="138937" y="156938"/>
                  <a:pt x="131625" y="156938"/>
                  <a:pt x="124313" y="156375"/>
                </a:cubicBezTo>
                <a:close/>
                <a:moveTo>
                  <a:pt x="416813" y="225000"/>
                </a:moveTo>
                <a:cubicBezTo>
                  <a:pt x="416813" y="243563"/>
                  <a:pt x="361687" y="258750"/>
                  <a:pt x="293063" y="258750"/>
                </a:cubicBezTo>
                <a:cubicBezTo>
                  <a:pt x="224438" y="258750"/>
                  <a:pt x="169313" y="243563"/>
                  <a:pt x="169313" y="225000"/>
                </a:cubicBezTo>
                <a:cubicBezTo>
                  <a:pt x="169313" y="206438"/>
                  <a:pt x="224438" y="191250"/>
                  <a:pt x="293063" y="191250"/>
                </a:cubicBezTo>
                <a:cubicBezTo>
                  <a:pt x="361687" y="191250"/>
                  <a:pt x="416813" y="206438"/>
                  <a:pt x="416813" y="225000"/>
                </a:cubicBezTo>
                <a:close/>
                <a:moveTo>
                  <a:pt x="450563" y="241875"/>
                </a:moveTo>
                <a:lnTo>
                  <a:pt x="450563" y="225000"/>
                </a:lnTo>
                <a:cubicBezTo>
                  <a:pt x="450563" y="198563"/>
                  <a:pt x="429750" y="179438"/>
                  <a:pt x="389250" y="168750"/>
                </a:cubicBezTo>
                <a:cubicBezTo>
                  <a:pt x="374063" y="164813"/>
                  <a:pt x="356625" y="161438"/>
                  <a:pt x="336938" y="159750"/>
                </a:cubicBezTo>
                <a:cubicBezTo>
                  <a:pt x="337500" y="157500"/>
                  <a:pt x="337500" y="154688"/>
                  <a:pt x="337500" y="151875"/>
                </a:cubicBezTo>
                <a:cubicBezTo>
                  <a:pt x="337500" y="136125"/>
                  <a:pt x="330188" y="122625"/>
                  <a:pt x="315000" y="112500"/>
                </a:cubicBezTo>
                <a:lnTo>
                  <a:pt x="315000" y="67500"/>
                </a:lnTo>
                <a:cubicBezTo>
                  <a:pt x="315000" y="41062"/>
                  <a:pt x="294188" y="21937"/>
                  <a:pt x="253688" y="11250"/>
                </a:cubicBezTo>
                <a:cubicBezTo>
                  <a:pt x="227250" y="3937"/>
                  <a:pt x="193500" y="0"/>
                  <a:pt x="157500" y="0"/>
                </a:cubicBezTo>
                <a:cubicBezTo>
                  <a:pt x="110250" y="0"/>
                  <a:pt x="0" y="6750"/>
                  <a:pt x="0" y="67500"/>
                </a:cubicBezTo>
                <a:lnTo>
                  <a:pt x="0" y="123750"/>
                </a:lnTo>
                <a:cubicBezTo>
                  <a:pt x="0" y="139500"/>
                  <a:pt x="7312" y="153000"/>
                  <a:pt x="22500" y="163125"/>
                </a:cubicBezTo>
                <a:lnTo>
                  <a:pt x="22500" y="173813"/>
                </a:lnTo>
                <a:cubicBezTo>
                  <a:pt x="9000" y="183375"/>
                  <a:pt x="0" y="196313"/>
                  <a:pt x="0" y="213750"/>
                </a:cubicBezTo>
                <a:lnTo>
                  <a:pt x="0" y="270000"/>
                </a:lnTo>
                <a:cubicBezTo>
                  <a:pt x="0" y="296437"/>
                  <a:pt x="20813" y="315563"/>
                  <a:pt x="61312" y="326250"/>
                </a:cubicBezTo>
                <a:cubicBezTo>
                  <a:pt x="87750" y="333563"/>
                  <a:pt x="121500" y="337500"/>
                  <a:pt x="157500" y="337500"/>
                </a:cubicBezTo>
                <a:cubicBezTo>
                  <a:pt x="157500" y="363937"/>
                  <a:pt x="178312" y="383063"/>
                  <a:pt x="218813" y="393750"/>
                </a:cubicBezTo>
                <a:cubicBezTo>
                  <a:pt x="245250" y="401063"/>
                  <a:pt x="279000" y="405000"/>
                  <a:pt x="315000" y="405000"/>
                </a:cubicBezTo>
                <a:cubicBezTo>
                  <a:pt x="362250" y="405000"/>
                  <a:pt x="472500" y="398250"/>
                  <a:pt x="472500" y="337500"/>
                </a:cubicBezTo>
                <a:lnTo>
                  <a:pt x="472500" y="281250"/>
                </a:lnTo>
                <a:cubicBezTo>
                  <a:pt x="473063" y="265500"/>
                  <a:pt x="465750" y="252000"/>
                  <a:pt x="450563" y="241875"/>
                </a:cubicBezTo>
                <a:close/>
              </a:path>
            </a:pathLst>
          </a:custGeom>
          <a:solidFill>
            <a:schemeClr val="bg2"/>
          </a:solidFill>
          <a:ln w="5556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13</xdr:col>
      <xdr:colOff>136072</xdr:colOff>
      <xdr:row>19</xdr:row>
      <xdr:rowOff>53522</xdr:rowOff>
    </xdr:from>
    <xdr:to>
      <xdr:col>14</xdr:col>
      <xdr:colOff>94072</xdr:colOff>
      <xdr:row>21</xdr:row>
      <xdr:rowOff>174808</xdr:rowOff>
    </xdr:to>
    <xdr:grpSp>
      <xdr:nvGrpSpPr>
        <xdr:cNvPr id="13" name="Chèque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11982791" y="4354655"/>
          <a:ext cx="717023" cy="716598"/>
          <a:chOff x="12734625" y="2997994"/>
          <a:chExt cx="648000" cy="648000"/>
        </a:xfrm>
      </xdr:grpSpPr>
      <xdr:sp macro="[0]!typedepaiement" textlink="">
        <xdr:nvSpPr>
          <xdr:cNvPr id="14" name="Chèque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12734625" y="2997994"/>
            <a:ext cx="648000" cy="6480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/>
              <a:t>Chèque</a:t>
            </a:r>
          </a:p>
        </xdr:txBody>
      </xdr:sp>
      <xdr:pic macro="[0]!typedepaiement">
        <xdr:nvPicPr>
          <xdr:cNvPr id="15" name="Chèque" descr="Chèque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2782500" y="3032125"/>
            <a:ext cx="540000" cy="540000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63954</xdr:colOff>
      <xdr:row>19</xdr:row>
      <xdr:rowOff>52009</xdr:rowOff>
    </xdr:from>
    <xdr:to>
      <xdr:col>13</xdr:col>
      <xdr:colOff>21954</xdr:colOff>
      <xdr:row>21</xdr:row>
      <xdr:rowOff>173295</xdr:rowOff>
    </xdr:to>
    <xdr:grpSp>
      <xdr:nvGrpSpPr>
        <xdr:cNvPr id="16" name="Carte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11151649" y="4353142"/>
          <a:ext cx="717024" cy="716598"/>
          <a:chOff x="13496625" y="2997994"/>
          <a:chExt cx="648000" cy="648000"/>
        </a:xfrm>
      </xdr:grpSpPr>
      <xdr:sp macro="[0]!typedepaiement" textlink="">
        <xdr:nvSpPr>
          <xdr:cNvPr id="17" name="Carte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/>
        </xdr:nvSpPr>
        <xdr:spPr>
          <a:xfrm>
            <a:off x="13496625" y="2997994"/>
            <a:ext cx="648000" cy="6480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2400" b="1"/>
          </a:p>
        </xdr:txBody>
      </xdr:sp>
      <xdr:pic macro="[0]!typedepaiement">
        <xdr:nvPicPr>
          <xdr:cNvPr id="18" name="Carte" descr="Carte bancaire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3552688" y="3048000"/>
            <a:ext cx="540000" cy="540000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10</xdr:row>
          <xdr:rowOff>0</xdr:rowOff>
        </xdr:from>
        <xdr:to>
          <xdr:col>12</xdr:col>
          <xdr:colOff>133350</xdr:colOff>
          <xdr:row>12</xdr:row>
          <xdr:rowOff>19050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0</xdr:colOff>
      <xdr:row>21</xdr:row>
      <xdr:rowOff>0</xdr:rowOff>
    </xdr:from>
    <xdr:to>
      <xdr:col>6</xdr:col>
      <xdr:colOff>10583</xdr:colOff>
      <xdr:row>23</xdr:row>
      <xdr:rowOff>227278</xdr:rowOff>
    </xdr:to>
    <xdr:sp macro="" textlink="">
      <xdr:nvSpPr>
        <xdr:cNvPr id="5" name="Pieddereçu" hidden="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524000" y="4914900"/>
          <a:ext cx="5030258" cy="83687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000" b="1"/>
            <a:t>Merci</a:t>
          </a:r>
          <a:r>
            <a:rPr lang="fr-FR" sz="2000" b="1" baseline="0"/>
            <a:t> à bientôt!</a:t>
          </a:r>
          <a:endParaRPr lang="fr-FR" sz="2000" b="1"/>
        </a:p>
      </xdr:txBody>
    </xdr:sp>
    <xdr:clientData/>
  </xdr:twoCellAnchor>
  <xdr:twoCellAnchor>
    <xdr:from>
      <xdr:col>7</xdr:col>
      <xdr:colOff>580430</xdr:colOff>
      <xdr:row>15</xdr:row>
      <xdr:rowOff>104775</xdr:rowOff>
    </xdr:from>
    <xdr:to>
      <xdr:col>8</xdr:col>
      <xdr:colOff>565547</xdr:colOff>
      <xdr:row>17</xdr:row>
      <xdr:rowOff>161925</xdr:rowOff>
    </xdr:to>
    <xdr:grpSp>
      <xdr:nvGrpSpPr>
        <xdr:cNvPr id="20" name="Btneffacer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pSpPr/>
      </xdr:nvGrpSpPr>
      <xdr:grpSpPr>
        <a:xfrm>
          <a:off x="7873008" y="3215283"/>
          <a:ext cx="744141" cy="652462"/>
          <a:chOff x="7873008" y="3244453"/>
          <a:chExt cx="744141" cy="652462"/>
        </a:xfrm>
      </xdr:grpSpPr>
      <xdr:sp macro="[0]!Boutoneffacer" textlink="">
        <xdr:nvSpPr>
          <xdr:cNvPr id="19" name="Rectangle : coins arrondis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SpPr/>
        </xdr:nvSpPr>
        <xdr:spPr>
          <a:xfrm>
            <a:off x="7873008" y="3244453"/>
            <a:ext cx="744141" cy="652462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81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800" b="1"/>
          </a:p>
        </xdr:txBody>
      </xdr:sp>
      <xdr:sp macro="[0]!Boutoneffacer" textlink="">
        <xdr:nvSpPr>
          <xdr:cNvPr id="6" name="Flèche : droit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 rot="10800000">
            <a:off x="8066485" y="3363516"/>
            <a:ext cx="386953" cy="401836"/>
          </a:xfrm>
          <a:prstGeom prst="rightArrow">
            <a:avLst/>
          </a:prstGeom>
          <a:solidFill>
            <a:schemeClr val="bg1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89297</xdr:colOff>
      <xdr:row>0</xdr:row>
      <xdr:rowOff>0</xdr:rowOff>
    </xdr:from>
    <xdr:to>
      <xdr:col>15</xdr:col>
      <xdr:colOff>639961</xdr:colOff>
      <xdr:row>4</xdr:row>
      <xdr:rowOff>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7381875" y="0"/>
          <a:ext cx="6622852" cy="77390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5400" b="1">
              <a:solidFill>
                <a:schemeClr val="bg1"/>
              </a:solidFill>
            </a:rPr>
            <a:t>Caisse Librairie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C0B09A-BCCD-4AE5-B836-4574D1CA903C}" name="Tableau2" displayName="Tableau2" ref="A2:K691" totalsRowShown="0" headerRowDxfId="7" tableBorderDxfId="6">
  <autoFilter ref="A2:K691" xr:uid="{A9F88F19-D7C9-4A4E-8960-915E4CFD2CAF}"/>
  <tableColumns count="11">
    <tableColumn id="1" xr3:uid="{1FB0A5F0-228A-4834-9064-CC89829FC883}" name="N°ARTICLE" dataDxfId="5"/>
    <tableColumn id="2" xr3:uid="{BA88DDF3-B25A-4248-BB7B-1BFB5A18E33D}" name="NOM D'ARTICLE"/>
    <tableColumn id="3" xr3:uid="{6B1C9B6B-DAA3-4F24-B9F4-29FCDCD8D8AF}" name="Auteurs"/>
    <tableColumn id="4" xr3:uid="{8A8D3729-E1A4-4A3F-8257-E58026693051}" name="Edition"/>
    <tableColumn id="5" xr3:uid="{D6F70C29-F014-4D4A-9DB6-5C6B24C12FD5}" name="Quantité"/>
    <tableColumn id="6" xr3:uid="{AAACDC78-4FF1-40ED-8B61-3C19299CACFF}" name="Prix"/>
    <tableColumn id="7" xr3:uid="{BDBD9111-7BE3-4EB9-A626-C89C4B86AE01}" name="Rechercher">
      <calculatedColumnFormula>B3</calculatedColumnFormula>
    </tableColumn>
    <tableColumn id="8" xr3:uid="{6106F468-6203-448E-B10F-DD5C7997C558}" name="Match" dataDxfId="4">
      <calculatedColumnFormula>--ISNUMBER(IFERROR(SEARCH(NomArt,G3,1),""))</calculatedColumnFormula>
    </tableColumn>
    <tableColumn id="9" xr3:uid="{BD0F76C4-C0B1-4D1E-ACB9-A5B3E6B7AB27}" name="Position" dataDxfId="3">
      <calculatedColumnFormula>IF(H3=1,COUNTIF($H$3:H3,1),"")</calculatedColumnFormula>
    </tableColumn>
    <tableColumn id="10" xr3:uid="{6E42817F-3478-478D-A1C5-381EBAD8E660}" name="Grouper" dataDxfId="2">
      <calculatedColumnFormula>IFERROR(INDEX(Tableau2[Rechercher],MATCH(ROWS($I$3:I3),Tableau2[Position],0)),"")</calculatedColumnFormula>
    </tableColumn>
    <tableColumn id="11" xr3:uid="{D27A3444-E854-4748-A48C-4C236363B55F}" name="Ref" dataDxfId="1">
      <calculatedColumnFormula>Tableau2[[#This Row],[N°ARTICLE]]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B7723-280D-41FE-9057-62FECC14EF81}">
  <sheetPr codeName="Feuil1">
    <pageSetUpPr fitToPage="1"/>
  </sheetPr>
  <dimension ref="A1:AB259"/>
  <sheetViews>
    <sheetView tabSelected="1" zoomScale="64" zoomScaleNormal="64" workbookViewId="0">
      <selection activeCell="A13" sqref="A13"/>
    </sheetView>
  </sheetViews>
  <sheetFormatPr baseColWidth="10" defaultRowHeight="15" x14ac:dyDescent="0.25"/>
  <cols>
    <col min="1" max="1" width="11.42578125" style="1"/>
    <col min="2" max="2" width="11.42578125" style="2"/>
    <col min="3" max="3" width="41" style="24" customWidth="1"/>
    <col min="4" max="4" width="11.42578125" style="43"/>
    <col min="5" max="5" width="11.42578125" style="39"/>
    <col min="6" max="6" width="11.42578125" style="40"/>
    <col min="7" max="14" width="11.42578125" style="2"/>
    <col min="15" max="15" width="12.5703125" style="2" customWidth="1"/>
    <col min="16" max="26" width="11.42578125" style="2"/>
    <col min="27" max="27" width="20.28515625" customWidth="1"/>
  </cols>
  <sheetData>
    <row r="1" spans="1:28" ht="15" customHeight="1" x14ac:dyDescent="0.25">
      <c r="AA1" s="30" t="s">
        <v>91</v>
      </c>
      <c r="AB1" s="29">
        <f>$I$20</f>
        <v>0</v>
      </c>
    </row>
    <row r="2" spans="1:28" ht="15" customHeight="1" x14ac:dyDescent="0.25">
      <c r="AA2" s="30" t="s">
        <v>92</v>
      </c>
      <c r="AB2" s="29">
        <f>$I$22</f>
        <v>0</v>
      </c>
    </row>
    <row r="3" spans="1:28" ht="15" customHeight="1" x14ac:dyDescent="0.25">
      <c r="AA3" s="31" t="s">
        <v>93</v>
      </c>
      <c r="AB3" s="32">
        <f>$I$24</f>
        <v>0</v>
      </c>
    </row>
    <row r="4" spans="1:28" ht="15" customHeight="1" x14ac:dyDescent="0.25">
      <c r="AA4" s="30" t="s">
        <v>95</v>
      </c>
      <c r="AB4" s="29">
        <f>$L$26</f>
        <v>0</v>
      </c>
    </row>
    <row r="5" spans="1:28" ht="15" customHeight="1" x14ac:dyDescent="0.25">
      <c r="AA5" s="30" t="s">
        <v>96</v>
      </c>
      <c r="AB5" s="29">
        <f>$O$25</f>
        <v>0</v>
      </c>
    </row>
    <row r="6" spans="1:28" ht="15" customHeight="1" x14ac:dyDescent="0.25">
      <c r="A6" s="3" t="s">
        <v>8</v>
      </c>
      <c r="AA6" s="30"/>
      <c r="AB6" s="29"/>
    </row>
    <row r="7" spans="1:28" ht="15" customHeight="1" x14ac:dyDescent="0.25">
      <c r="A7" s="3" t="str">
        <f ca="1">IFERROR(MATCH(P11,Narticle,0)+3,"")</f>
        <v/>
      </c>
      <c r="C7" s="62" t="s">
        <v>0</v>
      </c>
      <c r="D7" s="62"/>
      <c r="E7" s="62"/>
      <c r="F7" s="62"/>
      <c r="J7" s="60">
        <f>I24</f>
        <v>0</v>
      </c>
      <c r="K7" s="60"/>
      <c r="L7" s="60"/>
      <c r="M7" s="60"/>
      <c r="N7" s="60"/>
      <c r="AA7" s="30" t="s">
        <v>1480</v>
      </c>
      <c r="AB7" s="29"/>
    </row>
    <row r="8" spans="1:28" ht="15" customHeight="1" x14ac:dyDescent="0.25">
      <c r="A8" s="4"/>
      <c r="C8" s="63" t="s">
        <v>1</v>
      </c>
      <c r="D8" s="63"/>
      <c r="E8" s="63"/>
      <c r="F8" s="63"/>
      <c r="J8" s="60"/>
      <c r="K8" s="60"/>
      <c r="L8" s="60"/>
      <c r="M8" s="60"/>
      <c r="N8" s="60"/>
    </row>
    <row r="9" spans="1:28" ht="15" customHeight="1" x14ac:dyDescent="0.25">
      <c r="A9" s="3" t="s">
        <v>9</v>
      </c>
      <c r="C9" s="25" t="s">
        <v>2</v>
      </c>
      <c r="D9" s="64">
        <v>1008</v>
      </c>
      <c r="E9" s="64"/>
      <c r="F9" s="64"/>
      <c r="J9" s="60"/>
      <c r="K9" s="60"/>
      <c r="L9" s="60"/>
      <c r="M9" s="60"/>
      <c r="N9" s="60"/>
    </row>
    <row r="10" spans="1:28" ht="15" customHeight="1" x14ac:dyDescent="0.25">
      <c r="A10" s="3"/>
      <c r="C10" s="25" t="s">
        <v>99</v>
      </c>
      <c r="D10" s="64">
        <f>I26</f>
        <v>0</v>
      </c>
      <c r="E10" s="64"/>
      <c r="F10" s="64"/>
    </row>
    <row r="11" spans="1:28" ht="15" customHeight="1" x14ac:dyDescent="0.25">
      <c r="A11" s="4"/>
      <c r="C11" s="25" t="s">
        <v>3</v>
      </c>
      <c r="D11" s="65">
        <f ca="1">NOW()</f>
        <v>44677.854903819447</v>
      </c>
      <c r="E11" s="64"/>
      <c r="F11" s="64"/>
      <c r="G11" s="59" t="s">
        <v>90</v>
      </c>
      <c r="H11" s="49"/>
      <c r="I11" s="49"/>
      <c r="J11" s="49"/>
      <c r="K11" s="49"/>
      <c r="L11" s="49"/>
      <c r="M11" s="59" t="s">
        <v>88</v>
      </c>
      <c r="N11" s="61" t="str">
        <f>IFERROR(VLOOKUP($P$11,BDarticles!$A$3:$K$2000,6,FALSE),"")</f>
        <v/>
      </c>
      <c r="O11" s="59" t="s">
        <v>89</v>
      </c>
      <c r="P11" s="61" t="str">
        <f>IFERROR(VLOOKUP(AB7,BDarticles!B2:K691,10,FALSE),"")</f>
        <v/>
      </c>
    </row>
    <row r="12" spans="1:28" ht="15" customHeight="1" x14ac:dyDescent="0.25">
      <c r="A12" s="3" t="s">
        <v>10</v>
      </c>
      <c r="G12" s="59"/>
      <c r="H12" s="49"/>
      <c r="I12" s="49"/>
      <c r="J12" s="49"/>
      <c r="K12" s="49"/>
      <c r="L12" s="49"/>
      <c r="M12" s="59"/>
      <c r="N12" s="61"/>
      <c r="O12" s="59"/>
      <c r="P12" s="61"/>
    </row>
    <row r="13" spans="1:28" ht="15" customHeight="1" x14ac:dyDescent="0.25">
      <c r="A13" s="5" t="str">
        <f ca="1">IFERROR(MAX(Nreçu)+1,"1000")</f>
        <v>1000</v>
      </c>
      <c r="C13" s="26" t="s">
        <v>4</v>
      </c>
      <c r="D13" s="44" t="s">
        <v>5</v>
      </c>
      <c r="E13" s="45" t="s">
        <v>6</v>
      </c>
      <c r="F13" s="46" t="s">
        <v>7</v>
      </c>
      <c r="G13" s="14"/>
      <c r="H13" s="21"/>
      <c r="I13" s="21"/>
      <c r="J13" s="21"/>
      <c r="K13" s="21"/>
      <c r="L13" s="21"/>
      <c r="M13" s="21"/>
      <c r="N13" s="21"/>
      <c r="O13" s="14"/>
      <c r="P13" s="21"/>
    </row>
    <row r="14" spans="1:28" ht="24" customHeight="1" x14ac:dyDescent="0.25">
      <c r="C14" s="27"/>
      <c r="D14" s="28"/>
      <c r="E14" s="34"/>
      <c r="F14" s="35"/>
      <c r="G14" s="15" t="s">
        <v>85</v>
      </c>
      <c r="H14" s="66" t="str">
        <f>IFERROR(VLOOKUP($P$11,BDarticles!$A$3:$K$2000,3,FALSE),"")</f>
        <v/>
      </c>
      <c r="I14" s="66"/>
      <c r="J14" s="66"/>
      <c r="K14" s="17" t="s">
        <v>86</v>
      </c>
      <c r="L14" s="66" t="str">
        <f>IFERROR(VLOOKUP($P$11,BDarticles!$A$3:$K$2000,4,FALSE),"")</f>
        <v/>
      </c>
      <c r="M14" s="66"/>
      <c r="N14" s="21"/>
      <c r="O14" s="17" t="s">
        <v>87</v>
      </c>
      <c r="P14" s="22">
        <v>1</v>
      </c>
    </row>
    <row r="15" spans="1:28" ht="24" customHeight="1" x14ac:dyDescent="0.25">
      <c r="C15" s="27"/>
      <c r="D15" s="28"/>
      <c r="E15" s="34"/>
      <c r="F15" s="35"/>
      <c r="H15" s="11"/>
      <c r="I15" s="10"/>
      <c r="J15" s="10"/>
      <c r="L15" s="11"/>
      <c r="M15" s="10"/>
      <c r="N15" s="10"/>
    </row>
    <row r="16" spans="1:28" ht="24" customHeight="1" x14ac:dyDescent="0.25">
      <c r="C16" s="27"/>
      <c r="D16" s="28"/>
      <c r="E16" s="34"/>
      <c r="F16" s="35"/>
      <c r="N16" s="12"/>
    </row>
    <row r="17" spans="3:15" ht="24" customHeight="1" x14ac:dyDescent="0.25">
      <c r="C17" s="27"/>
      <c r="D17" s="28"/>
      <c r="E17" s="34"/>
      <c r="F17" s="35"/>
    </row>
    <row r="18" spans="3:15" ht="24" customHeight="1" x14ac:dyDescent="0.25">
      <c r="C18" s="27"/>
      <c r="D18" s="28"/>
      <c r="E18" s="34"/>
      <c r="F18" s="35"/>
    </row>
    <row r="19" spans="3:15" ht="24" customHeight="1" x14ac:dyDescent="0.25">
      <c r="C19" s="27"/>
      <c r="D19" s="28"/>
      <c r="E19" s="34"/>
      <c r="F19" s="35"/>
    </row>
    <row r="20" spans="3:15" ht="24" customHeight="1" x14ac:dyDescent="0.25">
      <c r="C20" s="27"/>
      <c r="D20" s="28"/>
      <c r="E20" s="34"/>
      <c r="F20" s="35"/>
      <c r="H20" s="17" t="s">
        <v>91</v>
      </c>
      <c r="I20" s="37">
        <f>SUMIF(C14:C120,"&lt;&gt;",F14:F120)</f>
        <v>0</v>
      </c>
    </row>
    <row r="21" spans="3:15" ht="24" customHeight="1" x14ac:dyDescent="0.25">
      <c r="C21" s="27"/>
      <c r="D21" s="28"/>
      <c r="E21" s="34"/>
      <c r="F21" s="35"/>
      <c r="H21" s="17"/>
      <c r="I21" s="38"/>
    </row>
    <row r="22" spans="3:15" ht="24" customHeight="1" x14ac:dyDescent="0.25">
      <c r="C22" s="27"/>
      <c r="D22" s="28"/>
      <c r="F22" s="35"/>
      <c r="H22" s="17" t="s">
        <v>92</v>
      </c>
      <c r="I22" s="37"/>
    </row>
    <row r="23" spans="3:15" ht="24" customHeight="1" x14ac:dyDescent="0.25">
      <c r="C23" s="27"/>
      <c r="D23" s="28"/>
      <c r="H23" s="17"/>
      <c r="I23" s="38"/>
    </row>
    <row r="24" spans="3:15" ht="24" customHeight="1" x14ac:dyDescent="0.25">
      <c r="C24" s="27"/>
      <c r="D24" s="28"/>
      <c r="E24" s="41"/>
      <c r="F24" s="42"/>
      <c r="H24" s="17" t="s">
        <v>93</v>
      </c>
      <c r="I24" s="37">
        <f>I20-I22</f>
        <v>0</v>
      </c>
    </row>
    <row r="25" spans="3:15" ht="24" customHeight="1" x14ac:dyDescent="0.25">
      <c r="C25" s="27"/>
      <c r="D25" s="28"/>
      <c r="H25" s="17"/>
      <c r="I25" s="23"/>
      <c r="J25" s="53"/>
      <c r="K25" s="53"/>
      <c r="N25" s="53"/>
      <c r="O25" s="50"/>
    </row>
    <row r="26" spans="3:15" ht="24" customHeight="1" x14ac:dyDescent="0.25">
      <c r="C26" s="27"/>
      <c r="D26" s="28"/>
      <c r="H26" s="17" t="s">
        <v>94</v>
      </c>
      <c r="I26" s="16"/>
      <c r="J26" s="59" t="s">
        <v>95</v>
      </c>
      <c r="K26" s="59"/>
      <c r="L26" s="52">
        <v>0</v>
      </c>
      <c r="N26" s="53" t="s">
        <v>96</v>
      </c>
      <c r="O26" s="51">
        <f>L26-I24</f>
        <v>0</v>
      </c>
    </row>
    <row r="27" spans="3:15" ht="24" customHeight="1" x14ac:dyDescent="0.25">
      <c r="C27" s="27"/>
      <c r="D27" s="28"/>
    </row>
    <row r="28" spans="3:15" ht="24" customHeight="1" x14ac:dyDescent="0.25">
      <c r="C28" s="27"/>
      <c r="D28" s="28"/>
      <c r="E28" s="34"/>
      <c r="F28" s="35"/>
    </row>
    <row r="29" spans="3:15" ht="24" customHeight="1" x14ac:dyDescent="0.25">
      <c r="C29" s="27"/>
      <c r="D29" s="28"/>
      <c r="E29" s="34"/>
      <c r="F29" s="35"/>
      <c r="H29" s="13"/>
    </row>
    <row r="30" spans="3:15" ht="24" customHeight="1" x14ac:dyDescent="0.25">
      <c r="C30" s="27"/>
      <c r="D30" s="28"/>
      <c r="E30" s="34"/>
      <c r="F30" s="35"/>
    </row>
    <row r="31" spans="3:15" ht="24" customHeight="1" x14ac:dyDescent="0.25">
      <c r="C31" s="27"/>
      <c r="D31" s="28"/>
      <c r="E31" s="34"/>
      <c r="F31" s="35"/>
    </row>
    <row r="32" spans="3:15" ht="24" customHeight="1" x14ac:dyDescent="0.25">
      <c r="C32" s="27"/>
      <c r="D32" s="28"/>
      <c r="E32" s="34"/>
      <c r="F32" s="35"/>
    </row>
    <row r="33" spans="3:6" ht="24" customHeight="1" x14ac:dyDescent="0.25">
      <c r="C33" s="27"/>
      <c r="D33" s="28"/>
      <c r="E33" s="34"/>
      <c r="F33" s="35"/>
    </row>
    <row r="34" spans="3:6" ht="24" customHeight="1" x14ac:dyDescent="0.25">
      <c r="C34" s="27"/>
      <c r="D34" s="28"/>
      <c r="E34" s="34"/>
      <c r="F34" s="35"/>
    </row>
    <row r="35" spans="3:6" ht="24" customHeight="1" x14ac:dyDescent="0.25">
      <c r="C35" s="27"/>
      <c r="D35" s="28"/>
      <c r="E35" s="34"/>
      <c r="F35" s="35"/>
    </row>
    <row r="36" spans="3:6" ht="24" customHeight="1" x14ac:dyDescent="0.25">
      <c r="C36" s="27"/>
      <c r="D36" s="28"/>
      <c r="E36" s="34"/>
      <c r="F36" s="35"/>
    </row>
    <row r="37" spans="3:6" ht="24" customHeight="1" x14ac:dyDescent="0.25">
      <c r="C37" s="27"/>
      <c r="D37" s="28"/>
      <c r="E37" s="34"/>
      <c r="F37" s="35"/>
    </row>
    <row r="38" spans="3:6" ht="24" customHeight="1" x14ac:dyDescent="0.25">
      <c r="C38" s="27"/>
      <c r="D38" s="28"/>
      <c r="E38" s="34"/>
      <c r="F38" s="35"/>
    </row>
    <row r="39" spans="3:6" ht="24" customHeight="1" x14ac:dyDescent="0.25">
      <c r="C39" s="27"/>
      <c r="D39" s="28"/>
      <c r="E39" s="34"/>
      <c r="F39" s="35"/>
    </row>
    <row r="40" spans="3:6" ht="24" customHeight="1" x14ac:dyDescent="0.25">
      <c r="C40" s="27"/>
      <c r="D40" s="28"/>
      <c r="E40" s="34"/>
      <c r="F40" s="35"/>
    </row>
    <row r="41" spans="3:6" ht="24" customHeight="1" x14ac:dyDescent="0.25">
      <c r="C41" s="27"/>
      <c r="D41" s="28"/>
      <c r="E41" s="34"/>
      <c r="F41" s="35"/>
    </row>
    <row r="42" spans="3:6" ht="24" customHeight="1" x14ac:dyDescent="0.25">
      <c r="C42" s="27"/>
      <c r="D42" s="28"/>
      <c r="E42" s="34"/>
      <c r="F42" s="35"/>
    </row>
    <row r="43" spans="3:6" ht="24" customHeight="1" x14ac:dyDescent="0.25">
      <c r="C43" s="27"/>
      <c r="D43" s="28"/>
      <c r="E43" s="34"/>
      <c r="F43" s="35"/>
    </row>
    <row r="44" spans="3:6" ht="24" customHeight="1" x14ac:dyDescent="0.25">
      <c r="C44" s="27"/>
      <c r="D44" s="28"/>
      <c r="E44" s="34"/>
      <c r="F44" s="35"/>
    </row>
    <row r="45" spans="3:6" ht="24" customHeight="1" x14ac:dyDescent="0.25">
      <c r="C45" s="27"/>
      <c r="D45" s="28"/>
      <c r="E45" s="34"/>
      <c r="F45" s="35"/>
    </row>
    <row r="46" spans="3:6" ht="24" customHeight="1" x14ac:dyDescent="0.25">
      <c r="C46" s="27"/>
      <c r="D46" s="28"/>
      <c r="E46" s="34"/>
      <c r="F46" s="35"/>
    </row>
    <row r="47" spans="3:6" ht="24" customHeight="1" x14ac:dyDescent="0.25">
      <c r="C47" s="27"/>
      <c r="D47" s="28"/>
      <c r="E47" s="34"/>
      <c r="F47" s="35"/>
    </row>
    <row r="48" spans="3:6" ht="24" customHeight="1" x14ac:dyDescent="0.25">
      <c r="C48" s="27"/>
      <c r="D48" s="28"/>
      <c r="E48" s="34"/>
      <c r="F48" s="35"/>
    </row>
    <row r="49" spans="3:6" ht="24" customHeight="1" x14ac:dyDescent="0.25">
      <c r="C49" s="27"/>
      <c r="D49" s="28"/>
      <c r="E49" s="34"/>
      <c r="F49" s="35"/>
    </row>
    <row r="50" spans="3:6" ht="24" customHeight="1" x14ac:dyDescent="0.25">
      <c r="C50" s="27"/>
    </row>
    <row r="51" spans="3:6" ht="24" customHeight="1" x14ac:dyDescent="0.25">
      <c r="C51" s="27"/>
    </row>
    <row r="52" spans="3:6" ht="24" customHeight="1" x14ac:dyDescent="0.25">
      <c r="C52" s="27"/>
    </row>
    <row r="53" spans="3:6" ht="24" customHeight="1" x14ac:dyDescent="0.25">
      <c r="C53" s="27"/>
    </row>
    <row r="54" spans="3:6" ht="24" customHeight="1" x14ac:dyDescent="0.25">
      <c r="C54" s="27"/>
    </row>
    <row r="55" spans="3:6" ht="24" customHeight="1" x14ac:dyDescent="0.25">
      <c r="C55" s="27"/>
    </row>
    <row r="56" spans="3:6" ht="24" customHeight="1" x14ac:dyDescent="0.25">
      <c r="C56" s="27"/>
    </row>
    <row r="57" spans="3:6" ht="24" customHeight="1" x14ac:dyDescent="0.25">
      <c r="C57" s="27"/>
    </row>
    <row r="58" spans="3:6" ht="24" customHeight="1" x14ac:dyDescent="0.25">
      <c r="C58" s="27"/>
    </row>
    <row r="59" spans="3:6" ht="24" customHeight="1" x14ac:dyDescent="0.25">
      <c r="C59" s="27"/>
    </row>
    <row r="60" spans="3:6" ht="24" customHeight="1" x14ac:dyDescent="0.25">
      <c r="C60" s="27"/>
    </row>
    <row r="61" spans="3:6" ht="24" customHeight="1" x14ac:dyDescent="0.25">
      <c r="C61" s="27"/>
    </row>
    <row r="62" spans="3:6" ht="24" customHeight="1" x14ac:dyDescent="0.25">
      <c r="C62" s="27"/>
    </row>
    <row r="63" spans="3:6" ht="24" customHeight="1" x14ac:dyDescent="0.25">
      <c r="C63" s="27"/>
    </row>
    <row r="64" spans="3:6" ht="24" customHeight="1" x14ac:dyDescent="0.25">
      <c r="C64" s="27"/>
    </row>
    <row r="65" spans="3:3" ht="24" customHeight="1" x14ac:dyDescent="0.25">
      <c r="C65" s="27"/>
    </row>
    <row r="66" spans="3:3" ht="24" customHeight="1" x14ac:dyDescent="0.25">
      <c r="C66" s="27"/>
    </row>
    <row r="67" spans="3:3" ht="24" customHeight="1" x14ac:dyDescent="0.25">
      <c r="C67" s="27"/>
    </row>
    <row r="68" spans="3:3" ht="24" customHeight="1" x14ac:dyDescent="0.25">
      <c r="C68" s="27"/>
    </row>
    <row r="69" spans="3:3" ht="24" customHeight="1" x14ac:dyDescent="0.25">
      <c r="C69" s="27"/>
    </row>
    <row r="70" spans="3:3" ht="24" customHeight="1" x14ac:dyDescent="0.25">
      <c r="C70" s="27"/>
    </row>
    <row r="71" spans="3:3" ht="24" customHeight="1" x14ac:dyDescent="0.25">
      <c r="C71" s="27"/>
    </row>
    <row r="72" spans="3:3" ht="24" customHeight="1" x14ac:dyDescent="0.25">
      <c r="C72" s="27"/>
    </row>
    <row r="73" spans="3:3" ht="24" customHeight="1" x14ac:dyDescent="0.25">
      <c r="C73" s="27"/>
    </row>
    <row r="74" spans="3:3" ht="24" customHeight="1" x14ac:dyDescent="0.25">
      <c r="C74" s="27"/>
    </row>
    <row r="75" spans="3:3" ht="24" customHeight="1" x14ac:dyDescent="0.25">
      <c r="C75" s="27"/>
    </row>
    <row r="76" spans="3:3" ht="24" customHeight="1" x14ac:dyDescent="0.25">
      <c r="C76" s="27"/>
    </row>
    <row r="77" spans="3:3" ht="24" customHeight="1" x14ac:dyDescent="0.25">
      <c r="C77" s="27"/>
    </row>
    <row r="78" spans="3:3" ht="24" customHeight="1" x14ac:dyDescent="0.25">
      <c r="C78" s="27"/>
    </row>
    <row r="79" spans="3:3" ht="24" customHeight="1" x14ac:dyDescent="0.25">
      <c r="C79" s="27"/>
    </row>
    <row r="80" spans="3:3" ht="24" customHeight="1" x14ac:dyDescent="0.25">
      <c r="C80" s="27"/>
    </row>
    <row r="81" spans="3:3" ht="24" customHeight="1" x14ac:dyDescent="0.25">
      <c r="C81" s="27"/>
    </row>
    <row r="82" spans="3:3" ht="24" customHeight="1" x14ac:dyDescent="0.25">
      <c r="C82" s="27"/>
    </row>
    <row r="83" spans="3:3" ht="24" customHeight="1" x14ac:dyDescent="0.25">
      <c r="C83" s="27"/>
    </row>
    <row r="84" spans="3:3" ht="24" customHeight="1" x14ac:dyDescent="0.25">
      <c r="C84" s="27"/>
    </row>
    <row r="85" spans="3:3" ht="24" customHeight="1" x14ac:dyDescent="0.25">
      <c r="C85" s="27"/>
    </row>
    <row r="86" spans="3:3" ht="24" customHeight="1" x14ac:dyDescent="0.25">
      <c r="C86" s="27"/>
    </row>
    <row r="87" spans="3:3" ht="24" customHeight="1" x14ac:dyDescent="0.25">
      <c r="C87" s="27"/>
    </row>
    <row r="88" spans="3:3" ht="24" customHeight="1" x14ac:dyDescent="0.25">
      <c r="C88" s="27"/>
    </row>
    <row r="89" spans="3:3" ht="24" customHeight="1" x14ac:dyDescent="0.25">
      <c r="C89" s="27"/>
    </row>
    <row r="90" spans="3:3" ht="24" customHeight="1" x14ac:dyDescent="0.25">
      <c r="C90" s="27"/>
    </row>
    <row r="91" spans="3:3" ht="24" customHeight="1" x14ac:dyDescent="0.25">
      <c r="C91" s="27"/>
    </row>
    <row r="92" spans="3:3" ht="24" customHeight="1" x14ac:dyDescent="0.25">
      <c r="C92" s="27"/>
    </row>
    <row r="93" spans="3:3" ht="24" customHeight="1" x14ac:dyDescent="0.25">
      <c r="C93" s="27"/>
    </row>
    <row r="94" spans="3:3" ht="24" customHeight="1" x14ac:dyDescent="0.25">
      <c r="C94" s="27"/>
    </row>
    <row r="95" spans="3:3" ht="24" customHeight="1" x14ac:dyDescent="0.25">
      <c r="C95" s="27"/>
    </row>
    <row r="96" spans="3:3" ht="24" customHeight="1" x14ac:dyDescent="0.25">
      <c r="C96" s="27"/>
    </row>
    <row r="97" spans="3:3" ht="24" customHeight="1" x14ac:dyDescent="0.25">
      <c r="C97" s="27"/>
    </row>
    <row r="98" spans="3:3" ht="24" customHeight="1" x14ac:dyDescent="0.25">
      <c r="C98" s="27"/>
    </row>
    <row r="99" spans="3:3" ht="24" customHeight="1" x14ac:dyDescent="0.25">
      <c r="C99" s="27"/>
    </row>
    <row r="100" spans="3:3" ht="24" customHeight="1" x14ac:dyDescent="0.25">
      <c r="C100" s="27"/>
    </row>
    <row r="101" spans="3:3" ht="24" customHeight="1" x14ac:dyDescent="0.25">
      <c r="C101" s="27"/>
    </row>
    <row r="102" spans="3:3" ht="24" customHeight="1" x14ac:dyDescent="0.25">
      <c r="C102" s="27"/>
    </row>
    <row r="103" spans="3:3" ht="24" customHeight="1" x14ac:dyDescent="0.25">
      <c r="C103" s="27"/>
    </row>
    <row r="104" spans="3:3" ht="24" customHeight="1" x14ac:dyDescent="0.25">
      <c r="C104" s="27"/>
    </row>
    <row r="105" spans="3:3" ht="24" customHeight="1" x14ac:dyDescent="0.25">
      <c r="C105" s="27"/>
    </row>
    <row r="106" spans="3:3" ht="24" customHeight="1" x14ac:dyDescent="0.25">
      <c r="C106" s="27"/>
    </row>
    <row r="107" spans="3:3" ht="24" customHeight="1" x14ac:dyDescent="0.25">
      <c r="C107" s="27"/>
    </row>
    <row r="108" spans="3:3" ht="24" customHeight="1" x14ac:dyDescent="0.25">
      <c r="C108" s="27"/>
    </row>
    <row r="109" spans="3:3" ht="24" customHeight="1" x14ac:dyDescent="0.25">
      <c r="C109" s="27"/>
    </row>
    <row r="110" spans="3:3" ht="24" customHeight="1" x14ac:dyDescent="0.25">
      <c r="C110" s="27"/>
    </row>
    <row r="111" spans="3:3" ht="24" customHeight="1" x14ac:dyDescent="0.25">
      <c r="C111" s="27"/>
    </row>
    <row r="112" spans="3:3" ht="24" customHeight="1" x14ac:dyDescent="0.25">
      <c r="C112" s="27"/>
    </row>
    <row r="113" spans="3:3" ht="24" customHeight="1" x14ac:dyDescent="0.25">
      <c r="C113" s="27"/>
    </row>
    <row r="114" spans="3:3" ht="24" customHeight="1" x14ac:dyDescent="0.25">
      <c r="C114" s="27"/>
    </row>
    <row r="115" spans="3:3" ht="24" customHeight="1" x14ac:dyDescent="0.25">
      <c r="C115" s="27"/>
    </row>
    <row r="116" spans="3:3" ht="24" customHeight="1" x14ac:dyDescent="0.25">
      <c r="C116" s="27"/>
    </row>
    <row r="117" spans="3:3" ht="24" customHeight="1" x14ac:dyDescent="0.25">
      <c r="C117" s="27"/>
    </row>
    <row r="118" spans="3:3" ht="24" customHeight="1" x14ac:dyDescent="0.25">
      <c r="C118" s="27"/>
    </row>
    <row r="119" spans="3:3" ht="24" customHeight="1" x14ac:dyDescent="0.25">
      <c r="C119" s="27"/>
    </row>
    <row r="120" spans="3:3" ht="24" customHeight="1" x14ac:dyDescent="0.25">
      <c r="C120" s="27"/>
    </row>
    <row r="121" spans="3:3" ht="24" customHeight="1" x14ac:dyDescent="0.25">
      <c r="C121" s="27"/>
    </row>
    <row r="122" spans="3:3" ht="24" customHeight="1" x14ac:dyDescent="0.25">
      <c r="C122" s="27"/>
    </row>
    <row r="123" spans="3:3" ht="24" customHeight="1" x14ac:dyDescent="0.25">
      <c r="C123" s="27"/>
    </row>
    <row r="124" spans="3:3" ht="24" customHeight="1" x14ac:dyDescent="0.25">
      <c r="C124" s="27"/>
    </row>
    <row r="125" spans="3:3" ht="24" customHeight="1" x14ac:dyDescent="0.25">
      <c r="C125" s="27"/>
    </row>
    <row r="126" spans="3:3" ht="24" customHeight="1" x14ac:dyDescent="0.25">
      <c r="C126" s="27"/>
    </row>
    <row r="127" spans="3:3" ht="24" customHeight="1" x14ac:dyDescent="0.25">
      <c r="C127" s="27"/>
    </row>
    <row r="128" spans="3:3" ht="24" customHeight="1" x14ac:dyDescent="0.25">
      <c r="C128" s="27"/>
    </row>
    <row r="129" spans="3:3" ht="24" customHeight="1" x14ac:dyDescent="0.25">
      <c r="C129" s="27"/>
    </row>
    <row r="130" spans="3:3" ht="24" customHeight="1" x14ac:dyDescent="0.25">
      <c r="C130" s="27"/>
    </row>
    <row r="131" spans="3:3" ht="24" customHeight="1" x14ac:dyDescent="0.25">
      <c r="C131" s="27"/>
    </row>
    <row r="132" spans="3:3" ht="24" customHeight="1" x14ac:dyDescent="0.25">
      <c r="C132" s="27"/>
    </row>
    <row r="133" spans="3:3" ht="24" customHeight="1" x14ac:dyDescent="0.25">
      <c r="C133" s="27"/>
    </row>
    <row r="134" spans="3:3" ht="24" customHeight="1" x14ac:dyDescent="0.25">
      <c r="C134" s="27"/>
    </row>
    <row r="135" spans="3:3" ht="24" customHeight="1" x14ac:dyDescent="0.25">
      <c r="C135" s="27"/>
    </row>
    <row r="136" spans="3:3" ht="24" customHeight="1" x14ac:dyDescent="0.25">
      <c r="C136" s="27"/>
    </row>
    <row r="137" spans="3:3" ht="24" customHeight="1" x14ac:dyDescent="0.25">
      <c r="C137" s="27"/>
    </row>
    <row r="138" spans="3:3" ht="24" customHeight="1" x14ac:dyDescent="0.25">
      <c r="C138" s="27"/>
    </row>
    <row r="139" spans="3:3" ht="24" customHeight="1" x14ac:dyDescent="0.25">
      <c r="C139" s="27"/>
    </row>
    <row r="140" spans="3:3" ht="24" customHeight="1" x14ac:dyDescent="0.25">
      <c r="C140" s="27"/>
    </row>
    <row r="141" spans="3:3" ht="24" customHeight="1" x14ac:dyDescent="0.25">
      <c r="C141" s="27"/>
    </row>
    <row r="142" spans="3:3" ht="24" customHeight="1" x14ac:dyDescent="0.25">
      <c r="C142" s="27"/>
    </row>
    <row r="143" spans="3:3" ht="24" customHeight="1" x14ac:dyDescent="0.25">
      <c r="C143" s="27"/>
    </row>
    <row r="144" spans="3:3" ht="24" customHeight="1" x14ac:dyDescent="0.25">
      <c r="C144" s="27"/>
    </row>
    <row r="145" spans="3:3" ht="24" customHeight="1" x14ac:dyDescent="0.25">
      <c r="C145" s="27"/>
    </row>
    <row r="146" spans="3:3" ht="24" customHeight="1" x14ac:dyDescent="0.25">
      <c r="C146" s="27"/>
    </row>
    <row r="147" spans="3:3" ht="24" customHeight="1" x14ac:dyDescent="0.25">
      <c r="C147" s="27"/>
    </row>
    <row r="148" spans="3:3" ht="24" customHeight="1" x14ac:dyDescent="0.25">
      <c r="C148" s="27"/>
    </row>
    <row r="149" spans="3:3" ht="24" customHeight="1" x14ac:dyDescent="0.25">
      <c r="C149" s="27"/>
    </row>
    <row r="150" spans="3:3" ht="24" customHeight="1" x14ac:dyDescent="0.25">
      <c r="C150" s="27"/>
    </row>
    <row r="151" spans="3:3" ht="24" customHeight="1" x14ac:dyDescent="0.25">
      <c r="C151" s="27"/>
    </row>
    <row r="152" spans="3:3" ht="24" customHeight="1" x14ac:dyDescent="0.25">
      <c r="C152" s="27"/>
    </row>
    <row r="153" spans="3:3" ht="24" customHeight="1" x14ac:dyDescent="0.25">
      <c r="C153" s="27"/>
    </row>
    <row r="154" spans="3:3" ht="24" customHeight="1" x14ac:dyDescent="0.25">
      <c r="C154" s="27"/>
    </row>
    <row r="155" spans="3:3" ht="24" customHeight="1" x14ac:dyDescent="0.25">
      <c r="C155" s="27"/>
    </row>
    <row r="156" spans="3:3" ht="24" customHeight="1" x14ac:dyDescent="0.25">
      <c r="C156" s="27"/>
    </row>
    <row r="157" spans="3:3" ht="24" customHeight="1" x14ac:dyDescent="0.25">
      <c r="C157" s="27"/>
    </row>
    <row r="158" spans="3:3" ht="24" customHeight="1" x14ac:dyDescent="0.25">
      <c r="C158" s="27"/>
    </row>
    <row r="159" spans="3:3" ht="24" customHeight="1" x14ac:dyDescent="0.25">
      <c r="C159" s="27"/>
    </row>
    <row r="160" spans="3:3" ht="24" customHeight="1" x14ac:dyDescent="0.25">
      <c r="C160" s="27"/>
    </row>
    <row r="161" spans="3:3" ht="24" customHeight="1" x14ac:dyDescent="0.25">
      <c r="C161" s="27"/>
    </row>
    <row r="162" spans="3:3" ht="24" customHeight="1" x14ac:dyDescent="0.25">
      <c r="C162" s="27"/>
    </row>
    <row r="163" spans="3:3" ht="24" customHeight="1" x14ac:dyDescent="0.25">
      <c r="C163" s="27"/>
    </row>
    <row r="164" spans="3:3" ht="24" customHeight="1" x14ac:dyDescent="0.25">
      <c r="C164" s="27"/>
    </row>
    <row r="165" spans="3:3" ht="24" customHeight="1" x14ac:dyDescent="0.25">
      <c r="C165" s="27"/>
    </row>
    <row r="166" spans="3:3" ht="24" customHeight="1" x14ac:dyDescent="0.25">
      <c r="C166" s="27"/>
    </row>
    <row r="167" spans="3:3" ht="24" customHeight="1" x14ac:dyDescent="0.25">
      <c r="C167" s="27"/>
    </row>
    <row r="168" spans="3:3" ht="24" customHeight="1" x14ac:dyDescent="0.25">
      <c r="C168" s="27"/>
    </row>
    <row r="169" spans="3:3" ht="24" customHeight="1" x14ac:dyDescent="0.25">
      <c r="C169" s="27"/>
    </row>
    <row r="170" spans="3:3" ht="24" customHeight="1" x14ac:dyDescent="0.25">
      <c r="C170" s="27"/>
    </row>
    <row r="171" spans="3:3" ht="24" customHeight="1" x14ac:dyDescent="0.25">
      <c r="C171" s="27"/>
    </row>
    <row r="172" spans="3:3" ht="24" customHeight="1" x14ac:dyDescent="0.25">
      <c r="C172" s="27"/>
    </row>
    <row r="173" spans="3:3" ht="24" customHeight="1" x14ac:dyDescent="0.25">
      <c r="C173" s="27"/>
    </row>
    <row r="174" spans="3:3" ht="24" customHeight="1" x14ac:dyDescent="0.25">
      <c r="C174" s="27"/>
    </row>
    <row r="175" spans="3:3" ht="24" customHeight="1" x14ac:dyDescent="0.25">
      <c r="C175" s="27"/>
    </row>
    <row r="176" spans="3:3" ht="24" customHeight="1" x14ac:dyDescent="0.25">
      <c r="C176" s="27"/>
    </row>
    <row r="177" spans="3:3" ht="24" customHeight="1" x14ac:dyDescent="0.25">
      <c r="C177" s="27"/>
    </row>
    <row r="178" spans="3:3" ht="24" customHeight="1" x14ac:dyDescent="0.25">
      <c r="C178" s="27"/>
    </row>
    <row r="179" spans="3:3" ht="24" customHeight="1" x14ac:dyDescent="0.25">
      <c r="C179" s="27"/>
    </row>
    <row r="180" spans="3:3" ht="24" customHeight="1" x14ac:dyDescent="0.25">
      <c r="C180" s="27"/>
    </row>
    <row r="181" spans="3:3" ht="24" customHeight="1" x14ac:dyDescent="0.25">
      <c r="C181" s="27"/>
    </row>
    <row r="182" spans="3:3" ht="24" customHeight="1" x14ac:dyDescent="0.25">
      <c r="C182" s="27"/>
    </row>
    <row r="183" spans="3:3" ht="24" customHeight="1" x14ac:dyDescent="0.25">
      <c r="C183" s="27"/>
    </row>
    <row r="184" spans="3:3" ht="24" customHeight="1" x14ac:dyDescent="0.25">
      <c r="C184" s="27"/>
    </row>
    <row r="185" spans="3:3" ht="24" customHeight="1" x14ac:dyDescent="0.25">
      <c r="C185" s="27"/>
    </row>
    <row r="186" spans="3:3" ht="24" customHeight="1" x14ac:dyDescent="0.25">
      <c r="C186" s="27"/>
    </row>
    <row r="187" spans="3:3" ht="24" customHeight="1" x14ac:dyDescent="0.25">
      <c r="C187" s="27"/>
    </row>
    <row r="188" spans="3:3" ht="24" customHeight="1" x14ac:dyDescent="0.25">
      <c r="C188" s="27"/>
    </row>
    <row r="189" spans="3:3" ht="24" customHeight="1" x14ac:dyDescent="0.25">
      <c r="C189" s="27"/>
    </row>
    <row r="190" spans="3:3" ht="24" customHeight="1" x14ac:dyDescent="0.25">
      <c r="C190" s="27"/>
    </row>
    <row r="191" spans="3:3" ht="24" customHeight="1" x14ac:dyDescent="0.25">
      <c r="C191" s="27"/>
    </row>
    <row r="192" spans="3:3" ht="24" customHeight="1" x14ac:dyDescent="0.25">
      <c r="C192" s="27"/>
    </row>
    <row r="193" spans="3:3" ht="24" customHeight="1" x14ac:dyDescent="0.25">
      <c r="C193" s="27"/>
    </row>
    <row r="194" spans="3:3" ht="24" customHeight="1" x14ac:dyDescent="0.25">
      <c r="C194" s="27"/>
    </row>
    <row r="195" spans="3:3" ht="24" customHeight="1" x14ac:dyDescent="0.25">
      <c r="C195" s="27"/>
    </row>
    <row r="196" spans="3:3" ht="24" customHeight="1" x14ac:dyDescent="0.25">
      <c r="C196" s="27"/>
    </row>
    <row r="197" spans="3:3" ht="24" customHeight="1" x14ac:dyDescent="0.25">
      <c r="C197" s="27"/>
    </row>
    <row r="198" spans="3:3" ht="24" customHeight="1" x14ac:dyDescent="0.25">
      <c r="C198" s="27"/>
    </row>
    <row r="199" spans="3:3" ht="24" customHeight="1" x14ac:dyDescent="0.25">
      <c r="C199" s="27"/>
    </row>
    <row r="200" spans="3:3" ht="24" customHeight="1" x14ac:dyDescent="0.25">
      <c r="C200" s="27"/>
    </row>
    <row r="201" spans="3:3" ht="24" customHeight="1" x14ac:dyDescent="0.25">
      <c r="C201" s="27"/>
    </row>
    <row r="202" spans="3:3" ht="24" customHeight="1" x14ac:dyDescent="0.25">
      <c r="C202" s="27"/>
    </row>
    <row r="203" spans="3:3" ht="24" customHeight="1" x14ac:dyDescent="0.25">
      <c r="C203" s="27"/>
    </row>
    <row r="204" spans="3:3" ht="24" customHeight="1" x14ac:dyDescent="0.25">
      <c r="C204" s="27"/>
    </row>
    <row r="205" spans="3:3" ht="24" customHeight="1" x14ac:dyDescent="0.25">
      <c r="C205" s="27"/>
    </row>
    <row r="206" spans="3:3" ht="24" customHeight="1" x14ac:dyDescent="0.25">
      <c r="C206" s="27"/>
    </row>
    <row r="207" spans="3:3" ht="24" customHeight="1" x14ac:dyDescent="0.25">
      <c r="C207" s="27"/>
    </row>
    <row r="208" spans="3:3" ht="24" customHeight="1" x14ac:dyDescent="0.25">
      <c r="C208" s="27"/>
    </row>
    <row r="209" spans="3:3" ht="24" customHeight="1" x14ac:dyDescent="0.25">
      <c r="C209" s="27"/>
    </row>
    <row r="210" spans="3:3" ht="24" customHeight="1" x14ac:dyDescent="0.25">
      <c r="C210" s="27"/>
    </row>
    <row r="211" spans="3:3" ht="24" customHeight="1" x14ac:dyDescent="0.25">
      <c r="C211" s="27"/>
    </row>
    <row r="212" spans="3:3" ht="24" customHeight="1" x14ac:dyDescent="0.25">
      <c r="C212" s="27"/>
    </row>
    <row r="213" spans="3:3" ht="24" customHeight="1" x14ac:dyDescent="0.25">
      <c r="C213" s="27"/>
    </row>
    <row r="214" spans="3:3" ht="24" customHeight="1" x14ac:dyDescent="0.25">
      <c r="C214" s="27"/>
    </row>
    <row r="215" spans="3:3" ht="24" customHeight="1" x14ac:dyDescent="0.25">
      <c r="C215" s="27"/>
    </row>
    <row r="216" spans="3:3" ht="24" customHeight="1" x14ac:dyDescent="0.25">
      <c r="C216" s="27"/>
    </row>
    <row r="217" spans="3:3" ht="24" customHeight="1" x14ac:dyDescent="0.25">
      <c r="C217" s="27"/>
    </row>
    <row r="218" spans="3:3" ht="24" customHeight="1" x14ac:dyDescent="0.25">
      <c r="C218" s="27"/>
    </row>
    <row r="219" spans="3:3" ht="24" customHeight="1" x14ac:dyDescent="0.25">
      <c r="C219" s="27"/>
    </row>
    <row r="220" spans="3:3" ht="24" customHeight="1" x14ac:dyDescent="0.25"/>
    <row r="221" spans="3:3" ht="24" customHeight="1" x14ac:dyDescent="0.25"/>
    <row r="222" spans="3:3" ht="24" customHeight="1" x14ac:dyDescent="0.25"/>
    <row r="223" spans="3:3" ht="24" customHeight="1" x14ac:dyDescent="0.25"/>
    <row r="224" spans="3:3" ht="24" customHeight="1" x14ac:dyDescent="0.25"/>
    <row r="225" ht="24" customHeight="1" x14ac:dyDescent="0.25"/>
    <row r="226" ht="24" customHeight="1" x14ac:dyDescent="0.25"/>
    <row r="227" ht="24" customHeight="1" x14ac:dyDescent="0.25"/>
    <row r="228" ht="24" customHeight="1" x14ac:dyDescent="0.25"/>
    <row r="229" ht="24" customHeight="1" x14ac:dyDescent="0.25"/>
    <row r="230" ht="24" customHeight="1" x14ac:dyDescent="0.25"/>
    <row r="231" ht="24" customHeight="1" x14ac:dyDescent="0.25"/>
    <row r="232" ht="24" customHeight="1" x14ac:dyDescent="0.25"/>
    <row r="233" ht="24" customHeight="1" x14ac:dyDescent="0.25"/>
    <row r="234" ht="24" customHeight="1" x14ac:dyDescent="0.25"/>
    <row r="235" ht="24" customHeight="1" x14ac:dyDescent="0.25"/>
    <row r="236" ht="24" customHeight="1" x14ac:dyDescent="0.25"/>
    <row r="237" ht="24" customHeight="1" x14ac:dyDescent="0.25"/>
    <row r="238" ht="24" customHeight="1" x14ac:dyDescent="0.25"/>
    <row r="239" ht="24" customHeight="1" x14ac:dyDescent="0.25"/>
    <row r="240" ht="24" customHeight="1" x14ac:dyDescent="0.25"/>
    <row r="241" ht="24" customHeight="1" x14ac:dyDescent="0.25"/>
    <row r="242" ht="24" customHeight="1" x14ac:dyDescent="0.25"/>
    <row r="243" ht="24" customHeight="1" x14ac:dyDescent="0.25"/>
    <row r="244" ht="24" customHeight="1" x14ac:dyDescent="0.25"/>
    <row r="245" ht="24" customHeight="1" x14ac:dyDescent="0.25"/>
    <row r="246" ht="24" customHeight="1" x14ac:dyDescent="0.25"/>
    <row r="247" ht="24" customHeight="1" x14ac:dyDescent="0.25"/>
    <row r="248" ht="24" customHeight="1" x14ac:dyDescent="0.25"/>
    <row r="249" ht="24" customHeight="1" x14ac:dyDescent="0.25"/>
    <row r="250" ht="24" customHeight="1" x14ac:dyDescent="0.25"/>
    <row r="251" ht="24" customHeight="1" x14ac:dyDescent="0.25"/>
    <row r="252" ht="24" customHeight="1" x14ac:dyDescent="0.25"/>
    <row r="253" ht="24" customHeight="1" x14ac:dyDescent="0.25"/>
    <row r="254" ht="24" customHeight="1" x14ac:dyDescent="0.25"/>
    <row r="255" ht="24" customHeight="1" x14ac:dyDescent="0.25"/>
    <row r="256" ht="24" customHeight="1" x14ac:dyDescent="0.25"/>
    <row r="257" ht="24" customHeight="1" x14ac:dyDescent="0.25"/>
    <row r="258" ht="24" customHeight="1" x14ac:dyDescent="0.25"/>
    <row r="259" ht="24" customHeight="1" x14ac:dyDescent="0.25"/>
  </sheetData>
  <mergeCells count="14">
    <mergeCell ref="P11:P12"/>
    <mergeCell ref="M11:M12"/>
    <mergeCell ref="O11:O12"/>
    <mergeCell ref="H14:J14"/>
    <mergeCell ref="L14:M14"/>
    <mergeCell ref="J26:K26"/>
    <mergeCell ref="J7:N9"/>
    <mergeCell ref="G11:G12"/>
    <mergeCell ref="N11:N12"/>
    <mergeCell ref="C7:F7"/>
    <mergeCell ref="C8:F8"/>
    <mergeCell ref="D9:F9"/>
    <mergeCell ref="D10:F10"/>
    <mergeCell ref="D11:F11"/>
  </mergeCells>
  <conditionalFormatting sqref="C14:F127">
    <cfRule type="expression" dxfId="12" priority="2">
      <formula>$A$10=ROW()</formula>
    </cfRule>
    <cfRule type="expression" dxfId="11" priority="3">
      <formula>$E14="Rendu:"</formula>
    </cfRule>
    <cfRule type="expression" dxfId="10" priority="4">
      <formula>$E14="Net à payer:"</formula>
    </cfRule>
    <cfRule type="expression" dxfId="9" priority="5">
      <formula>$E14="Total:"</formula>
    </cfRule>
  </conditionalFormatting>
  <conditionalFormatting sqref="H14:J14">
    <cfRule type="expression" dxfId="8" priority="1">
      <formula>$P$11&gt;2000</formula>
    </cfRule>
  </conditionalFormatting>
  <pageMargins left="0.7" right="0.7" top="0.75" bottom="0.75" header="0.3" footer="0.3"/>
  <pageSetup paperSize="9" fitToHeight="0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linkedCell="AB7" listFillRange="Rechercher" r:id="rId5">
            <anchor moveWithCells="1">
              <from>
                <xdr:col>7</xdr:col>
                <xdr:colOff>9525</xdr:colOff>
                <xdr:row>10</xdr:row>
                <xdr:rowOff>0</xdr:rowOff>
              </from>
              <to>
                <xdr:col>12</xdr:col>
                <xdr:colOff>133350</xdr:colOff>
                <xdr:row>12</xdr:row>
                <xdr:rowOff>19050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D9E1F-4D72-4959-B6CF-5E2C91C5FF32}">
  <sheetPr codeName="Feuil2"/>
  <dimension ref="A1:L691"/>
  <sheetViews>
    <sheetView topLeftCell="A4" zoomScale="70" zoomScaleNormal="70" workbookViewId="0">
      <selection activeCell="A2" sqref="A2:F691"/>
    </sheetView>
  </sheetViews>
  <sheetFormatPr baseColWidth="10" defaultRowHeight="15" x14ac:dyDescent="0.25"/>
  <cols>
    <col min="1" max="1" width="12.28515625" customWidth="1"/>
    <col min="2" max="2" width="67" customWidth="1"/>
    <col min="3" max="3" width="26.7109375" customWidth="1"/>
    <col min="7" max="7" width="55.28515625" customWidth="1"/>
    <col min="10" max="10" width="20.42578125" customWidth="1"/>
  </cols>
  <sheetData>
    <row r="1" spans="1:12" x14ac:dyDescent="0.25">
      <c r="A1" s="67" t="s">
        <v>11</v>
      </c>
      <c r="B1" s="68"/>
      <c r="C1" s="68"/>
      <c r="D1" s="68"/>
      <c r="E1" s="68"/>
      <c r="F1" s="68"/>
    </row>
    <row r="2" spans="1:12" x14ac:dyDescent="0.25">
      <c r="A2" s="6" t="s">
        <v>12</v>
      </c>
      <c r="B2" s="7" t="s">
        <v>13</v>
      </c>
      <c r="C2" s="7" t="s">
        <v>14</v>
      </c>
      <c r="D2" s="8" t="s">
        <v>15</v>
      </c>
      <c r="E2" s="8" t="s">
        <v>16</v>
      </c>
      <c r="F2" s="8" t="s">
        <v>17</v>
      </c>
      <c r="G2" s="8" t="s">
        <v>18</v>
      </c>
      <c r="H2" s="8" t="s">
        <v>19</v>
      </c>
      <c r="I2" s="8" t="s">
        <v>20</v>
      </c>
      <c r="J2" s="8" t="s">
        <v>21</v>
      </c>
      <c r="K2" s="19" t="s">
        <v>98</v>
      </c>
      <c r="L2" t="e">
        <f>$J$3:INDEX($J$3:$J$2000,MAX($I$3:$I$2000,1))</f>
        <v>#VALUE!</v>
      </c>
    </row>
    <row r="3" spans="1:12" x14ac:dyDescent="0.25">
      <c r="A3" s="6">
        <v>1001</v>
      </c>
      <c r="B3" t="s">
        <v>791</v>
      </c>
      <c r="C3" t="s">
        <v>102</v>
      </c>
      <c r="D3" t="s">
        <v>22</v>
      </c>
      <c r="E3">
        <v>1</v>
      </c>
      <c r="F3">
        <v>1</v>
      </c>
      <c r="G3" t="str">
        <f>B3</f>
        <v>ABD1</v>
      </c>
      <c r="H3">
        <f t="shared" ref="H3:H66" si="0">--ISNUMBER(IFERROR(SEARCH(NomArt,G3,1),""))</f>
        <v>1</v>
      </c>
      <c r="I3">
        <f>IF(H3=1,COUNTIF($H$3:H3,1),"")</f>
        <v>1</v>
      </c>
      <c r="J3" t="str">
        <f>IFERROR(INDEX(Tableau2[Rechercher],MATCH(ROWS($I$3:I3),Tableau2[Position],0)),"")</f>
        <v>ABD1</v>
      </c>
      <c r="K3" s="18">
        <f>Tableau2[[#This Row],[N°ARTICLE]]</f>
        <v>1001</v>
      </c>
    </row>
    <row r="4" spans="1:12" x14ac:dyDescent="0.25">
      <c r="A4" s="6">
        <v>1002</v>
      </c>
      <c r="B4" t="s">
        <v>792</v>
      </c>
      <c r="C4" t="s">
        <v>103</v>
      </c>
      <c r="D4" t="s">
        <v>22</v>
      </c>
      <c r="E4">
        <v>1</v>
      </c>
      <c r="F4">
        <v>2</v>
      </c>
      <c r="G4" t="str">
        <f t="shared" ref="G4:G67" si="1">B4</f>
        <v>BBD2</v>
      </c>
      <c r="H4">
        <f t="shared" si="0"/>
        <v>1</v>
      </c>
      <c r="I4">
        <f>IF(H4=1,COUNTIF($H$3:H4,1),"")</f>
        <v>2</v>
      </c>
      <c r="J4" t="str">
        <f>IFERROR(INDEX(Tableau2[Rechercher],MATCH(ROWS($I$3:I4),Tableau2[Position],0)),"")</f>
        <v>BBD2</v>
      </c>
      <c r="K4" s="18">
        <f>Tableau2[[#This Row],[N°ARTICLE]]</f>
        <v>1002</v>
      </c>
    </row>
    <row r="5" spans="1:12" x14ac:dyDescent="0.25">
      <c r="A5" s="6">
        <v>1003</v>
      </c>
      <c r="B5" t="s">
        <v>793</v>
      </c>
      <c r="C5" t="s">
        <v>104</v>
      </c>
      <c r="D5" t="s">
        <v>22</v>
      </c>
      <c r="E5">
        <v>1</v>
      </c>
      <c r="F5">
        <v>3</v>
      </c>
      <c r="G5" t="str">
        <f t="shared" si="1"/>
        <v>CBD3</v>
      </c>
      <c r="H5">
        <f t="shared" si="0"/>
        <v>1</v>
      </c>
      <c r="I5">
        <f>IF(H5=1,COUNTIF($H$3:H5,1),"")</f>
        <v>3</v>
      </c>
      <c r="J5" t="str">
        <f>IFERROR(INDEX(Tableau2[Rechercher],MATCH(ROWS($I$3:I5),Tableau2[Position],0)),"")</f>
        <v>CBD3</v>
      </c>
      <c r="K5" s="18">
        <f>Tableau2[[#This Row],[N°ARTICLE]]</f>
        <v>1003</v>
      </c>
    </row>
    <row r="6" spans="1:12" x14ac:dyDescent="0.25">
      <c r="A6" s="6">
        <v>1004</v>
      </c>
      <c r="B6" t="s">
        <v>794</v>
      </c>
      <c r="C6" t="s">
        <v>105</v>
      </c>
      <c r="D6" t="s">
        <v>23</v>
      </c>
      <c r="E6">
        <v>1</v>
      </c>
      <c r="F6">
        <v>4</v>
      </c>
      <c r="G6" t="str">
        <f t="shared" si="1"/>
        <v>DBD4</v>
      </c>
      <c r="H6">
        <f t="shared" si="0"/>
        <v>1</v>
      </c>
      <c r="I6">
        <f>IF(H6=1,COUNTIF($H$3:H6,1),"")</f>
        <v>4</v>
      </c>
      <c r="J6" t="str">
        <f>IFERROR(INDEX(Tableau2[Rechercher],MATCH(ROWS($I$3:I6),Tableau2[Position],0)),"")</f>
        <v>DBD4</v>
      </c>
      <c r="K6" s="18">
        <f>Tableau2[[#This Row],[N°ARTICLE]]</f>
        <v>1004</v>
      </c>
    </row>
    <row r="7" spans="1:12" x14ac:dyDescent="0.25">
      <c r="A7" s="6">
        <v>1005</v>
      </c>
      <c r="B7" t="s">
        <v>795</v>
      </c>
      <c r="C7" t="s">
        <v>106</v>
      </c>
      <c r="D7" t="s">
        <v>24</v>
      </c>
      <c r="E7">
        <v>1</v>
      </c>
      <c r="F7">
        <v>5</v>
      </c>
      <c r="G7" t="str">
        <f t="shared" si="1"/>
        <v>EBD5</v>
      </c>
      <c r="H7">
        <f t="shared" si="0"/>
        <v>1</v>
      </c>
      <c r="I7">
        <f>IF(H7=1,COUNTIF($H$3:H7,1),"")</f>
        <v>5</v>
      </c>
      <c r="J7" t="str">
        <f>IFERROR(INDEX(Tableau2[Rechercher],MATCH(ROWS($I$3:I7),Tableau2[Position],0)),"")</f>
        <v>EBD5</v>
      </c>
      <c r="K7" s="18">
        <f>Tableau2[[#This Row],[N°ARTICLE]]</f>
        <v>1005</v>
      </c>
    </row>
    <row r="8" spans="1:12" x14ac:dyDescent="0.25">
      <c r="A8" s="6">
        <v>1006</v>
      </c>
      <c r="B8" t="s">
        <v>796</v>
      </c>
      <c r="C8" t="s">
        <v>107</v>
      </c>
      <c r="D8" t="s">
        <v>23</v>
      </c>
      <c r="E8">
        <v>1</v>
      </c>
      <c r="F8">
        <v>6</v>
      </c>
      <c r="G8" t="str">
        <f t="shared" si="1"/>
        <v>FBD6</v>
      </c>
      <c r="H8">
        <f t="shared" si="0"/>
        <v>1</v>
      </c>
      <c r="I8">
        <f>IF(H8=1,COUNTIF($H$3:H8,1),"")</f>
        <v>6</v>
      </c>
      <c r="J8" t="str">
        <f>IFERROR(INDEX(Tableau2[Rechercher],MATCH(ROWS($I$3:I8),Tableau2[Position],0)),"")</f>
        <v>FBD6</v>
      </c>
      <c r="K8" s="18">
        <f>Tableau2[[#This Row],[N°ARTICLE]]</f>
        <v>1006</v>
      </c>
    </row>
    <row r="9" spans="1:12" x14ac:dyDescent="0.25">
      <c r="A9" s="6">
        <v>1007</v>
      </c>
      <c r="B9" t="s">
        <v>797</v>
      </c>
      <c r="C9" t="s">
        <v>108</v>
      </c>
      <c r="D9" t="s">
        <v>23</v>
      </c>
      <c r="E9">
        <v>1</v>
      </c>
      <c r="F9">
        <v>7</v>
      </c>
      <c r="G9" t="str">
        <f t="shared" si="1"/>
        <v>GBD7</v>
      </c>
      <c r="H9">
        <f t="shared" si="0"/>
        <v>1</v>
      </c>
      <c r="I9">
        <f>IF(H9=1,COUNTIF($H$3:H9,1),"")</f>
        <v>7</v>
      </c>
      <c r="J9" t="str">
        <f>IFERROR(INDEX(Tableau2[Rechercher],MATCH(ROWS($I$3:I9),Tableau2[Position],0)),"")</f>
        <v>GBD7</v>
      </c>
      <c r="K9" s="18">
        <f>Tableau2[[#This Row],[N°ARTICLE]]</f>
        <v>1007</v>
      </c>
    </row>
    <row r="10" spans="1:12" x14ac:dyDescent="0.25">
      <c r="A10" s="6">
        <v>1008</v>
      </c>
      <c r="B10" t="s">
        <v>798</v>
      </c>
      <c r="C10" t="s">
        <v>109</v>
      </c>
      <c r="D10" t="s">
        <v>23</v>
      </c>
      <c r="E10">
        <v>1</v>
      </c>
      <c r="F10">
        <v>8</v>
      </c>
      <c r="G10" t="str">
        <f t="shared" si="1"/>
        <v>HBD8</v>
      </c>
      <c r="H10">
        <f t="shared" si="0"/>
        <v>1</v>
      </c>
      <c r="I10">
        <f>IF(H10=1,COUNTIF($H$3:H10,1),"")</f>
        <v>8</v>
      </c>
      <c r="J10" t="str">
        <f>IFERROR(INDEX(Tableau2[Rechercher],MATCH(ROWS($I$3:I10),Tableau2[Position],0)),"")</f>
        <v>HBD8</v>
      </c>
      <c r="K10" s="18">
        <f>Tableau2[[#This Row],[N°ARTICLE]]</f>
        <v>1008</v>
      </c>
    </row>
    <row r="11" spans="1:12" x14ac:dyDescent="0.25">
      <c r="A11" s="6">
        <v>1009</v>
      </c>
      <c r="B11" t="s">
        <v>799</v>
      </c>
      <c r="C11" t="s">
        <v>110</v>
      </c>
      <c r="D11" t="s">
        <v>23</v>
      </c>
      <c r="E11">
        <v>1</v>
      </c>
      <c r="F11">
        <v>9</v>
      </c>
      <c r="G11" t="str">
        <f t="shared" si="1"/>
        <v>IBD9</v>
      </c>
      <c r="H11">
        <f t="shared" si="0"/>
        <v>1</v>
      </c>
      <c r="I11">
        <f>IF(H11=1,COUNTIF($H$3:H11,1),"")</f>
        <v>9</v>
      </c>
      <c r="J11" t="str">
        <f>IFERROR(INDEX(Tableau2[Rechercher],MATCH(ROWS($I$3:I11),Tableau2[Position],0)),"")</f>
        <v>IBD9</v>
      </c>
      <c r="K11" s="18">
        <f>Tableau2[[#This Row],[N°ARTICLE]]</f>
        <v>1009</v>
      </c>
    </row>
    <row r="12" spans="1:12" x14ac:dyDescent="0.25">
      <c r="A12" s="6">
        <v>1010</v>
      </c>
      <c r="B12" t="s">
        <v>800</v>
      </c>
      <c r="C12" t="s">
        <v>111</v>
      </c>
      <c r="D12" t="s">
        <v>23</v>
      </c>
      <c r="E12">
        <v>1</v>
      </c>
      <c r="F12">
        <v>10</v>
      </c>
      <c r="G12" t="str">
        <f t="shared" si="1"/>
        <v>JBD10</v>
      </c>
      <c r="H12">
        <f t="shared" si="0"/>
        <v>1</v>
      </c>
      <c r="I12">
        <f>IF(H12=1,COUNTIF($H$3:H12,1),"")</f>
        <v>10</v>
      </c>
      <c r="J12" t="str">
        <f>IFERROR(INDEX(Tableau2[Rechercher],MATCH(ROWS($I$3:I12),Tableau2[Position],0)),"")</f>
        <v>JBD10</v>
      </c>
      <c r="K12" s="18">
        <f>Tableau2[[#This Row],[N°ARTICLE]]</f>
        <v>1010</v>
      </c>
    </row>
    <row r="13" spans="1:12" x14ac:dyDescent="0.25">
      <c r="A13" s="6">
        <v>1011</v>
      </c>
      <c r="B13" t="s">
        <v>801</v>
      </c>
      <c r="C13" t="s">
        <v>112</v>
      </c>
      <c r="D13" t="s">
        <v>23</v>
      </c>
      <c r="E13">
        <v>1</v>
      </c>
      <c r="F13">
        <v>11</v>
      </c>
      <c r="G13" t="str">
        <f t="shared" si="1"/>
        <v>KBD11</v>
      </c>
      <c r="H13">
        <f t="shared" si="0"/>
        <v>1</v>
      </c>
      <c r="I13">
        <f>IF(H13=1,COUNTIF($H$3:H13,1),"")</f>
        <v>11</v>
      </c>
      <c r="J13" t="str">
        <f>IFERROR(INDEX(Tableau2[Rechercher],MATCH(ROWS($I$3:I13),Tableau2[Position],0)),"")</f>
        <v>KBD11</v>
      </c>
      <c r="K13" s="18">
        <f>Tableau2[[#This Row],[N°ARTICLE]]</f>
        <v>1011</v>
      </c>
    </row>
    <row r="14" spans="1:12" x14ac:dyDescent="0.25">
      <c r="A14" s="6">
        <v>1012</v>
      </c>
      <c r="B14" t="s">
        <v>802</v>
      </c>
      <c r="C14" t="s">
        <v>113</v>
      </c>
      <c r="D14" t="s">
        <v>25</v>
      </c>
      <c r="E14">
        <v>2</v>
      </c>
      <c r="F14">
        <v>12</v>
      </c>
      <c r="G14" t="str">
        <f t="shared" si="1"/>
        <v>LBD12</v>
      </c>
      <c r="H14">
        <f t="shared" si="0"/>
        <v>1</v>
      </c>
      <c r="I14">
        <f>IF(H14=1,COUNTIF($H$3:H14,1),"")</f>
        <v>12</v>
      </c>
      <c r="J14" t="str">
        <f>IFERROR(INDEX(Tableau2[Rechercher],MATCH(ROWS($I$3:I14),Tableau2[Position],0)),"")</f>
        <v>LBD12</v>
      </c>
      <c r="K14" s="18">
        <f>Tableau2[[#This Row],[N°ARTICLE]]</f>
        <v>1012</v>
      </c>
    </row>
    <row r="15" spans="1:12" x14ac:dyDescent="0.25">
      <c r="A15" s="6">
        <v>1013</v>
      </c>
      <c r="B15" t="s">
        <v>803</v>
      </c>
      <c r="C15" t="s">
        <v>114</v>
      </c>
      <c r="D15" t="s">
        <v>26</v>
      </c>
      <c r="E15">
        <v>3</v>
      </c>
      <c r="F15">
        <v>13</v>
      </c>
      <c r="G15" t="str">
        <f t="shared" si="1"/>
        <v>mBD13</v>
      </c>
      <c r="H15">
        <f t="shared" si="0"/>
        <v>1</v>
      </c>
      <c r="I15">
        <f>IF(H15=1,COUNTIF($H$3:H15,1),"")</f>
        <v>13</v>
      </c>
      <c r="J15" t="str">
        <f>IFERROR(INDEX(Tableau2[Rechercher],MATCH(ROWS($I$3:I15),Tableau2[Position],0)),"")</f>
        <v>mBD13</v>
      </c>
      <c r="K15" s="18">
        <f>Tableau2[[#This Row],[N°ARTICLE]]</f>
        <v>1013</v>
      </c>
    </row>
    <row r="16" spans="1:12" x14ac:dyDescent="0.25">
      <c r="A16" s="6">
        <v>1014</v>
      </c>
      <c r="B16" t="s">
        <v>804</v>
      </c>
      <c r="C16" t="s">
        <v>115</v>
      </c>
      <c r="D16" t="s">
        <v>27</v>
      </c>
      <c r="E16">
        <v>1</v>
      </c>
      <c r="F16">
        <v>14</v>
      </c>
      <c r="G16" t="str">
        <f t="shared" si="1"/>
        <v>nBD14</v>
      </c>
      <c r="H16">
        <f t="shared" si="0"/>
        <v>1</v>
      </c>
      <c r="I16">
        <f>IF(H16=1,COUNTIF($H$3:H16,1),"")</f>
        <v>14</v>
      </c>
      <c r="J16" t="str">
        <f>IFERROR(INDEX(Tableau2[Rechercher],MATCH(ROWS($I$3:I16),Tableau2[Position],0)),"")</f>
        <v>nBD14</v>
      </c>
      <c r="K16" s="18">
        <f>Tableau2[[#This Row],[N°ARTICLE]]</f>
        <v>1014</v>
      </c>
    </row>
    <row r="17" spans="1:11" x14ac:dyDescent="0.25">
      <c r="A17" s="6">
        <v>1015</v>
      </c>
      <c r="B17" t="s">
        <v>805</v>
      </c>
      <c r="C17" t="s">
        <v>116</v>
      </c>
      <c r="D17" t="s">
        <v>27</v>
      </c>
      <c r="E17">
        <v>1</v>
      </c>
      <c r="F17">
        <v>15</v>
      </c>
      <c r="G17" t="str">
        <f t="shared" si="1"/>
        <v>OBD15</v>
      </c>
      <c r="H17">
        <f t="shared" si="0"/>
        <v>1</v>
      </c>
      <c r="I17">
        <f>IF(H17=1,COUNTIF($H$3:H17,1),"")</f>
        <v>15</v>
      </c>
      <c r="J17" t="str">
        <f>IFERROR(INDEX(Tableau2[Rechercher],MATCH(ROWS($I$3:I17),Tableau2[Position],0)),"")</f>
        <v>OBD15</v>
      </c>
      <c r="K17" s="18">
        <f>Tableau2[[#This Row],[N°ARTICLE]]</f>
        <v>1015</v>
      </c>
    </row>
    <row r="18" spans="1:11" x14ac:dyDescent="0.25">
      <c r="A18" s="6">
        <v>1016</v>
      </c>
      <c r="B18" t="s">
        <v>806</v>
      </c>
      <c r="C18" t="s">
        <v>117</v>
      </c>
      <c r="D18" t="s">
        <v>27</v>
      </c>
      <c r="E18">
        <v>1</v>
      </c>
      <c r="F18">
        <v>16</v>
      </c>
      <c r="G18" t="str">
        <f t="shared" si="1"/>
        <v>PBD16</v>
      </c>
      <c r="H18">
        <f t="shared" si="0"/>
        <v>1</v>
      </c>
      <c r="I18">
        <f>IF(H18=1,COUNTIF($H$3:H18,1),"")</f>
        <v>16</v>
      </c>
      <c r="J18" t="str">
        <f>IFERROR(INDEX(Tableau2[Rechercher],MATCH(ROWS($I$3:I18),Tableau2[Position],0)),"")</f>
        <v>PBD16</v>
      </c>
      <c r="K18" s="18">
        <f>Tableau2[[#This Row],[N°ARTICLE]]</f>
        <v>1016</v>
      </c>
    </row>
    <row r="19" spans="1:11" x14ac:dyDescent="0.25">
      <c r="A19" s="6">
        <v>1017</v>
      </c>
      <c r="B19" t="s">
        <v>807</v>
      </c>
      <c r="C19" t="s">
        <v>118</v>
      </c>
      <c r="D19" t="s">
        <v>27</v>
      </c>
      <c r="E19">
        <v>1</v>
      </c>
      <c r="F19">
        <v>17</v>
      </c>
      <c r="G19" t="str">
        <f t="shared" si="1"/>
        <v>QBD17</v>
      </c>
      <c r="H19">
        <f t="shared" si="0"/>
        <v>1</v>
      </c>
      <c r="I19">
        <f>IF(H19=1,COUNTIF($H$3:H19,1),"")</f>
        <v>17</v>
      </c>
      <c r="J19" t="str">
        <f>IFERROR(INDEX(Tableau2[Rechercher],MATCH(ROWS($I$3:I19),Tableau2[Position],0)),"")</f>
        <v>QBD17</v>
      </c>
      <c r="K19" s="18">
        <f>Tableau2[[#This Row],[N°ARTICLE]]</f>
        <v>1017</v>
      </c>
    </row>
    <row r="20" spans="1:11" x14ac:dyDescent="0.25">
      <c r="A20" s="6">
        <v>1018</v>
      </c>
      <c r="B20" t="s">
        <v>808</v>
      </c>
      <c r="C20" t="s">
        <v>119</v>
      </c>
      <c r="D20" t="s">
        <v>28</v>
      </c>
      <c r="E20">
        <v>2</v>
      </c>
      <c r="F20">
        <v>18</v>
      </c>
      <c r="G20" t="str">
        <f t="shared" si="1"/>
        <v>RBD18</v>
      </c>
      <c r="H20">
        <f t="shared" si="0"/>
        <v>1</v>
      </c>
      <c r="I20">
        <f>IF(H20=1,COUNTIF($H$3:H20,1),"")</f>
        <v>18</v>
      </c>
      <c r="J20" t="str">
        <f>IFERROR(INDEX(Tableau2[Rechercher],MATCH(ROWS($I$3:I20),Tableau2[Position],0)),"")</f>
        <v>RBD18</v>
      </c>
      <c r="K20" s="18">
        <f>Tableau2[[#This Row],[N°ARTICLE]]</f>
        <v>1018</v>
      </c>
    </row>
    <row r="21" spans="1:11" x14ac:dyDescent="0.25">
      <c r="A21" s="6">
        <v>1019</v>
      </c>
      <c r="B21" t="s">
        <v>809</v>
      </c>
      <c r="C21" t="s">
        <v>120</v>
      </c>
      <c r="D21" t="s">
        <v>28</v>
      </c>
      <c r="E21">
        <v>2</v>
      </c>
      <c r="F21">
        <v>19</v>
      </c>
      <c r="G21" t="str">
        <f t="shared" si="1"/>
        <v>SBD19</v>
      </c>
      <c r="H21">
        <f t="shared" si="0"/>
        <v>1</v>
      </c>
      <c r="I21">
        <f>IF(H21=1,COUNTIF($H$3:H21,1),"")</f>
        <v>19</v>
      </c>
      <c r="J21" t="str">
        <f>IFERROR(INDEX(Tableau2[Rechercher],MATCH(ROWS($I$3:I21),Tableau2[Position],0)),"")</f>
        <v>SBD19</v>
      </c>
      <c r="K21" s="18">
        <f>Tableau2[[#This Row],[N°ARTICLE]]</f>
        <v>1019</v>
      </c>
    </row>
    <row r="22" spans="1:11" x14ac:dyDescent="0.25">
      <c r="A22" s="6">
        <v>1020</v>
      </c>
      <c r="B22" t="s">
        <v>810</v>
      </c>
      <c r="C22" t="s">
        <v>121</v>
      </c>
      <c r="D22" t="s">
        <v>28</v>
      </c>
      <c r="E22">
        <v>2</v>
      </c>
      <c r="F22">
        <v>20</v>
      </c>
      <c r="G22" t="str">
        <f t="shared" si="1"/>
        <v>TBD20</v>
      </c>
      <c r="H22">
        <f t="shared" si="0"/>
        <v>1</v>
      </c>
      <c r="I22">
        <f>IF(H22=1,COUNTIF($H$3:H22,1),"")</f>
        <v>20</v>
      </c>
      <c r="J22" t="str">
        <f>IFERROR(INDEX(Tableau2[Rechercher],MATCH(ROWS($I$3:I22),Tableau2[Position],0)),"")</f>
        <v>TBD20</v>
      </c>
      <c r="K22" s="18">
        <f>Tableau2[[#This Row],[N°ARTICLE]]</f>
        <v>1020</v>
      </c>
    </row>
    <row r="23" spans="1:11" x14ac:dyDescent="0.25">
      <c r="A23" s="6">
        <v>1021</v>
      </c>
      <c r="B23" t="s">
        <v>811</v>
      </c>
      <c r="C23" t="s">
        <v>122</v>
      </c>
      <c r="D23" t="s">
        <v>28</v>
      </c>
      <c r="E23">
        <v>2</v>
      </c>
      <c r="F23">
        <v>21</v>
      </c>
      <c r="G23" t="str">
        <f t="shared" si="1"/>
        <v>UBD21</v>
      </c>
      <c r="H23">
        <f t="shared" si="0"/>
        <v>1</v>
      </c>
      <c r="I23">
        <f>IF(H23=1,COUNTIF($H$3:H23,1),"")</f>
        <v>21</v>
      </c>
      <c r="J23" t="str">
        <f>IFERROR(INDEX(Tableau2[Rechercher],MATCH(ROWS($I$3:I23),Tableau2[Position],0)),"")</f>
        <v>UBD21</v>
      </c>
      <c r="K23" s="18">
        <f>Tableau2[[#This Row],[N°ARTICLE]]</f>
        <v>1021</v>
      </c>
    </row>
    <row r="24" spans="1:11" x14ac:dyDescent="0.25">
      <c r="A24" s="6">
        <v>1022</v>
      </c>
      <c r="B24" t="s">
        <v>812</v>
      </c>
      <c r="C24" t="s">
        <v>123</v>
      </c>
      <c r="D24" t="s">
        <v>29</v>
      </c>
      <c r="E24">
        <v>1</v>
      </c>
      <c r="F24">
        <v>22</v>
      </c>
      <c r="G24" t="str">
        <f t="shared" si="1"/>
        <v>VBD22</v>
      </c>
      <c r="H24">
        <f t="shared" si="0"/>
        <v>1</v>
      </c>
      <c r="I24">
        <f>IF(H24=1,COUNTIF($H$3:H24,1),"")</f>
        <v>22</v>
      </c>
      <c r="J24" t="str">
        <f>IFERROR(INDEX(Tableau2[Rechercher],MATCH(ROWS($I$3:I24),Tableau2[Position],0)),"")</f>
        <v>VBD22</v>
      </c>
      <c r="K24" s="18">
        <f>Tableau2[[#This Row],[N°ARTICLE]]</f>
        <v>1022</v>
      </c>
    </row>
    <row r="25" spans="1:11" x14ac:dyDescent="0.25">
      <c r="A25" s="6">
        <v>1023</v>
      </c>
      <c r="B25" t="s">
        <v>813</v>
      </c>
      <c r="C25" t="s">
        <v>124</v>
      </c>
      <c r="D25" t="s">
        <v>29</v>
      </c>
      <c r="E25">
        <v>1</v>
      </c>
      <c r="F25">
        <v>23</v>
      </c>
      <c r="G25" t="str">
        <f t="shared" si="1"/>
        <v>WBD23</v>
      </c>
      <c r="H25">
        <f t="shared" si="0"/>
        <v>1</v>
      </c>
      <c r="I25">
        <f>IF(H25=1,COUNTIF($H$3:H25,1),"")</f>
        <v>23</v>
      </c>
      <c r="J25" t="str">
        <f>IFERROR(INDEX(Tableau2[Rechercher],MATCH(ROWS($I$3:I25),Tableau2[Position],0)),"")</f>
        <v>WBD23</v>
      </c>
      <c r="K25" s="18">
        <f>Tableau2[[#This Row],[N°ARTICLE]]</f>
        <v>1023</v>
      </c>
    </row>
    <row r="26" spans="1:11" x14ac:dyDescent="0.25">
      <c r="A26" s="6">
        <v>1024</v>
      </c>
      <c r="B26" t="s">
        <v>814</v>
      </c>
      <c r="C26" t="s">
        <v>125</v>
      </c>
      <c r="D26" t="s">
        <v>29</v>
      </c>
      <c r="E26">
        <v>1</v>
      </c>
      <c r="F26">
        <v>24</v>
      </c>
      <c r="G26" t="str">
        <f t="shared" si="1"/>
        <v>XBD24</v>
      </c>
      <c r="H26">
        <f t="shared" si="0"/>
        <v>1</v>
      </c>
      <c r="I26">
        <f>IF(H26=1,COUNTIF($H$3:H26,1),"")</f>
        <v>24</v>
      </c>
      <c r="J26" t="str">
        <f>IFERROR(INDEX(Tableau2[Rechercher],MATCH(ROWS($I$3:I26),Tableau2[Position],0)),"")</f>
        <v>XBD24</v>
      </c>
      <c r="K26" s="18">
        <f>Tableau2[[#This Row],[N°ARTICLE]]</f>
        <v>1024</v>
      </c>
    </row>
    <row r="27" spans="1:11" x14ac:dyDescent="0.25">
      <c r="A27" s="6">
        <v>1025</v>
      </c>
      <c r="B27" t="s">
        <v>815</v>
      </c>
      <c r="C27" t="s">
        <v>126</v>
      </c>
      <c r="D27" t="s">
        <v>29</v>
      </c>
      <c r="E27">
        <v>1</v>
      </c>
      <c r="F27">
        <v>25</v>
      </c>
      <c r="G27" t="str">
        <f t="shared" si="1"/>
        <v>YBD25</v>
      </c>
      <c r="H27">
        <f t="shared" si="0"/>
        <v>1</v>
      </c>
      <c r="I27">
        <f>IF(H27=1,COUNTIF($H$3:H27,1),"")</f>
        <v>25</v>
      </c>
      <c r="J27" t="str">
        <f>IFERROR(INDEX(Tableau2[Rechercher],MATCH(ROWS($I$3:I27),Tableau2[Position],0)),"")</f>
        <v>YBD25</v>
      </c>
      <c r="K27" s="18">
        <f>Tableau2[[#This Row],[N°ARTICLE]]</f>
        <v>1025</v>
      </c>
    </row>
    <row r="28" spans="1:11" x14ac:dyDescent="0.25">
      <c r="A28" s="6">
        <v>1026</v>
      </c>
      <c r="B28" t="s">
        <v>816</v>
      </c>
      <c r="C28" t="s">
        <v>127</v>
      </c>
      <c r="D28" t="s">
        <v>30</v>
      </c>
      <c r="E28">
        <v>1</v>
      </c>
      <c r="F28">
        <v>26</v>
      </c>
      <c r="G28" t="str">
        <f t="shared" si="1"/>
        <v>ZBD26</v>
      </c>
      <c r="H28">
        <f t="shared" si="0"/>
        <v>1</v>
      </c>
      <c r="I28">
        <f>IF(H28=1,COUNTIF($H$3:H28,1),"")</f>
        <v>26</v>
      </c>
      <c r="J28" t="str">
        <f>IFERROR(INDEX(Tableau2[Rechercher],MATCH(ROWS($I$3:I28),Tableau2[Position],0)),"")</f>
        <v>ZBD26</v>
      </c>
      <c r="K28" s="18">
        <f>Tableau2[[#This Row],[N°ARTICLE]]</f>
        <v>1026</v>
      </c>
    </row>
    <row r="29" spans="1:11" x14ac:dyDescent="0.25">
      <c r="A29" s="6">
        <v>1027</v>
      </c>
      <c r="B29" t="s">
        <v>817</v>
      </c>
      <c r="C29" t="s">
        <v>128</v>
      </c>
      <c r="D29" t="s">
        <v>30</v>
      </c>
      <c r="E29">
        <v>1</v>
      </c>
      <c r="F29">
        <v>27</v>
      </c>
      <c r="G29" t="str">
        <f t="shared" si="1"/>
        <v>ABD27</v>
      </c>
      <c r="H29">
        <f t="shared" si="0"/>
        <v>1</v>
      </c>
      <c r="I29">
        <f>IF(H29=1,COUNTIF($H$3:H29,1),"")</f>
        <v>27</v>
      </c>
      <c r="J29" t="str">
        <f>IFERROR(INDEX(Tableau2[Rechercher],MATCH(ROWS($I$3:I29),Tableau2[Position],0)),"")</f>
        <v>ABD27</v>
      </c>
      <c r="K29" s="18">
        <f>Tableau2[[#This Row],[N°ARTICLE]]</f>
        <v>1027</v>
      </c>
    </row>
    <row r="30" spans="1:11" x14ac:dyDescent="0.25">
      <c r="A30" s="6">
        <v>1028</v>
      </c>
      <c r="B30" t="s">
        <v>818</v>
      </c>
      <c r="C30" t="s">
        <v>129</v>
      </c>
      <c r="D30" t="s">
        <v>30</v>
      </c>
      <c r="E30">
        <v>1</v>
      </c>
      <c r="F30">
        <v>28</v>
      </c>
      <c r="G30" t="str">
        <f t="shared" si="1"/>
        <v>BBD28</v>
      </c>
      <c r="H30">
        <f t="shared" si="0"/>
        <v>1</v>
      </c>
      <c r="I30">
        <f>IF(H30=1,COUNTIF($H$3:H30,1),"")</f>
        <v>28</v>
      </c>
      <c r="J30" t="str">
        <f>IFERROR(INDEX(Tableau2[Rechercher],MATCH(ROWS($I$3:I30),Tableau2[Position],0)),"")</f>
        <v>BBD28</v>
      </c>
      <c r="K30" s="18">
        <f>Tableau2[[#This Row],[N°ARTICLE]]</f>
        <v>1028</v>
      </c>
    </row>
    <row r="31" spans="1:11" x14ac:dyDescent="0.25">
      <c r="A31" s="6">
        <v>1029</v>
      </c>
      <c r="B31" t="s">
        <v>819</v>
      </c>
      <c r="C31" t="s">
        <v>130</v>
      </c>
      <c r="D31" t="s">
        <v>30</v>
      </c>
      <c r="E31">
        <v>1</v>
      </c>
      <c r="F31">
        <v>29</v>
      </c>
      <c r="G31" t="str">
        <f t="shared" si="1"/>
        <v>CBD29</v>
      </c>
      <c r="H31">
        <f t="shared" si="0"/>
        <v>1</v>
      </c>
      <c r="I31">
        <f>IF(H31=1,COUNTIF($H$3:H31,1),"")</f>
        <v>29</v>
      </c>
      <c r="J31" t="str">
        <f>IFERROR(INDEX(Tableau2[Rechercher],MATCH(ROWS($I$3:I31),Tableau2[Position],0)),"")</f>
        <v>CBD29</v>
      </c>
      <c r="K31" s="18">
        <f>Tableau2[[#This Row],[N°ARTICLE]]</f>
        <v>1029</v>
      </c>
    </row>
    <row r="32" spans="1:11" x14ac:dyDescent="0.25">
      <c r="A32" s="6">
        <v>1030</v>
      </c>
      <c r="B32" t="s">
        <v>820</v>
      </c>
      <c r="C32" t="s">
        <v>131</v>
      </c>
      <c r="D32" t="s">
        <v>24</v>
      </c>
      <c r="E32">
        <v>1</v>
      </c>
      <c r="F32">
        <v>30</v>
      </c>
      <c r="G32" t="str">
        <f t="shared" si="1"/>
        <v>DBD30</v>
      </c>
      <c r="H32">
        <f t="shared" si="0"/>
        <v>1</v>
      </c>
      <c r="I32">
        <f>IF(H32=1,COUNTIF($H$3:H32,1),"")</f>
        <v>30</v>
      </c>
      <c r="J32" t="str">
        <f>IFERROR(INDEX(Tableau2[Rechercher],MATCH(ROWS($I$3:I32),Tableau2[Position],0)),"")</f>
        <v>DBD30</v>
      </c>
      <c r="K32" s="18">
        <f>Tableau2[[#This Row],[N°ARTICLE]]</f>
        <v>1030</v>
      </c>
    </row>
    <row r="33" spans="1:11" x14ac:dyDescent="0.25">
      <c r="A33" s="6">
        <v>1031</v>
      </c>
      <c r="B33" t="s">
        <v>821</v>
      </c>
      <c r="C33" t="s">
        <v>132</v>
      </c>
      <c r="D33" t="s">
        <v>24</v>
      </c>
      <c r="E33">
        <v>1</v>
      </c>
      <c r="F33">
        <v>31</v>
      </c>
      <c r="G33" t="str">
        <f t="shared" si="1"/>
        <v>EBD31</v>
      </c>
      <c r="H33">
        <f t="shared" si="0"/>
        <v>1</v>
      </c>
      <c r="I33">
        <f>IF(H33=1,COUNTIF($H$3:H33,1),"")</f>
        <v>31</v>
      </c>
      <c r="J33" t="str">
        <f>IFERROR(INDEX(Tableau2[Rechercher],MATCH(ROWS($I$3:I33),Tableau2[Position],0)),"")</f>
        <v>EBD31</v>
      </c>
      <c r="K33" s="18">
        <f>Tableau2[[#This Row],[N°ARTICLE]]</f>
        <v>1031</v>
      </c>
    </row>
    <row r="34" spans="1:11" x14ac:dyDescent="0.25">
      <c r="A34" s="6">
        <v>1032</v>
      </c>
      <c r="B34" t="s">
        <v>822</v>
      </c>
      <c r="C34" t="s">
        <v>133</v>
      </c>
      <c r="D34" t="s">
        <v>31</v>
      </c>
      <c r="E34">
        <v>1</v>
      </c>
      <c r="F34">
        <v>32</v>
      </c>
      <c r="G34" t="str">
        <f t="shared" si="1"/>
        <v>FBD32</v>
      </c>
      <c r="H34">
        <f t="shared" si="0"/>
        <v>1</v>
      </c>
      <c r="I34">
        <f>IF(H34=1,COUNTIF($H$3:H34,1),"")</f>
        <v>32</v>
      </c>
      <c r="J34" t="str">
        <f>IFERROR(INDEX(Tableau2[Rechercher],MATCH(ROWS($I$3:I34),Tableau2[Position],0)),"")</f>
        <v>FBD32</v>
      </c>
      <c r="K34" s="18">
        <f>Tableau2[[#This Row],[N°ARTICLE]]</f>
        <v>1032</v>
      </c>
    </row>
    <row r="35" spans="1:11" x14ac:dyDescent="0.25">
      <c r="A35" s="6">
        <v>1033</v>
      </c>
      <c r="B35" t="s">
        <v>823</v>
      </c>
      <c r="C35" t="s">
        <v>134</v>
      </c>
      <c r="D35" t="s">
        <v>31</v>
      </c>
      <c r="E35">
        <v>1</v>
      </c>
      <c r="F35">
        <v>33</v>
      </c>
      <c r="G35" t="str">
        <f t="shared" si="1"/>
        <v>GBD33</v>
      </c>
      <c r="H35">
        <f t="shared" si="0"/>
        <v>1</v>
      </c>
      <c r="I35">
        <f>IF(H35=1,COUNTIF($H$3:H35,1),"")</f>
        <v>33</v>
      </c>
      <c r="J35" t="str">
        <f>IFERROR(INDEX(Tableau2[Rechercher],MATCH(ROWS($I$3:I35),Tableau2[Position],0)),"")</f>
        <v>GBD33</v>
      </c>
      <c r="K35" s="18">
        <f>Tableau2[[#This Row],[N°ARTICLE]]</f>
        <v>1033</v>
      </c>
    </row>
    <row r="36" spans="1:11" x14ac:dyDescent="0.25">
      <c r="A36" s="6">
        <v>1034</v>
      </c>
      <c r="B36" t="s">
        <v>824</v>
      </c>
      <c r="C36" t="s">
        <v>135</v>
      </c>
      <c r="D36" t="s">
        <v>31</v>
      </c>
      <c r="E36">
        <v>1</v>
      </c>
      <c r="F36">
        <v>34</v>
      </c>
      <c r="G36" t="str">
        <f t="shared" si="1"/>
        <v>HBD34</v>
      </c>
      <c r="H36">
        <f t="shared" si="0"/>
        <v>1</v>
      </c>
      <c r="I36">
        <f>IF(H36=1,COUNTIF($H$3:H36,1),"")</f>
        <v>34</v>
      </c>
      <c r="J36" t="str">
        <f>IFERROR(INDEX(Tableau2[Rechercher],MATCH(ROWS($I$3:I36),Tableau2[Position],0)),"")</f>
        <v>HBD34</v>
      </c>
      <c r="K36" s="18">
        <f>Tableau2[[#This Row],[N°ARTICLE]]</f>
        <v>1034</v>
      </c>
    </row>
    <row r="37" spans="1:11" x14ac:dyDescent="0.25">
      <c r="A37" s="6">
        <v>1035</v>
      </c>
      <c r="B37" t="s">
        <v>825</v>
      </c>
      <c r="C37" t="s">
        <v>136</v>
      </c>
      <c r="D37" t="s">
        <v>31</v>
      </c>
      <c r="E37">
        <v>1</v>
      </c>
      <c r="F37">
        <v>35</v>
      </c>
      <c r="G37" t="str">
        <f t="shared" si="1"/>
        <v>IBD35</v>
      </c>
      <c r="H37">
        <f t="shared" si="0"/>
        <v>1</v>
      </c>
      <c r="I37">
        <f>IF(H37=1,COUNTIF($H$3:H37,1),"")</f>
        <v>35</v>
      </c>
      <c r="J37" t="str">
        <f>IFERROR(INDEX(Tableau2[Rechercher],MATCH(ROWS($I$3:I37),Tableau2[Position],0)),"")</f>
        <v>IBD35</v>
      </c>
      <c r="K37" s="18">
        <f>Tableau2[[#This Row],[N°ARTICLE]]</f>
        <v>1035</v>
      </c>
    </row>
    <row r="38" spans="1:11" x14ac:dyDescent="0.25">
      <c r="A38" s="6">
        <v>1036</v>
      </c>
      <c r="B38" t="s">
        <v>826</v>
      </c>
      <c r="C38" t="s">
        <v>137</v>
      </c>
      <c r="D38" t="s">
        <v>31</v>
      </c>
      <c r="E38">
        <v>1</v>
      </c>
      <c r="F38">
        <v>36</v>
      </c>
      <c r="G38" t="str">
        <f t="shared" si="1"/>
        <v>JBD36</v>
      </c>
      <c r="H38">
        <f t="shared" si="0"/>
        <v>1</v>
      </c>
      <c r="I38">
        <f>IF(H38=1,COUNTIF($H$3:H38,1),"")</f>
        <v>36</v>
      </c>
      <c r="J38" t="str">
        <f>IFERROR(INDEX(Tableau2[Rechercher],MATCH(ROWS($I$3:I38),Tableau2[Position],0)),"")</f>
        <v>JBD36</v>
      </c>
      <c r="K38" s="18">
        <f>Tableau2[[#This Row],[N°ARTICLE]]</f>
        <v>1036</v>
      </c>
    </row>
    <row r="39" spans="1:11" x14ac:dyDescent="0.25">
      <c r="A39" s="6">
        <v>1037</v>
      </c>
      <c r="B39" t="s">
        <v>827</v>
      </c>
      <c r="C39" t="s">
        <v>138</v>
      </c>
      <c r="D39" t="s">
        <v>32</v>
      </c>
      <c r="E39">
        <v>5</v>
      </c>
      <c r="F39">
        <v>37</v>
      </c>
      <c r="G39" t="str">
        <f t="shared" si="1"/>
        <v>KBD37</v>
      </c>
      <c r="H39">
        <f t="shared" si="0"/>
        <v>1</v>
      </c>
      <c r="I39">
        <f>IF(H39=1,COUNTIF($H$3:H39,1),"")</f>
        <v>37</v>
      </c>
      <c r="J39" t="str">
        <f>IFERROR(INDEX(Tableau2[Rechercher],MATCH(ROWS($I$3:I39),Tableau2[Position],0)),"")</f>
        <v>KBD37</v>
      </c>
      <c r="K39" s="18">
        <f>Tableau2[[#This Row],[N°ARTICLE]]</f>
        <v>1037</v>
      </c>
    </row>
    <row r="40" spans="1:11" x14ac:dyDescent="0.25">
      <c r="A40" s="6">
        <v>1038</v>
      </c>
      <c r="B40" t="s">
        <v>828</v>
      </c>
      <c r="C40" t="s">
        <v>139</v>
      </c>
      <c r="D40" t="s">
        <v>33</v>
      </c>
      <c r="E40">
        <v>2</v>
      </c>
      <c r="F40">
        <v>38</v>
      </c>
      <c r="G40" t="str">
        <f t="shared" si="1"/>
        <v>LBD38</v>
      </c>
      <c r="H40">
        <f t="shared" si="0"/>
        <v>1</v>
      </c>
      <c r="I40">
        <f>IF(H40=1,COUNTIF($H$3:H40,1),"")</f>
        <v>38</v>
      </c>
      <c r="J40" t="str">
        <f>IFERROR(INDEX(Tableau2[Rechercher],MATCH(ROWS($I$3:I40),Tableau2[Position],0)),"")</f>
        <v>LBD38</v>
      </c>
      <c r="K40" s="18">
        <f>Tableau2[[#This Row],[N°ARTICLE]]</f>
        <v>1038</v>
      </c>
    </row>
    <row r="41" spans="1:11" x14ac:dyDescent="0.25">
      <c r="A41" s="6">
        <v>1039</v>
      </c>
      <c r="B41" t="s">
        <v>829</v>
      </c>
      <c r="C41" t="s">
        <v>140</v>
      </c>
      <c r="D41" t="s">
        <v>34</v>
      </c>
      <c r="E41">
        <v>3</v>
      </c>
      <c r="F41">
        <v>39</v>
      </c>
      <c r="G41" t="str">
        <f t="shared" si="1"/>
        <v>mBD39</v>
      </c>
      <c r="H41">
        <f t="shared" si="0"/>
        <v>1</v>
      </c>
      <c r="I41">
        <f>IF(H41=1,COUNTIF($H$3:H41,1),"")</f>
        <v>39</v>
      </c>
      <c r="J41" t="str">
        <f>IFERROR(INDEX(Tableau2[Rechercher],MATCH(ROWS($I$3:I41),Tableau2[Position],0)),"")</f>
        <v>mBD39</v>
      </c>
      <c r="K41" s="18">
        <f>Tableau2[[#This Row],[N°ARTICLE]]</f>
        <v>1039</v>
      </c>
    </row>
    <row r="42" spans="1:11" x14ac:dyDescent="0.25">
      <c r="A42" s="6">
        <v>1040</v>
      </c>
      <c r="B42" t="s">
        <v>830</v>
      </c>
      <c r="C42" t="s">
        <v>141</v>
      </c>
      <c r="D42" t="s">
        <v>34</v>
      </c>
      <c r="E42">
        <v>3</v>
      </c>
      <c r="F42">
        <v>40</v>
      </c>
      <c r="G42" t="str">
        <f t="shared" si="1"/>
        <v>nBD40</v>
      </c>
      <c r="H42">
        <f t="shared" si="0"/>
        <v>1</v>
      </c>
      <c r="I42">
        <f>IF(H42=1,COUNTIF($H$3:H42,1),"")</f>
        <v>40</v>
      </c>
      <c r="J42" t="str">
        <f>IFERROR(INDEX(Tableau2[Rechercher],MATCH(ROWS($I$3:I42),Tableau2[Position],0)),"")</f>
        <v>nBD40</v>
      </c>
      <c r="K42" s="18">
        <f>Tableau2[[#This Row],[N°ARTICLE]]</f>
        <v>1040</v>
      </c>
    </row>
    <row r="43" spans="1:11" x14ac:dyDescent="0.25">
      <c r="A43" s="6">
        <v>1041</v>
      </c>
      <c r="B43" t="s">
        <v>831</v>
      </c>
      <c r="C43" t="s">
        <v>142</v>
      </c>
      <c r="D43" t="s">
        <v>34</v>
      </c>
      <c r="E43">
        <v>3</v>
      </c>
      <c r="F43">
        <v>41</v>
      </c>
      <c r="G43" t="str">
        <f t="shared" si="1"/>
        <v>OBD41</v>
      </c>
      <c r="H43">
        <f t="shared" si="0"/>
        <v>1</v>
      </c>
      <c r="I43">
        <f>IF(H43=1,COUNTIF($H$3:H43,1),"")</f>
        <v>41</v>
      </c>
      <c r="J43" t="str">
        <f>IFERROR(INDEX(Tableau2[Rechercher],MATCH(ROWS($I$3:I43),Tableau2[Position],0)),"")</f>
        <v>OBD41</v>
      </c>
      <c r="K43" s="18">
        <f>Tableau2[[#This Row],[N°ARTICLE]]</f>
        <v>1041</v>
      </c>
    </row>
    <row r="44" spans="1:11" x14ac:dyDescent="0.25">
      <c r="A44" s="6">
        <v>1042</v>
      </c>
      <c r="B44" t="s">
        <v>832</v>
      </c>
      <c r="C44" t="s">
        <v>143</v>
      </c>
      <c r="D44" t="s">
        <v>34</v>
      </c>
      <c r="E44">
        <v>3</v>
      </c>
      <c r="F44">
        <v>42</v>
      </c>
      <c r="G44" t="str">
        <f t="shared" si="1"/>
        <v>PBD42</v>
      </c>
      <c r="H44">
        <f t="shared" si="0"/>
        <v>1</v>
      </c>
      <c r="I44">
        <f>IF(H44=1,COUNTIF($H$3:H44,1),"")</f>
        <v>42</v>
      </c>
      <c r="J44" t="str">
        <f>IFERROR(INDEX(Tableau2[Rechercher],MATCH(ROWS($I$3:I44),Tableau2[Position],0)),"")</f>
        <v>PBD42</v>
      </c>
      <c r="K44" s="18">
        <f>Tableau2[[#This Row],[N°ARTICLE]]</f>
        <v>1042</v>
      </c>
    </row>
    <row r="45" spans="1:11" x14ac:dyDescent="0.25">
      <c r="A45" s="6">
        <v>1043</v>
      </c>
      <c r="B45" t="s">
        <v>833</v>
      </c>
      <c r="C45" t="s">
        <v>144</v>
      </c>
      <c r="D45" t="s">
        <v>34</v>
      </c>
      <c r="E45">
        <v>3</v>
      </c>
      <c r="F45">
        <v>43</v>
      </c>
      <c r="G45" t="str">
        <f t="shared" si="1"/>
        <v>QBD43</v>
      </c>
      <c r="H45">
        <f t="shared" si="0"/>
        <v>1</v>
      </c>
      <c r="I45">
        <f>IF(H45=1,COUNTIF($H$3:H45,1),"")</f>
        <v>43</v>
      </c>
      <c r="J45" t="str">
        <f>IFERROR(INDEX(Tableau2[Rechercher],MATCH(ROWS($I$3:I45),Tableau2[Position],0)),"")</f>
        <v>QBD43</v>
      </c>
      <c r="K45" s="18">
        <f>Tableau2[[#This Row],[N°ARTICLE]]</f>
        <v>1043</v>
      </c>
    </row>
    <row r="46" spans="1:11" x14ac:dyDescent="0.25">
      <c r="A46" s="6">
        <v>1044</v>
      </c>
      <c r="B46" t="s">
        <v>834</v>
      </c>
      <c r="C46" t="s">
        <v>145</v>
      </c>
      <c r="D46" t="s">
        <v>34</v>
      </c>
      <c r="E46">
        <v>3</v>
      </c>
      <c r="F46">
        <v>44</v>
      </c>
      <c r="G46" t="str">
        <f t="shared" si="1"/>
        <v>RBD44</v>
      </c>
      <c r="H46">
        <f t="shared" si="0"/>
        <v>1</v>
      </c>
      <c r="I46">
        <f>IF(H46=1,COUNTIF($H$3:H46,1),"")</f>
        <v>44</v>
      </c>
      <c r="J46" t="str">
        <f>IFERROR(INDEX(Tableau2[Rechercher],MATCH(ROWS($I$3:I46),Tableau2[Position],0)),"")</f>
        <v>RBD44</v>
      </c>
      <c r="K46" s="18">
        <f>Tableau2[[#This Row],[N°ARTICLE]]</f>
        <v>1044</v>
      </c>
    </row>
    <row r="47" spans="1:11" x14ac:dyDescent="0.25">
      <c r="A47" s="6">
        <v>1045</v>
      </c>
      <c r="B47" t="s">
        <v>835</v>
      </c>
      <c r="C47" t="s">
        <v>146</v>
      </c>
      <c r="D47" t="s">
        <v>34</v>
      </c>
      <c r="E47">
        <v>3</v>
      </c>
      <c r="F47">
        <v>45</v>
      </c>
      <c r="G47" t="str">
        <f t="shared" si="1"/>
        <v>SBD45</v>
      </c>
      <c r="H47">
        <f t="shared" si="0"/>
        <v>1</v>
      </c>
      <c r="I47">
        <f>IF(H47=1,COUNTIF($H$3:H47,1),"")</f>
        <v>45</v>
      </c>
      <c r="J47" t="str">
        <f>IFERROR(INDEX(Tableau2[Rechercher],MATCH(ROWS($I$3:I47),Tableau2[Position],0)),"")</f>
        <v>SBD45</v>
      </c>
      <c r="K47" s="18">
        <f>Tableau2[[#This Row],[N°ARTICLE]]</f>
        <v>1045</v>
      </c>
    </row>
    <row r="48" spans="1:11" x14ac:dyDescent="0.25">
      <c r="A48" s="6">
        <v>1046</v>
      </c>
      <c r="B48" t="s">
        <v>836</v>
      </c>
      <c r="C48" t="s">
        <v>147</v>
      </c>
      <c r="D48" t="s">
        <v>34</v>
      </c>
      <c r="E48">
        <v>3</v>
      </c>
      <c r="F48">
        <v>46</v>
      </c>
      <c r="G48" t="str">
        <f t="shared" si="1"/>
        <v>TBD46</v>
      </c>
      <c r="H48">
        <f t="shared" si="0"/>
        <v>1</v>
      </c>
      <c r="I48">
        <f>IF(H48=1,COUNTIF($H$3:H48,1),"")</f>
        <v>46</v>
      </c>
      <c r="J48" t="str">
        <f>IFERROR(INDEX(Tableau2[Rechercher],MATCH(ROWS($I$3:I48),Tableau2[Position],0)),"")</f>
        <v>TBD46</v>
      </c>
      <c r="K48" s="18">
        <f>Tableau2[[#This Row],[N°ARTICLE]]</f>
        <v>1046</v>
      </c>
    </row>
    <row r="49" spans="1:11" x14ac:dyDescent="0.25">
      <c r="A49" s="6">
        <v>1047</v>
      </c>
      <c r="B49" t="s">
        <v>837</v>
      </c>
      <c r="C49" t="s">
        <v>148</v>
      </c>
      <c r="D49" t="s">
        <v>35</v>
      </c>
      <c r="E49">
        <v>1</v>
      </c>
      <c r="F49">
        <v>47</v>
      </c>
      <c r="G49" t="str">
        <f t="shared" si="1"/>
        <v>UBD47</v>
      </c>
      <c r="H49">
        <f t="shared" si="0"/>
        <v>1</v>
      </c>
      <c r="I49">
        <f>IF(H49=1,COUNTIF($H$3:H49,1),"")</f>
        <v>47</v>
      </c>
      <c r="J49" t="str">
        <f>IFERROR(INDEX(Tableau2[Rechercher],MATCH(ROWS($I$3:I49),Tableau2[Position],0)),"")</f>
        <v>UBD47</v>
      </c>
      <c r="K49" s="18">
        <f>Tableau2[[#This Row],[N°ARTICLE]]</f>
        <v>1047</v>
      </c>
    </row>
    <row r="50" spans="1:11" x14ac:dyDescent="0.25">
      <c r="A50" s="6">
        <v>1048</v>
      </c>
      <c r="B50" t="s">
        <v>838</v>
      </c>
      <c r="C50" t="s">
        <v>149</v>
      </c>
      <c r="D50" t="s">
        <v>30</v>
      </c>
      <c r="E50">
        <v>1</v>
      </c>
      <c r="F50">
        <v>48</v>
      </c>
      <c r="G50" t="str">
        <f t="shared" si="1"/>
        <v>VBD48</v>
      </c>
      <c r="H50">
        <f t="shared" si="0"/>
        <v>1</v>
      </c>
      <c r="I50">
        <f>IF(H50=1,COUNTIF($H$3:H50,1),"")</f>
        <v>48</v>
      </c>
      <c r="J50" t="str">
        <f>IFERROR(INDEX(Tableau2[Rechercher],MATCH(ROWS($I$3:I50),Tableau2[Position],0)),"")</f>
        <v>VBD48</v>
      </c>
      <c r="K50" s="18">
        <f>Tableau2[[#This Row],[N°ARTICLE]]</f>
        <v>1048</v>
      </c>
    </row>
    <row r="51" spans="1:11" x14ac:dyDescent="0.25">
      <c r="A51" s="6">
        <v>1049</v>
      </c>
      <c r="B51" t="s">
        <v>839</v>
      </c>
      <c r="C51" t="s">
        <v>150</v>
      </c>
      <c r="D51" t="s">
        <v>24</v>
      </c>
      <c r="E51">
        <v>1</v>
      </c>
      <c r="F51">
        <v>49</v>
      </c>
      <c r="G51" t="str">
        <f t="shared" si="1"/>
        <v>WBD49</v>
      </c>
      <c r="H51">
        <f t="shared" si="0"/>
        <v>1</v>
      </c>
      <c r="I51">
        <f>IF(H51=1,COUNTIF($H$3:H51,1),"")</f>
        <v>49</v>
      </c>
      <c r="J51" t="str">
        <f>IFERROR(INDEX(Tableau2[Rechercher],MATCH(ROWS($I$3:I51),Tableau2[Position],0)),"")</f>
        <v>WBD49</v>
      </c>
      <c r="K51" s="18">
        <f>Tableau2[[#This Row],[N°ARTICLE]]</f>
        <v>1049</v>
      </c>
    </row>
    <row r="52" spans="1:11" x14ac:dyDescent="0.25">
      <c r="A52" s="6">
        <v>1050</v>
      </c>
      <c r="B52" t="s">
        <v>840</v>
      </c>
      <c r="C52" t="s">
        <v>151</v>
      </c>
      <c r="D52" t="s">
        <v>24</v>
      </c>
      <c r="E52">
        <v>1</v>
      </c>
      <c r="F52">
        <v>50</v>
      </c>
      <c r="G52" t="str">
        <f t="shared" si="1"/>
        <v>XBD50</v>
      </c>
      <c r="H52">
        <f t="shared" si="0"/>
        <v>1</v>
      </c>
      <c r="I52">
        <f>IF(H52=1,COUNTIF($H$3:H52,1),"")</f>
        <v>50</v>
      </c>
      <c r="J52" t="str">
        <f>IFERROR(INDEX(Tableau2[Rechercher],MATCH(ROWS($I$3:I52),Tableau2[Position],0)),"")</f>
        <v>XBD50</v>
      </c>
      <c r="K52" s="18">
        <f>Tableau2[[#This Row],[N°ARTICLE]]</f>
        <v>1050</v>
      </c>
    </row>
    <row r="53" spans="1:11" x14ac:dyDescent="0.25">
      <c r="A53" s="6">
        <v>1051</v>
      </c>
      <c r="B53" t="s">
        <v>841</v>
      </c>
      <c r="C53" t="s">
        <v>152</v>
      </c>
      <c r="D53" t="s">
        <v>24</v>
      </c>
      <c r="E53">
        <v>1</v>
      </c>
      <c r="F53">
        <v>51</v>
      </c>
      <c r="G53" t="str">
        <f t="shared" si="1"/>
        <v>YBD51</v>
      </c>
      <c r="H53">
        <f t="shared" si="0"/>
        <v>1</v>
      </c>
      <c r="I53">
        <f>IF(H53=1,COUNTIF($H$3:H53,1),"")</f>
        <v>51</v>
      </c>
      <c r="J53" t="str">
        <f>IFERROR(INDEX(Tableau2[Rechercher],MATCH(ROWS($I$3:I53),Tableau2[Position],0)),"")</f>
        <v>YBD51</v>
      </c>
      <c r="K53" s="18">
        <f>Tableau2[[#This Row],[N°ARTICLE]]</f>
        <v>1051</v>
      </c>
    </row>
    <row r="54" spans="1:11" x14ac:dyDescent="0.25">
      <c r="A54" s="6">
        <v>1052</v>
      </c>
      <c r="B54" t="s">
        <v>842</v>
      </c>
      <c r="C54" t="s">
        <v>153</v>
      </c>
      <c r="D54" t="s">
        <v>24</v>
      </c>
      <c r="E54">
        <v>1</v>
      </c>
      <c r="F54">
        <v>52</v>
      </c>
      <c r="G54" t="str">
        <f t="shared" si="1"/>
        <v>ZBD52</v>
      </c>
      <c r="H54">
        <f t="shared" si="0"/>
        <v>1</v>
      </c>
      <c r="I54">
        <f>IF(H54=1,COUNTIF($H$3:H54,1),"")</f>
        <v>52</v>
      </c>
      <c r="J54" t="str">
        <f>IFERROR(INDEX(Tableau2[Rechercher],MATCH(ROWS($I$3:I54),Tableau2[Position],0)),"")</f>
        <v>ZBD52</v>
      </c>
      <c r="K54" s="18">
        <f>Tableau2[[#This Row],[N°ARTICLE]]</f>
        <v>1052</v>
      </c>
    </row>
    <row r="55" spans="1:11" x14ac:dyDescent="0.25">
      <c r="A55" s="6">
        <v>1053</v>
      </c>
      <c r="B55" t="s">
        <v>843</v>
      </c>
      <c r="C55" t="s">
        <v>154</v>
      </c>
      <c r="D55" t="s">
        <v>36</v>
      </c>
      <c r="E55">
        <v>1</v>
      </c>
      <c r="F55">
        <v>53</v>
      </c>
      <c r="G55" t="str">
        <f t="shared" si="1"/>
        <v>ABD53</v>
      </c>
      <c r="H55">
        <f t="shared" si="0"/>
        <v>1</v>
      </c>
      <c r="I55">
        <f>IF(H55=1,COUNTIF($H$3:H55,1),"")</f>
        <v>53</v>
      </c>
      <c r="J55" t="str">
        <f>IFERROR(INDEX(Tableau2[Rechercher],MATCH(ROWS($I$3:I55),Tableau2[Position],0)),"")</f>
        <v>ABD53</v>
      </c>
      <c r="K55" s="18">
        <f>Tableau2[[#This Row],[N°ARTICLE]]</f>
        <v>1053</v>
      </c>
    </row>
    <row r="56" spans="1:11" x14ac:dyDescent="0.25">
      <c r="A56" s="6">
        <v>1054</v>
      </c>
      <c r="B56" t="s">
        <v>844</v>
      </c>
      <c r="C56" t="s">
        <v>155</v>
      </c>
      <c r="D56" t="s">
        <v>36</v>
      </c>
      <c r="E56">
        <v>1</v>
      </c>
      <c r="F56">
        <v>54</v>
      </c>
      <c r="G56" t="str">
        <f t="shared" si="1"/>
        <v>BBD54</v>
      </c>
      <c r="H56">
        <f t="shared" si="0"/>
        <v>1</v>
      </c>
      <c r="I56">
        <f>IF(H56=1,COUNTIF($H$3:H56,1),"")</f>
        <v>54</v>
      </c>
      <c r="J56" t="str">
        <f>IFERROR(INDEX(Tableau2[Rechercher],MATCH(ROWS($I$3:I56),Tableau2[Position],0)),"")</f>
        <v>BBD54</v>
      </c>
      <c r="K56" s="18">
        <f>Tableau2[[#This Row],[N°ARTICLE]]</f>
        <v>1054</v>
      </c>
    </row>
    <row r="57" spans="1:11" x14ac:dyDescent="0.25">
      <c r="A57" s="6">
        <v>1055</v>
      </c>
      <c r="B57" t="s">
        <v>845</v>
      </c>
      <c r="C57" t="s">
        <v>156</v>
      </c>
      <c r="D57" t="s">
        <v>36</v>
      </c>
      <c r="E57">
        <v>2</v>
      </c>
      <c r="F57">
        <v>55</v>
      </c>
      <c r="G57" t="str">
        <f t="shared" si="1"/>
        <v>CBD55</v>
      </c>
      <c r="H57">
        <f t="shared" si="0"/>
        <v>1</v>
      </c>
      <c r="I57">
        <f>IF(H57=1,COUNTIF($H$3:H57,1),"")</f>
        <v>55</v>
      </c>
      <c r="J57" t="str">
        <f>IFERROR(INDEX(Tableau2[Rechercher],MATCH(ROWS($I$3:I57),Tableau2[Position],0)),"")</f>
        <v>CBD55</v>
      </c>
      <c r="K57" s="18">
        <f>Tableau2[[#This Row],[N°ARTICLE]]</f>
        <v>1055</v>
      </c>
    </row>
    <row r="58" spans="1:11" x14ac:dyDescent="0.25">
      <c r="A58" s="6">
        <v>1056</v>
      </c>
      <c r="B58" t="s">
        <v>846</v>
      </c>
      <c r="C58" t="s">
        <v>157</v>
      </c>
      <c r="D58" t="s">
        <v>37</v>
      </c>
      <c r="E58">
        <v>1</v>
      </c>
      <c r="F58">
        <v>56</v>
      </c>
      <c r="G58" t="str">
        <f t="shared" si="1"/>
        <v>DBD56</v>
      </c>
      <c r="H58">
        <f t="shared" si="0"/>
        <v>1</v>
      </c>
      <c r="I58">
        <f>IF(H58=1,COUNTIF($H$3:H58,1),"")</f>
        <v>56</v>
      </c>
      <c r="J58" t="str">
        <f>IFERROR(INDEX(Tableau2[Rechercher],MATCH(ROWS($I$3:I58),Tableau2[Position],0)),"")</f>
        <v>DBD56</v>
      </c>
      <c r="K58" s="18">
        <f>Tableau2[[#This Row],[N°ARTICLE]]</f>
        <v>1056</v>
      </c>
    </row>
    <row r="59" spans="1:11" x14ac:dyDescent="0.25">
      <c r="A59" s="6">
        <v>1057</v>
      </c>
      <c r="B59" t="s">
        <v>847</v>
      </c>
      <c r="C59" t="s">
        <v>158</v>
      </c>
      <c r="D59" t="s">
        <v>26</v>
      </c>
      <c r="E59">
        <v>2</v>
      </c>
      <c r="F59">
        <v>57</v>
      </c>
      <c r="G59" t="str">
        <f t="shared" si="1"/>
        <v>EBD57</v>
      </c>
      <c r="H59">
        <f t="shared" si="0"/>
        <v>1</v>
      </c>
      <c r="I59">
        <f>IF(H59=1,COUNTIF($H$3:H59,1),"")</f>
        <v>57</v>
      </c>
      <c r="J59" t="str">
        <f>IFERROR(INDEX(Tableau2[Rechercher],MATCH(ROWS($I$3:I59),Tableau2[Position],0)),"")</f>
        <v>EBD57</v>
      </c>
      <c r="K59" s="18">
        <f>Tableau2[[#This Row],[N°ARTICLE]]</f>
        <v>1057</v>
      </c>
    </row>
    <row r="60" spans="1:11" x14ac:dyDescent="0.25">
      <c r="A60" s="6">
        <v>1058</v>
      </c>
      <c r="B60" t="s">
        <v>848</v>
      </c>
      <c r="C60" t="s">
        <v>159</v>
      </c>
      <c r="D60" t="s">
        <v>26</v>
      </c>
      <c r="E60">
        <v>2</v>
      </c>
      <c r="F60">
        <v>58</v>
      </c>
      <c r="G60" t="str">
        <f t="shared" si="1"/>
        <v>FBD58</v>
      </c>
      <c r="H60">
        <f t="shared" si="0"/>
        <v>1</v>
      </c>
      <c r="I60">
        <f>IF(H60=1,COUNTIF($H$3:H60,1),"")</f>
        <v>58</v>
      </c>
      <c r="J60" t="str">
        <f>IFERROR(INDEX(Tableau2[Rechercher],MATCH(ROWS($I$3:I60),Tableau2[Position],0)),"")</f>
        <v>FBD58</v>
      </c>
      <c r="K60" s="18">
        <f>Tableau2[[#This Row],[N°ARTICLE]]</f>
        <v>1058</v>
      </c>
    </row>
    <row r="61" spans="1:11" x14ac:dyDescent="0.25">
      <c r="A61" s="6">
        <v>1059</v>
      </c>
      <c r="B61" t="s">
        <v>849</v>
      </c>
      <c r="C61" t="s">
        <v>160</v>
      </c>
      <c r="D61" t="s">
        <v>26</v>
      </c>
      <c r="E61">
        <v>2</v>
      </c>
      <c r="F61">
        <v>59</v>
      </c>
      <c r="G61" t="str">
        <f t="shared" si="1"/>
        <v>GBD59</v>
      </c>
      <c r="H61">
        <f t="shared" si="0"/>
        <v>1</v>
      </c>
      <c r="I61">
        <f>IF(H61=1,COUNTIF($H$3:H61,1),"")</f>
        <v>59</v>
      </c>
      <c r="J61" t="str">
        <f>IFERROR(INDEX(Tableau2[Rechercher],MATCH(ROWS($I$3:I61),Tableau2[Position],0)),"")</f>
        <v>GBD59</v>
      </c>
      <c r="K61" s="18">
        <f>Tableau2[[#This Row],[N°ARTICLE]]</f>
        <v>1059</v>
      </c>
    </row>
    <row r="62" spans="1:11" x14ac:dyDescent="0.25">
      <c r="A62" s="6">
        <v>1060</v>
      </c>
      <c r="B62" t="s">
        <v>850</v>
      </c>
      <c r="C62" t="s">
        <v>161</v>
      </c>
      <c r="D62" t="s">
        <v>38</v>
      </c>
      <c r="E62">
        <v>5</v>
      </c>
      <c r="F62">
        <v>60</v>
      </c>
      <c r="G62" t="str">
        <f t="shared" si="1"/>
        <v>HBD60</v>
      </c>
      <c r="H62">
        <f t="shared" si="0"/>
        <v>1</v>
      </c>
      <c r="I62">
        <f>IF(H62=1,COUNTIF($H$3:H62,1),"")</f>
        <v>60</v>
      </c>
      <c r="J62" t="str">
        <f>IFERROR(INDEX(Tableau2[Rechercher],MATCH(ROWS($I$3:I62),Tableau2[Position],0)),"")</f>
        <v>HBD60</v>
      </c>
      <c r="K62" s="18">
        <f>Tableau2[[#This Row],[N°ARTICLE]]</f>
        <v>1060</v>
      </c>
    </row>
    <row r="63" spans="1:11" x14ac:dyDescent="0.25">
      <c r="A63" s="6">
        <v>1061</v>
      </c>
      <c r="B63" t="s">
        <v>851</v>
      </c>
      <c r="C63" t="s">
        <v>162</v>
      </c>
      <c r="D63" t="s">
        <v>39</v>
      </c>
      <c r="E63">
        <v>2</v>
      </c>
      <c r="F63">
        <v>61</v>
      </c>
      <c r="G63" t="str">
        <f t="shared" si="1"/>
        <v>IBD61</v>
      </c>
      <c r="H63">
        <f t="shared" si="0"/>
        <v>1</v>
      </c>
      <c r="I63">
        <f>IF(H63=1,COUNTIF($H$3:H63,1),"")</f>
        <v>61</v>
      </c>
      <c r="J63" t="str">
        <f>IFERROR(INDEX(Tableau2[Rechercher],MATCH(ROWS($I$3:I63),Tableau2[Position],0)),"")</f>
        <v>IBD61</v>
      </c>
      <c r="K63" s="18">
        <f>Tableau2[[#This Row],[N°ARTICLE]]</f>
        <v>1061</v>
      </c>
    </row>
    <row r="64" spans="1:11" x14ac:dyDescent="0.25">
      <c r="A64" s="6">
        <v>1062</v>
      </c>
      <c r="B64" t="s">
        <v>852</v>
      </c>
      <c r="C64" t="s">
        <v>163</v>
      </c>
      <c r="D64" t="s">
        <v>25</v>
      </c>
      <c r="E64">
        <v>1</v>
      </c>
      <c r="F64">
        <v>62</v>
      </c>
      <c r="G64" t="str">
        <f t="shared" si="1"/>
        <v>JBD62</v>
      </c>
      <c r="H64">
        <f t="shared" si="0"/>
        <v>1</v>
      </c>
      <c r="I64">
        <f>IF(H64=1,COUNTIF($H$3:H64,1),"")</f>
        <v>62</v>
      </c>
      <c r="J64" t="str">
        <f>IFERROR(INDEX(Tableau2[Rechercher],MATCH(ROWS($I$3:I64),Tableau2[Position],0)),"")</f>
        <v>JBD62</v>
      </c>
      <c r="K64" s="18">
        <f>Tableau2[[#This Row],[N°ARTICLE]]</f>
        <v>1062</v>
      </c>
    </row>
    <row r="65" spans="1:11" x14ac:dyDescent="0.25">
      <c r="A65" s="6">
        <v>1063</v>
      </c>
      <c r="B65" t="s">
        <v>853</v>
      </c>
      <c r="C65" t="s">
        <v>164</v>
      </c>
      <c r="D65" t="s">
        <v>39</v>
      </c>
      <c r="E65">
        <v>1</v>
      </c>
      <c r="F65">
        <v>63</v>
      </c>
      <c r="G65" t="str">
        <f t="shared" si="1"/>
        <v>KBD63</v>
      </c>
      <c r="H65">
        <f t="shared" si="0"/>
        <v>1</v>
      </c>
      <c r="I65">
        <f>IF(H65=1,COUNTIF($H$3:H65,1),"")</f>
        <v>63</v>
      </c>
      <c r="J65" t="str">
        <f>IFERROR(INDEX(Tableau2[Rechercher],MATCH(ROWS($I$3:I65),Tableau2[Position],0)),"")</f>
        <v>KBD63</v>
      </c>
      <c r="K65" s="18">
        <f>Tableau2[[#This Row],[N°ARTICLE]]</f>
        <v>1063</v>
      </c>
    </row>
    <row r="66" spans="1:11" x14ac:dyDescent="0.25">
      <c r="A66" s="6">
        <v>1064</v>
      </c>
      <c r="B66" t="s">
        <v>854</v>
      </c>
      <c r="C66" t="s">
        <v>165</v>
      </c>
      <c r="D66" t="s">
        <v>39</v>
      </c>
      <c r="E66">
        <v>1</v>
      </c>
      <c r="F66">
        <v>64</v>
      </c>
      <c r="G66" t="str">
        <f t="shared" si="1"/>
        <v>LBD64</v>
      </c>
      <c r="H66">
        <f t="shared" si="0"/>
        <v>1</v>
      </c>
      <c r="I66">
        <f>IF(H66=1,COUNTIF($H$3:H66,1),"")</f>
        <v>64</v>
      </c>
      <c r="J66" t="str">
        <f>IFERROR(INDEX(Tableau2[Rechercher],MATCH(ROWS($I$3:I66),Tableau2[Position],0)),"")</f>
        <v>LBD64</v>
      </c>
      <c r="K66" s="18">
        <f>Tableau2[[#This Row],[N°ARTICLE]]</f>
        <v>1064</v>
      </c>
    </row>
    <row r="67" spans="1:11" x14ac:dyDescent="0.25">
      <c r="A67" s="6">
        <v>1065</v>
      </c>
      <c r="B67" t="s">
        <v>855</v>
      </c>
      <c r="C67" t="s">
        <v>166</v>
      </c>
      <c r="D67" t="s">
        <v>39</v>
      </c>
      <c r="E67">
        <v>1</v>
      </c>
      <c r="F67">
        <v>65</v>
      </c>
      <c r="G67" t="str">
        <f t="shared" si="1"/>
        <v>mBD65</v>
      </c>
      <c r="H67">
        <f t="shared" ref="H67:H130" si="2">--ISNUMBER(IFERROR(SEARCH(NomArt,G67,1),""))</f>
        <v>1</v>
      </c>
      <c r="I67">
        <f>IF(H67=1,COUNTIF($H$3:H67,1),"")</f>
        <v>65</v>
      </c>
      <c r="J67" t="str">
        <f>IFERROR(INDEX(Tableau2[Rechercher],MATCH(ROWS($I$3:I67),Tableau2[Position],0)),"")</f>
        <v>mBD65</v>
      </c>
      <c r="K67" s="18">
        <f>Tableau2[[#This Row],[N°ARTICLE]]</f>
        <v>1065</v>
      </c>
    </row>
    <row r="68" spans="1:11" x14ac:dyDescent="0.25">
      <c r="A68" s="6">
        <v>1066</v>
      </c>
      <c r="B68" t="s">
        <v>856</v>
      </c>
      <c r="C68" t="s">
        <v>167</v>
      </c>
      <c r="D68" t="s">
        <v>40</v>
      </c>
      <c r="E68">
        <v>2</v>
      </c>
      <c r="F68">
        <v>66</v>
      </c>
      <c r="G68" t="str">
        <f t="shared" ref="G68:G131" si="3">B68</f>
        <v>nBD66</v>
      </c>
      <c r="H68">
        <f t="shared" si="2"/>
        <v>1</v>
      </c>
      <c r="I68">
        <f>IF(H68=1,COUNTIF($H$3:H68,1),"")</f>
        <v>66</v>
      </c>
      <c r="J68" t="str">
        <f>IFERROR(INDEX(Tableau2[Rechercher],MATCH(ROWS($I$3:I68),Tableau2[Position],0)),"")</f>
        <v>nBD66</v>
      </c>
      <c r="K68" s="18">
        <f>Tableau2[[#This Row],[N°ARTICLE]]</f>
        <v>1066</v>
      </c>
    </row>
    <row r="69" spans="1:11" x14ac:dyDescent="0.25">
      <c r="A69" s="6">
        <v>1067</v>
      </c>
      <c r="B69" t="s">
        <v>857</v>
      </c>
      <c r="C69" t="s">
        <v>168</v>
      </c>
      <c r="D69" t="s">
        <v>41</v>
      </c>
      <c r="E69">
        <v>1</v>
      </c>
      <c r="F69">
        <v>67</v>
      </c>
      <c r="G69" t="str">
        <f t="shared" si="3"/>
        <v>OBD67</v>
      </c>
      <c r="H69">
        <f t="shared" si="2"/>
        <v>1</v>
      </c>
      <c r="I69">
        <f>IF(H69=1,COUNTIF($H$3:H69,1),"")</f>
        <v>67</v>
      </c>
      <c r="J69" t="str">
        <f>IFERROR(INDEX(Tableau2[Rechercher],MATCH(ROWS($I$3:I69),Tableau2[Position],0)),"")</f>
        <v>OBD67</v>
      </c>
      <c r="K69" s="18">
        <f>Tableau2[[#This Row],[N°ARTICLE]]</f>
        <v>1067</v>
      </c>
    </row>
    <row r="70" spans="1:11" x14ac:dyDescent="0.25">
      <c r="A70" s="6">
        <v>1068</v>
      </c>
      <c r="B70" t="s">
        <v>858</v>
      </c>
      <c r="C70" t="s">
        <v>169</v>
      </c>
      <c r="D70" t="s">
        <v>41</v>
      </c>
      <c r="E70">
        <v>1</v>
      </c>
      <c r="F70">
        <v>68</v>
      </c>
      <c r="G70" t="str">
        <f t="shared" si="3"/>
        <v>PBD68</v>
      </c>
      <c r="H70">
        <f t="shared" si="2"/>
        <v>1</v>
      </c>
      <c r="I70">
        <f>IF(H70=1,COUNTIF($H$3:H70,1),"")</f>
        <v>68</v>
      </c>
      <c r="J70" t="str">
        <f>IFERROR(INDEX(Tableau2[Rechercher],MATCH(ROWS($I$3:I70),Tableau2[Position],0)),"")</f>
        <v>PBD68</v>
      </c>
      <c r="K70" s="18">
        <f>Tableau2[[#This Row],[N°ARTICLE]]</f>
        <v>1068</v>
      </c>
    </row>
    <row r="71" spans="1:11" x14ac:dyDescent="0.25">
      <c r="A71" s="6">
        <v>1069</v>
      </c>
      <c r="B71" t="s">
        <v>859</v>
      </c>
      <c r="C71" t="s">
        <v>170</v>
      </c>
      <c r="D71" t="s">
        <v>41</v>
      </c>
      <c r="E71">
        <v>1</v>
      </c>
      <c r="F71">
        <v>69</v>
      </c>
      <c r="G71" t="str">
        <f t="shared" si="3"/>
        <v>QBD69</v>
      </c>
      <c r="H71">
        <f t="shared" si="2"/>
        <v>1</v>
      </c>
      <c r="I71">
        <f>IF(H71=1,COUNTIF($H$3:H71,1),"")</f>
        <v>69</v>
      </c>
      <c r="J71" t="str">
        <f>IFERROR(INDEX(Tableau2[Rechercher],MATCH(ROWS($I$3:I71),Tableau2[Position],0)),"")</f>
        <v>QBD69</v>
      </c>
      <c r="K71" s="18">
        <f>Tableau2[[#This Row],[N°ARTICLE]]</f>
        <v>1069</v>
      </c>
    </row>
    <row r="72" spans="1:11" x14ac:dyDescent="0.25">
      <c r="A72" s="6">
        <v>1070</v>
      </c>
      <c r="B72" t="s">
        <v>860</v>
      </c>
      <c r="C72" t="s">
        <v>171</v>
      </c>
      <c r="D72" t="s">
        <v>41</v>
      </c>
      <c r="E72">
        <v>1</v>
      </c>
      <c r="F72">
        <v>70</v>
      </c>
      <c r="G72" t="str">
        <f t="shared" si="3"/>
        <v>RBD70</v>
      </c>
      <c r="H72">
        <f t="shared" si="2"/>
        <v>1</v>
      </c>
      <c r="I72">
        <f>IF(H72=1,COUNTIF($H$3:H72,1),"")</f>
        <v>70</v>
      </c>
      <c r="J72" t="str">
        <f>IFERROR(INDEX(Tableau2[Rechercher],MATCH(ROWS($I$3:I72),Tableau2[Position],0)),"")</f>
        <v>RBD70</v>
      </c>
      <c r="K72" s="18">
        <f>Tableau2[[#This Row],[N°ARTICLE]]</f>
        <v>1070</v>
      </c>
    </row>
    <row r="73" spans="1:11" x14ac:dyDescent="0.25">
      <c r="A73" s="6">
        <v>1071</v>
      </c>
      <c r="B73" t="s">
        <v>861</v>
      </c>
      <c r="C73" t="s">
        <v>172</v>
      </c>
      <c r="D73" t="s">
        <v>41</v>
      </c>
      <c r="E73">
        <v>1</v>
      </c>
      <c r="F73">
        <v>71</v>
      </c>
      <c r="G73" t="str">
        <f t="shared" si="3"/>
        <v>SBD71</v>
      </c>
      <c r="H73">
        <f t="shared" si="2"/>
        <v>1</v>
      </c>
      <c r="I73">
        <f>IF(H73=1,COUNTIF($H$3:H73,1),"")</f>
        <v>71</v>
      </c>
      <c r="J73" t="str">
        <f>IFERROR(INDEX(Tableau2[Rechercher],MATCH(ROWS($I$3:I73),Tableau2[Position],0)),"")</f>
        <v>SBD71</v>
      </c>
      <c r="K73" s="18">
        <f>Tableau2[[#This Row],[N°ARTICLE]]</f>
        <v>1071</v>
      </c>
    </row>
    <row r="74" spans="1:11" x14ac:dyDescent="0.25">
      <c r="A74" s="6">
        <v>1072</v>
      </c>
      <c r="B74" t="s">
        <v>862</v>
      </c>
      <c r="C74" t="s">
        <v>173</v>
      </c>
      <c r="D74" t="s">
        <v>41</v>
      </c>
      <c r="E74">
        <v>1</v>
      </c>
      <c r="F74">
        <v>72</v>
      </c>
      <c r="G74" t="str">
        <f t="shared" si="3"/>
        <v>TBD72</v>
      </c>
      <c r="H74">
        <f t="shared" si="2"/>
        <v>1</v>
      </c>
      <c r="I74">
        <f>IF(H74=1,COUNTIF($H$3:H74,1),"")</f>
        <v>72</v>
      </c>
      <c r="J74" t="str">
        <f>IFERROR(INDEX(Tableau2[Rechercher],MATCH(ROWS($I$3:I74),Tableau2[Position],0)),"")</f>
        <v>TBD72</v>
      </c>
      <c r="K74" s="18">
        <f>Tableau2[[#This Row],[N°ARTICLE]]</f>
        <v>1072</v>
      </c>
    </row>
    <row r="75" spans="1:11" x14ac:dyDescent="0.25">
      <c r="A75" s="6">
        <v>1073</v>
      </c>
      <c r="B75" t="s">
        <v>863</v>
      </c>
      <c r="C75" t="s">
        <v>174</v>
      </c>
      <c r="D75" t="s">
        <v>41</v>
      </c>
      <c r="E75">
        <v>1</v>
      </c>
      <c r="F75">
        <v>73</v>
      </c>
      <c r="G75" t="str">
        <f t="shared" si="3"/>
        <v>UBD73</v>
      </c>
      <c r="H75">
        <f t="shared" si="2"/>
        <v>1</v>
      </c>
      <c r="I75">
        <f>IF(H75=1,COUNTIF($H$3:H75,1),"")</f>
        <v>73</v>
      </c>
      <c r="J75" t="str">
        <f>IFERROR(INDEX(Tableau2[Rechercher],MATCH(ROWS($I$3:I75),Tableau2[Position],0)),"")</f>
        <v>UBD73</v>
      </c>
      <c r="K75" s="18">
        <f>Tableau2[[#This Row],[N°ARTICLE]]</f>
        <v>1073</v>
      </c>
    </row>
    <row r="76" spans="1:11" x14ac:dyDescent="0.25">
      <c r="A76" s="6">
        <v>1074</v>
      </c>
      <c r="B76" t="s">
        <v>864</v>
      </c>
      <c r="C76" t="s">
        <v>175</v>
      </c>
      <c r="D76" t="s">
        <v>41</v>
      </c>
      <c r="E76">
        <v>1</v>
      </c>
      <c r="F76">
        <v>74</v>
      </c>
      <c r="G76" t="str">
        <f t="shared" si="3"/>
        <v>VBD74</v>
      </c>
      <c r="H76">
        <f t="shared" si="2"/>
        <v>1</v>
      </c>
      <c r="I76">
        <f>IF(H76=1,COUNTIF($H$3:H76,1),"")</f>
        <v>74</v>
      </c>
      <c r="J76" t="str">
        <f>IFERROR(INDEX(Tableau2[Rechercher],MATCH(ROWS($I$3:I76),Tableau2[Position],0)),"")</f>
        <v>VBD74</v>
      </c>
      <c r="K76" s="18">
        <f>Tableau2[[#This Row],[N°ARTICLE]]</f>
        <v>1074</v>
      </c>
    </row>
    <row r="77" spans="1:11" x14ac:dyDescent="0.25">
      <c r="A77" s="6">
        <v>1075</v>
      </c>
      <c r="B77" t="s">
        <v>865</v>
      </c>
      <c r="C77" t="s">
        <v>176</v>
      </c>
      <c r="D77" t="s">
        <v>41</v>
      </c>
      <c r="E77">
        <v>1</v>
      </c>
      <c r="F77">
        <v>75</v>
      </c>
      <c r="G77" t="str">
        <f t="shared" si="3"/>
        <v>WBD75</v>
      </c>
      <c r="H77">
        <f t="shared" si="2"/>
        <v>1</v>
      </c>
      <c r="I77">
        <f>IF(H77=1,COUNTIF($H$3:H77,1),"")</f>
        <v>75</v>
      </c>
      <c r="J77" t="str">
        <f>IFERROR(INDEX(Tableau2[Rechercher],MATCH(ROWS($I$3:I77),Tableau2[Position],0)),"")</f>
        <v>WBD75</v>
      </c>
      <c r="K77" s="18">
        <f>Tableau2[[#This Row],[N°ARTICLE]]</f>
        <v>1075</v>
      </c>
    </row>
    <row r="78" spans="1:11" x14ac:dyDescent="0.25">
      <c r="A78" s="6">
        <v>1076</v>
      </c>
      <c r="B78" t="s">
        <v>866</v>
      </c>
      <c r="C78" t="s">
        <v>177</v>
      </c>
      <c r="D78" t="s">
        <v>42</v>
      </c>
      <c r="E78">
        <v>1</v>
      </c>
      <c r="F78">
        <v>76</v>
      </c>
      <c r="G78" t="str">
        <f t="shared" si="3"/>
        <v>XBD76</v>
      </c>
      <c r="H78">
        <f t="shared" si="2"/>
        <v>1</v>
      </c>
      <c r="I78">
        <f>IF(H78=1,COUNTIF($H$3:H78,1),"")</f>
        <v>76</v>
      </c>
      <c r="J78" t="str">
        <f>IFERROR(INDEX(Tableau2[Rechercher],MATCH(ROWS($I$3:I78),Tableau2[Position],0)),"")</f>
        <v>XBD76</v>
      </c>
      <c r="K78" s="18">
        <f>Tableau2[[#This Row],[N°ARTICLE]]</f>
        <v>1076</v>
      </c>
    </row>
    <row r="79" spans="1:11" x14ac:dyDescent="0.25">
      <c r="A79" s="6">
        <v>1077</v>
      </c>
      <c r="B79" t="s">
        <v>867</v>
      </c>
      <c r="C79" t="s">
        <v>178</v>
      </c>
      <c r="D79" t="s">
        <v>42</v>
      </c>
      <c r="E79">
        <v>1</v>
      </c>
      <c r="F79">
        <v>77</v>
      </c>
      <c r="G79" t="str">
        <f t="shared" si="3"/>
        <v>YBD77</v>
      </c>
      <c r="H79">
        <f t="shared" si="2"/>
        <v>1</v>
      </c>
      <c r="I79">
        <f>IF(H79=1,COUNTIF($H$3:H79,1),"")</f>
        <v>77</v>
      </c>
      <c r="J79" t="str">
        <f>IFERROR(INDEX(Tableau2[Rechercher],MATCH(ROWS($I$3:I79),Tableau2[Position],0)),"")</f>
        <v>YBD77</v>
      </c>
      <c r="K79" s="18">
        <f>Tableau2[[#This Row],[N°ARTICLE]]</f>
        <v>1077</v>
      </c>
    </row>
    <row r="80" spans="1:11" x14ac:dyDescent="0.25">
      <c r="A80" s="6">
        <v>1078</v>
      </c>
      <c r="B80" t="s">
        <v>868</v>
      </c>
      <c r="C80" t="s">
        <v>179</v>
      </c>
      <c r="D80" t="s">
        <v>42</v>
      </c>
      <c r="E80">
        <v>1</v>
      </c>
      <c r="F80">
        <v>78</v>
      </c>
      <c r="G80" t="str">
        <f t="shared" si="3"/>
        <v>ZBD78</v>
      </c>
      <c r="H80">
        <f t="shared" si="2"/>
        <v>1</v>
      </c>
      <c r="I80">
        <f>IF(H80=1,COUNTIF($H$3:H80,1),"")</f>
        <v>78</v>
      </c>
      <c r="J80" t="str">
        <f>IFERROR(INDEX(Tableau2[Rechercher],MATCH(ROWS($I$3:I80),Tableau2[Position],0)),"")</f>
        <v>ZBD78</v>
      </c>
      <c r="K80" s="18">
        <f>Tableau2[[#This Row],[N°ARTICLE]]</f>
        <v>1078</v>
      </c>
    </row>
    <row r="81" spans="1:11" x14ac:dyDescent="0.25">
      <c r="A81" s="6">
        <v>1079</v>
      </c>
      <c r="B81" t="s">
        <v>869</v>
      </c>
      <c r="C81" t="s">
        <v>180</v>
      </c>
      <c r="D81" t="s">
        <v>42</v>
      </c>
      <c r="E81">
        <v>1</v>
      </c>
      <c r="F81">
        <v>79</v>
      </c>
      <c r="G81" t="str">
        <f t="shared" si="3"/>
        <v>ABD79</v>
      </c>
      <c r="H81">
        <f t="shared" si="2"/>
        <v>1</v>
      </c>
      <c r="I81">
        <f>IF(H81=1,COUNTIF($H$3:H81,1),"")</f>
        <v>79</v>
      </c>
      <c r="J81" t="str">
        <f>IFERROR(INDEX(Tableau2[Rechercher],MATCH(ROWS($I$3:I81),Tableau2[Position],0)),"")</f>
        <v>ABD79</v>
      </c>
      <c r="K81" s="18">
        <f>Tableau2[[#This Row],[N°ARTICLE]]</f>
        <v>1079</v>
      </c>
    </row>
    <row r="82" spans="1:11" x14ac:dyDescent="0.25">
      <c r="A82" s="6">
        <v>1080</v>
      </c>
      <c r="B82" t="s">
        <v>870</v>
      </c>
      <c r="C82" t="s">
        <v>181</v>
      </c>
      <c r="D82" t="s">
        <v>39</v>
      </c>
      <c r="E82">
        <v>1</v>
      </c>
      <c r="F82">
        <v>80</v>
      </c>
      <c r="G82" t="str">
        <f t="shared" si="3"/>
        <v>BBD80</v>
      </c>
      <c r="H82">
        <f t="shared" si="2"/>
        <v>1</v>
      </c>
      <c r="I82">
        <f>IF(H82=1,COUNTIF($H$3:H82,1),"")</f>
        <v>80</v>
      </c>
      <c r="J82" t="str">
        <f>IFERROR(INDEX(Tableau2[Rechercher],MATCH(ROWS($I$3:I82),Tableau2[Position],0)),"")</f>
        <v>BBD80</v>
      </c>
      <c r="K82" s="18">
        <f>Tableau2[[#This Row],[N°ARTICLE]]</f>
        <v>1080</v>
      </c>
    </row>
    <row r="83" spans="1:11" x14ac:dyDescent="0.25">
      <c r="A83" s="6">
        <v>1081</v>
      </c>
      <c r="B83" t="s">
        <v>871</v>
      </c>
      <c r="C83" t="s">
        <v>182</v>
      </c>
      <c r="D83" t="s">
        <v>43</v>
      </c>
      <c r="E83">
        <v>1</v>
      </c>
      <c r="F83">
        <v>81</v>
      </c>
      <c r="G83" t="str">
        <f t="shared" si="3"/>
        <v>CBD81</v>
      </c>
      <c r="H83">
        <f t="shared" si="2"/>
        <v>1</v>
      </c>
      <c r="I83">
        <f>IF(H83=1,COUNTIF($H$3:H83,1),"")</f>
        <v>81</v>
      </c>
      <c r="J83" t="str">
        <f>IFERROR(INDEX(Tableau2[Rechercher],MATCH(ROWS($I$3:I83),Tableau2[Position],0)),"")</f>
        <v>CBD81</v>
      </c>
      <c r="K83" s="18">
        <f>Tableau2[[#This Row],[N°ARTICLE]]</f>
        <v>1081</v>
      </c>
    </row>
    <row r="84" spans="1:11" x14ac:dyDescent="0.25">
      <c r="A84" s="6">
        <v>1082</v>
      </c>
      <c r="B84" t="s">
        <v>872</v>
      </c>
      <c r="C84" t="s">
        <v>183</v>
      </c>
      <c r="D84" t="s">
        <v>27</v>
      </c>
      <c r="E84">
        <v>5</v>
      </c>
      <c r="F84">
        <v>82</v>
      </c>
      <c r="G84" t="str">
        <f t="shared" si="3"/>
        <v>DBD82</v>
      </c>
      <c r="H84">
        <f t="shared" si="2"/>
        <v>1</v>
      </c>
      <c r="I84">
        <f>IF(H84=1,COUNTIF($H$3:H84,1),"")</f>
        <v>82</v>
      </c>
      <c r="J84" t="str">
        <f>IFERROR(INDEX(Tableau2[Rechercher],MATCH(ROWS($I$3:I84),Tableau2[Position],0)),"")</f>
        <v>DBD82</v>
      </c>
      <c r="K84" s="18">
        <f>Tableau2[[#This Row],[N°ARTICLE]]</f>
        <v>1082</v>
      </c>
    </row>
    <row r="85" spans="1:11" x14ac:dyDescent="0.25">
      <c r="A85" s="6">
        <v>1083</v>
      </c>
      <c r="B85" t="s">
        <v>873</v>
      </c>
      <c r="C85" t="s">
        <v>184</v>
      </c>
      <c r="D85" t="s">
        <v>43</v>
      </c>
      <c r="E85">
        <v>1</v>
      </c>
      <c r="F85">
        <v>83</v>
      </c>
      <c r="G85" t="str">
        <f t="shared" si="3"/>
        <v>EBD83</v>
      </c>
      <c r="H85">
        <f t="shared" si="2"/>
        <v>1</v>
      </c>
      <c r="I85">
        <f>IF(H85=1,COUNTIF($H$3:H85,1),"")</f>
        <v>83</v>
      </c>
      <c r="J85" t="str">
        <f>IFERROR(INDEX(Tableau2[Rechercher],MATCH(ROWS($I$3:I85),Tableau2[Position],0)),"")</f>
        <v>EBD83</v>
      </c>
      <c r="K85" s="18">
        <f>Tableau2[[#This Row],[N°ARTICLE]]</f>
        <v>1083</v>
      </c>
    </row>
    <row r="86" spans="1:11" x14ac:dyDescent="0.25">
      <c r="A86" s="6">
        <v>1084</v>
      </c>
      <c r="B86" t="s">
        <v>874</v>
      </c>
      <c r="C86" t="s">
        <v>185</v>
      </c>
      <c r="D86" t="s">
        <v>25</v>
      </c>
      <c r="E86">
        <v>1</v>
      </c>
      <c r="F86">
        <v>84</v>
      </c>
      <c r="G86" t="str">
        <f t="shared" si="3"/>
        <v>FBD84</v>
      </c>
      <c r="H86">
        <f t="shared" si="2"/>
        <v>1</v>
      </c>
      <c r="I86">
        <f>IF(H86=1,COUNTIF($H$3:H86,1),"")</f>
        <v>84</v>
      </c>
      <c r="J86" t="str">
        <f>IFERROR(INDEX(Tableau2[Rechercher],MATCH(ROWS($I$3:I86),Tableau2[Position],0)),"")</f>
        <v>FBD84</v>
      </c>
      <c r="K86" s="18">
        <f>Tableau2[[#This Row],[N°ARTICLE]]</f>
        <v>1084</v>
      </c>
    </row>
    <row r="87" spans="1:11" x14ac:dyDescent="0.25">
      <c r="A87" s="6">
        <v>1085</v>
      </c>
      <c r="B87" t="s">
        <v>875</v>
      </c>
      <c r="C87" t="s">
        <v>186</v>
      </c>
      <c r="D87" t="s">
        <v>25</v>
      </c>
      <c r="E87">
        <v>1</v>
      </c>
      <c r="F87">
        <v>85</v>
      </c>
      <c r="G87" t="str">
        <f t="shared" si="3"/>
        <v>GBD85</v>
      </c>
      <c r="H87">
        <f t="shared" si="2"/>
        <v>1</v>
      </c>
      <c r="I87">
        <f>IF(H87=1,COUNTIF($H$3:H87,1),"")</f>
        <v>85</v>
      </c>
      <c r="J87" t="str">
        <f>IFERROR(INDEX(Tableau2[Rechercher],MATCH(ROWS($I$3:I87),Tableau2[Position],0)),"")</f>
        <v>GBD85</v>
      </c>
      <c r="K87" s="18">
        <f>Tableau2[[#This Row],[N°ARTICLE]]</f>
        <v>1085</v>
      </c>
    </row>
    <row r="88" spans="1:11" x14ac:dyDescent="0.25">
      <c r="A88" s="6">
        <v>1086</v>
      </c>
      <c r="B88" t="s">
        <v>876</v>
      </c>
      <c r="C88" t="s">
        <v>187</v>
      </c>
      <c r="D88" t="s">
        <v>25</v>
      </c>
      <c r="E88">
        <v>1</v>
      </c>
      <c r="F88">
        <v>86</v>
      </c>
      <c r="G88" t="str">
        <f t="shared" si="3"/>
        <v>HBD86</v>
      </c>
      <c r="H88">
        <f t="shared" si="2"/>
        <v>1</v>
      </c>
      <c r="I88">
        <f>IF(H88=1,COUNTIF($H$3:H88,1),"")</f>
        <v>86</v>
      </c>
      <c r="J88" t="str">
        <f>IFERROR(INDEX(Tableau2[Rechercher],MATCH(ROWS($I$3:I88),Tableau2[Position],0)),"")</f>
        <v>HBD86</v>
      </c>
      <c r="K88" s="18">
        <f>Tableau2[[#This Row],[N°ARTICLE]]</f>
        <v>1086</v>
      </c>
    </row>
    <row r="89" spans="1:11" x14ac:dyDescent="0.25">
      <c r="A89" s="6">
        <v>1087</v>
      </c>
      <c r="B89" t="s">
        <v>877</v>
      </c>
      <c r="C89" t="s">
        <v>188</v>
      </c>
      <c r="D89" t="s">
        <v>39</v>
      </c>
      <c r="E89">
        <v>1</v>
      </c>
      <c r="F89">
        <v>87</v>
      </c>
      <c r="G89" t="str">
        <f t="shared" si="3"/>
        <v>IBD87</v>
      </c>
      <c r="H89">
        <f t="shared" si="2"/>
        <v>1</v>
      </c>
      <c r="I89">
        <f>IF(H89=1,COUNTIF($H$3:H89,1),"")</f>
        <v>87</v>
      </c>
      <c r="J89" t="str">
        <f>IFERROR(INDEX(Tableau2[Rechercher],MATCH(ROWS($I$3:I89),Tableau2[Position],0)),"")</f>
        <v>IBD87</v>
      </c>
      <c r="K89" s="18">
        <f>Tableau2[[#This Row],[N°ARTICLE]]</f>
        <v>1087</v>
      </c>
    </row>
    <row r="90" spans="1:11" x14ac:dyDescent="0.25">
      <c r="A90" s="6">
        <v>1088</v>
      </c>
      <c r="B90" t="s">
        <v>878</v>
      </c>
      <c r="C90" t="s">
        <v>189</v>
      </c>
      <c r="D90" t="s">
        <v>39</v>
      </c>
      <c r="E90">
        <v>1</v>
      </c>
      <c r="F90">
        <v>88</v>
      </c>
      <c r="G90" t="str">
        <f t="shared" si="3"/>
        <v>JBD88</v>
      </c>
      <c r="H90">
        <f t="shared" si="2"/>
        <v>1</v>
      </c>
      <c r="I90">
        <f>IF(H90=1,COUNTIF($H$3:H90,1),"")</f>
        <v>88</v>
      </c>
      <c r="J90" t="str">
        <f>IFERROR(INDEX(Tableau2[Rechercher],MATCH(ROWS($I$3:I90),Tableau2[Position],0)),"")</f>
        <v>JBD88</v>
      </c>
      <c r="K90" s="18">
        <f>Tableau2[[#This Row],[N°ARTICLE]]</f>
        <v>1088</v>
      </c>
    </row>
    <row r="91" spans="1:11" x14ac:dyDescent="0.25">
      <c r="A91" s="6">
        <v>1089</v>
      </c>
      <c r="B91" t="s">
        <v>879</v>
      </c>
      <c r="C91" t="s">
        <v>190</v>
      </c>
      <c r="D91" t="s">
        <v>39</v>
      </c>
      <c r="E91">
        <v>1</v>
      </c>
      <c r="F91">
        <v>89</v>
      </c>
      <c r="G91" t="str">
        <f t="shared" si="3"/>
        <v>KBD89</v>
      </c>
      <c r="H91">
        <f t="shared" si="2"/>
        <v>1</v>
      </c>
      <c r="I91">
        <f>IF(H91=1,COUNTIF($H$3:H91,1),"")</f>
        <v>89</v>
      </c>
      <c r="J91" t="str">
        <f>IFERROR(INDEX(Tableau2[Rechercher],MATCH(ROWS($I$3:I91),Tableau2[Position],0)),"")</f>
        <v>KBD89</v>
      </c>
      <c r="K91" s="18">
        <f>Tableau2[[#This Row],[N°ARTICLE]]</f>
        <v>1089</v>
      </c>
    </row>
    <row r="92" spans="1:11" x14ac:dyDescent="0.25">
      <c r="A92" s="6">
        <v>1090</v>
      </c>
      <c r="B92" t="s">
        <v>880</v>
      </c>
      <c r="C92" t="s">
        <v>191</v>
      </c>
      <c r="D92" t="s">
        <v>39</v>
      </c>
      <c r="E92">
        <v>1</v>
      </c>
      <c r="F92">
        <v>90</v>
      </c>
      <c r="G92" t="str">
        <f t="shared" si="3"/>
        <v>LBD90</v>
      </c>
      <c r="H92">
        <f t="shared" si="2"/>
        <v>1</v>
      </c>
      <c r="I92">
        <f>IF(H92=1,COUNTIF($H$3:H92,1),"")</f>
        <v>90</v>
      </c>
      <c r="J92" t="str">
        <f>IFERROR(INDEX(Tableau2[Rechercher],MATCH(ROWS($I$3:I92),Tableau2[Position],0)),"")</f>
        <v>LBD90</v>
      </c>
      <c r="K92" s="18">
        <f>Tableau2[[#This Row],[N°ARTICLE]]</f>
        <v>1090</v>
      </c>
    </row>
    <row r="93" spans="1:11" x14ac:dyDescent="0.25">
      <c r="A93" s="6">
        <v>1091</v>
      </c>
      <c r="B93" t="s">
        <v>881</v>
      </c>
      <c r="C93" t="s">
        <v>192</v>
      </c>
      <c r="D93" t="s">
        <v>39</v>
      </c>
      <c r="E93">
        <v>1</v>
      </c>
      <c r="F93">
        <v>91</v>
      </c>
      <c r="G93" t="str">
        <f t="shared" si="3"/>
        <v>mBD91</v>
      </c>
      <c r="H93">
        <f t="shared" si="2"/>
        <v>1</v>
      </c>
      <c r="I93">
        <f>IF(H93=1,COUNTIF($H$3:H93,1),"")</f>
        <v>91</v>
      </c>
      <c r="J93" t="str">
        <f>IFERROR(INDEX(Tableau2[Rechercher],MATCH(ROWS($I$3:I93),Tableau2[Position],0)),"")</f>
        <v>mBD91</v>
      </c>
      <c r="K93" s="18">
        <f>Tableau2[[#This Row],[N°ARTICLE]]</f>
        <v>1091</v>
      </c>
    </row>
    <row r="94" spans="1:11" x14ac:dyDescent="0.25">
      <c r="A94" s="6">
        <v>1092</v>
      </c>
      <c r="B94" t="s">
        <v>882</v>
      </c>
      <c r="C94" t="s">
        <v>193</v>
      </c>
      <c r="D94" t="s">
        <v>39</v>
      </c>
      <c r="E94">
        <v>1</v>
      </c>
      <c r="F94">
        <v>92</v>
      </c>
      <c r="G94" t="str">
        <f t="shared" si="3"/>
        <v>nBD92</v>
      </c>
      <c r="H94">
        <f t="shared" si="2"/>
        <v>1</v>
      </c>
      <c r="I94">
        <f>IF(H94=1,COUNTIF($H$3:H94,1),"")</f>
        <v>92</v>
      </c>
      <c r="J94" t="str">
        <f>IFERROR(INDEX(Tableau2[Rechercher],MATCH(ROWS($I$3:I94),Tableau2[Position],0)),"")</f>
        <v>nBD92</v>
      </c>
      <c r="K94" s="18">
        <f>Tableau2[[#This Row],[N°ARTICLE]]</f>
        <v>1092</v>
      </c>
    </row>
    <row r="95" spans="1:11" x14ac:dyDescent="0.25">
      <c r="A95" s="6">
        <v>1093</v>
      </c>
      <c r="B95" t="s">
        <v>883</v>
      </c>
      <c r="C95" t="s">
        <v>194</v>
      </c>
      <c r="D95" t="s">
        <v>44</v>
      </c>
      <c r="E95">
        <v>1</v>
      </c>
      <c r="F95">
        <v>93</v>
      </c>
      <c r="G95" t="str">
        <f t="shared" si="3"/>
        <v>OBD93</v>
      </c>
      <c r="H95">
        <f t="shared" si="2"/>
        <v>1</v>
      </c>
      <c r="I95">
        <f>IF(H95=1,COUNTIF($H$3:H95,1),"")</f>
        <v>93</v>
      </c>
      <c r="J95" t="str">
        <f>IFERROR(INDEX(Tableau2[Rechercher],MATCH(ROWS($I$3:I95),Tableau2[Position],0)),"")</f>
        <v>OBD93</v>
      </c>
      <c r="K95" s="18">
        <f>Tableau2[[#This Row],[N°ARTICLE]]</f>
        <v>1093</v>
      </c>
    </row>
    <row r="96" spans="1:11" x14ac:dyDescent="0.25">
      <c r="A96" s="6">
        <v>1094</v>
      </c>
      <c r="B96" t="s">
        <v>884</v>
      </c>
      <c r="C96" t="s">
        <v>195</v>
      </c>
      <c r="D96" t="s">
        <v>45</v>
      </c>
      <c r="E96">
        <v>1</v>
      </c>
      <c r="F96">
        <v>94</v>
      </c>
      <c r="G96" t="str">
        <f t="shared" si="3"/>
        <v>PBD94</v>
      </c>
      <c r="H96">
        <f t="shared" si="2"/>
        <v>1</v>
      </c>
      <c r="I96">
        <f>IF(H96=1,COUNTIF($H$3:H96,1),"")</f>
        <v>94</v>
      </c>
      <c r="J96" t="str">
        <f>IFERROR(INDEX(Tableau2[Rechercher],MATCH(ROWS($I$3:I96),Tableau2[Position],0)),"")</f>
        <v>PBD94</v>
      </c>
      <c r="K96" s="18">
        <f>Tableau2[[#This Row],[N°ARTICLE]]</f>
        <v>1094</v>
      </c>
    </row>
    <row r="97" spans="1:11" x14ac:dyDescent="0.25">
      <c r="A97" s="6">
        <v>1095</v>
      </c>
      <c r="B97" t="s">
        <v>885</v>
      </c>
      <c r="C97" t="s">
        <v>196</v>
      </c>
      <c r="D97" t="s">
        <v>46</v>
      </c>
      <c r="E97">
        <v>1</v>
      </c>
      <c r="F97">
        <v>95</v>
      </c>
      <c r="G97" t="str">
        <f t="shared" si="3"/>
        <v>QBD95</v>
      </c>
      <c r="H97">
        <f t="shared" si="2"/>
        <v>1</v>
      </c>
      <c r="I97">
        <f>IF(H97=1,COUNTIF($H$3:H97,1),"")</f>
        <v>95</v>
      </c>
      <c r="J97" t="str">
        <f>IFERROR(INDEX(Tableau2[Rechercher],MATCH(ROWS($I$3:I97),Tableau2[Position],0)),"")</f>
        <v>QBD95</v>
      </c>
      <c r="K97" s="18">
        <f>Tableau2[[#This Row],[N°ARTICLE]]</f>
        <v>1095</v>
      </c>
    </row>
    <row r="98" spans="1:11" x14ac:dyDescent="0.25">
      <c r="A98" s="6">
        <v>1096</v>
      </c>
      <c r="B98" t="s">
        <v>886</v>
      </c>
      <c r="C98" t="s">
        <v>197</v>
      </c>
      <c r="D98" t="s">
        <v>47</v>
      </c>
      <c r="E98">
        <v>1</v>
      </c>
      <c r="F98">
        <v>96</v>
      </c>
      <c r="G98" t="str">
        <f t="shared" si="3"/>
        <v>RBD96</v>
      </c>
      <c r="H98">
        <f t="shared" si="2"/>
        <v>1</v>
      </c>
      <c r="I98">
        <f>IF(H98=1,COUNTIF($H$3:H98,1),"")</f>
        <v>96</v>
      </c>
      <c r="J98" t="str">
        <f>IFERROR(INDEX(Tableau2[Rechercher],MATCH(ROWS($I$3:I98),Tableau2[Position],0)),"")</f>
        <v>RBD96</v>
      </c>
      <c r="K98" s="18">
        <f>Tableau2[[#This Row],[N°ARTICLE]]</f>
        <v>1096</v>
      </c>
    </row>
    <row r="99" spans="1:11" x14ac:dyDescent="0.25">
      <c r="A99" s="6">
        <v>1097</v>
      </c>
      <c r="B99" t="s">
        <v>887</v>
      </c>
      <c r="C99" t="s">
        <v>198</v>
      </c>
      <c r="D99" t="s">
        <v>40</v>
      </c>
      <c r="E99">
        <v>1</v>
      </c>
      <c r="F99">
        <v>97</v>
      </c>
      <c r="G99" t="str">
        <f t="shared" si="3"/>
        <v>SBD97</v>
      </c>
      <c r="H99">
        <f t="shared" si="2"/>
        <v>1</v>
      </c>
      <c r="I99">
        <f>IF(H99=1,COUNTIF($H$3:H99,1),"")</f>
        <v>97</v>
      </c>
      <c r="J99" t="str">
        <f>IFERROR(INDEX(Tableau2[Rechercher],MATCH(ROWS($I$3:I99),Tableau2[Position],0)),"")</f>
        <v>SBD97</v>
      </c>
      <c r="K99" s="18">
        <f>Tableau2[[#This Row],[N°ARTICLE]]</f>
        <v>1097</v>
      </c>
    </row>
    <row r="100" spans="1:11" x14ac:dyDescent="0.25">
      <c r="A100" s="6">
        <v>1098</v>
      </c>
      <c r="B100" t="s">
        <v>888</v>
      </c>
      <c r="C100" t="s">
        <v>199</v>
      </c>
      <c r="D100" t="s">
        <v>48</v>
      </c>
      <c r="E100">
        <v>5</v>
      </c>
      <c r="F100">
        <v>98</v>
      </c>
      <c r="G100" t="str">
        <f t="shared" si="3"/>
        <v>TBD98</v>
      </c>
      <c r="H100">
        <f t="shared" si="2"/>
        <v>1</v>
      </c>
      <c r="I100">
        <f>IF(H100=1,COUNTIF($H$3:H100,1),"")</f>
        <v>98</v>
      </c>
      <c r="J100" t="str">
        <f>IFERROR(INDEX(Tableau2[Rechercher],MATCH(ROWS($I$3:I100),Tableau2[Position],0)),"")</f>
        <v>TBD98</v>
      </c>
      <c r="K100" s="18">
        <f>Tableau2[[#This Row],[N°ARTICLE]]</f>
        <v>1098</v>
      </c>
    </row>
    <row r="101" spans="1:11" x14ac:dyDescent="0.25">
      <c r="A101" s="6">
        <v>1099</v>
      </c>
      <c r="B101" t="s">
        <v>889</v>
      </c>
      <c r="C101" t="s">
        <v>200</v>
      </c>
      <c r="D101" t="s">
        <v>48</v>
      </c>
      <c r="E101">
        <v>5</v>
      </c>
      <c r="F101">
        <v>99</v>
      </c>
      <c r="G101" t="str">
        <f t="shared" si="3"/>
        <v>UBD99</v>
      </c>
      <c r="H101">
        <f t="shared" si="2"/>
        <v>1</v>
      </c>
      <c r="I101">
        <f>IF(H101=1,COUNTIF($H$3:H101,1),"")</f>
        <v>99</v>
      </c>
      <c r="J101" t="str">
        <f>IFERROR(INDEX(Tableau2[Rechercher],MATCH(ROWS($I$3:I101),Tableau2[Position],0)),"")</f>
        <v>UBD99</v>
      </c>
      <c r="K101" s="18">
        <f>Tableau2[[#This Row],[N°ARTICLE]]</f>
        <v>1099</v>
      </c>
    </row>
    <row r="102" spans="1:11" x14ac:dyDescent="0.25">
      <c r="A102" s="6">
        <v>1100</v>
      </c>
      <c r="B102" t="s">
        <v>890</v>
      </c>
      <c r="C102" t="s">
        <v>201</v>
      </c>
      <c r="D102" t="s">
        <v>48</v>
      </c>
      <c r="E102">
        <v>5</v>
      </c>
      <c r="F102">
        <v>100</v>
      </c>
      <c r="G102" t="str">
        <f t="shared" si="3"/>
        <v>VBD100</v>
      </c>
      <c r="H102">
        <f t="shared" si="2"/>
        <v>1</v>
      </c>
      <c r="I102">
        <f>IF(H102=1,COUNTIF($H$3:H102,1),"")</f>
        <v>100</v>
      </c>
      <c r="J102" t="str">
        <f>IFERROR(INDEX(Tableau2[Rechercher],MATCH(ROWS($I$3:I102),Tableau2[Position],0)),"")</f>
        <v>VBD100</v>
      </c>
      <c r="K102" s="18">
        <f>Tableau2[[#This Row],[N°ARTICLE]]</f>
        <v>1100</v>
      </c>
    </row>
    <row r="103" spans="1:11" x14ac:dyDescent="0.25">
      <c r="A103" s="6">
        <v>1101</v>
      </c>
      <c r="B103" t="s">
        <v>891</v>
      </c>
      <c r="C103" t="s">
        <v>202</v>
      </c>
      <c r="D103" t="s">
        <v>47</v>
      </c>
      <c r="E103">
        <v>1</v>
      </c>
      <c r="F103">
        <v>101</v>
      </c>
      <c r="G103" t="str">
        <f t="shared" si="3"/>
        <v>WBD101</v>
      </c>
      <c r="H103">
        <f t="shared" si="2"/>
        <v>1</v>
      </c>
      <c r="I103">
        <f>IF(H103=1,COUNTIF($H$3:H103,1),"")</f>
        <v>101</v>
      </c>
      <c r="J103" t="str">
        <f>IFERROR(INDEX(Tableau2[Rechercher],MATCH(ROWS($I$3:I103),Tableau2[Position],0)),"")</f>
        <v>WBD101</v>
      </c>
      <c r="K103" s="18">
        <f>Tableau2[[#This Row],[N°ARTICLE]]</f>
        <v>1101</v>
      </c>
    </row>
    <row r="104" spans="1:11" x14ac:dyDescent="0.25">
      <c r="A104" s="6">
        <v>1102</v>
      </c>
      <c r="B104" t="s">
        <v>892</v>
      </c>
      <c r="C104" t="s">
        <v>203</v>
      </c>
      <c r="D104">
        <v>2024</v>
      </c>
      <c r="E104">
        <v>2</v>
      </c>
      <c r="F104">
        <v>102</v>
      </c>
      <c r="G104" t="str">
        <f t="shared" si="3"/>
        <v>XBD102</v>
      </c>
      <c r="H104">
        <f t="shared" si="2"/>
        <v>1</v>
      </c>
      <c r="I104">
        <f>IF(H104=1,COUNTIF($H$3:H104,1),"")</f>
        <v>102</v>
      </c>
      <c r="J104" t="str">
        <f>IFERROR(INDEX(Tableau2[Rechercher],MATCH(ROWS($I$3:I104),Tableau2[Position],0)),"")</f>
        <v>XBD102</v>
      </c>
      <c r="K104" s="18">
        <f>Tableau2[[#This Row],[N°ARTICLE]]</f>
        <v>1102</v>
      </c>
    </row>
    <row r="105" spans="1:11" x14ac:dyDescent="0.25">
      <c r="A105" s="6">
        <v>1103</v>
      </c>
      <c r="B105" t="s">
        <v>893</v>
      </c>
      <c r="C105" t="s">
        <v>204</v>
      </c>
      <c r="D105" t="s">
        <v>22</v>
      </c>
      <c r="E105">
        <v>1</v>
      </c>
      <c r="F105">
        <v>103</v>
      </c>
      <c r="G105" t="str">
        <f t="shared" si="3"/>
        <v>YBD103</v>
      </c>
      <c r="H105">
        <f t="shared" si="2"/>
        <v>1</v>
      </c>
      <c r="I105">
        <f>IF(H105=1,COUNTIF($H$3:H105,1),"")</f>
        <v>103</v>
      </c>
      <c r="J105" t="str">
        <f>IFERROR(INDEX(Tableau2[Rechercher],MATCH(ROWS($I$3:I105),Tableau2[Position],0)),"")</f>
        <v>YBD103</v>
      </c>
      <c r="K105" s="18">
        <f>Tableau2[[#This Row],[N°ARTICLE]]</f>
        <v>1103</v>
      </c>
    </row>
    <row r="106" spans="1:11" x14ac:dyDescent="0.25">
      <c r="A106" s="6">
        <v>1104</v>
      </c>
      <c r="B106" t="s">
        <v>894</v>
      </c>
      <c r="C106" t="s">
        <v>205</v>
      </c>
      <c r="D106" t="s">
        <v>22</v>
      </c>
      <c r="E106">
        <v>1</v>
      </c>
      <c r="F106">
        <v>104</v>
      </c>
      <c r="G106" t="str">
        <f t="shared" si="3"/>
        <v>ZBD104</v>
      </c>
      <c r="H106">
        <f t="shared" si="2"/>
        <v>1</v>
      </c>
      <c r="I106">
        <f>IF(H106=1,COUNTIF($H$3:H106,1),"")</f>
        <v>104</v>
      </c>
      <c r="J106" t="str">
        <f>IFERROR(INDEX(Tableau2[Rechercher],MATCH(ROWS($I$3:I106),Tableau2[Position],0)),"")</f>
        <v>ZBD104</v>
      </c>
      <c r="K106" s="18">
        <f>Tableau2[[#This Row],[N°ARTICLE]]</f>
        <v>1104</v>
      </c>
    </row>
    <row r="107" spans="1:11" x14ac:dyDescent="0.25">
      <c r="A107" s="6">
        <v>1105</v>
      </c>
      <c r="B107" t="s">
        <v>895</v>
      </c>
      <c r="C107" t="s">
        <v>206</v>
      </c>
      <c r="D107" t="s">
        <v>22</v>
      </c>
      <c r="E107">
        <v>1</v>
      </c>
      <c r="F107">
        <v>105</v>
      </c>
      <c r="G107" t="str">
        <f t="shared" si="3"/>
        <v>ABD105</v>
      </c>
      <c r="H107">
        <f t="shared" si="2"/>
        <v>1</v>
      </c>
      <c r="I107">
        <f>IF(H107=1,COUNTIF($H$3:H107,1),"")</f>
        <v>105</v>
      </c>
      <c r="J107" t="str">
        <f>IFERROR(INDEX(Tableau2[Rechercher],MATCH(ROWS($I$3:I107),Tableau2[Position],0)),"")</f>
        <v>ABD105</v>
      </c>
      <c r="K107" s="18">
        <f>Tableau2[[#This Row],[N°ARTICLE]]</f>
        <v>1105</v>
      </c>
    </row>
    <row r="108" spans="1:11" x14ac:dyDescent="0.25">
      <c r="A108" s="6">
        <v>1106</v>
      </c>
      <c r="B108" t="s">
        <v>896</v>
      </c>
      <c r="C108" t="s">
        <v>207</v>
      </c>
      <c r="D108" t="s">
        <v>22</v>
      </c>
      <c r="E108">
        <v>1</v>
      </c>
      <c r="F108">
        <v>106</v>
      </c>
      <c r="G108" t="str">
        <f t="shared" si="3"/>
        <v>BBD106</v>
      </c>
      <c r="H108">
        <f t="shared" si="2"/>
        <v>1</v>
      </c>
      <c r="I108">
        <f>IF(H108=1,COUNTIF($H$3:H108,1),"")</f>
        <v>106</v>
      </c>
      <c r="J108" t="str">
        <f>IFERROR(INDEX(Tableau2[Rechercher],MATCH(ROWS($I$3:I108),Tableau2[Position],0)),"")</f>
        <v>BBD106</v>
      </c>
      <c r="K108" s="18">
        <f>Tableau2[[#This Row],[N°ARTICLE]]</f>
        <v>1106</v>
      </c>
    </row>
    <row r="109" spans="1:11" x14ac:dyDescent="0.25">
      <c r="A109" s="6">
        <v>1107</v>
      </c>
      <c r="B109" t="s">
        <v>897</v>
      </c>
      <c r="C109" t="s">
        <v>208</v>
      </c>
      <c r="D109" t="s">
        <v>49</v>
      </c>
      <c r="E109">
        <v>1</v>
      </c>
      <c r="F109">
        <v>107</v>
      </c>
      <c r="G109" t="str">
        <f t="shared" si="3"/>
        <v>CBD107</v>
      </c>
      <c r="H109">
        <f t="shared" si="2"/>
        <v>1</v>
      </c>
      <c r="I109">
        <f>IF(H109=1,COUNTIF($H$3:H109,1),"")</f>
        <v>107</v>
      </c>
      <c r="J109" t="str">
        <f>IFERROR(INDEX(Tableau2[Rechercher],MATCH(ROWS($I$3:I109),Tableau2[Position],0)),"")</f>
        <v>CBD107</v>
      </c>
      <c r="K109" s="18">
        <f>Tableau2[[#This Row],[N°ARTICLE]]</f>
        <v>1107</v>
      </c>
    </row>
    <row r="110" spans="1:11" x14ac:dyDescent="0.25">
      <c r="A110" s="6">
        <v>1108</v>
      </c>
      <c r="B110" t="s">
        <v>898</v>
      </c>
      <c r="C110" t="s">
        <v>209</v>
      </c>
      <c r="D110" t="s">
        <v>50</v>
      </c>
      <c r="E110">
        <v>2</v>
      </c>
      <c r="F110">
        <v>108</v>
      </c>
      <c r="G110" t="str">
        <f t="shared" si="3"/>
        <v>DBD108</v>
      </c>
      <c r="H110">
        <f t="shared" si="2"/>
        <v>1</v>
      </c>
      <c r="I110">
        <f>IF(H110=1,COUNTIF($H$3:H110,1),"")</f>
        <v>108</v>
      </c>
      <c r="J110" t="str">
        <f>IFERROR(INDEX(Tableau2[Rechercher],MATCH(ROWS($I$3:I110),Tableau2[Position],0)),"")</f>
        <v>DBD108</v>
      </c>
      <c r="K110" s="18">
        <f>Tableau2[[#This Row],[N°ARTICLE]]</f>
        <v>1108</v>
      </c>
    </row>
    <row r="111" spans="1:11" x14ac:dyDescent="0.25">
      <c r="A111" s="6">
        <v>1109</v>
      </c>
      <c r="B111" t="s">
        <v>899</v>
      </c>
      <c r="C111" t="s">
        <v>210</v>
      </c>
      <c r="D111" t="s">
        <v>50</v>
      </c>
      <c r="E111">
        <v>2</v>
      </c>
      <c r="F111">
        <v>109</v>
      </c>
      <c r="G111" t="str">
        <f t="shared" si="3"/>
        <v>EBD109</v>
      </c>
      <c r="H111">
        <f t="shared" si="2"/>
        <v>1</v>
      </c>
      <c r="I111">
        <f>IF(H111=1,COUNTIF($H$3:H111,1),"")</f>
        <v>109</v>
      </c>
      <c r="J111" t="str">
        <f>IFERROR(INDEX(Tableau2[Rechercher],MATCH(ROWS($I$3:I111),Tableau2[Position],0)),"")</f>
        <v>EBD109</v>
      </c>
      <c r="K111" s="18">
        <f>Tableau2[[#This Row],[N°ARTICLE]]</f>
        <v>1109</v>
      </c>
    </row>
    <row r="112" spans="1:11" x14ac:dyDescent="0.25">
      <c r="A112" s="6">
        <v>1110</v>
      </c>
      <c r="B112" t="s">
        <v>900</v>
      </c>
      <c r="C112" t="s">
        <v>211</v>
      </c>
      <c r="D112" t="s">
        <v>50</v>
      </c>
      <c r="E112">
        <v>2</v>
      </c>
      <c r="F112">
        <v>110</v>
      </c>
      <c r="G112" t="str">
        <f t="shared" si="3"/>
        <v>FBD110</v>
      </c>
      <c r="H112">
        <f t="shared" si="2"/>
        <v>1</v>
      </c>
      <c r="I112">
        <f>IF(H112=1,COUNTIF($H$3:H112,1),"")</f>
        <v>110</v>
      </c>
      <c r="J112" t="str">
        <f>IFERROR(INDEX(Tableau2[Rechercher],MATCH(ROWS($I$3:I112),Tableau2[Position],0)),"")</f>
        <v>FBD110</v>
      </c>
      <c r="K112" s="18">
        <f>Tableau2[[#This Row],[N°ARTICLE]]</f>
        <v>1110</v>
      </c>
    </row>
    <row r="113" spans="1:11" x14ac:dyDescent="0.25">
      <c r="A113" s="6">
        <v>1111</v>
      </c>
      <c r="B113" t="s">
        <v>901</v>
      </c>
      <c r="C113" t="s">
        <v>212</v>
      </c>
      <c r="D113" t="s">
        <v>50</v>
      </c>
      <c r="E113">
        <v>2</v>
      </c>
      <c r="F113">
        <v>111</v>
      </c>
      <c r="G113" t="str">
        <f t="shared" si="3"/>
        <v>GBD111</v>
      </c>
      <c r="H113">
        <f t="shared" si="2"/>
        <v>1</v>
      </c>
      <c r="I113">
        <f>IF(H113=1,COUNTIF($H$3:H113,1),"")</f>
        <v>111</v>
      </c>
      <c r="J113" t="str">
        <f>IFERROR(INDEX(Tableau2[Rechercher],MATCH(ROWS($I$3:I113),Tableau2[Position],0)),"")</f>
        <v>GBD111</v>
      </c>
      <c r="K113" s="18">
        <f>Tableau2[[#This Row],[N°ARTICLE]]</f>
        <v>1111</v>
      </c>
    </row>
    <row r="114" spans="1:11" x14ac:dyDescent="0.25">
      <c r="A114" s="6">
        <v>1112</v>
      </c>
      <c r="B114" t="s">
        <v>902</v>
      </c>
      <c r="C114" t="s">
        <v>213</v>
      </c>
      <c r="D114" t="s">
        <v>50</v>
      </c>
      <c r="E114">
        <v>2</v>
      </c>
      <c r="F114">
        <v>112</v>
      </c>
      <c r="G114" t="str">
        <f t="shared" si="3"/>
        <v>HBD112</v>
      </c>
      <c r="H114">
        <f t="shared" si="2"/>
        <v>1</v>
      </c>
      <c r="I114">
        <f>IF(H114=1,COUNTIF($H$3:H114,1),"")</f>
        <v>112</v>
      </c>
      <c r="J114" t="str">
        <f>IFERROR(INDEX(Tableau2[Rechercher],MATCH(ROWS($I$3:I114),Tableau2[Position],0)),"")</f>
        <v>HBD112</v>
      </c>
      <c r="K114" s="18">
        <f>Tableau2[[#This Row],[N°ARTICLE]]</f>
        <v>1112</v>
      </c>
    </row>
    <row r="115" spans="1:11" x14ac:dyDescent="0.25">
      <c r="A115" s="6">
        <v>1113</v>
      </c>
      <c r="B115" t="s">
        <v>903</v>
      </c>
      <c r="C115" t="s">
        <v>214</v>
      </c>
      <c r="D115" t="s">
        <v>50</v>
      </c>
      <c r="E115">
        <v>1</v>
      </c>
      <c r="F115">
        <v>113</v>
      </c>
      <c r="G115" t="str">
        <f t="shared" si="3"/>
        <v>IBD113</v>
      </c>
      <c r="H115">
        <f t="shared" si="2"/>
        <v>1</v>
      </c>
      <c r="I115">
        <f>IF(H115=1,COUNTIF($H$3:H115,1),"")</f>
        <v>113</v>
      </c>
      <c r="J115" t="str">
        <f>IFERROR(INDEX(Tableau2[Rechercher],MATCH(ROWS($I$3:I115),Tableau2[Position],0)),"")</f>
        <v>IBD113</v>
      </c>
      <c r="K115" s="18">
        <f>Tableau2[[#This Row],[N°ARTICLE]]</f>
        <v>1113</v>
      </c>
    </row>
    <row r="116" spans="1:11" x14ac:dyDescent="0.25">
      <c r="A116" s="6">
        <v>1114</v>
      </c>
      <c r="B116" t="s">
        <v>904</v>
      </c>
      <c r="C116" t="s">
        <v>215</v>
      </c>
      <c r="D116" t="s">
        <v>50</v>
      </c>
      <c r="E116">
        <v>1</v>
      </c>
      <c r="F116">
        <v>114</v>
      </c>
      <c r="G116" t="str">
        <f t="shared" si="3"/>
        <v>JBD114</v>
      </c>
      <c r="H116">
        <f t="shared" si="2"/>
        <v>1</v>
      </c>
      <c r="I116">
        <f>IF(H116=1,COUNTIF($H$3:H116,1),"")</f>
        <v>114</v>
      </c>
      <c r="J116" t="str">
        <f>IFERROR(INDEX(Tableau2[Rechercher],MATCH(ROWS($I$3:I116),Tableau2[Position],0)),"")</f>
        <v>JBD114</v>
      </c>
      <c r="K116" s="18">
        <f>Tableau2[[#This Row],[N°ARTICLE]]</f>
        <v>1114</v>
      </c>
    </row>
    <row r="117" spans="1:11" x14ac:dyDescent="0.25">
      <c r="A117" s="6">
        <v>1115</v>
      </c>
      <c r="B117" t="s">
        <v>905</v>
      </c>
      <c r="C117" t="s">
        <v>216</v>
      </c>
      <c r="D117" t="s">
        <v>50</v>
      </c>
      <c r="E117">
        <v>1</v>
      </c>
      <c r="F117">
        <v>115</v>
      </c>
      <c r="G117" t="str">
        <f t="shared" si="3"/>
        <v>KBD115</v>
      </c>
      <c r="H117">
        <f t="shared" si="2"/>
        <v>1</v>
      </c>
      <c r="I117">
        <f>IF(H117=1,COUNTIF($H$3:H117,1),"")</f>
        <v>115</v>
      </c>
      <c r="J117" t="str">
        <f>IFERROR(INDEX(Tableau2[Rechercher],MATCH(ROWS($I$3:I117),Tableau2[Position],0)),"")</f>
        <v>KBD115</v>
      </c>
      <c r="K117" s="18">
        <f>Tableau2[[#This Row],[N°ARTICLE]]</f>
        <v>1115</v>
      </c>
    </row>
    <row r="118" spans="1:11" x14ac:dyDescent="0.25">
      <c r="A118" s="6">
        <v>1116</v>
      </c>
      <c r="B118" t="s">
        <v>906</v>
      </c>
      <c r="C118" t="s">
        <v>217</v>
      </c>
      <c r="D118" t="s">
        <v>50</v>
      </c>
      <c r="E118">
        <v>1</v>
      </c>
      <c r="F118">
        <v>116</v>
      </c>
      <c r="G118" t="str">
        <f t="shared" si="3"/>
        <v>LBD116</v>
      </c>
      <c r="H118">
        <f t="shared" si="2"/>
        <v>1</v>
      </c>
      <c r="I118">
        <f>IF(H118=1,COUNTIF($H$3:H118,1),"")</f>
        <v>116</v>
      </c>
      <c r="J118" t="str">
        <f>IFERROR(INDEX(Tableau2[Rechercher],MATCH(ROWS($I$3:I118),Tableau2[Position],0)),"")</f>
        <v>LBD116</v>
      </c>
      <c r="K118" s="18">
        <f>Tableau2[[#This Row],[N°ARTICLE]]</f>
        <v>1116</v>
      </c>
    </row>
    <row r="119" spans="1:11" x14ac:dyDescent="0.25">
      <c r="A119" s="6">
        <v>1117</v>
      </c>
      <c r="B119" t="s">
        <v>907</v>
      </c>
      <c r="C119" t="s">
        <v>218</v>
      </c>
      <c r="D119" t="s">
        <v>24</v>
      </c>
      <c r="E119">
        <v>2</v>
      </c>
      <c r="F119">
        <v>117</v>
      </c>
      <c r="G119" t="str">
        <f t="shared" si="3"/>
        <v>mBD117</v>
      </c>
      <c r="H119">
        <f t="shared" si="2"/>
        <v>1</v>
      </c>
      <c r="I119">
        <f>IF(H119=1,COUNTIF($H$3:H119,1),"")</f>
        <v>117</v>
      </c>
      <c r="J119" t="str">
        <f>IFERROR(INDEX(Tableau2[Rechercher],MATCH(ROWS($I$3:I119),Tableau2[Position],0)),"")</f>
        <v>mBD117</v>
      </c>
      <c r="K119" s="18">
        <f>Tableau2[[#This Row],[N°ARTICLE]]</f>
        <v>1117</v>
      </c>
    </row>
    <row r="120" spans="1:11" x14ac:dyDescent="0.25">
      <c r="A120" s="6">
        <v>1118</v>
      </c>
      <c r="B120" t="s">
        <v>908</v>
      </c>
      <c r="C120" t="s">
        <v>219</v>
      </c>
      <c r="D120" t="s">
        <v>26</v>
      </c>
      <c r="E120">
        <v>1</v>
      </c>
      <c r="F120">
        <v>118</v>
      </c>
      <c r="G120" t="str">
        <f t="shared" si="3"/>
        <v>nBD118</v>
      </c>
      <c r="H120">
        <f t="shared" si="2"/>
        <v>1</v>
      </c>
      <c r="I120">
        <f>IF(H120=1,COUNTIF($H$3:H120,1),"")</f>
        <v>118</v>
      </c>
      <c r="J120" t="str">
        <f>IFERROR(INDEX(Tableau2[Rechercher],MATCH(ROWS($I$3:I120),Tableau2[Position],0)),"")</f>
        <v>nBD118</v>
      </c>
      <c r="K120" s="18">
        <f>Tableau2[[#This Row],[N°ARTICLE]]</f>
        <v>1118</v>
      </c>
    </row>
    <row r="121" spans="1:11" x14ac:dyDescent="0.25">
      <c r="A121" s="6">
        <v>1119</v>
      </c>
      <c r="B121" t="s">
        <v>909</v>
      </c>
      <c r="C121" t="s">
        <v>220</v>
      </c>
      <c r="D121" t="s">
        <v>51</v>
      </c>
      <c r="E121">
        <v>1</v>
      </c>
      <c r="F121">
        <v>119</v>
      </c>
      <c r="G121" t="str">
        <f t="shared" si="3"/>
        <v>OBD119</v>
      </c>
      <c r="H121">
        <f t="shared" si="2"/>
        <v>1</v>
      </c>
      <c r="I121">
        <f>IF(H121=1,COUNTIF($H$3:H121,1),"")</f>
        <v>119</v>
      </c>
      <c r="J121" t="str">
        <f>IFERROR(INDEX(Tableau2[Rechercher],MATCH(ROWS($I$3:I121),Tableau2[Position],0)),"")</f>
        <v>OBD119</v>
      </c>
      <c r="K121" s="18">
        <f>Tableau2[[#This Row],[N°ARTICLE]]</f>
        <v>1119</v>
      </c>
    </row>
    <row r="122" spans="1:11" x14ac:dyDescent="0.25">
      <c r="A122" s="6">
        <v>1120</v>
      </c>
      <c r="B122" t="s">
        <v>910</v>
      </c>
      <c r="C122" t="s">
        <v>221</v>
      </c>
      <c r="D122" t="s">
        <v>30</v>
      </c>
      <c r="E122">
        <v>1</v>
      </c>
      <c r="F122">
        <v>120</v>
      </c>
      <c r="G122" t="str">
        <f t="shared" si="3"/>
        <v>PBD120</v>
      </c>
      <c r="H122">
        <f t="shared" si="2"/>
        <v>1</v>
      </c>
      <c r="I122">
        <f>IF(H122=1,COUNTIF($H$3:H122,1),"")</f>
        <v>120</v>
      </c>
      <c r="J122" t="str">
        <f>IFERROR(INDEX(Tableau2[Rechercher],MATCH(ROWS($I$3:I122),Tableau2[Position],0)),"")</f>
        <v>PBD120</v>
      </c>
      <c r="K122" s="18">
        <f>Tableau2[[#This Row],[N°ARTICLE]]</f>
        <v>1120</v>
      </c>
    </row>
    <row r="123" spans="1:11" x14ac:dyDescent="0.25">
      <c r="A123" s="6">
        <v>1121</v>
      </c>
      <c r="B123" t="s">
        <v>911</v>
      </c>
      <c r="C123" t="s">
        <v>222</v>
      </c>
      <c r="D123" t="s">
        <v>30</v>
      </c>
      <c r="E123">
        <v>1</v>
      </c>
      <c r="F123">
        <v>121</v>
      </c>
      <c r="G123" t="str">
        <f t="shared" si="3"/>
        <v>QBD121</v>
      </c>
      <c r="H123">
        <f t="shared" si="2"/>
        <v>1</v>
      </c>
      <c r="I123">
        <f>IF(H123=1,COUNTIF($H$3:H123,1),"")</f>
        <v>121</v>
      </c>
      <c r="J123" t="str">
        <f>IFERROR(INDEX(Tableau2[Rechercher],MATCH(ROWS($I$3:I123),Tableau2[Position],0)),"")</f>
        <v>QBD121</v>
      </c>
      <c r="K123" s="18">
        <f>Tableau2[[#This Row],[N°ARTICLE]]</f>
        <v>1121</v>
      </c>
    </row>
    <row r="124" spans="1:11" x14ac:dyDescent="0.25">
      <c r="A124" s="6">
        <v>1122</v>
      </c>
      <c r="B124" t="s">
        <v>912</v>
      </c>
      <c r="C124" t="s">
        <v>223</v>
      </c>
      <c r="D124" t="s">
        <v>30</v>
      </c>
      <c r="E124">
        <v>1</v>
      </c>
      <c r="F124">
        <v>122</v>
      </c>
      <c r="G124" t="str">
        <f t="shared" si="3"/>
        <v>RBD122</v>
      </c>
      <c r="H124">
        <f t="shared" si="2"/>
        <v>1</v>
      </c>
      <c r="I124">
        <f>IF(H124=1,COUNTIF($H$3:H124,1),"")</f>
        <v>122</v>
      </c>
      <c r="J124" t="str">
        <f>IFERROR(INDEX(Tableau2[Rechercher],MATCH(ROWS($I$3:I124),Tableau2[Position],0)),"")</f>
        <v>RBD122</v>
      </c>
      <c r="K124" s="18">
        <f>Tableau2[[#This Row],[N°ARTICLE]]</f>
        <v>1122</v>
      </c>
    </row>
    <row r="125" spans="1:11" x14ac:dyDescent="0.25">
      <c r="A125" s="6">
        <v>1123</v>
      </c>
      <c r="B125" t="s">
        <v>913</v>
      </c>
      <c r="C125" t="s">
        <v>224</v>
      </c>
      <c r="D125" t="s">
        <v>30</v>
      </c>
      <c r="E125">
        <v>1</v>
      </c>
      <c r="F125">
        <v>123</v>
      </c>
      <c r="G125" t="str">
        <f t="shared" si="3"/>
        <v>SBD123</v>
      </c>
      <c r="H125">
        <f t="shared" si="2"/>
        <v>1</v>
      </c>
      <c r="I125">
        <f>IF(H125=1,COUNTIF($H$3:H125,1),"")</f>
        <v>123</v>
      </c>
      <c r="J125" t="str">
        <f>IFERROR(INDEX(Tableau2[Rechercher],MATCH(ROWS($I$3:I125),Tableau2[Position],0)),"")</f>
        <v>SBD123</v>
      </c>
      <c r="K125" s="18">
        <f>Tableau2[[#This Row],[N°ARTICLE]]</f>
        <v>1123</v>
      </c>
    </row>
    <row r="126" spans="1:11" x14ac:dyDescent="0.25">
      <c r="A126" s="6">
        <v>1124</v>
      </c>
      <c r="B126" t="s">
        <v>914</v>
      </c>
      <c r="C126" t="s">
        <v>225</v>
      </c>
      <c r="D126" t="s">
        <v>30</v>
      </c>
      <c r="E126">
        <v>1</v>
      </c>
      <c r="F126">
        <v>124</v>
      </c>
      <c r="G126" t="str">
        <f t="shared" si="3"/>
        <v>TBD124</v>
      </c>
      <c r="H126">
        <f t="shared" si="2"/>
        <v>1</v>
      </c>
      <c r="I126">
        <f>IF(H126=1,COUNTIF($H$3:H126,1),"")</f>
        <v>124</v>
      </c>
      <c r="J126" t="str">
        <f>IFERROR(INDEX(Tableau2[Rechercher],MATCH(ROWS($I$3:I126),Tableau2[Position],0)),"")</f>
        <v>TBD124</v>
      </c>
      <c r="K126" s="18">
        <f>Tableau2[[#This Row],[N°ARTICLE]]</f>
        <v>1124</v>
      </c>
    </row>
    <row r="127" spans="1:11" x14ac:dyDescent="0.25">
      <c r="A127" s="6">
        <v>1125</v>
      </c>
      <c r="B127" t="s">
        <v>915</v>
      </c>
      <c r="C127" t="s">
        <v>226</v>
      </c>
      <c r="D127" t="s">
        <v>30</v>
      </c>
      <c r="E127">
        <v>1</v>
      </c>
      <c r="F127">
        <v>125</v>
      </c>
      <c r="G127" t="str">
        <f t="shared" si="3"/>
        <v>UBD125</v>
      </c>
      <c r="H127">
        <f t="shared" si="2"/>
        <v>1</v>
      </c>
      <c r="I127">
        <f>IF(H127=1,COUNTIF($H$3:H127,1),"")</f>
        <v>125</v>
      </c>
      <c r="J127" t="str">
        <f>IFERROR(INDEX(Tableau2[Rechercher],MATCH(ROWS($I$3:I127),Tableau2[Position],0)),"")</f>
        <v>UBD125</v>
      </c>
      <c r="K127" s="18">
        <f>Tableau2[[#This Row],[N°ARTICLE]]</f>
        <v>1125</v>
      </c>
    </row>
    <row r="128" spans="1:11" x14ac:dyDescent="0.25">
      <c r="A128" s="6">
        <v>1126</v>
      </c>
      <c r="B128" t="s">
        <v>916</v>
      </c>
      <c r="C128" t="s">
        <v>227</v>
      </c>
      <c r="D128" t="s">
        <v>26</v>
      </c>
      <c r="E128">
        <v>1</v>
      </c>
      <c r="F128">
        <v>126</v>
      </c>
      <c r="G128" t="str">
        <f t="shared" si="3"/>
        <v>VBD126</v>
      </c>
      <c r="H128">
        <f t="shared" si="2"/>
        <v>1</v>
      </c>
      <c r="I128">
        <f>IF(H128=1,COUNTIF($H$3:H128,1),"")</f>
        <v>126</v>
      </c>
      <c r="J128" t="str">
        <f>IFERROR(INDEX(Tableau2[Rechercher],MATCH(ROWS($I$3:I128),Tableau2[Position],0)),"")</f>
        <v>VBD126</v>
      </c>
      <c r="K128" s="18">
        <f>Tableau2[[#This Row],[N°ARTICLE]]</f>
        <v>1126</v>
      </c>
    </row>
    <row r="129" spans="1:11" x14ac:dyDescent="0.25">
      <c r="A129" s="6">
        <v>1127</v>
      </c>
      <c r="B129" t="s">
        <v>917</v>
      </c>
      <c r="C129" t="s">
        <v>228</v>
      </c>
      <c r="D129" t="s">
        <v>25</v>
      </c>
      <c r="E129">
        <v>1</v>
      </c>
      <c r="F129">
        <v>127</v>
      </c>
      <c r="G129" t="str">
        <f t="shared" si="3"/>
        <v>WBD127</v>
      </c>
      <c r="H129">
        <f t="shared" si="2"/>
        <v>1</v>
      </c>
      <c r="I129">
        <f>IF(H129=1,COUNTIF($H$3:H129,1),"")</f>
        <v>127</v>
      </c>
      <c r="J129" t="str">
        <f>IFERROR(INDEX(Tableau2[Rechercher],MATCH(ROWS($I$3:I129),Tableau2[Position],0)),"")</f>
        <v>WBD127</v>
      </c>
      <c r="K129" s="18">
        <f>Tableau2[[#This Row],[N°ARTICLE]]</f>
        <v>1127</v>
      </c>
    </row>
    <row r="130" spans="1:11" x14ac:dyDescent="0.25">
      <c r="A130" s="6">
        <v>1128</v>
      </c>
      <c r="B130" t="s">
        <v>918</v>
      </c>
      <c r="C130" t="s">
        <v>229</v>
      </c>
      <c r="D130" t="s">
        <v>25</v>
      </c>
      <c r="E130">
        <v>1</v>
      </c>
      <c r="F130">
        <v>128</v>
      </c>
      <c r="G130" t="str">
        <f t="shared" si="3"/>
        <v>XBD128</v>
      </c>
      <c r="H130">
        <f t="shared" si="2"/>
        <v>1</v>
      </c>
      <c r="I130">
        <f>IF(H130=1,COUNTIF($H$3:H130,1),"")</f>
        <v>128</v>
      </c>
      <c r="J130" t="str">
        <f>IFERROR(INDEX(Tableau2[Rechercher],MATCH(ROWS($I$3:I130),Tableau2[Position],0)),"")</f>
        <v>XBD128</v>
      </c>
      <c r="K130" s="18">
        <f>Tableau2[[#This Row],[N°ARTICLE]]</f>
        <v>1128</v>
      </c>
    </row>
    <row r="131" spans="1:11" x14ac:dyDescent="0.25">
      <c r="A131" s="6">
        <v>1129</v>
      </c>
      <c r="B131" t="s">
        <v>919</v>
      </c>
      <c r="C131" t="s">
        <v>230</v>
      </c>
      <c r="D131" t="s">
        <v>25</v>
      </c>
      <c r="E131">
        <v>1</v>
      </c>
      <c r="F131">
        <v>129</v>
      </c>
      <c r="G131" t="str">
        <f t="shared" si="3"/>
        <v>YBD129</v>
      </c>
      <c r="H131">
        <f t="shared" ref="H131:H194" si="4">--ISNUMBER(IFERROR(SEARCH(NomArt,G131,1),""))</f>
        <v>1</v>
      </c>
      <c r="I131">
        <f>IF(H131=1,COUNTIF($H$3:H131,1),"")</f>
        <v>129</v>
      </c>
      <c r="J131" t="str">
        <f>IFERROR(INDEX(Tableau2[Rechercher],MATCH(ROWS($I$3:I131),Tableau2[Position],0)),"")</f>
        <v>YBD129</v>
      </c>
      <c r="K131" s="18">
        <f>Tableau2[[#This Row],[N°ARTICLE]]</f>
        <v>1129</v>
      </c>
    </row>
    <row r="132" spans="1:11" x14ac:dyDescent="0.25">
      <c r="A132" s="6">
        <v>1130</v>
      </c>
      <c r="B132" t="s">
        <v>920</v>
      </c>
      <c r="C132" t="s">
        <v>231</v>
      </c>
      <c r="D132" t="s">
        <v>52</v>
      </c>
      <c r="E132">
        <v>1</v>
      </c>
      <c r="F132">
        <v>130</v>
      </c>
      <c r="G132" t="str">
        <f t="shared" ref="G132:G195" si="5">B132</f>
        <v>ZBD130</v>
      </c>
      <c r="H132">
        <f t="shared" si="4"/>
        <v>1</v>
      </c>
      <c r="I132">
        <f>IF(H132=1,COUNTIF($H$3:H132,1),"")</f>
        <v>130</v>
      </c>
      <c r="J132" t="str">
        <f>IFERROR(INDEX(Tableau2[Rechercher],MATCH(ROWS($I$3:I132),Tableau2[Position],0)),"")</f>
        <v>ZBD130</v>
      </c>
      <c r="K132" s="18">
        <f>Tableau2[[#This Row],[N°ARTICLE]]</f>
        <v>1130</v>
      </c>
    </row>
    <row r="133" spans="1:11" x14ac:dyDescent="0.25">
      <c r="A133" s="6">
        <v>1131</v>
      </c>
      <c r="B133" t="s">
        <v>921</v>
      </c>
      <c r="C133" t="s">
        <v>232</v>
      </c>
      <c r="D133" t="s">
        <v>41</v>
      </c>
      <c r="E133">
        <v>3</v>
      </c>
      <c r="F133">
        <v>131</v>
      </c>
      <c r="G133" t="str">
        <f t="shared" si="5"/>
        <v>ABD131</v>
      </c>
      <c r="H133">
        <f t="shared" si="4"/>
        <v>1</v>
      </c>
      <c r="I133">
        <f>IF(H133=1,COUNTIF($H$3:H133,1),"")</f>
        <v>131</v>
      </c>
      <c r="J133" t="str">
        <f>IFERROR(INDEX(Tableau2[Rechercher],MATCH(ROWS($I$3:I133),Tableau2[Position],0)),"")</f>
        <v>ABD131</v>
      </c>
      <c r="K133" s="18">
        <f>Tableau2[[#This Row],[N°ARTICLE]]</f>
        <v>1131</v>
      </c>
    </row>
    <row r="134" spans="1:11" x14ac:dyDescent="0.25">
      <c r="A134" s="6">
        <v>1132</v>
      </c>
      <c r="B134" t="s">
        <v>922</v>
      </c>
      <c r="C134" t="s">
        <v>233</v>
      </c>
      <c r="D134" t="s">
        <v>29</v>
      </c>
      <c r="E134">
        <v>1</v>
      </c>
      <c r="F134">
        <v>132</v>
      </c>
      <c r="G134" t="str">
        <f t="shared" si="5"/>
        <v>BBD132</v>
      </c>
      <c r="H134">
        <f t="shared" si="4"/>
        <v>1</v>
      </c>
      <c r="I134">
        <f>IF(H134=1,COUNTIF($H$3:H134,1),"")</f>
        <v>132</v>
      </c>
      <c r="J134" t="str">
        <f>IFERROR(INDEX(Tableau2[Rechercher],MATCH(ROWS($I$3:I134),Tableau2[Position],0)),"")</f>
        <v>BBD132</v>
      </c>
      <c r="K134" s="18">
        <f>Tableau2[[#This Row],[N°ARTICLE]]</f>
        <v>1132</v>
      </c>
    </row>
    <row r="135" spans="1:11" x14ac:dyDescent="0.25">
      <c r="A135" s="6">
        <v>1133</v>
      </c>
      <c r="B135" t="s">
        <v>923</v>
      </c>
      <c r="C135" t="s">
        <v>234</v>
      </c>
      <c r="D135" t="s">
        <v>29</v>
      </c>
      <c r="E135">
        <v>1</v>
      </c>
      <c r="F135">
        <v>133</v>
      </c>
      <c r="G135" t="str">
        <f t="shared" si="5"/>
        <v>CBD133</v>
      </c>
      <c r="H135">
        <f t="shared" si="4"/>
        <v>1</v>
      </c>
      <c r="I135">
        <f>IF(H135=1,COUNTIF($H$3:H135,1),"")</f>
        <v>133</v>
      </c>
      <c r="J135" t="str">
        <f>IFERROR(INDEX(Tableau2[Rechercher],MATCH(ROWS($I$3:I135),Tableau2[Position],0)),"")</f>
        <v>CBD133</v>
      </c>
      <c r="K135" s="18">
        <f>Tableau2[[#This Row],[N°ARTICLE]]</f>
        <v>1133</v>
      </c>
    </row>
    <row r="136" spans="1:11" x14ac:dyDescent="0.25">
      <c r="A136" s="6">
        <v>1134</v>
      </c>
      <c r="B136" t="s">
        <v>924</v>
      </c>
      <c r="C136" t="s">
        <v>235</v>
      </c>
      <c r="D136" t="s">
        <v>51</v>
      </c>
      <c r="E136">
        <v>1</v>
      </c>
      <c r="F136">
        <v>134</v>
      </c>
      <c r="G136" t="str">
        <f t="shared" si="5"/>
        <v>DBD134</v>
      </c>
      <c r="H136">
        <f t="shared" si="4"/>
        <v>1</v>
      </c>
      <c r="I136">
        <f>IF(H136=1,COUNTIF($H$3:H136,1),"")</f>
        <v>134</v>
      </c>
      <c r="J136" t="str">
        <f>IFERROR(INDEX(Tableau2[Rechercher],MATCH(ROWS($I$3:I136),Tableau2[Position],0)),"")</f>
        <v>DBD134</v>
      </c>
      <c r="K136" s="18">
        <f>Tableau2[[#This Row],[N°ARTICLE]]</f>
        <v>1134</v>
      </c>
    </row>
    <row r="137" spans="1:11" x14ac:dyDescent="0.25">
      <c r="A137" s="6">
        <v>1135</v>
      </c>
      <c r="B137" t="s">
        <v>925</v>
      </c>
      <c r="C137" t="s">
        <v>236</v>
      </c>
      <c r="D137" t="s">
        <v>39</v>
      </c>
      <c r="E137">
        <v>2</v>
      </c>
      <c r="F137">
        <v>135</v>
      </c>
      <c r="G137" t="str">
        <f t="shared" si="5"/>
        <v>EBD135</v>
      </c>
      <c r="H137">
        <f t="shared" si="4"/>
        <v>1</v>
      </c>
      <c r="I137">
        <f>IF(H137=1,COUNTIF($H$3:H137,1),"")</f>
        <v>135</v>
      </c>
      <c r="J137" t="str">
        <f>IFERROR(INDEX(Tableau2[Rechercher],MATCH(ROWS($I$3:I137),Tableau2[Position],0)),"")</f>
        <v>EBD135</v>
      </c>
      <c r="K137" s="18">
        <f>Tableau2[[#This Row],[N°ARTICLE]]</f>
        <v>1135</v>
      </c>
    </row>
    <row r="138" spans="1:11" x14ac:dyDescent="0.25">
      <c r="A138" s="6">
        <v>1136</v>
      </c>
      <c r="B138" t="s">
        <v>926</v>
      </c>
      <c r="C138" t="s">
        <v>237</v>
      </c>
      <c r="D138" t="s">
        <v>44</v>
      </c>
      <c r="E138">
        <v>2</v>
      </c>
      <c r="F138">
        <v>136</v>
      </c>
      <c r="G138" t="str">
        <f t="shared" si="5"/>
        <v>FBD136</v>
      </c>
      <c r="H138">
        <f t="shared" si="4"/>
        <v>1</v>
      </c>
      <c r="I138">
        <f>IF(H138=1,COUNTIF($H$3:H138,1),"")</f>
        <v>136</v>
      </c>
      <c r="J138" t="str">
        <f>IFERROR(INDEX(Tableau2[Rechercher],MATCH(ROWS($I$3:I138),Tableau2[Position],0)),"")</f>
        <v>FBD136</v>
      </c>
      <c r="K138" s="18">
        <f>Tableau2[[#This Row],[N°ARTICLE]]</f>
        <v>1136</v>
      </c>
    </row>
    <row r="139" spans="1:11" x14ac:dyDescent="0.25">
      <c r="A139" s="6">
        <v>1137</v>
      </c>
      <c r="B139" t="s">
        <v>927</v>
      </c>
      <c r="C139" t="s">
        <v>238</v>
      </c>
      <c r="D139" t="s">
        <v>39</v>
      </c>
      <c r="E139">
        <v>1</v>
      </c>
      <c r="F139">
        <v>137</v>
      </c>
      <c r="G139" t="str">
        <f t="shared" si="5"/>
        <v>GBD137</v>
      </c>
      <c r="H139">
        <f t="shared" si="4"/>
        <v>1</v>
      </c>
      <c r="I139">
        <f>IF(H139=1,COUNTIF($H$3:H139,1),"")</f>
        <v>137</v>
      </c>
      <c r="J139" t="str">
        <f>IFERROR(INDEX(Tableau2[Rechercher],MATCH(ROWS($I$3:I139),Tableau2[Position],0)),"")</f>
        <v>GBD137</v>
      </c>
      <c r="K139" s="18">
        <f>Tableau2[[#This Row],[N°ARTICLE]]</f>
        <v>1137</v>
      </c>
    </row>
    <row r="140" spans="1:11" x14ac:dyDescent="0.25">
      <c r="A140" s="6">
        <v>1138</v>
      </c>
      <c r="B140" t="s">
        <v>928</v>
      </c>
      <c r="C140" t="s">
        <v>239</v>
      </c>
      <c r="D140" t="s">
        <v>39</v>
      </c>
      <c r="E140">
        <v>1</v>
      </c>
      <c r="F140">
        <v>138</v>
      </c>
      <c r="G140" t="str">
        <f t="shared" si="5"/>
        <v>HBD138</v>
      </c>
      <c r="H140">
        <f t="shared" si="4"/>
        <v>1</v>
      </c>
      <c r="I140">
        <f>IF(H140=1,COUNTIF($H$3:H140,1),"")</f>
        <v>138</v>
      </c>
      <c r="J140" t="str">
        <f>IFERROR(INDEX(Tableau2[Rechercher],MATCH(ROWS($I$3:I140),Tableau2[Position],0)),"")</f>
        <v>HBD138</v>
      </c>
      <c r="K140" s="18">
        <f>Tableau2[[#This Row],[N°ARTICLE]]</f>
        <v>1138</v>
      </c>
    </row>
    <row r="141" spans="1:11" x14ac:dyDescent="0.25">
      <c r="A141" s="6">
        <v>1139</v>
      </c>
      <c r="B141" t="s">
        <v>929</v>
      </c>
      <c r="C141" t="s">
        <v>240</v>
      </c>
      <c r="D141" t="s">
        <v>28</v>
      </c>
      <c r="E141">
        <v>1</v>
      </c>
      <c r="F141">
        <v>139</v>
      </c>
      <c r="G141" t="str">
        <f t="shared" si="5"/>
        <v>IBD139</v>
      </c>
      <c r="H141">
        <f t="shared" si="4"/>
        <v>1</v>
      </c>
      <c r="I141">
        <f>IF(H141=1,COUNTIF($H$3:H141,1),"")</f>
        <v>139</v>
      </c>
      <c r="J141" t="str">
        <f>IFERROR(INDEX(Tableau2[Rechercher],MATCH(ROWS($I$3:I141),Tableau2[Position],0)),"")</f>
        <v>IBD139</v>
      </c>
      <c r="K141" s="18">
        <f>Tableau2[[#This Row],[N°ARTICLE]]</f>
        <v>1139</v>
      </c>
    </row>
    <row r="142" spans="1:11" x14ac:dyDescent="0.25">
      <c r="A142" s="6">
        <v>1140</v>
      </c>
      <c r="B142" t="s">
        <v>930</v>
      </c>
      <c r="C142" t="s">
        <v>241</v>
      </c>
      <c r="D142" t="s">
        <v>28</v>
      </c>
      <c r="E142">
        <v>1</v>
      </c>
      <c r="F142">
        <v>140</v>
      </c>
      <c r="G142" t="str">
        <f t="shared" si="5"/>
        <v>JBD140</v>
      </c>
      <c r="H142">
        <f t="shared" si="4"/>
        <v>1</v>
      </c>
      <c r="I142">
        <f>IF(H142=1,COUNTIF($H$3:H142,1),"")</f>
        <v>140</v>
      </c>
      <c r="J142" t="str">
        <f>IFERROR(INDEX(Tableau2[Rechercher],MATCH(ROWS($I$3:I142),Tableau2[Position],0)),"")</f>
        <v>JBD140</v>
      </c>
      <c r="K142" s="18">
        <f>Tableau2[[#This Row],[N°ARTICLE]]</f>
        <v>1140</v>
      </c>
    </row>
    <row r="143" spans="1:11" x14ac:dyDescent="0.25">
      <c r="A143" s="6">
        <v>1141</v>
      </c>
      <c r="B143" t="s">
        <v>931</v>
      </c>
      <c r="C143" t="s">
        <v>242</v>
      </c>
      <c r="D143" t="s">
        <v>53</v>
      </c>
      <c r="E143">
        <v>1</v>
      </c>
      <c r="F143">
        <v>141</v>
      </c>
      <c r="G143" t="str">
        <f t="shared" si="5"/>
        <v>KBD141</v>
      </c>
      <c r="H143">
        <f t="shared" si="4"/>
        <v>1</v>
      </c>
      <c r="I143">
        <f>IF(H143=1,COUNTIF($H$3:H143,1),"")</f>
        <v>141</v>
      </c>
      <c r="J143" t="str">
        <f>IFERROR(INDEX(Tableau2[Rechercher],MATCH(ROWS($I$3:I143),Tableau2[Position],0)),"")</f>
        <v>KBD141</v>
      </c>
      <c r="K143" s="18">
        <f>Tableau2[[#This Row],[N°ARTICLE]]</f>
        <v>1141</v>
      </c>
    </row>
    <row r="144" spans="1:11" x14ac:dyDescent="0.25">
      <c r="A144" s="6">
        <v>1142</v>
      </c>
      <c r="B144" t="s">
        <v>932</v>
      </c>
      <c r="C144" t="s">
        <v>243</v>
      </c>
      <c r="D144" t="s">
        <v>31</v>
      </c>
      <c r="E144">
        <v>5</v>
      </c>
      <c r="F144">
        <v>142</v>
      </c>
      <c r="G144" t="str">
        <f t="shared" si="5"/>
        <v>LBD142</v>
      </c>
      <c r="H144">
        <f t="shared" si="4"/>
        <v>1</v>
      </c>
      <c r="I144">
        <f>IF(H144=1,COUNTIF($H$3:H144,1),"")</f>
        <v>142</v>
      </c>
      <c r="J144" t="str">
        <f>IFERROR(INDEX(Tableau2[Rechercher],MATCH(ROWS($I$3:I144),Tableau2[Position],0)),"")</f>
        <v>LBD142</v>
      </c>
      <c r="K144" s="18">
        <f>Tableau2[[#This Row],[N°ARTICLE]]</f>
        <v>1142</v>
      </c>
    </row>
    <row r="145" spans="1:11" x14ac:dyDescent="0.25">
      <c r="A145" s="6">
        <v>1143</v>
      </c>
      <c r="B145" t="s">
        <v>933</v>
      </c>
      <c r="C145" t="s">
        <v>244</v>
      </c>
      <c r="D145" t="s">
        <v>39</v>
      </c>
      <c r="E145">
        <v>1</v>
      </c>
      <c r="F145">
        <v>143</v>
      </c>
      <c r="G145" t="str">
        <f t="shared" si="5"/>
        <v>mBD143</v>
      </c>
      <c r="H145">
        <f t="shared" si="4"/>
        <v>1</v>
      </c>
      <c r="I145">
        <f>IF(H145=1,COUNTIF($H$3:H145,1),"")</f>
        <v>143</v>
      </c>
      <c r="J145" t="str">
        <f>IFERROR(INDEX(Tableau2[Rechercher],MATCH(ROWS($I$3:I145),Tableau2[Position],0)),"")</f>
        <v>mBD143</v>
      </c>
      <c r="K145" s="18">
        <f>Tableau2[[#This Row],[N°ARTICLE]]</f>
        <v>1143</v>
      </c>
    </row>
    <row r="146" spans="1:11" x14ac:dyDescent="0.25">
      <c r="A146" s="6">
        <v>1144</v>
      </c>
      <c r="B146" t="s">
        <v>934</v>
      </c>
      <c r="C146" t="s">
        <v>245</v>
      </c>
      <c r="D146" t="s">
        <v>54</v>
      </c>
      <c r="E146">
        <v>1</v>
      </c>
      <c r="F146">
        <v>144</v>
      </c>
      <c r="G146" t="str">
        <f t="shared" si="5"/>
        <v>nBD144</v>
      </c>
      <c r="H146">
        <f t="shared" si="4"/>
        <v>1</v>
      </c>
      <c r="I146">
        <f>IF(H146=1,COUNTIF($H$3:H146,1),"")</f>
        <v>144</v>
      </c>
      <c r="J146" t="str">
        <f>IFERROR(INDEX(Tableau2[Rechercher],MATCH(ROWS($I$3:I146),Tableau2[Position],0)),"")</f>
        <v>nBD144</v>
      </c>
      <c r="K146" s="18">
        <f>Tableau2[[#This Row],[N°ARTICLE]]</f>
        <v>1144</v>
      </c>
    </row>
    <row r="147" spans="1:11" x14ac:dyDescent="0.25">
      <c r="A147" s="6">
        <v>1145</v>
      </c>
      <c r="B147" t="s">
        <v>935</v>
      </c>
      <c r="C147" t="s">
        <v>246</v>
      </c>
      <c r="D147" t="s">
        <v>50</v>
      </c>
      <c r="E147">
        <v>1</v>
      </c>
      <c r="F147">
        <v>145</v>
      </c>
      <c r="G147" t="str">
        <f t="shared" si="5"/>
        <v>OBD145</v>
      </c>
      <c r="H147">
        <f t="shared" si="4"/>
        <v>1</v>
      </c>
      <c r="I147">
        <f>IF(H147=1,COUNTIF($H$3:H147,1),"")</f>
        <v>145</v>
      </c>
      <c r="J147" t="str">
        <f>IFERROR(INDEX(Tableau2[Rechercher],MATCH(ROWS($I$3:I147),Tableau2[Position],0)),"")</f>
        <v>OBD145</v>
      </c>
      <c r="K147" s="18">
        <f>Tableau2[[#This Row],[N°ARTICLE]]</f>
        <v>1145</v>
      </c>
    </row>
    <row r="148" spans="1:11" x14ac:dyDescent="0.25">
      <c r="A148" s="6">
        <v>1146</v>
      </c>
      <c r="B148" t="s">
        <v>936</v>
      </c>
      <c r="C148" t="s">
        <v>247</v>
      </c>
      <c r="D148" t="s">
        <v>50</v>
      </c>
      <c r="E148">
        <v>2</v>
      </c>
      <c r="F148">
        <v>146</v>
      </c>
      <c r="G148" t="str">
        <f t="shared" si="5"/>
        <v>PBD146</v>
      </c>
      <c r="H148">
        <f t="shared" si="4"/>
        <v>1</v>
      </c>
      <c r="I148">
        <f>IF(H148=1,COUNTIF($H$3:H148,1),"")</f>
        <v>146</v>
      </c>
      <c r="J148" t="str">
        <f>IFERROR(INDEX(Tableau2[Rechercher],MATCH(ROWS($I$3:I148),Tableau2[Position],0)),"")</f>
        <v>PBD146</v>
      </c>
      <c r="K148" s="18">
        <f>Tableau2[[#This Row],[N°ARTICLE]]</f>
        <v>1146</v>
      </c>
    </row>
    <row r="149" spans="1:11" x14ac:dyDescent="0.25">
      <c r="A149" s="6">
        <v>1147</v>
      </c>
      <c r="B149" t="s">
        <v>937</v>
      </c>
      <c r="C149" t="s">
        <v>248</v>
      </c>
      <c r="D149" t="s">
        <v>50</v>
      </c>
      <c r="E149">
        <v>2</v>
      </c>
      <c r="F149">
        <v>147</v>
      </c>
      <c r="G149" t="str">
        <f t="shared" si="5"/>
        <v>QBD147</v>
      </c>
      <c r="H149">
        <f t="shared" si="4"/>
        <v>1</v>
      </c>
      <c r="I149">
        <f>IF(H149=1,COUNTIF($H$3:H149,1),"")</f>
        <v>147</v>
      </c>
      <c r="J149" t="str">
        <f>IFERROR(INDEX(Tableau2[Rechercher],MATCH(ROWS($I$3:I149),Tableau2[Position],0)),"")</f>
        <v>QBD147</v>
      </c>
      <c r="K149" s="18">
        <f>Tableau2[[#This Row],[N°ARTICLE]]</f>
        <v>1147</v>
      </c>
    </row>
    <row r="150" spans="1:11" x14ac:dyDescent="0.25">
      <c r="A150" s="6">
        <v>1148</v>
      </c>
      <c r="B150" t="s">
        <v>938</v>
      </c>
      <c r="C150" t="s">
        <v>249</v>
      </c>
      <c r="D150" t="s">
        <v>55</v>
      </c>
      <c r="E150">
        <v>1</v>
      </c>
      <c r="F150">
        <v>148</v>
      </c>
      <c r="G150" t="str">
        <f t="shared" si="5"/>
        <v>RBD148</v>
      </c>
      <c r="H150">
        <f t="shared" si="4"/>
        <v>1</v>
      </c>
      <c r="I150">
        <f>IF(H150=1,COUNTIF($H$3:H150,1),"")</f>
        <v>148</v>
      </c>
      <c r="J150" t="str">
        <f>IFERROR(INDEX(Tableau2[Rechercher],MATCH(ROWS($I$3:I150),Tableau2[Position],0)),"")</f>
        <v>RBD148</v>
      </c>
      <c r="K150" s="18">
        <f>Tableau2[[#This Row],[N°ARTICLE]]</f>
        <v>1148</v>
      </c>
    </row>
    <row r="151" spans="1:11" x14ac:dyDescent="0.25">
      <c r="A151" s="6">
        <v>1149</v>
      </c>
      <c r="B151" t="s">
        <v>939</v>
      </c>
      <c r="C151" t="s">
        <v>250</v>
      </c>
      <c r="D151" t="s">
        <v>26</v>
      </c>
      <c r="E151">
        <v>2</v>
      </c>
      <c r="F151">
        <v>149</v>
      </c>
      <c r="G151" t="str">
        <f t="shared" si="5"/>
        <v>SBD149</v>
      </c>
      <c r="H151">
        <f t="shared" si="4"/>
        <v>1</v>
      </c>
      <c r="I151">
        <f>IF(H151=1,COUNTIF($H$3:H151,1),"")</f>
        <v>149</v>
      </c>
      <c r="J151" t="str">
        <f>IFERROR(INDEX(Tableau2[Rechercher],MATCH(ROWS($I$3:I151),Tableau2[Position],0)),"")</f>
        <v>SBD149</v>
      </c>
      <c r="K151" s="18">
        <f>Tableau2[[#This Row],[N°ARTICLE]]</f>
        <v>1149</v>
      </c>
    </row>
    <row r="152" spans="1:11" x14ac:dyDescent="0.25">
      <c r="A152" s="6">
        <v>1150</v>
      </c>
      <c r="B152" t="s">
        <v>940</v>
      </c>
      <c r="C152" t="s">
        <v>251</v>
      </c>
      <c r="D152" t="s">
        <v>26</v>
      </c>
      <c r="E152">
        <v>2</v>
      </c>
      <c r="F152">
        <v>150</v>
      </c>
      <c r="G152" t="str">
        <f t="shared" si="5"/>
        <v>TBD150</v>
      </c>
      <c r="H152">
        <f t="shared" si="4"/>
        <v>1</v>
      </c>
      <c r="I152">
        <f>IF(H152=1,COUNTIF($H$3:H152,1),"")</f>
        <v>150</v>
      </c>
      <c r="J152" t="str">
        <f>IFERROR(INDEX(Tableau2[Rechercher],MATCH(ROWS($I$3:I152),Tableau2[Position],0)),"")</f>
        <v>TBD150</v>
      </c>
      <c r="K152" s="18">
        <f>Tableau2[[#This Row],[N°ARTICLE]]</f>
        <v>1150</v>
      </c>
    </row>
    <row r="153" spans="1:11" x14ac:dyDescent="0.25">
      <c r="A153" s="6">
        <v>1151</v>
      </c>
      <c r="B153" t="s">
        <v>941</v>
      </c>
      <c r="C153" t="s">
        <v>252</v>
      </c>
      <c r="D153" t="s">
        <v>26</v>
      </c>
      <c r="E153">
        <v>2</v>
      </c>
      <c r="F153">
        <v>151</v>
      </c>
      <c r="G153" t="str">
        <f t="shared" si="5"/>
        <v>UBD151</v>
      </c>
      <c r="H153">
        <f t="shared" si="4"/>
        <v>1</v>
      </c>
      <c r="I153">
        <f>IF(H153=1,COUNTIF($H$3:H153,1),"")</f>
        <v>151</v>
      </c>
      <c r="J153" t="str">
        <f>IFERROR(INDEX(Tableau2[Rechercher],MATCH(ROWS($I$3:I153),Tableau2[Position],0)),"")</f>
        <v>UBD151</v>
      </c>
      <c r="K153" s="18">
        <f>Tableau2[[#This Row],[N°ARTICLE]]</f>
        <v>1151</v>
      </c>
    </row>
    <row r="154" spans="1:11" x14ac:dyDescent="0.25">
      <c r="A154" s="6">
        <v>1152</v>
      </c>
      <c r="B154" t="s">
        <v>942</v>
      </c>
      <c r="C154" t="s">
        <v>253</v>
      </c>
      <c r="D154" t="s">
        <v>50</v>
      </c>
      <c r="E154">
        <v>1</v>
      </c>
      <c r="F154">
        <v>152</v>
      </c>
      <c r="G154" t="str">
        <f t="shared" si="5"/>
        <v>VBD152</v>
      </c>
      <c r="H154">
        <f t="shared" si="4"/>
        <v>1</v>
      </c>
      <c r="I154">
        <f>IF(H154=1,COUNTIF($H$3:H154,1),"")</f>
        <v>152</v>
      </c>
      <c r="J154" t="str">
        <f>IFERROR(INDEX(Tableau2[Rechercher],MATCH(ROWS($I$3:I154),Tableau2[Position],0)),"")</f>
        <v>VBD152</v>
      </c>
      <c r="K154" s="18">
        <f>Tableau2[[#This Row],[N°ARTICLE]]</f>
        <v>1152</v>
      </c>
    </row>
    <row r="155" spans="1:11" x14ac:dyDescent="0.25">
      <c r="A155" s="6">
        <v>1153</v>
      </c>
      <c r="B155" t="s">
        <v>943</v>
      </c>
      <c r="C155" t="s">
        <v>254</v>
      </c>
      <c r="D155" t="s">
        <v>50</v>
      </c>
      <c r="E155">
        <v>1</v>
      </c>
      <c r="F155">
        <v>153</v>
      </c>
      <c r="G155" t="str">
        <f t="shared" si="5"/>
        <v>WBD153</v>
      </c>
      <c r="H155">
        <f t="shared" si="4"/>
        <v>1</v>
      </c>
      <c r="I155">
        <f>IF(H155=1,COUNTIF($H$3:H155,1),"")</f>
        <v>153</v>
      </c>
      <c r="J155" t="str">
        <f>IFERROR(INDEX(Tableau2[Rechercher],MATCH(ROWS($I$3:I155),Tableau2[Position],0)),"")</f>
        <v>WBD153</v>
      </c>
      <c r="K155" s="18">
        <f>Tableau2[[#This Row],[N°ARTICLE]]</f>
        <v>1153</v>
      </c>
    </row>
    <row r="156" spans="1:11" x14ac:dyDescent="0.25">
      <c r="A156" s="6">
        <v>1154</v>
      </c>
      <c r="B156" t="s">
        <v>944</v>
      </c>
      <c r="C156" t="s">
        <v>255</v>
      </c>
      <c r="D156" t="s">
        <v>50</v>
      </c>
      <c r="E156">
        <v>1</v>
      </c>
      <c r="F156">
        <v>154</v>
      </c>
      <c r="G156" t="str">
        <f t="shared" si="5"/>
        <v>XBD154</v>
      </c>
      <c r="H156">
        <f t="shared" si="4"/>
        <v>1</v>
      </c>
      <c r="I156">
        <f>IF(H156=1,COUNTIF($H$3:H156,1),"")</f>
        <v>154</v>
      </c>
      <c r="J156" t="str">
        <f>IFERROR(INDEX(Tableau2[Rechercher],MATCH(ROWS($I$3:I156),Tableau2[Position],0)),"")</f>
        <v>XBD154</v>
      </c>
      <c r="K156" s="18">
        <f>Tableau2[[#This Row],[N°ARTICLE]]</f>
        <v>1154</v>
      </c>
    </row>
    <row r="157" spans="1:11" x14ac:dyDescent="0.25">
      <c r="A157" s="6">
        <v>1155</v>
      </c>
      <c r="B157" t="s">
        <v>945</v>
      </c>
      <c r="C157" t="s">
        <v>256</v>
      </c>
      <c r="D157" t="s">
        <v>50</v>
      </c>
      <c r="E157">
        <v>1</v>
      </c>
      <c r="F157">
        <v>155</v>
      </c>
      <c r="G157" t="str">
        <f t="shared" si="5"/>
        <v>YBD155</v>
      </c>
      <c r="H157">
        <f t="shared" si="4"/>
        <v>1</v>
      </c>
      <c r="I157">
        <f>IF(H157=1,COUNTIF($H$3:H157,1),"")</f>
        <v>155</v>
      </c>
      <c r="J157" t="str">
        <f>IFERROR(INDEX(Tableau2[Rechercher],MATCH(ROWS($I$3:I157),Tableau2[Position],0)),"")</f>
        <v>YBD155</v>
      </c>
      <c r="K157" s="18">
        <f>Tableau2[[#This Row],[N°ARTICLE]]</f>
        <v>1155</v>
      </c>
    </row>
    <row r="158" spans="1:11" x14ac:dyDescent="0.25">
      <c r="A158" s="6">
        <v>1156</v>
      </c>
      <c r="B158" t="s">
        <v>946</v>
      </c>
      <c r="C158" t="s">
        <v>257</v>
      </c>
      <c r="D158" t="s">
        <v>50</v>
      </c>
      <c r="E158">
        <v>2</v>
      </c>
      <c r="F158">
        <v>156</v>
      </c>
      <c r="G158" t="str">
        <f t="shared" si="5"/>
        <v>ZBD156</v>
      </c>
      <c r="H158">
        <f t="shared" si="4"/>
        <v>1</v>
      </c>
      <c r="I158">
        <f>IF(H158=1,COUNTIF($H$3:H158,1),"")</f>
        <v>156</v>
      </c>
      <c r="J158" t="str">
        <f>IFERROR(INDEX(Tableau2[Rechercher],MATCH(ROWS($I$3:I158),Tableau2[Position],0)),"")</f>
        <v>ZBD156</v>
      </c>
      <c r="K158" s="18">
        <f>Tableau2[[#This Row],[N°ARTICLE]]</f>
        <v>1156</v>
      </c>
    </row>
    <row r="159" spans="1:11" x14ac:dyDescent="0.25">
      <c r="A159" s="6">
        <v>1157</v>
      </c>
      <c r="B159" t="s">
        <v>947</v>
      </c>
      <c r="C159" t="s">
        <v>258</v>
      </c>
      <c r="D159" t="s">
        <v>50</v>
      </c>
      <c r="E159">
        <v>2</v>
      </c>
      <c r="F159">
        <v>157</v>
      </c>
      <c r="G159" t="str">
        <f t="shared" si="5"/>
        <v>ABD157</v>
      </c>
      <c r="H159">
        <f t="shared" si="4"/>
        <v>1</v>
      </c>
      <c r="I159">
        <f>IF(H159=1,COUNTIF($H$3:H159,1),"")</f>
        <v>157</v>
      </c>
      <c r="J159" t="str">
        <f>IFERROR(INDEX(Tableau2[Rechercher],MATCH(ROWS($I$3:I159),Tableau2[Position],0)),"")</f>
        <v>ABD157</v>
      </c>
      <c r="K159" s="18">
        <f>Tableau2[[#This Row],[N°ARTICLE]]</f>
        <v>1157</v>
      </c>
    </row>
    <row r="160" spans="1:11" x14ac:dyDescent="0.25">
      <c r="A160" s="6">
        <v>1158</v>
      </c>
      <c r="B160" t="s">
        <v>948</v>
      </c>
      <c r="C160" t="s">
        <v>259</v>
      </c>
      <c r="D160" t="s">
        <v>50</v>
      </c>
      <c r="E160">
        <v>2</v>
      </c>
      <c r="F160">
        <v>158</v>
      </c>
      <c r="G160" t="str">
        <f t="shared" si="5"/>
        <v>BBD158</v>
      </c>
      <c r="H160">
        <f t="shared" si="4"/>
        <v>1</v>
      </c>
      <c r="I160">
        <f>IF(H160=1,COUNTIF($H$3:H160,1),"")</f>
        <v>158</v>
      </c>
      <c r="J160" t="str">
        <f>IFERROR(INDEX(Tableau2[Rechercher],MATCH(ROWS($I$3:I160),Tableau2[Position],0)),"")</f>
        <v>BBD158</v>
      </c>
      <c r="K160" s="18">
        <f>Tableau2[[#This Row],[N°ARTICLE]]</f>
        <v>1158</v>
      </c>
    </row>
    <row r="161" spans="1:11" x14ac:dyDescent="0.25">
      <c r="A161" s="6">
        <v>1159</v>
      </c>
      <c r="B161" t="s">
        <v>949</v>
      </c>
      <c r="C161" t="s">
        <v>260</v>
      </c>
      <c r="D161" t="s">
        <v>56</v>
      </c>
      <c r="E161">
        <v>1</v>
      </c>
      <c r="F161">
        <v>159</v>
      </c>
      <c r="G161" t="str">
        <f t="shared" si="5"/>
        <v>CBD159</v>
      </c>
      <c r="H161">
        <f t="shared" si="4"/>
        <v>1</v>
      </c>
      <c r="I161">
        <f>IF(H161=1,COUNTIF($H$3:H161,1),"")</f>
        <v>159</v>
      </c>
      <c r="J161" t="str">
        <f>IFERROR(INDEX(Tableau2[Rechercher],MATCH(ROWS($I$3:I161),Tableau2[Position],0)),"")</f>
        <v>CBD159</v>
      </c>
      <c r="K161" s="18">
        <f>Tableau2[[#This Row],[N°ARTICLE]]</f>
        <v>1159</v>
      </c>
    </row>
    <row r="162" spans="1:11" x14ac:dyDescent="0.25">
      <c r="A162" s="6">
        <v>1160</v>
      </c>
      <c r="B162" t="s">
        <v>950</v>
      </c>
      <c r="C162" t="s">
        <v>261</v>
      </c>
      <c r="D162" t="s">
        <v>57</v>
      </c>
      <c r="E162">
        <v>2</v>
      </c>
      <c r="F162">
        <v>160</v>
      </c>
      <c r="G162" t="str">
        <f t="shared" si="5"/>
        <v>DBD160</v>
      </c>
      <c r="H162">
        <f t="shared" si="4"/>
        <v>1</v>
      </c>
      <c r="I162">
        <f>IF(H162=1,COUNTIF($H$3:H162,1),"")</f>
        <v>160</v>
      </c>
      <c r="J162" t="str">
        <f>IFERROR(INDEX(Tableau2[Rechercher],MATCH(ROWS($I$3:I162),Tableau2[Position],0)),"")</f>
        <v>DBD160</v>
      </c>
      <c r="K162" s="18">
        <f>Tableau2[[#This Row],[N°ARTICLE]]</f>
        <v>1160</v>
      </c>
    </row>
    <row r="163" spans="1:11" x14ac:dyDescent="0.25">
      <c r="A163" s="6">
        <v>1161</v>
      </c>
      <c r="B163" t="s">
        <v>951</v>
      </c>
      <c r="C163" t="s">
        <v>262</v>
      </c>
      <c r="D163" t="s">
        <v>57</v>
      </c>
      <c r="E163">
        <v>2</v>
      </c>
      <c r="F163">
        <v>161</v>
      </c>
      <c r="G163" t="str">
        <f t="shared" si="5"/>
        <v>EBD161</v>
      </c>
      <c r="H163">
        <f t="shared" si="4"/>
        <v>1</v>
      </c>
      <c r="I163">
        <f>IF(H163=1,COUNTIF($H$3:H163,1),"")</f>
        <v>161</v>
      </c>
      <c r="J163" t="str">
        <f>IFERROR(INDEX(Tableau2[Rechercher],MATCH(ROWS($I$3:I163),Tableau2[Position],0)),"")</f>
        <v>EBD161</v>
      </c>
      <c r="K163" s="18">
        <f>Tableau2[[#This Row],[N°ARTICLE]]</f>
        <v>1161</v>
      </c>
    </row>
    <row r="164" spans="1:11" x14ac:dyDescent="0.25">
      <c r="A164" s="6">
        <v>1162</v>
      </c>
      <c r="B164" t="s">
        <v>952</v>
      </c>
      <c r="C164" t="s">
        <v>263</v>
      </c>
      <c r="D164" t="s">
        <v>44</v>
      </c>
      <c r="E164">
        <v>1</v>
      </c>
      <c r="F164">
        <v>162</v>
      </c>
      <c r="G164" t="str">
        <f t="shared" si="5"/>
        <v>FBD162</v>
      </c>
      <c r="H164">
        <f t="shared" si="4"/>
        <v>1</v>
      </c>
      <c r="I164">
        <f>IF(H164=1,COUNTIF($H$3:H164,1),"")</f>
        <v>162</v>
      </c>
      <c r="J164" t="str">
        <f>IFERROR(INDEX(Tableau2[Rechercher],MATCH(ROWS($I$3:I164),Tableau2[Position],0)),"")</f>
        <v>FBD162</v>
      </c>
      <c r="K164" s="18">
        <f>Tableau2[[#This Row],[N°ARTICLE]]</f>
        <v>1162</v>
      </c>
    </row>
    <row r="165" spans="1:11" x14ac:dyDescent="0.25">
      <c r="A165" s="6">
        <v>1163</v>
      </c>
      <c r="B165" t="s">
        <v>953</v>
      </c>
      <c r="C165" t="s">
        <v>264</v>
      </c>
      <c r="D165" t="s">
        <v>28</v>
      </c>
      <c r="E165">
        <v>1</v>
      </c>
      <c r="F165">
        <v>163</v>
      </c>
      <c r="G165" t="str">
        <f t="shared" si="5"/>
        <v>GBD163</v>
      </c>
      <c r="H165">
        <f t="shared" si="4"/>
        <v>1</v>
      </c>
      <c r="I165">
        <f>IF(H165=1,COUNTIF($H$3:H165,1),"")</f>
        <v>163</v>
      </c>
      <c r="J165" t="str">
        <f>IFERROR(INDEX(Tableau2[Rechercher],MATCH(ROWS($I$3:I165),Tableau2[Position],0)),"")</f>
        <v>GBD163</v>
      </c>
      <c r="K165" s="18">
        <f>Tableau2[[#This Row],[N°ARTICLE]]</f>
        <v>1163</v>
      </c>
    </row>
    <row r="166" spans="1:11" x14ac:dyDescent="0.25">
      <c r="A166" s="6">
        <v>1164</v>
      </c>
      <c r="B166" t="s">
        <v>954</v>
      </c>
      <c r="C166" t="s">
        <v>265</v>
      </c>
      <c r="D166" t="s">
        <v>28</v>
      </c>
      <c r="E166">
        <v>1</v>
      </c>
      <c r="F166">
        <v>164</v>
      </c>
      <c r="G166" t="str">
        <f t="shared" si="5"/>
        <v>HBD164</v>
      </c>
      <c r="H166">
        <f t="shared" si="4"/>
        <v>1</v>
      </c>
      <c r="I166">
        <f>IF(H166=1,COUNTIF($H$3:H166,1),"")</f>
        <v>164</v>
      </c>
      <c r="J166" t="str">
        <f>IFERROR(INDEX(Tableau2[Rechercher],MATCH(ROWS($I$3:I166),Tableau2[Position],0)),"")</f>
        <v>HBD164</v>
      </c>
      <c r="K166" s="18">
        <f>Tableau2[[#This Row],[N°ARTICLE]]</f>
        <v>1164</v>
      </c>
    </row>
    <row r="167" spans="1:11" x14ac:dyDescent="0.25">
      <c r="A167" s="6">
        <v>1165</v>
      </c>
      <c r="B167" t="s">
        <v>955</v>
      </c>
      <c r="C167" t="s">
        <v>266</v>
      </c>
      <c r="D167" t="s">
        <v>28</v>
      </c>
      <c r="E167">
        <v>1</v>
      </c>
      <c r="F167">
        <v>165</v>
      </c>
      <c r="G167" t="str">
        <f t="shared" si="5"/>
        <v>IBD165</v>
      </c>
      <c r="H167">
        <f t="shared" si="4"/>
        <v>1</v>
      </c>
      <c r="I167">
        <f>IF(H167=1,COUNTIF($H$3:H167,1),"")</f>
        <v>165</v>
      </c>
      <c r="J167" t="str">
        <f>IFERROR(INDEX(Tableau2[Rechercher],MATCH(ROWS($I$3:I167),Tableau2[Position],0)),"")</f>
        <v>IBD165</v>
      </c>
      <c r="K167" s="18">
        <f>Tableau2[[#This Row],[N°ARTICLE]]</f>
        <v>1165</v>
      </c>
    </row>
    <row r="168" spans="1:11" x14ac:dyDescent="0.25">
      <c r="A168" s="6">
        <v>1166</v>
      </c>
      <c r="B168" t="s">
        <v>956</v>
      </c>
      <c r="C168" t="s">
        <v>267</v>
      </c>
      <c r="D168" t="s">
        <v>50</v>
      </c>
      <c r="E168">
        <v>2</v>
      </c>
      <c r="F168">
        <v>166</v>
      </c>
      <c r="G168" t="str">
        <f t="shared" si="5"/>
        <v>JBD166</v>
      </c>
      <c r="H168">
        <f t="shared" si="4"/>
        <v>1</v>
      </c>
      <c r="I168">
        <f>IF(H168=1,COUNTIF($H$3:H168,1),"")</f>
        <v>166</v>
      </c>
      <c r="J168" t="str">
        <f>IFERROR(INDEX(Tableau2[Rechercher],MATCH(ROWS($I$3:I168),Tableau2[Position],0)),"")</f>
        <v>JBD166</v>
      </c>
      <c r="K168" s="18">
        <f>Tableau2[[#This Row],[N°ARTICLE]]</f>
        <v>1166</v>
      </c>
    </row>
    <row r="169" spans="1:11" x14ac:dyDescent="0.25">
      <c r="A169" s="6">
        <v>1167</v>
      </c>
      <c r="B169" t="s">
        <v>957</v>
      </c>
      <c r="C169" t="s">
        <v>268</v>
      </c>
      <c r="D169" t="s">
        <v>50</v>
      </c>
      <c r="E169">
        <v>2</v>
      </c>
      <c r="F169">
        <v>167</v>
      </c>
      <c r="G169" t="str">
        <f t="shared" si="5"/>
        <v>KBD167</v>
      </c>
      <c r="H169">
        <f t="shared" si="4"/>
        <v>1</v>
      </c>
      <c r="I169">
        <f>IF(H169=1,COUNTIF($H$3:H169,1),"")</f>
        <v>167</v>
      </c>
      <c r="J169" t="str">
        <f>IFERROR(INDEX(Tableau2[Rechercher],MATCH(ROWS($I$3:I169),Tableau2[Position],0)),"")</f>
        <v>KBD167</v>
      </c>
      <c r="K169" s="18">
        <f>Tableau2[[#This Row],[N°ARTICLE]]</f>
        <v>1167</v>
      </c>
    </row>
    <row r="170" spans="1:11" x14ac:dyDescent="0.25">
      <c r="A170" s="6">
        <v>1168</v>
      </c>
      <c r="B170" t="s">
        <v>958</v>
      </c>
      <c r="C170" t="s">
        <v>269</v>
      </c>
      <c r="D170" t="s">
        <v>25</v>
      </c>
      <c r="E170">
        <v>1</v>
      </c>
      <c r="F170">
        <v>168</v>
      </c>
      <c r="G170" t="str">
        <f t="shared" si="5"/>
        <v>LBD168</v>
      </c>
      <c r="H170">
        <f t="shared" si="4"/>
        <v>1</v>
      </c>
      <c r="I170">
        <f>IF(H170=1,COUNTIF($H$3:H170,1),"")</f>
        <v>168</v>
      </c>
      <c r="J170" t="str">
        <f>IFERROR(INDEX(Tableau2[Rechercher],MATCH(ROWS($I$3:I170),Tableau2[Position],0)),"")</f>
        <v>LBD168</v>
      </c>
      <c r="K170" s="18">
        <f>Tableau2[[#This Row],[N°ARTICLE]]</f>
        <v>1168</v>
      </c>
    </row>
    <row r="171" spans="1:11" x14ac:dyDescent="0.25">
      <c r="A171" s="6">
        <v>1169</v>
      </c>
      <c r="B171" t="s">
        <v>959</v>
      </c>
      <c r="C171" t="s">
        <v>270</v>
      </c>
      <c r="D171" t="s">
        <v>39</v>
      </c>
      <c r="E171">
        <v>1</v>
      </c>
      <c r="F171">
        <v>169</v>
      </c>
      <c r="G171" t="str">
        <f t="shared" si="5"/>
        <v>mBD169</v>
      </c>
      <c r="H171">
        <f t="shared" si="4"/>
        <v>1</v>
      </c>
      <c r="I171">
        <f>IF(H171=1,COUNTIF($H$3:H171,1),"")</f>
        <v>169</v>
      </c>
      <c r="J171" t="str">
        <f>IFERROR(INDEX(Tableau2[Rechercher],MATCH(ROWS($I$3:I171),Tableau2[Position],0)),"")</f>
        <v>mBD169</v>
      </c>
      <c r="K171" s="18">
        <f>Tableau2[[#This Row],[N°ARTICLE]]</f>
        <v>1169</v>
      </c>
    </row>
    <row r="172" spans="1:11" x14ac:dyDescent="0.25">
      <c r="A172" s="6">
        <v>1170</v>
      </c>
      <c r="B172" t="s">
        <v>960</v>
      </c>
      <c r="C172" t="s">
        <v>271</v>
      </c>
      <c r="D172" t="s">
        <v>39</v>
      </c>
      <c r="E172">
        <v>1</v>
      </c>
      <c r="F172">
        <v>170</v>
      </c>
      <c r="G172" t="str">
        <f t="shared" si="5"/>
        <v>nBD170</v>
      </c>
      <c r="H172">
        <f t="shared" si="4"/>
        <v>1</v>
      </c>
      <c r="I172">
        <f>IF(H172=1,COUNTIF($H$3:H172,1),"")</f>
        <v>170</v>
      </c>
      <c r="J172" t="str">
        <f>IFERROR(INDEX(Tableau2[Rechercher],MATCH(ROWS($I$3:I172),Tableau2[Position],0)),"")</f>
        <v>nBD170</v>
      </c>
      <c r="K172" s="18">
        <f>Tableau2[[#This Row],[N°ARTICLE]]</f>
        <v>1170</v>
      </c>
    </row>
    <row r="173" spans="1:11" x14ac:dyDescent="0.25">
      <c r="A173" s="6">
        <v>1171</v>
      </c>
      <c r="B173" t="s">
        <v>961</v>
      </c>
      <c r="C173" t="s">
        <v>272</v>
      </c>
      <c r="D173" t="s">
        <v>39</v>
      </c>
      <c r="E173">
        <v>1</v>
      </c>
      <c r="F173">
        <v>171</v>
      </c>
      <c r="G173" t="str">
        <f t="shared" si="5"/>
        <v>OBD171</v>
      </c>
      <c r="H173">
        <f t="shared" si="4"/>
        <v>1</v>
      </c>
      <c r="I173">
        <f>IF(H173=1,COUNTIF($H$3:H173,1),"")</f>
        <v>171</v>
      </c>
      <c r="J173" t="str">
        <f>IFERROR(INDEX(Tableau2[Rechercher],MATCH(ROWS($I$3:I173),Tableau2[Position],0)),"")</f>
        <v>OBD171</v>
      </c>
      <c r="K173" s="18">
        <f>Tableau2[[#This Row],[N°ARTICLE]]</f>
        <v>1171</v>
      </c>
    </row>
    <row r="174" spans="1:11" x14ac:dyDescent="0.25">
      <c r="A174" s="6">
        <v>1172</v>
      </c>
      <c r="B174" t="s">
        <v>962</v>
      </c>
      <c r="C174" t="s">
        <v>273</v>
      </c>
      <c r="D174" t="s">
        <v>39</v>
      </c>
      <c r="E174">
        <v>1</v>
      </c>
      <c r="F174">
        <v>172</v>
      </c>
      <c r="G174" t="str">
        <f t="shared" si="5"/>
        <v>PBD172</v>
      </c>
      <c r="H174">
        <f t="shared" si="4"/>
        <v>1</v>
      </c>
      <c r="I174">
        <f>IF(H174=1,COUNTIF($H$3:H174,1),"")</f>
        <v>172</v>
      </c>
      <c r="J174" t="str">
        <f>IFERROR(INDEX(Tableau2[Rechercher],MATCH(ROWS($I$3:I174),Tableau2[Position],0)),"")</f>
        <v>PBD172</v>
      </c>
      <c r="K174" s="18">
        <f>Tableau2[[#This Row],[N°ARTICLE]]</f>
        <v>1172</v>
      </c>
    </row>
    <row r="175" spans="1:11" x14ac:dyDescent="0.25">
      <c r="A175" s="6">
        <v>1173</v>
      </c>
      <c r="B175" t="s">
        <v>963</v>
      </c>
      <c r="C175" t="s">
        <v>274</v>
      </c>
      <c r="D175" t="s">
        <v>39</v>
      </c>
      <c r="E175">
        <v>1</v>
      </c>
      <c r="F175">
        <v>173</v>
      </c>
      <c r="G175" t="str">
        <f t="shared" si="5"/>
        <v>QBD173</v>
      </c>
      <c r="H175">
        <f t="shared" si="4"/>
        <v>1</v>
      </c>
      <c r="I175">
        <f>IF(H175=1,COUNTIF($H$3:H175,1),"")</f>
        <v>173</v>
      </c>
      <c r="J175" t="str">
        <f>IFERROR(INDEX(Tableau2[Rechercher],MATCH(ROWS($I$3:I175),Tableau2[Position],0)),"")</f>
        <v>QBD173</v>
      </c>
      <c r="K175" s="18">
        <f>Tableau2[[#This Row],[N°ARTICLE]]</f>
        <v>1173</v>
      </c>
    </row>
    <row r="176" spans="1:11" x14ac:dyDescent="0.25">
      <c r="A176" s="6">
        <v>1174</v>
      </c>
      <c r="B176" t="s">
        <v>964</v>
      </c>
      <c r="C176" t="s">
        <v>275</v>
      </c>
      <c r="D176" t="s">
        <v>22</v>
      </c>
      <c r="E176">
        <v>1</v>
      </c>
      <c r="F176">
        <v>174</v>
      </c>
      <c r="G176" t="str">
        <f t="shared" si="5"/>
        <v>RBD174</v>
      </c>
      <c r="H176">
        <f t="shared" si="4"/>
        <v>1</v>
      </c>
      <c r="I176">
        <f>IF(H176=1,COUNTIF($H$3:H176,1),"")</f>
        <v>174</v>
      </c>
      <c r="J176" t="str">
        <f>IFERROR(INDEX(Tableau2[Rechercher],MATCH(ROWS($I$3:I176),Tableau2[Position],0)),"")</f>
        <v>RBD174</v>
      </c>
      <c r="K176" s="18">
        <f>Tableau2[[#This Row],[N°ARTICLE]]</f>
        <v>1174</v>
      </c>
    </row>
    <row r="177" spans="1:11" x14ac:dyDescent="0.25">
      <c r="A177" s="6">
        <v>1175</v>
      </c>
      <c r="B177" t="s">
        <v>965</v>
      </c>
      <c r="C177" t="s">
        <v>276</v>
      </c>
      <c r="D177" t="s">
        <v>50</v>
      </c>
      <c r="E177">
        <v>1</v>
      </c>
      <c r="F177">
        <v>175</v>
      </c>
      <c r="G177" t="str">
        <f t="shared" si="5"/>
        <v>SBD175</v>
      </c>
      <c r="H177">
        <f t="shared" si="4"/>
        <v>1</v>
      </c>
      <c r="I177">
        <f>IF(H177=1,COUNTIF($H$3:H177,1),"")</f>
        <v>175</v>
      </c>
      <c r="J177" t="str">
        <f>IFERROR(INDEX(Tableau2[Rechercher],MATCH(ROWS($I$3:I177),Tableau2[Position],0)),"")</f>
        <v>SBD175</v>
      </c>
      <c r="K177" s="18">
        <f>Tableau2[[#This Row],[N°ARTICLE]]</f>
        <v>1175</v>
      </c>
    </row>
    <row r="178" spans="1:11" x14ac:dyDescent="0.25">
      <c r="A178" s="6">
        <v>1176</v>
      </c>
      <c r="B178" t="s">
        <v>966</v>
      </c>
      <c r="C178" t="s">
        <v>277</v>
      </c>
      <c r="D178" t="s">
        <v>24</v>
      </c>
      <c r="E178">
        <v>1</v>
      </c>
      <c r="F178">
        <v>176</v>
      </c>
      <c r="G178" t="str">
        <f t="shared" si="5"/>
        <v>TBD176</v>
      </c>
      <c r="H178">
        <f t="shared" si="4"/>
        <v>1</v>
      </c>
      <c r="I178">
        <f>IF(H178=1,COUNTIF($H$3:H178,1),"")</f>
        <v>176</v>
      </c>
      <c r="J178" t="str">
        <f>IFERROR(INDEX(Tableau2[Rechercher],MATCH(ROWS($I$3:I178),Tableau2[Position],0)),"")</f>
        <v>TBD176</v>
      </c>
      <c r="K178" s="18">
        <f>Tableau2[[#This Row],[N°ARTICLE]]</f>
        <v>1176</v>
      </c>
    </row>
    <row r="179" spans="1:11" x14ac:dyDescent="0.25">
      <c r="A179" s="6">
        <v>1177</v>
      </c>
      <c r="B179" t="s">
        <v>967</v>
      </c>
      <c r="C179" t="s">
        <v>278</v>
      </c>
      <c r="D179" t="s">
        <v>58</v>
      </c>
      <c r="E179">
        <v>1</v>
      </c>
      <c r="F179">
        <v>177</v>
      </c>
      <c r="G179" t="str">
        <f t="shared" si="5"/>
        <v>UBD177</v>
      </c>
      <c r="H179">
        <f t="shared" si="4"/>
        <v>1</v>
      </c>
      <c r="I179">
        <f>IF(H179=1,COUNTIF($H$3:H179,1),"")</f>
        <v>177</v>
      </c>
      <c r="J179" t="str">
        <f>IFERROR(INDEX(Tableau2[Rechercher],MATCH(ROWS($I$3:I179),Tableau2[Position],0)),"")</f>
        <v>UBD177</v>
      </c>
      <c r="K179" s="18">
        <f>Tableau2[[#This Row],[N°ARTICLE]]</f>
        <v>1177</v>
      </c>
    </row>
    <row r="180" spans="1:11" x14ac:dyDescent="0.25">
      <c r="A180" s="6">
        <v>1178</v>
      </c>
      <c r="B180" t="s">
        <v>968</v>
      </c>
      <c r="C180" t="s">
        <v>279</v>
      </c>
      <c r="D180" t="s">
        <v>59</v>
      </c>
      <c r="E180">
        <v>1</v>
      </c>
      <c r="F180">
        <v>178</v>
      </c>
      <c r="G180" t="str">
        <f t="shared" si="5"/>
        <v>VBD178</v>
      </c>
      <c r="H180">
        <f t="shared" si="4"/>
        <v>1</v>
      </c>
      <c r="I180">
        <f>IF(H180=1,COUNTIF($H$3:H180,1),"")</f>
        <v>178</v>
      </c>
      <c r="J180" t="str">
        <f>IFERROR(INDEX(Tableau2[Rechercher],MATCH(ROWS($I$3:I180),Tableau2[Position],0)),"")</f>
        <v>VBD178</v>
      </c>
      <c r="K180" s="18">
        <f>Tableau2[[#This Row],[N°ARTICLE]]</f>
        <v>1178</v>
      </c>
    </row>
    <row r="181" spans="1:11" x14ac:dyDescent="0.25">
      <c r="A181" s="6">
        <v>1179</v>
      </c>
      <c r="B181" t="s">
        <v>969</v>
      </c>
      <c r="C181" t="s">
        <v>280</v>
      </c>
      <c r="D181" t="s">
        <v>59</v>
      </c>
      <c r="E181">
        <v>1</v>
      </c>
      <c r="F181">
        <v>179</v>
      </c>
      <c r="G181" t="str">
        <f t="shared" si="5"/>
        <v>WBD179</v>
      </c>
      <c r="H181">
        <f t="shared" si="4"/>
        <v>1</v>
      </c>
      <c r="I181">
        <f>IF(H181=1,COUNTIF($H$3:H181,1),"")</f>
        <v>179</v>
      </c>
      <c r="J181" t="str">
        <f>IFERROR(INDEX(Tableau2[Rechercher],MATCH(ROWS($I$3:I181),Tableau2[Position],0)),"")</f>
        <v>WBD179</v>
      </c>
      <c r="K181" s="18">
        <f>Tableau2[[#This Row],[N°ARTICLE]]</f>
        <v>1179</v>
      </c>
    </row>
    <row r="182" spans="1:11" x14ac:dyDescent="0.25">
      <c r="A182" s="6">
        <v>1180</v>
      </c>
      <c r="B182" t="s">
        <v>970</v>
      </c>
      <c r="C182" t="s">
        <v>281</v>
      </c>
      <c r="D182" t="s">
        <v>59</v>
      </c>
      <c r="E182">
        <v>1</v>
      </c>
      <c r="F182">
        <v>180</v>
      </c>
      <c r="G182" t="str">
        <f t="shared" si="5"/>
        <v>XBD180</v>
      </c>
      <c r="H182">
        <f t="shared" si="4"/>
        <v>1</v>
      </c>
      <c r="I182">
        <f>IF(H182=1,COUNTIF($H$3:H182,1),"")</f>
        <v>180</v>
      </c>
      <c r="J182" t="str">
        <f>IFERROR(INDEX(Tableau2[Rechercher],MATCH(ROWS($I$3:I182),Tableau2[Position],0)),"")</f>
        <v>XBD180</v>
      </c>
      <c r="K182" s="18">
        <f>Tableau2[[#This Row],[N°ARTICLE]]</f>
        <v>1180</v>
      </c>
    </row>
    <row r="183" spans="1:11" x14ac:dyDescent="0.25">
      <c r="A183" s="6">
        <v>1181</v>
      </c>
      <c r="B183" t="s">
        <v>971</v>
      </c>
      <c r="C183" t="s">
        <v>282</v>
      </c>
      <c r="D183" t="s">
        <v>28</v>
      </c>
      <c r="E183">
        <v>1</v>
      </c>
      <c r="F183">
        <v>181</v>
      </c>
      <c r="G183" t="str">
        <f t="shared" si="5"/>
        <v>YBD181</v>
      </c>
      <c r="H183">
        <f t="shared" si="4"/>
        <v>1</v>
      </c>
      <c r="I183">
        <f>IF(H183=1,COUNTIF($H$3:H183,1),"")</f>
        <v>181</v>
      </c>
      <c r="J183" t="str">
        <f>IFERROR(INDEX(Tableau2[Rechercher],MATCH(ROWS($I$3:I183),Tableau2[Position],0)),"")</f>
        <v>YBD181</v>
      </c>
      <c r="K183" s="18">
        <f>Tableau2[[#This Row],[N°ARTICLE]]</f>
        <v>1181</v>
      </c>
    </row>
    <row r="184" spans="1:11" x14ac:dyDescent="0.25">
      <c r="A184" s="6">
        <v>1182</v>
      </c>
      <c r="B184" t="s">
        <v>972</v>
      </c>
      <c r="C184" t="s">
        <v>283</v>
      </c>
      <c r="D184" t="s">
        <v>28</v>
      </c>
      <c r="E184">
        <v>1</v>
      </c>
      <c r="F184">
        <v>182</v>
      </c>
      <c r="G184" t="str">
        <f t="shared" si="5"/>
        <v>ZBD182</v>
      </c>
      <c r="H184">
        <f t="shared" si="4"/>
        <v>1</v>
      </c>
      <c r="I184">
        <f>IF(H184=1,COUNTIF($H$3:H184,1),"")</f>
        <v>182</v>
      </c>
      <c r="J184" t="str">
        <f>IFERROR(INDEX(Tableau2[Rechercher],MATCH(ROWS($I$3:I184),Tableau2[Position],0)),"")</f>
        <v>ZBD182</v>
      </c>
      <c r="K184" s="18">
        <f>Tableau2[[#This Row],[N°ARTICLE]]</f>
        <v>1182</v>
      </c>
    </row>
    <row r="185" spans="1:11" x14ac:dyDescent="0.25">
      <c r="A185" s="6">
        <v>1183</v>
      </c>
      <c r="B185" t="s">
        <v>973</v>
      </c>
      <c r="C185" t="s">
        <v>284</v>
      </c>
      <c r="D185" t="s">
        <v>33</v>
      </c>
      <c r="E185">
        <v>1</v>
      </c>
      <c r="F185">
        <v>183</v>
      </c>
      <c r="G185" t="str">
        <f t="shared" si="5"/>
        <v>ABD183</v>
      </c>
      <c r="H185">
        <f t="shared" si="4"/>
        <v>1</v>
      </c>
      <c r="I185">
        <f>IF(H185=1,COUNTIF($H$3:H185,1),"")</f>
        <v>183</v>
      </c>
      <c r="J185" t="str">
        <f>IFERROR(INDEX(Tableau2[Rechercher],MATCH(ROWS($I$3:I185),Tableau2[Position],0)),"")</f>
        <v>ABD183</v>
      </c>
      <c r="K185" s="18">
        <f>Tableau2[[#This Row],[N°ARTICLE]]</f>
        <v>1183</v>
      </c>
    </row>
    <row r="186" spans="1:11" x14ac:dyDescent="0.25">
      <c r="A186" s="6">
        <v>1184</v>
      </c>
      <c r="B186" t="s">
        <v>974</v>
      </c>
      <c r="C186" t="s">
        <v>285</v>
      </c>
      <c r="D186" t="s">
        <v>39</v>
      </c>
      <c r="E186">
        <v>2</v>
      </c>
      <c r="F186">
        <v>184</v>
      </c>
      <c r="G186" t="str">
        <f t="shared" si="5"/>
        <v>BBD184</v>
      </c>
      <c r="H186">
        <f t="shared" si="4"/>
        <v>1</v>
      </c>
      <c r="I186">
        <f>IF(H186=1,COUNTIF($H$3:H186,1),"")</f>
        <v>184</v>
      </c>
      <c r="J186" t="str">
        <f>IFERROR(INDEX(Tableau2[Rechercher],MATCH(ROWS($I$3:I186),Tableau2[Position],0)),"")</f>
        <v>BBD184</v>
      </c>
      <c r="K186" s="18">
        <f>Tableau2[[#This Row],[N°ARTICLE]]</f>
        <v>1184</v>
      </c>
    </row>
    <row r="187" spans="1:11" x14ac:dyDescent="0.25">
      <c r="A187" s="6">
        <v>1185</v>
      </c>
      <c r="B187" t="s">
        <v>975</v>
      </c>
      <c r="C187" t="s">
        <v>286</v>
      </c>
      <c r="D187" t="s">
        <v>39</v>
      </c>
      <c r="E187">
        <v>2</v>
      </c>
      <c r="F187">
        <v>185</v>
      </c>
      <c r="G187" t="str">
        <f t="shared" si="5"/>
        <v>CBD185</v>
      </c>
      <c r="H187">
        <f t="shared" si="4"/>
        <v>1</v>
      </c>
      <c r="I187">
        <f>IF(H187=1,COUNTIF($H$3:H187,1),"")</f>
        <v>185</v>
      </c>
      <c r="J187" t="str">
        <f>IFERROR(INDEX(Tableau2[Rechercher],MATCH(ROWS($I$3:I187),Tableau2[Position],0)),"")</f>
        <v>CBD185</v>
      </c>
      <c r="K187" s="18">
        <f>Tableau2[[#This Row],[N°ARTICLE]]</f>
        <v>1185</v>
      </c>
    </row>
    <row r="188" spans="1:11" x14ac:dyDescent="0.25">
      <c r="A188" s="6">
        <v>1186</v>
      </c>
      <c r="B188" t="s">
        <v>976</v>
      </c>
      <c r="C188" t="s">
        <v>287</v>
      </c>
      <c r="D188" t="s">
        <v>49</v>
      </c>
      <c r="E188">
        <v>1</v>
      </c>
      <c r="F188">
        <v>186</v>
      </c>
      <c r="G188" t="str">
        <f t="shared" si="5"/>
        <v>DBD186</v>
      </c>
      <c r="H188">
        <f t="shared" si="4"/>
        <v>1</v>
      </c>
      <c r="I188">
        <f>IF(H188=1,COUNTIF($H$3:H188,1),"")</f>
        <v>186</v>
      </c>
      <c r="J188" t="str">
        <f>IFERROR(INDEX(Tableau2[Rechercher],MATCH(ROWS($I$3:I188),Tableau2[Position],0)),"")</f>
        <v>DBD186</v>
      </c>
      <c r="K188" s="18">
        <f>Tableau2[[#This Row],[N°ARTICLE]]</f>
        <v>1186</v>
      </c>
    </row>
    <row r="189" spans="1:11" x14ac:dyDescent="0.25">
      <c r="A189" s="6">
        <v>1187</v>
      </c>
      <c r="B189" t="s">
        <v>977</v>
      </c>
      <c r="C189" t="s">
        <v>288</v>
      </c>
      <c r="D189" t="s">
        <v>26</v>
      </c>
      <c r="E189">
        <v>1</v>
      </c>
      <c r="F189">
        <v>187</v>
      </c>
      <c r="G189" t="str">
        <f t="shared" si="5"/>
        <v>EBD187</v>
      </c>
      <c r="H189">
        <f t="shared" si="4"/>
        <v>1</v>
      </c>
      <c r="I189">
        <f>IF(H189=1,COUNTIF($H$3:H189,1),"")</f>
        <v>187</v>
      </c>
      <c r="J189" t="str">
        <f>IFERROR(INDEX(Tableau2[Rechercher],MATCH(ROWS($I$3:I189),Tableau2[Position],0)),"")</f>
        <v>EBD187</v>
      </c>
      <c r="K189" s="18">
        <f>Tableau2[[#This Row],[N°ARTICLE]]</f>
        <v>1187</v>
      </c>
    </row>
    <row r="190" spans="1:11" x14ac:dyDescent="0.25">
      <c r="A190" s="6">
        <v>1188</v>
      </c>
      <c r="B190" t="s">
        <v>978</v>
      </c>
      <c r="C190" t="s">
        <v>289</v>
      </c>
      <c r="D190" t="s">
        <v>22</v>
      </c>
      <c r="E190">
        <v>1</v>
      </c>
      <c r="F190">
        <v>188</v>
      </c>
      <c r="G190" t="str">
        <f t="shared" si="5"/>
        <v>FBD188</v>
      </c>
      <c r="H190">
        <f t="shared" si="4"/>
        <v>1</v>
      </c>
      <c r="I190">
        <f>IF(H190=1,COUNTIF($H$3:H190,1),"")</f>
        <v>188</v>
      </c>
      <c r="J190" t="str">
        <f>IFERROR(INDEX(Tableau2[Rechercher],MATCH(ROWS($I$3:I190),Tableau2[Position],0)),"")</f>
        <v>FBD188</v>
      </c>
      <c r="K190" s="18">
        <f>Tableau2[[#This Row],[N°ARTICLE]]</f>
        <v>1188</v>
      </c>
    </row>
    <row r="191" spans="1:11" x14ac:dyDescent="0.25">
      <c r="A191" s="6">
        <v>1189</v>
      </c>
      <c r="B191" t="s">
        <v>979</v>
      </c>
      <c r="C191" t="s">
        <v>290</v>
      </c>
      <c r="D191" t="s">
        <v>22</v>
      </c>
      <c r="E191">
        <v>1</v>
      </c>
      <c r="F191">
        <v>189</v>
      </c>
      <c r="G191" t="str">
        <f t="shared" si="5"/>
        <v>GBD189</v>
      </c>
      <c r="H191">
        <f t="shared" si="4"/>
        <v>1</v>
      </c>
      <c r="I191">
        <f>IF(H191=1,COUNTIF($H$3:H191,1),"")</f>
        <v>189</v>
      </c>
      <c r="J191" t="str">
        <f>IFERROR(INDEX(Tableau2[Rechercher],MATCH(ROWS($I$3:I191),Tableau2[Position],0)),"")</f>
        <v>GBD189</v>
      </c>
      <c r="K191" s="18">
        <f>Tableau2[[#This Row],[N°ARTICLE]]</f>
        <v>1189</v>
      </c>
    </row>
    <row r="192" spans="1:11" x14ac:dyDescent="0.25">
      <c r="A192" s="6">
        <v>1190</v>
      </c>
      <c r="B192" t="s">
        <v>980</v>
      </c>
      <c r="C192" t="s">
        <v>291</v>
      </c>
      <c r="D192" t="s">
        <v>22</v>
      </c>
      <c r="E192">
        <v>1</v>
      </c>
      <c r="F192">
        <v>190</v>
      </c>
      <c r="G192" t="str">
        <f t="shared" si="5"/>
        <v>HBD190</v>
      </c>
      <c r="H192">
        <f t="shared" si="4"/>
        <v>1</v>
      </c>
      <c r="I192">
        <f>IF(H192=1,COUNTIF($H$3:H192,1),"")</f>
        <v>190</v>
      </c>
      <c r="J192" t="str">
        <f>IFERROR(INDEX(Tableau2[Rechercher],MATCH(ROWS($I$3:I192),Tableau2[Position],0)),"")</f>
        <v>HBD190</v>
      </c>
      <c r="K192" s="18">
        <f>Tableau2[[#This Row],[N°ARTICLE]]</f>
        <v>1190</v>
      </c>
    </row>
    <row r="193" spans="1:11" x14ac:dyDescent="0.25">
      <c r="A193" s="6">
        <v>1191</v>
      </c>
      <c r="B193" t="s">
        <v>981</v>
      </c>
      <c r="C193" t="s">
        <v>292</v>
      </c>
      <c r="D193" t="s">
        <v>25</v>
      </c>
      <c r="E193">
        <v>1</v>
      </c>
      <c r="F193">
        <v>191</v>
      </c>
      <c r="G193" t="str">
        <f t="shared" si="5"/>
        <v>IBD191</v>
      </c>
      <c r="H193">
        <f t="shared" si="4"/>
        <v>1</v>
      </c>
      <c r="I193">
        <f>IF(H193=1,COUNTIF($H$3:H193,1),"")</f>
        <v>191</v>
      </c>
      <c r="J193" t="str">
        <f>IFERROR(INDEX(Tableau2[Rechercher],MATCH(ROWS($I$3:I193),Tableau2[Position],0)),"")</f>
        <v>IBD191</v>
      </c>
      <c r="K193" s="18">
        <f>Tableau2[[#This Row],[N°ARTICLE]]</f>
        <v>1191</v>
      </c>
    </row>
    <row r="194" spans="1:11" x14ac:dyDescent="0.25">
      <c r="A194" s="6">
        <v>1192</v>
      </c>
      <c r="B194" t="s">
        <v>982</v>
      </c>
      <c r="C194" t="s">
        <v>293</v>
      </c>
      <c r="D194" t="s">
        <v>39</v>
      </c>
      <c r="E194">
        <v>1</v>
      </c>
      <c r="F194">
        <v>192</v>
      </c>
      <c r="G194" t="str">
        <f t="shared" si="5"/>
        <v>JBD192</v>
      </c>
      <c r="H194">
        <f t="shared" si="4"/>
        <v>1</v>
      </c>
      <c r="I194">
        <f>IF(H194=1,COUNTIF($H$3:H194,1),"")</f>
        <v>192</v>
      </c>
      <c r="J194" t="str">
        <f>IFERROR(INDEX(Tableau2[Rechercher],MATCH(ROWS($I$3:I194),Tableau2[Position],0)),"")</f>
        <v>JBD192</v>
      </c>
      <c r="K194" s="18">
        <f>Tableau2[[#This Row],[N°ARTICLE]]</f>
        <v>1192</v>
      </c>
    </row>
    <row r="195" spans="1:11" x14ac:dyDescent="0.25">
      <c r="A195" s="6">
        <v>1193</v>
      </c>
      <c r="B195" t="s">
        <v>983</v>
      </c>
      <c r="C195" t="s">
        <v>294</v>
      </c>
      <c r="D195" t="s">
        <v>39</v>
      </c>
      <c r="E195">
        <v>3</v>
      </c>
      <c r="F195">
        <v>193</v>
      </c>
      <c r="G195" t="str">
        <f t="shared" si="5"/>
        <v>KBD193</v>
      </c>
      <c r="H195">
        <f t="shared" ref="H195:H258" si="6">--ISNUMBER(IFERROR(SEARCH(NomArt,G195,1),""))</f>
        <v>1</v>
      </c>
      <c r="I195">
        <f>IF(H195=1,COUNTIF($H$3:H195,1),"")</f>
        <v>193</v>
      </c>
      <c r="J195" t="str">
        <f>IFERROR(INDEX(Tableau2[Rechercher],MATCH(ROWS($I$3:I195),Tableau2[Position],0)),"")</f>
        <v>KBD193</v>
      </c>
      <c r="K195" s="18">
        <f>Tableau2[[#This Row],[N°ARTICLE]]</f>
        <v>1193</v>
      </c>
    </row>
    <row r="196" spans="1:11" x14ac:dyDescent="0.25">
      <c r="A196" s="6">
        <v>1194</v>
      </c>
      <c r="B196" t="s">
        <v>984</v>
      </c>
      <c r="C196" t="s">
        <v>295</v>
      </c>
      <c r="D196" t="s">
        <v>49</v>
      </c>
      <c r="E196">
        <v>1</v>
      </c>
      <c r="F196">
        <v>194</v>
      </c>
      <c r="G196" t="str">
        <f t="shared" ref="G196:G259" si="7">B196</f>
        <v>LBD194</v>
      </c>
      <c r="H196">
        <f t="shared" si="6"/>
        <v>1</v>
      </c>
      <c r="I196">
        <f>IF(H196=1,COUNTIF($H$3:H196,1),"")</f>
        <v>194</v>
      </c>
      <c r="J196" t="str">
        <f>IFERROR(INDEX(Tableau2[Rechercher],MATCH(ROWS($I$3:I196),Tableau2[Position],0)),"")</f>
        <v>LBD194</v>
      </c>
      <c r="K196" s="18">
        <f>Tableau2[[#This Row],[N°ARTICLE]]</f>
        <v>1194</v>
      </c>
    </row>
    <row r="197" spans="1:11" x14ac:dyDescent="0.25">
      <c r="A197" s="6">
        <v>1195</v>
      </c>
      <c r="B197" t="s">
        <v>985</v>
      </c>
      <c r="C197" t="s">
        <v>296</v>
      </c>
      <c r="D197" t="s">
        <v>49</v>
      </c>
      <c r="E197">
        <v>1</v>
      </c>
      <c r="F197">
        <v>195</v>
      </c>
      <c r="G197" t="str">
        <f t="shared" si="7"/>
        <v>mBD195</v>
      </c>
      <c r="H197">
        <f t="shared" si="6"/>
        <v>1</v>
      </c>
      <c r="I197">
        <f>IF(H197=1,COUNTIF($H$3:H197,1),"")</f>
        <v>195</v>
      </c>
      <c r="J197" t="str">
        <f>IFERROR(INDEX(Tableau2[Rechercher],MATCH(ROWS($I$3:I197),Tableau2[Position],0)),"")</f>
        <v>mBD195</v>
      </c>
      <c r="K197" s="18">
        <f>Tableau2[[#This Row],[N°ARTICLE]]</f>
        <v>1195</v>
      </c>
    </row>
    <row r="198" spans="1:11" x14ac:dyDescent="0.25">
      <c r="A198" s="6">
        <v>1196</v>
      </c>
      <c r="B198" t="s">
        <v>986</v>
      </c>
      <c r="C198" t="s">
        <v>297</v>
      </c>
      <c r="D198" t="s">
        <v>22</v>
      </c>
      <c r="E198">
        <v>1</v>
      </c>
      <c r="F198">
        <v>196</v>
      </c>
      <c r="G198" t="str">
        <f t="shared" si="7"/>
        <v>nBD196</v>
      </c>
      <c r="H198">
        <f t="shared" si="6"/>
        <v>1</v>
      </c>
      <c r="I198">
        <f>IF(H198=1,COUNTIF($H$3:H198,1),"")</f>
        <v>196</v>
      </c>
      <c r="J198" t="str">
        <f>IFERROR(INDEX(Tableau2[Rechercher],MATCH(ROWS($I$3:I198),Tableau2[Position],0)),"")</f>
        <v>nBD196</v>
      </c>
      <c r="K198" s="18">
        <f>Tableau2[[#This Row],[N°ARTICLE]]</f>
        <v>1196</v>
      </c>
    </row>
    <row r="199" spans="1:11" x14ac:dyDescent="0.25">
      <c r="A199" s="6">
        <v>1197</v>
      </c>
      <c r="B199" t="s">
        <v>987</v>
      </c>
      <c r="C199" t="s">
        <v>298</v>
      </c>
      <c r="D199" t="s">
        <v>28</v>
      </c>
      <c r="E199">
        <v>1</v>
      </c>
      <c r="F199">
        <v>197</v>
      </c>
      <c r="G199" t="str">
        <f t="shared" si="7"/>
        <v>OBD197</v>
      </c>
      <c r="H199">
        <f t="shared" si="6"/>
        <v>1</v>
      </c>
      <c r="I199">
        <f>IF(H199=1,COUNTIF($H$3:H199,1),"")</f>
        <v>197</v>
      </c>
      <c r="J199" t="str">
        <f>IFERROR(INDEX(Tableau2[Rechercher],MATCH(ROWS($I$3:I199),Tableau2[Position],0)),"")</f>
        <v>OBD197</v>
      </c>
      <c r="K199" s="18">
        <f>Tableau2[[#This Row],[N°ARTICLE]]</f>
        <v>1197</v>
      </c>
    </row>
    <row r="200" spans="1:11" x14ac:dyDescent="0.25">
      <c r="A200" s="6">
        <v>1198</v>
      </c>
      <c r="B200" t="s">
        <v>988</v>
      </c>
      <c r="C200" t="s">
        <v>299</v>
      </c>
      <c r="D200" t="s">
        <v>54</v>
      </c>
      <c r="E200">
        <v>1</v>
      </c>
      <c r="F200">
        <v>198</v>
      </c>
      <c r="G200" t="str">
        <f t="shared" si="7"/>
        <v>PBD198</v>
      </c>
      <c r="H200">
        <f t="shared" si="6"/>
        <v>1</v>
      </c>
      <c r="I200">
        <f>IF(H200=1,COUNTIF($H$3:H200,1),"")</f>
        <v>198</v>
      </c>
      <c r="J200" t="str">
        <f>IFERROR(INDEX(Tableau2[Rechercher],MATCH(ROWS($I$3:I200),Tableau2[Position],0)),"")</f>
        <v>PBD198</v>
      </c>
      <c r="K200" s="18">
        <f>Tableau2[[#This Row],[N°ARTICLE]]</f>
        <v>1198</v>
      </c>
    </row>
    <row r="201" spans="1:11" x14ac:dyDescent="0.25">
      <c r="A201" s="6">
        <v>1199</v>
      </c>
      <c r="B201" t="s">
        <v>989</v>
      </c>
      <c r="C201" t="s">
        <v>300</v>
      </c>
      <c r="D201" t="s">
        <v>49</v>
      </c>
      <c r="E201">
        <v>1</v>
      </c>
      <c r="F201">
        <v>199</v>
      </c>
      <c r="G201" t="str">
        <f t="shared" si="7"/>
        <v>QBD199</v>
      </c>
      <c r="H201">
        <f t="shared" si="6"/>
        <v>1</v>
      </c>
      <c r="I201">
        <f>IF(H201=1,COUNTIF($H$3:H201,1),"")</f>
        <v>199</v>
      </c>
      <c r="J201" t="str">
        <f>IFERROR(INDEX(Tableau2[Rechercher],MATCH(ROWS($I$3:I201),Tableau2[Position],0)),"")</f>
        <v>QBD199</v>
      </c>
      <c r="K201" s="18">
        <f>Tableau2[[#This Row],[N°ARTICLE]]</f>
        <v>1199</v>
      </c>
    </row>
    <row r="202" spans="1:11" x14ac:dyDescent="0.25">
      <c r="A202" s="6">
        <v>1200</v>
      </c>
      <c r="B202" t="s">
        <v>990</v>
      </c>
      <c r="C202" t="s">
        <v>301</v>
      </c>
      <c r="D202" t="s">
        <v>24</v>
      </c>
      <c r="E202">
        <v>1</v>
      </c>
      <c r="F202">
        <v>200</v>
      </c>
      <c r="G202" t="str">
        <f t="shared" si="7"/>
        <v>RBD200</v>
      </c>
      <c r="H202">
        <f t="shared" si="6"/>
        <v>1</v>
      </c>
      <c r="I202">
        <f>IF(H202=1,COUNTIF($H$3:H202,1),"")</f>
        <v>200</v>
      </c>
      <c r="J202" t="str">
        <f>IFERROR(INDEX(Tableau2[Rechercher],MATCH(ROWS($I$3:I202),Tableau2[Position],0)),"")</f>
        <v>RBD200</v>
      </c>
      <c r="K202" s="18">
        <f>Tableau2[[#This Row],[N°ARTICLE]]</f>
        <v>1200</v>
      </c>
    </row>
    <row r="203" spans="1:11" x14ac:dyDescent="0.25">
      <c r="A203" s="6">
        <v>1201</v>
      </c>
      <c r="B203" t="s">
        <v>991</v>
      </c>
      <c r="C203" t="s">
        <v>302</v>
      </c>
      <c r="D203" t="s">
        <v>24</v>
      </c>
      <c r="E203">
        <v>1</v>
      </c>
      <c r="F203">
        <v>201</v>
      </c>
      <c r="G203" t="str">
        <f t="shared" si="7"/>
        <v>SBD201</v>
      </c>
      <c r="H203">
        <f t="shared" si="6"/>
        <v>1</v>
      </c>
      <c r="I203">
        <f>IF(H203=1,COUNTIF($H$3:H203,1),"")</f>
        <v>201</v>
      </c>
      <c r="J203" t="str">
        <f>IFERROR(INDEX(Tableau2[Rechercher],MATCH(ROWS($I$3:I203),Tableau2[Position],0)),"")</f>
        <v>SBD201</v>
      </c>
      <c r="K203" s="18">
        <f>Tableau2[[#This Row],[N°ARTICLE]]</f>
        <v>1201</v>
      </c>
    </row>
    <row r="204" spans="1:11" x14ac:dyDescent="0.25">
      <c r="A204" s="6">
        <v>1202</v>
      </c>
      <c r="B204" t="s">
        <v>992</v>
      </c>
      <c r="C204" t="s">
        <v>303</v>
      </c>
      <c r="D204" t="s">
        <v>26</v>
      </c>
      <c r="E204">
        <v>1</v>
      </c>
      <c r="F204">
        <v>202</v>
      </c>
      <c r="G204" t="str">
        <f t="shared" si="7"/>
        <v>TBD202</v>
      </c>
      <c r="H204">
        <f t="shared" si="6"/>
        <v>1</v>
      </c>
      <c r="I204">
        <f>IF(H204=1,COUNTIF($H$3:H204,1),"")</f>
        <v>202</v>
      </c>
      <c r="J204" t="str">
        <f>IFERROR(INDEX(Tableau2[Rechercher],MATCH(ROWS($I$3:I204),Tableau2[Position],0)),"")</f>
        <v>TBD202</v>
      </c>
      <c r="K204" s="18">
        <f>Tableau2[[#This Row],[N°ARTICLE]]</f>
        <v>1202</v>
      </c>
    </row>
    <row r="205" spans="1:11" x14ac:dyDescent="0.25">
      <c r="A205" s="6">
        <v>1203</v>
      </c>
      <c r="B205" t="s">
        <v>993</v>
      </c>
      <c r="C205" t="s">
        <v>304</v>
      </c>
      <c r="D205" t="s">
        <v>29</v>
      </c>
      <c r="E205">
        <v>1</v>
      </c>
      <c r="F205">
        <v>203</v>
      </c>
      <c r="G205" t="str">
        <f t="shared" si="7"/>
        <v>UBD203</v>
      </c>
      <c r="H205">
        <f t="shared" si="6"/>
        <v>1</v>
      </c>
      <c r="I205">
        <f>IF(H205=1,COUNTIF($H$3:H205,1),"")</f>
        <v>203</v>
      </c>
      <c r="J205" t="str">
        <f>IFERROR(INDEX(Tableau2[Rechercher],MATCH(ROWS($I$3:I205),Tableau2[Position],0)),"")</f>
        <v>UBD203</v>
      </c>
      <c r="K205" s="18">
        <f>Tableau2[[#This Row],[N°ARTICLE]]</f>
        <v>1203</v>
      </c>
    </row>
    <row r="206" spans="1:11" x14ac:dyDescent="0.25">
      <c r="A206" s="6">
        <v>1204</v>
      </c>
      <c r="B206" t="s">
        <v>994</v>
      </c>
      <c r="C206" t="s">
        <v>305</v>
      </c>
      <c r="D206" t="s">
        <v>39</v>
      </c>
      <c r="E206">
        <v>1</v>
      </c>
      <c r="F206">
        <v>204</v>
      </c>
      <c r="G206" t="str">
        <f t="shared" si="7"/>
        <v>VBD204</v>
      </c>
      <c r="H206">
        <f t="shared" si="6"/>
        <v>1</v>
      </c>
      <c r="I206">
        <f>IF(H206=1,COUNTIF($H$3:H206,1),"")</f>
        <v>204</v>
      </c>
      <c r="J206" t="str">
        <f>IFERROR(INDEX(Tableau2[Rechercher],MATCH(ROWS($I$3:I206),Tableau2[Position],0)),"")</f>
        <v>VBD204</v>
      </c>
      <c r="K206" s="18">
        <f>Tableau2[[#This Row],[N°ARTICLE]]</f>
        <v>1204</v>
      </c>
    </row>
    <row r="207" spans="1:11" x14ac:dyDescent="0.25">
      <c r="A207" s="6">
        <v>1205</v>
      </c>
      <c r="B207" t="s">
        <v>995</v>
      </c>
      <c r="C207" t="s">
        <v>306</v>
      </c>
      <c r="D207" t="s">
        <v>39</v>
      </c>
      <c r="E207">
        <v>1</v>
      </c>
      <c r="F207">
        <v>205</v>
      </c>
      <c r="G207" t="str">
        <f t="shared" si="7"/>
        <v>WBD205</v>
      </c>
      <c r="H207">
        <f t="shared" si="6"/>
        <v>1</v>
      </c>
      <c r="I207">
        <f>IF(H207=1,COUNTIF($H$3:H207,1),"")</f>
        <v>205</v>
      </c>
      <c r="J207" t="str">
        <f>IFERROR(INDEX(Tableau2[Rechercher],MATCH(ROWS($I$3:I207),Tableau2[Position],0)),"")</f>
        <v>WBD205</v>
      </c>
      <c r="K207" s="18">
        <f>Tableau2[[#This Row],[N°ARTICLE]]</f>
        <v>1205</v>
      </c>
    </row>
    <row r="208" spans="1:11" x14ac:dyDescent="0.25">
      <c r="A208" s="6">
        <v>1206</v>
      </c>
      <c r="B208" t="s">
        <v>996</v>
      </c>
      <c r="C208" t="s">
        <v>307</v>
      </c>
      <c r="D208" t="s">
        <v>39</v>
      </c>
      <c r="E208">
        <v>1</v>
      </c>
      <c r="F208">
        <v>206</v>
      </c>
      <c r="G208" t="str">
        <f t="shared" si="7"/>
        <v>XBD206</v>
      </c>
      <c r="H208">
        <f t="shared" si="6"/>
        <v>1</v>
      </c>
      <c r="I208">
        <f>IF(H208=1,COUNTIF($H$3:H208,1),"")</f>
        <v>206</v>
      </c>
      <c r="J208" t="str">
        <f>IFERROR(INDEX(Tableau2[Rechercher],MATCH(ROWS($I$3:I208),Tableau2[Position],0)),"")</f>
        <v>XBD206</v>
      </c>
      <c r="K208" s="18">
        <f>Tableau2[[#This Row],[N°ARTICLE]]</f>
        <v>1206</v>
      </c>
    </row>
    <row r="209" spans="1:11" x14ac:dyDescent="0.25">
      <c r="A209" s="6">
        <v>1207</v>
      </c>
      <c r="B209" t="s">
        <v>997</v>
      </c>
      <c r="C209" t="s">
        <v>308</v>
      </c>
      <c r="D209" t="s">
        <v>39</v>
      </c>
      <c r="E209">
        <v>1</v>
      </c>
      <c r="F209">
        <v>207</v>
      </c>
      <c r="G209" t="str">
        <f t="shared" si="7"/>
        <v>YBD207</v>
      </c>
      <c r="H209">
        <f t="shared" si="6"/>
        <v>1</v>
      </c>
      <c r="I209">
        <f>IF(H209=1,COUNTIF($H$3:H209,1),"")</f>
        <v>207</v>
      </c>
      <c r="J209" t="str">
        <f>IFERROR(INDEX(Tableau2[Rechercher],MATCH(ROWS($I$3:I209),Tableau2[Position],0)),"")</f>
        <v>YBD207</v>
      </c>
      <c r="K209" s="18">
        <f>Tableau2[[#This Row],[N°ARTICLE]]</f>
        <v>1207</v>
      </c>
    </row>
    <row r="210" spans="1:11" x14ac:dyDescent="0.25">
      <c r="A210" s="6">
        <v>1208</v>
      </c>
      <c r="B210" t="s">
        <v>998</v>
      </c>
      <c r="C210" t="s">
        <v>309</v>
      </c>
      <c r="D210" t="s">
        <v>39</v>
      </c>
      <c r="E210">
        <v>1</v>
      </c>
      <c r="F210">
        <v>208</v>
      </c>
      <c r="G210" t="str">
        <f t="shared" si="7"/>
        <v>ZBD208</v>
      </c>
      <c r="H210">
        <f t="shared" si="6"/>
        <v>1</v>
      </c>
      <c r="I210">
        <f>IF(H210=1,COUNTIF($H$3:H210,1),"")</f>
        <v>208</v>
      </c>
      <c r="J210" t="str">
        <f>IFERROR(INDEX(Tableau2[Rechercher],MATCH(ROWS($I$3:I210),Tableau2[Position],0)),"")</f>
        <v>ZBD208</v>
      </c>
      <c r="K210" s="18">
        <f>Tableau2[[#This Row],[N°ARTICLE]]</f>
        <v>1208</v>
      </c>
    </row>
    <row r="211" spans="1:11" x14ac:dyDescent="0.25">
      <c r="A211" s="6">
        <v>1209</v>
      </c>
      <c r="B211" t="s">
        <v>999</v>
      </c>
      <c r="C211" t="s">
        <v>310</v>
      </c>
      <c r="D211" t="s">
        <v>39</v>
      </c>
      <c r="E211">
        <v>1</v>
      </c>
      <c r="F211">
        <v>209</v>
      </c>
      <c r="G211" t="str">
        <f t="shared" si="7"/>
        <v>ABD209</v>
      </c>
      <c r="H211">
        <f t="shared" si="6"/>
        <v>1</v>
      </c>
      <c r="I211">
        <f>IF(H211=1,COUNTIF($H$3:H211,1),"")</f>
        <v>209</v>
      </c>
      <c r="J211" t="str">
        <f>IFERROR(INDEX(Tableau2[Rechercher],MATCH(ROWS($I$3:I211),Tableau2[Position],0)),"")</f>
        <v>ABD209</v>
      </c>
      <c r="K211" s="18">
        <f>Tableau2[[#This Row],[N°ARTICLE]]</f>
        <v>1209</v>
      </c>
    </row>
    <row r="212" spans="1:11" x14ac:dyDescent="0.25">
      <c r="A212" s="6">
        <v>1210</v>
      </c>
      <c r="B212" t="s">
        <v>1000</v>
      </c>
      <c r="C212" t="s">
        <v>311</v>
      </c>
      <c r="D212" t="s">
        <v>39</v>
      </c>
      <c r="E212">
        <v>1</v>
      </c>
      <c r="F212">
        <v>210</v>
      </c>
      <c r="G212" t="str">
        <f t="shared" si="7"/>
        <v>BBD210</v>
      </c>
      <c r="H212">
        <f t="shared" si="6"/>
        <v>1</v>
      </c>
      <c r="I212">
        <f>IF(H212=1,COUNTIF($H$3:H212,1),"")</f>
        <v>210</v>
      </c>
      <c r="J212" t="str">
        <f>IFERROR(INDEX(Tableau2[Rechercher],MATCH(ROWS($I$3:I212),Tableau2[Position],0)),"")</f>
        <v>BBD210</v>
      </c>
      <c r="K212" s="18">
        <f>Tableau2[[#This Row],[N°ARTICLE]]</f>
        <v>1210</v>
      </c>
    </row>
    <row r="213" spans="1:11" x14ac:dyDescent="0.25">
      <c r="A213" s="6">
        <v>1211</v>
      </c>
      <c r="B213" t="s">
        <v>1001</v>
      </c>
      <c r="C213" t="s">
        <v>312</v>
      </c>
      <c r="D213" t="s">
        <v>54</v>
      </c>
      <c r="E213">
        <v>1</v>
      </c>
      <c r="F213">
        <v>211</v>
      </c>
      <c r="G213" t="str">
        <f t="shared" si="7"/>
        <v>CBD211</v>
      </c>
      <c r="H213">
        <f t="shared" si="6"/>
        <v>1</v>
      </c>
      <c r="I213">
        <f>IF(H213=1,COUNTIF($H$3:H213,1),"")</f>
        <v>211</v>
      </c>
      <c r="J213" t="str">
        <f>IFERROR(INDEX(Tableau2[Rechercher],MATCH(ROWS($I$3:I213),Tableau2[Position],0)),"")</f>
        <v>CBD211</v>
      </c>
      <c r="K213" s="18">
        <f>Tableau2[[#This Row],[N°ARTICLE]]</f>
        <v>1211</v>
      </c>
    </row>
    <row r="214" spans="1:11" x14ac:dyDescent="0.25">
      <c r="A214" s="6">
        <v>1212</v>
      </c>
      <c r="B214" t="s">
        <v>1002</v>
      </c>
      <c r="C214" t="s">
        <v>313</v>
      </c>
      <c r="D214" t="s">
        <v>24</v>
      </c>
      <c r="E214">
        <v>1</v>
      </c>
      <c r="F214">
        <v>212</v>
      </c>
      <c r="G214" t="str">
        <f t="shared" si="7"/>
        <v>DBD212</v>
      </c>
      <c r="H214">
        <f t="shared" si="6"/>
        <v>1</v>
      </c>
      <c r="I214">
        <f>IF(H214=1,COUNTIF($H$3:H214,1),"")</f>
        <v>212</v>
      </c>
      <c r="J214" t="str">
        <f>IFERROR(INDEX(Tableau2[Rechercher],MATCH(ROWS($I$3:I214),Tableau2[Position],0)),"")</f>
        <v>DBD212</v>
      </c>
      <c r="K214" s="18">
        <f>Tableau2[[#This Row],[N°ARTICLE]]</f>
        <v>1212</v>
      </c>
    </row>
    <row r="215" spans="1:11" x14ac:dyDescent="0.25">
      <c r="A215" s="6">
        <v>1213</v>
      </c>
      <c r="B215" t="s">
        <v>1003</v>
      </c>
      <c r="C215" t="s">
        <v>314</v>
      </c>
      <c r="D215" t="s">
        <v>49</v>
      </c>
      <c r="E215">
        <v>2</v>
      </c>
      <c r="F215">
        <v>213</v>
      </c>
      <c r="G215" t="str">
        <f t="shared" si="7"/>
        <v>EBD213</v>
      </c>
      <c r="H215">
        <f t="shared" si="6"/>
        <v>1</v>
      </c>
      <c r="I215">
        <f>IF(H215=1,COUNTIF($H$3:H215,1),"")</f>
        <v>213</v>
      </c>
      <c r="J215" t="str">
        <f>IFERROR(INDEX(Tableau2[Rechercher],MATCH(ROWS($I$3:I215),Tableau2[Position],0)),"")</f>
        <v>EBD213</v>
      </c>
      <c r="K215" s="18">
        <f>Tableau2[[#This Row],[N°ARTICLE]]</f>
        <v>1213</v>
      </c>
    </row>
    <row r="216" spans="1:11" x14ac:dyDescent="0.25">
      <c r="A216" s="6">
        <v>1214</v>
      </c>
      <c r="B216" t="s">
        <v>1004</v>
      </c>
      <c r="C216" t="s">
        <v>315</v>
      </c>
      <c r="D216" t="s">
        <v>60</v>
      </c>
      <c r="E216">
        <v>1</v>
      </c>
      <c r="F216">
        <v>214</v>
      </c>
      <c r="G216" t="str">
        <f t="shared" si="7"/>
        <v>FBD214</v>
      </c>
      <c r="H216">
        <f t="shared" si="6"/>
        <v>1</v>
      </c>
      <c r="I216">
        <f>IF(H216=1,COUNTIF($H$3:H216,1),"")</f>
        <v>214</v>
      </c>
      <c r="J216" t="str">
        <f>IFERROR(INDEX(Tableau2[Rechercher],MATCH(ROWS($I$3:I216),Tableau2[Position],0)),"")</f>
        <v>FBD214</v>
      </c>
      <c r="K216" s="18">
        <f>Tableau2[[#This Row],[N°ARTICLE]]</f>
        <v>1214</v>
      </c>
    </row>
    <row r="217" spans="1:11" x14ac:dyDescent="0.25">
      <c r="A217" s="6">
        <v>1215</v>
      </c>
      <c r="B217" t="s">
        <v>1005</v>
      </c>
      <c r="C217" t="s">
        <v>316</v>
      </c>
      <c r="D217" t="s">
        <v>60</v>
      </c>
      <c r="E217">
        <v>1</v>
      </c>
      <c r="F217">
        <v>215</v>
      </c>
      <c r="G217" t="str">
        <f t="shared" si="7"/>
        <v>GBD215</v>
      </c>
      <c r="H217">
        <f t="shared" si="6"/>
        <v>1</v>
      </c>
      <c r="I217">
        <f>IF(H217=1,COUNTIF($H$3:H217,1),"")</f>
        <v>215</v>
      </c>
      <c r="J217" t="str">
        <f>IFERROR(INDEX(Tableau2[Rechercher],MATCH(ROWS($I$3:I217),Tableau2[Position],0)),"")</f>
        <v>GBD215</v>
      </c>
      <c r="K217" s="18">
        <f>Tableau2[[#This Row],[N°ARTICLE]]</f>
        <v>1215</v>
      </c>
    </row>
    <row r="218" spans="1:11" x14ac:dyDescent="0.25">
      <c r="A218" s="6">
        <v>1216</v>
      </c>
      <c r="B218" t="s">
        <v>1006</v>
      </c>
      <c r="C218" t="s">
        <v>317</v>
      </c>
      <c r="D218" t="s">
        <v>60</v>
      </c>
      <c r="E218">
        <v>1</v>
      </c>
      <c r="F218">
        <v>216</v>
      </c>
      <c r="G218" t="str">
        <f t="shared" si="7"/>
        <v>HBD216</v>
      </c>
      <c r="H218">
        <f t="shared" si="6"/>
        <v>1</v>
      </c>
      <c r="I218">
        <f>IF(H218=1,COUNTIF($H$3:H218,1),"")</f>
        <v>216</v>
      </c>
      <c r="J218" t="str">
        <f>IFERROR(INDEX(Tableau2[Rechercher],MATCH(ROWS($I$3:I218),Tableau2[Position],0)),"")</f>
        <v>HBD216</v>
      </c>
      <c r="K218" s="18">
        <f>Tableau2[[#This Row],[N°ARTICLE]]</f>
        <v>1216</v>
      </c>
    </row>
    <row r="219" spans="1:11" x14ac:dyDescent="0.25">
      <c r="A219" s="6">
        <v>1217</v>
      </c>
      <c r="B219" t="s">
        <v>1007</v>
      </c>
      <c r="C219" t="s">
        <v>318</v>
      </c>
      <c r="D219" t="s">
        <v>60</v>
      </c>
      <c r="E219">
        <v>1</v>
      </c>
      <c r="F219">
        <v>217</v>
      </c>
      <c r="G219" t="str">
        <f t="shared" si="7"/>
        <v>IBD217</v>
      </c>
      <c r="H219">
        <f t="shared" si="6"/>
        <v>1</v>
      </c>
      <c r="I219">
        <f>IF(H219=1,COUNTIF($H$3:H219,1),"")</f>
        <v>217</v>
      </c>
      <c r="J219" t="str">
        <f>IFERROR(INDEX(Tableau2[Rechercher],MATCH(ROWS($I$3:I219),Tableau2[Position],0)),"")</f>
        <v>IBD217</v>
      </c>
      <c r="K219" s="18">
        <f>Tableau2[[#This Row],[N°ARTICLE]]</f>
        <v>1217</v>
      </c>
    </row>
    <row r="220" spans="1:11" x14ac:dyDescent="0.25">
      <c r="A220" s="6">
        <v>1218</v>
      </c>
      <c r="B220" t="s">
        <v>1008</v>
      </c>
      <c r="C220" t="s">
        <v>319</v>
      </c>
      <c r="D220" t="s">
        <v>60</v>
      </c>
      <c r="E220">
        <v>1</v>
      </c>
      <c r="F220">
        <v>218</v>
      </c>
      <c r="G220" t="str">
        <f t="shared" si="7"/>
        <v>JBD218</v>
      </c>
      <c r="H220">
        <f t="shared" si="6"/>
        <v>1</v>
      </c>
      <c r="I220">
        <f>IF(H220=1,COUNTIF($H$3:H220,1),"")</f>
        <v>218</v>
      </c>
      <c r="J220" t="str">
        <f>IFERROR(INDEX(Tableau2[Rechercher],MATCH(ROWS($I$3:I220),Tableau2[Position],0)),"")</f>
        <v>JBD218</v>
      </c>
      <c r="K220" s="18">
        <f>Tableau2[[#This Row],[N°ARTICLE]]</f>
        <v>1218</v>
      </c>
    </row>
    <row r="221" spans="1:11" x14ac:dyDescent="0.25">
      <c r="A221" s="6">
        <v>1219</v>
      </c>
      <c r="B221" t="s">
        <v>1009</v>
      </c>
      <c r="C221" t="s">
        <v>320</v>
      </c>
      <c r="D221" t="s">
        <v>60</v>
      </c>
      <c r="E221">
        <v>1</v>
      </c>
      <c r="F221">
        <v>219</v>
      </c>
      <c r="G221" t="str">
        <f t="shared" si="7"/>
        <v>KBD219</v>
      </c>
      <c r="H221">
        <f t="shared" si="6"/>
        <v>1</v>
      </c>
      <c r="I221">
        <f>IF(H221=1,COUNTIF($H$3:H221,1),"")</f>
        <v>219</v>
      </c>
      <c r="J221" t="str">
        <f>IFERROR(INDEX(Tableau2[Rechercher],MATCH(ROWS($I$3:I221),Tableau2[Position],0)),"")</f>
        <v>KBD219</v>
      </c>
      <c r="K221" s="18">
        <f>Tableau2[[#This Row],[N°ARTICLE]]</f>
        <v>1219</v>
      </c>
    </row>
    <row r="222" spans="1:11" x14ac:dyDescent="0.25">
      <c r="A222" s="6">
        <v>1220</v>
      </c>
      <c r="B222" t="s">
        <v>1010</v>
      </c>
      <c r="C222" t="s">
        <v>321</v>
      </c>
      <c r="D222" t="s">
        <v>60</v>
      </c>
      <c r="E222">
        <v>1</v>
      </c>
      <c r="F222">
        <v>220</v>
      </c>
      <c r="G222" t="str">
        <f t="shared" si="7"/>
        <v>LBD220</v>
      </c>
      <c r="H222">
        <f t="shared" si="6"/>
        <v>1</v>
      </c>
      <c r="I222">
        <f>IF(H222=1,COUNTIF($H$3:H222,1),"")</f>
        <v>220</v>
      </c>
      <c r="J222" t="str">
        <f>IFERROR(INDEX(Tableau2[Rechercher],MATCH(ROWS($I$3:I222),Tableau2[Position],0)),"")</f>
        <v>LBD220</v>
      </c>
      <c r="K222" s="18">
        <f>Tableau2[[#This Row],[N°ARTICLE]]</f>
        <v>1220</v>
      </c>
    </row>
    <row r="223" spans="1:11" x14ac:dyDescent="0.25">
      <c r="A223" s="6">
        <v>1221</v>
      </c>
      <c r="B223" t="s">
        <v>1011</v>
      </c>
      <c r="C223" t="s">
        <v>322</v>
      </c>
      <c r="D223" t="s">
        <v>60</v>
      </c>
      <c r="E223">
        <v>1</v>
      </c>
      <c r="F223">
        <v>221</v>
      </c>
      <c r="G223" t="str">
        <f t="shared" si="7"/>
        <v>mBD221</v>
      </c>
      <c r="H223">
        <f t="shared" si="6"/>
        <v>1</v>
      </c>
      <c r="I223">
        <f>IF(H223=1,COUNTIF($H$3:H223,1),"")</f>
        <v>221</v>
      </c>
      <c r="J223" t="str">
        <f>IFERROR(INDEX(Tableau2[Rechercher],MATCH(ROWS($I$3:I223),Tableau2[Position],0)),"")</f>
        <v>mBD221</v>
      </c>
      <c r="K223" s="18">
        <f>Tableau2[[#This Row],[N°ARTICLE]]</f>
        <v>1221</v>
      </c>
    </row>
    <row r="224" spans="1:11" x14ac:dyDescent="0.25">
      <c r="A224" s="6">
        <v>1222</v>
      </c>
      <c r="B224" t="s">
        <v>1012</v>
      </c>
      <c r="C224" t="s">
        <v>323</v>
      </c>
      <c r="D224" t="s">
        <v>60</v>
      </c>
      <c r="E224">
        <v>1</v>
      </c>
      <c r="F224">
        <v>222</v>
      </c>
      <c r="G224" t="str">
        <f t="shared" si="7"/>
        <v>nBD222</v>
      </c>
      <c r="H224">
        <f t="shared" si="6"/>
        <v>1</v>
      </c>
      <c r="I224">
        <f>IF(H224=1,COUNTIF($H$3:H224,1),"")</f>
        <v>222</v>
      </c>
      <c r="J224" t="str">
        <f>IFERROR(INDEX(Tableau2[Rechercher],MATCH(ROWS($I$3:I224),Tableau2[Position],0)),"")</f>
        <v>nBD222</v>
      </c>
      <c r="K224" s="18">
        <f>Tableau2[[#This Row],[N°ARTICLE]]</f>
        <v>1222</v>
      </c>
    </row>
    <row r="225" spans="1:11" x14ac:dyDescent="0.25">
      <c r="A225" s="6">
        <v>1223</v>
      </c>
      <c r="B225" t="s">
        <v>1013</v>
      </c>
      <c r="C225" t="s">
        <v>324</v>
      </c>
      <c r="D225" t="s">
        <v>25</v>
      </c>
      <c r="E225">
        <v>2</v>
      </c>
      <c r="F225">
        <v>223</v>
      </c>
      <c r="G225" t="str">
        <f t="shared" si="7"/>
        <v>OBD223</v>
      </c>
      <c r="H225">
        <f t="shared" si="6"/>
        <v>1</v>
      </c>
      <c r="I225">
        <f>IF(H225=1,COUNTIF($H$3:H225,1),"")</f>
        <v>223</v>
      </c>
      <c r="J225" t="str">
        <f>IFERROR(INDEX(Tableau2[Rechercher],MATCH(ROWS($I$3:I225),Tableau2[Position],0)),"")</f>
        <v>OBD223</v>
      </c>
      <c r="K225" s="18">
        <f>Tableau2[[#This Row],[N°ARTICLE]]</f>
        <v>1223</v>
      </c>
    </row>
    <row r="226" spans="1:11" x14ac:dyDescent="0.25">
      <c r="A226" s="6">
        <v>1224</v>
      </c>
      <c r="B226" t="s">
        <v>1014</v>
      </c>
      <c r="C226" t="s">
        <v>325</v>
      </c>
      <c r="D226" t="s">
        <v>25</v>
      </c>
      <c r="E226">
        <v>2</v>
      </c>
      <c r="F226">
        <v>224</v>
      </c>
      <c r="G226" t="str">
        <f t="shared" si="7"/>
        <v>PBD224</v>
      </c>
      <c r="H226">
        <f t="shared" si="6"/>
        <v>1</v>
      </c>
      <c r="I226">
        <f>IF(H226=1,COUNTIF($H$3:H226,1),"")</f>
        <v>224</v>
      </c>
      <c r="J226" t="str">
        <f>IFERROR(INDEX(Tableau2[Rechercher],MATCH(ROWS($I$3:I226),Tableau2[Position],0)),"")</f>
        <v>PBD224</v>
      </c>
      <c r="K226" s="18">
        <f>Tableau2[[#This Row],[N°ARTICLE]]</f>
        <v>1224</v>
      </c>
    </row>
    <row r="227" spans="1:11" x14ac:dyDescent="0.25">
      <c r="A227" s="6">
        <v>1225</v>
      </c>
      <c r="B227" t="s">
        <v>1015</v>
      </c>
      <c r="C227" t="s">
        <v>326</v>
      </c>
      <c r="D227" t="s">
        <v>49</v>
      </c>
      <c r="E227">
        <v>1</v>
      </c>
      <c r="F227">
        <v>225</v>
      </c>
      <c r="G227" t="str">
        <f t="shared" si="7"/>
        <v>QBD225</v>
      </c>
      <c r="H227">
        <f t="shared" si="6"/>
        <v>1</v>
      </c>
      <c r="I227">
        <f>IF(H227=1,COUNTIF($H$3:H227,1),"")</f>
        <v>225</v>
      </c>
      <c r="J227" t="str">
        <f>IFERROR(INDEX(Tableau2[Rechercher],MATCH(ROWS($I$3:I227),Tableau2[Position],0)),"")</f>
        <v>QBD225</v>
      </c>
      <c r="K227" s="18">
        <f>Tableau2[[#This Row],[N°ARTICLE]]</f>
        <v>1225</v>
      </c>
    </row>
    <row r="228" spans="1:11" x14ac:dyDescent="0.25">
      <c r="A228" s="6">
        <v>1226</v>
      </c>
      <c r="B228" t="s">
        <v>1016</v>
      </c>
      <c r="C228" t="s">
        <v>327</v>
      </c>
      <c r="D228" t="s">
        <v>28</v>
      </c>
      <c r="E228">
        <v>1</v>
      </c>
      <c r="F228">
        <v>226</v>
      </c>
      <c r="G228" t="str">
        <f t="shared" si="7"/>
        <v>RBD226</v>
      </c>
      <c r="H228">
        <f t="shared" si="6"/>
        <v>1</v>
      </c>
      <c r="I228">
        <f>IF(H228=1,COUNTIF($H$3:H228,1),"")</f>
        <v>226</v>
      </c>
      <c r="J228" t="str">
        <f>IFERROR(INDEX(Tableau2[Rechercher],MATCH(ROWS($I$3:I228),Tableau2[Position],0)),"")</f>
        <v>RBD226</v>
      </c>
      <c r="K228" s="18">
        <f>Tableau2[[#This Row],[N°ARTICLE]]</f>
        <v>1226</v>
      </c>
    </row>
    <row r="229" spans="1:11" x14ac:dyDescent="0.25">
      <c r="A229" s="6">
        <v>1227</v>
      </c>
      <c r="B229" t="s">
        <v>1017</v>
      </c>
      <c r="C229" t="s">
        <v>328</v>
      </c>
      <c r="D229" t="s">
        <v>28</v>
      </c>
      <c r="E229">
        <v>1</v>
      </c>
      <c r="F229">
        <v>227</v>
      </c>
      <c r="G229" t="str">
        <f t="shared" si="7"/>
        <v>SBD227</v>
      </c>
      <c r="H229">
        <f t="shared" si="6"/>
        <v>1</v>
      </c>
      <c r="I229">
        <f>IF(H229=1,COUNTIF($H$3:H229,1),"")</f>
        <v>227</v>
      </c>
      <c r="J229" t="str">
        <f>IFERROR(INDEX(Tableau2[Rechercher],MATCH(ROWS($I$3:I229),Tableau2[Position],0)),"")</f>
        <v>SBD227</v>
      </c>
      <c r="K229" s="18">
        <f>Tableau2[[#This Row],[N°ARTICLE]]</f>
        <v>1227</v>
      </c>
    </row>
    <row r="230" spans="1:11" x14ac:dyDescent="0.25">
      <c r="A230" s="6">
        <v>1228</v>
      </c>
      <c r="B230" t="s">
        <v>1018</v>
      </c>
      <c r="C230" t="s">
        <v>329</v>
      </c>
      <c r="D230" t="s">
        <v>28</v>
      </c>
      <c r="E230">
        <v>1</v>
      </c>
      <c r="F230">
        <v>228</v>
      </c>
      <c r="G230" t="str">
        <f t="shared" si="7"/>
        <v>TBD228</v>
      </c>
      <c r="H230">
        <f t="shared" si="6"/>
        <v>1</v>
      </c>
      <c r="I230">
        <f>IF(H230=1,COUNTIF($H$3:H230,1),"")</f>
        <v>228</v>
      </c>
      <c r="J230" t="str">
        <f>IFERROR(INDEX(Tableau2[Rechercher],MATCH(ROWS($I$3:I230),Tableau2[Position],0)),"")</f>
        <v>TBD228</v>
      </c>
      <c r="K230" s="18">
        <f>Tableau2[[#This Row],[N°ARTICLE]]</f>
        <v>1228</v>
      </c>
    </row>
    <row r="231" spans="1:11" x14ac:dyDescent="0.25">
      <c r="A231" s="6">
        <v>1229</v>
      </c>
      <c r="B231" t="s">
        <v>1019</v>
      </c>
      <c r="C231" t="s">
        <v>330</v>
      </c>
      <c r="D231" t="s">
        <v>24</v>
      </c>
      <c r="E231">
        <v>1</v>
      </c>
      <c r="F231">
        <v>229</v>
      </c>
      <c r="G231" t="str">
        <f t="shared" si="7"/>
        <v>UBD229</v>
      </c>
      <c r="H231">
        <f t="shared" si="6"/>
        <v>1</v>
      </c>
      <c r="I231">
        <f>IF(H231=1,COUNTIF($H$3:H231,1),"")</f>
        <v>229</v>
      </c>
      <c r="J231" t="str">
        <f>IFERROR(INDEX(Tableau2[Rechercher],MATCH(ROWS($I$3:I231),Tableau2[Position],0)),"")</f>
        <v>UBD229</v>
      </c>
      <c r="K231" s="18">
        <f>Tableau2[[#This Row],[N°ARTICLE]]</f>
        <v>1229</v>
      </c>
    </row>
    <row r="232" spans="1:11" x14ac:dyDescent="0.25">
      <c r="A232" s="6">
        <v>1230</v>
      </c>
      <c r="B232" t="s">
        <v>1020</v>
      </c>
      <c r="C232" t="s">
        <v>331</v>
      </c>
      <c r="D232" t="s">
        <v>49</v>
      </c>
      <c r="E232">
        <v>2</v>
      </c>
      <c r="F232">
        <v>230</v>
      </c>
      <c r="G232" t="str">
        <f t="shared" si="7"/>
        <v>VBD230</v>
      </c>
      <c r="H232">
        <f t="shared" si="6"/>
        <v>1</v>
      </c>
      <c r="I232">
        <f>IF(H232=1,COUNTIF($H$3:H232,1),"")</f>
        <v>230</v>
      </c>
      <c r="J232" t="str">
        <f>IFERROR(INDEX(Tableau2[Rechercher],MATCH(ROWS($I$3:I232),Tableau2[Position],0)),"")</f>
        <v>VBD230</v>
      </c>
      <c r="K232" s="18">
        <f>Tableau2[[#This Row],[N°ARTICLE]]</f>
        <v>1230</v>
      </c>
    </row>
    <row r="233" spans="1:11" x14ac:dyDescent="0.25">
      <c r="A233" s="6">
        <v>1231</v>
      </c>
      <c r="B233" t="s">
        <v>1021</v>
      </c>
      <c r="C233" t="s">
        <v>332</v>
      </c>
      <c r="D233" t="s">
        <v>25</v>
      </c>
      <c r="E233">
        <v>2</v>
      </c>
      <c r="F233">
        <v>231</v>
      </c>
      <c r="G233" t="str">
        <f t="shared" si="7"/>
        <v>WBD231</v>
      </c>
      <c r="H233">
        <f t="shared" si="6"/>
        <v>1</v>
      </c>
      <c r="I233">
        <f>IF(H233=1,COUNTIF($H$3:H233,1),"")</f>
        <v>231</v>
      </c>
      <c r="J233" t="str">
        <f>IFERROR(INDEX(Tableau2[Rechercher],MATCH(ROWS($I$3:I233),Tableau2[Position],0)),"")</f>
        <v>WBD231</v>
      </c>
      <c r="K233" s="18">
        <f>Tableau2[[#This Row],[N°ARTICLE]]</f>
        <v>1231</v>
      </c>
    </row>
    <row r="234" spans="1:11" x14ac:dyDescent="0.25">
      <c r="A234" s="6">
        <v>1232</v>
      </c>
      <c r="B234" t="s">
        <v>1022</v>
      </c>
      <c r="C234" t="s">
        <v>333</v>
      </c>
      <c r="D234" t="s">
        <v>26</v>
      </c>
      <c r="E234">
        <v>1</v>
      </c>
      <c r="F234">
        <v>232</v>
      </c>
      <c r="G234" t="str">
        <f t="shared" si="7"/>
        <v>XBD232</v>
      </c>
      <c r="H234">
        <f t="shared" si="6"/>
        <v>1</v>
      </c>
      <c r="I234">
        <f>IF(H234=1,COUNTIF($H$3:H234,1),"")</f>
        <v>232</v>
      </c>
      <c r="J234" t="str">
        <f>IFERROR(INDEX(Tableau2[Rechercher],MATCH(ROWS($I$3:I234),Tableau2[Position],0)),"")</f>
        <v>XBD232</v>
      </c>
      <c r="K234" s="18">
        <f>Tableau2[[#This Row],[N°ARTICLE]]</f>
        <v>1232</v>
      </c>
    </row>
    <row r="235" spans="1:11" x14ac:dyDescent="0.25">
      <c r="A235" s="6">
        <v>1233</v>
      </c>
      <c r="B235" t="s">
        <v>1023</v>
      </c>
      <c r="C235" t="s">
        <v>334</v>
      </c>
      <c r="D235" t="s">
        <v>22</v>
      </c>
      <c r="E235">
        <v>1</v>
      </c>
      <c r="F235">
        <v>233</v>
      </c>
      <c r="G235" t="str">
        <f t="shared" si="7"/>
        <v>YBD233</v>
      </c>
      <c r="H235">
        <f t="shared" si="6"/>
        <v>1</v>
      </c>
      <c r="I235">
        <f>IF(H235=1,COUNTIF($H$3:H235,1),"")</f>
        <v>233</v>
      </c>
      <c r="J235" t="str">
        <f>IFERROR(INDEX(Tableau2[Rechercher],MATCH(ROWS($I$3:I235),Tableau2[Position],0)),"")</f>
        <v>YBD233</v>
      </c>
      <c r="K235" s="18">
        <f>Tableau2[[#This Row],[N°ARTICLE]]</f>
        <v>1233</v>
      </c>
    </row>
    <row r="236" spans="1:11" x14ac:dyDescent="0.25">
      <c r="A236" s="6">
        <v>1234</v>
      </c>
      <c r="B236" t="s">
        <v>1024</v>
      </c>
      <c r="C236" t="s">
        <v>335</v>
      </c>
      <c r="D236" t="s">
        <v>22</v>
      </c>
      <c r="E236">
        <v>1</v>
      </c>
      <c r="F236">
        <v>234</v>
      </c>
      <c r="G236" t="str">
        <f t="shared" si="7"/>
        <v>ZBD234</v>
      </c>
      <c r="H236">
        <f t="shared" si="6"/>
        <v>1</v>
      </c>
      <c r="I236">
        <f>IF(H236=1,COUNTIF($H$3:H236,1),"")</f>
        <v>234</v>
      </c>
      <c r="J236" t="str">
        <f>IFERROR(INDEX(Tableau2[Rechercher],MATCH(ROWS($I$3:I236),Tableau2[Position],0)),"")</f>
        <v>ZBD234</v>
      </c>
      <c r="K236" s="18">
        <f>Tableau2[[#This Row],[N°ARTICLE]]</f>
        <v>1234</v>
      </c>
    </row>
    <row r="237" spans="1:11" x14ac:dyDescent="0.25">
      <c r="A237" s="6">
        <v>1235</v>
      </c>
      <c r="B237" t="s">
        <v>1025</v>
      </c>
      <c r="C237" t="s">
        <v>336</v>
      </c>
      <c r="D237" t="s">
        <v>25</v>
      </c>
      <c r="E237">
        <v>1</v>
      </c>
      <c r="F237">
        <v>235</v>
      </c>
      <c r="G237" t="str">
        <f t="shared" si="7"/>
        <v>ABD235</v>
      </c>
      <c r="H237">
        <f t="shared" si="6"/>
        <v>1</v>
      </c>
      <c r="I237">
        <f>IF(H237=1,COUNTIF($H$3:H237,1),"")</f>
        <v>235</v>
      </c>
      <c r="J237" t="str">
        <f>IFERROR(INDEX(Tableau2[Rechercher],MATCH(ROWS($I$3:I237),Tableau2[Position],0)),"")</f>
        <v>ABD235</v>
      </c>
      <c r="K237" s="18">
        <f>Tableau2[[#This Row],[N°ARTICLE]]</f>
        <v>1235</v>
      </c>
    </row>
    <row r="238" spans="1:11" x14ac:dyDescent="0.25">
      <c r="A238" s="6">
        <v>1236</v>
      </c>
      <c r="B238" t="s">
        <v>1026</v>
      </c>
      <c r="C238" t="s">
        <v>337</v>
      </c>
      <c r="D238" t="s">
        <v>24</v>
      </c>
      <c r="E238">
        <v>2</v>
      </c>
      <c r="F238">
        <v>236</v>
      </c>
      <c r="G238" t="str">
        <f t="shared" si="7"/>
        <v>BBD236</v>
      </c>
      <c r="H238">
        <f t="shared" si="6"/>
        <v>1</v>
      </c>
      <c r="I238">
        <f>IF(H238=1,COUNTIF($H$3:H238,1),"")</f>
        <v>236</v>
      </c>
      <c r="J238" t="str">
        <f>IFERROR(INDEX(Tableau2[Rechercher],MATCH(ROWS($I$3:I238),Tableau2[Position],0)),"")</f>
        <v>BBD236</v>
      </c>
      <c r="K238" s="18">
        <f>Tableau2[[#This Row],[N°ARTICLE]]</f>
        <v>1236</v>
      </c>
    </row>
    <row r="239" spans="1:11" x14ac:dyDescent="0.25">
      <c r="A239" s="6">
        <v>1237</v>
      </c>
      <c r="B239" t="s">
        <v>1027</v>
      </c>
      <c r="C239" t="s">
        <v>338</v>
      </c>
      <c r="D239" t="s">
        <v>24</v>
      </c>
      <c r="E239">
        <v>2</v>
      </c>
      <c r="F239">
        <v>237</v>
      </c>
      <c r="G239" t="str">
        <f t="shared" si="7"/>
        <v>CBD237</v>
      </c>
      <c r="H239">
        <f t="shared" si="6"/>
        <v>1</v>
      </c>
      <c r="I239">
        <f>IF(H239=1,COUNTIF($H$3:H239,1),"")</f>
        <v>237</v>
      </c>
      <c r="J239" t="str">
        <f>IFERROR(INDEX(Tableau2[Rechercher],MATCH(ROWS($I$3:I239),Tableau2[Position],0)),"")</f>
        <v>CBD237</v>
      </c>
      <c r="K239" s="18">
        <f>Tableau2[[#This Row],[N°ARTICLE]]</f>
        <v>1237</v>
      </c>
    </row>
    <row r="240" spans="1:11" x14ac:dyDescent="0.25">
      <c r="A240" s="6">
        <v>1238</v>
      </c>
      <c r="B240" t="s">
        <v>1028</v>
      </c>
      <c r="C240" t="s">
        <v>339</v>
      </c>
      <c r="D240" t="s">
        <v>24</v>
      </c>
      <c r="E240">
        <v>2</v>
      </c>
      <c r="F240">
        <v>238</v>
      </c>
      <c r="G240" t="str">
        <f t="shared" si="7"/>
        <v>DBD238</v>
      </c>
      <c r="H240">
        <f t="shared" si="6"/>
        <v>1</v>
      </c>
      <c r="I240">
        <f>IF(H240=1,COUNTIF($H$3:H240,1),"")</f>
        <v>238</v>
      </c>
      <c r="J240" t="str">
        <f>IFERROR(INDEX(Tableau2[Rechercher],MATCH(ROWS($I$3:I240),Tableau2[Position],0)),"")</f>
        <v>DBD238</v>
      </c>
      <c r="K240" s="18">
        <f>Tableau2[[#This Row],[N°ARTICLE]]</f>
        <v>1238</v>
      </c>
    </row>
    <row r="241" spans="1:11" x14ac:dyDescent="0.25">
      <c r="A241" s="6">
        <v>1239</v>
      </c>
      <c r="B241" t="s">
        <v>1029</v>
      </c>
      <c r="C241" t="s">
        <v>340</v>
      </c>
      <c r="D241" t="s">
        <v>24</v>
      </c>
      <c r="E241">
        <v>2</v>
      </c>
      <c r="F241">
        <v>239</v>
      </c>
      <c r="G241" t="str">
        <f t="shared" si="7"/>
        <v>EBD239</v>
      </c>
      <c r="H241">
        <f t="shared" si="6"/>
        <v>1</v>
      </c>
      <c r="I241">
        <f>IF(H241=1,COUNTIF($H$3:H241,1),"")</f>
        <v>239</v>
      </c>
      <c r="J241" t="str">
        <f>IFERROR(INDEX(Tableau2[Rechercher],MATCH(ROWS($I$3:I241),Tableau2[Position],0)),"")</f>
        <v>EBD239</v>
      </c>
      <c r="K241" s="18">
        <f>Tableau2[[#This Row],[N°ARTICLE]]</f>
        <v>1239</v>
      </c>
    </row>
    <row r="242" spans="1:11" x14ac:dyDescent="0.25">
      <c r="A242" s="6">
        <v>1240</v>
      </c>
      <c r="B242" t="s">
        <v>1030</v>
      </c>
      <c r="C242" t="s">
        <v>341</v>
      </c>
      <c r="D242" t="s">
        <v>24</v>
      </c>
      <c r="E242">
        <v>2</v>
      </c>
      <c r="F242">
        <v>240</v>
      </c>
      <c r="G242" t="str">
        <f t="shared" si="7"/>
        <v>FBD240</v>
      </c>
      <c r="H242">
        <f t="shared" si="6"/>
        <v>1</v>
      </c>
      <c r="I242">
        <f>IF(H242=1,COUNTIF($H$3:H242,1),"")</f>
        <v>240</v>
      </c>
      <c r="J242" t="str">
        <f>IFERROR(INDEX(Tableau2[Rechercher],MATCH(ROWS($I$3:I242),Tableau2[Position],0)),"")</f>
        <v>FBD240</v>
      </c>
      <c r="K242" s="18">
        <f>Tableau2[[#This Row],[N°ARTICLE]]</f>
        <v>1240</v>
      </c>
    </row>
    <row r="243" spans="1:11" x14ac:dyDescent="0.25">
      <c r="A243" s="6">
        <v>1241</v>
      </c>
      <c r="B243" t="s">
        <v>1031</v>
      </c>
      <c r="C243" t="s">
        <v>342</v>
      </c>
      <c r="D243" t="s">
        <v>24</v>
      </c>
      <c r="E243">
        <v>2</v>
      </c>
      <c r="F243">
        <v>241</v>
      </c>
      <c r="G243" t="str">
        <f t="shared" si="7"/>
        <v>GBD241</v>
      </c>
      <c r="H243">
        <f t="shared" si="6"/>
        <v>1</v>
      </c>
      <c r="I243">
        <f>IF(H243=1,COUNTIF($H$3:H243,1),"")</f>
        <v>241</v>
      </c>
      <c r="J243" t="str">
        <f>IFERROR(INDEX(Tableau2[Rechercher],MATCH(ROWS($I$3:I243),Tableau2[Position],0)),"")</f>
        <v>GBD241</v>
      </c>
      <c r="K243" s="18">
        <f>Tableau2[[#This Row],[N°ARTICLE]]</f>
        <v>1241</v>
      </c>
    </row>
    <row r="244" spans="1:11" x14ac:dyDescent="0.25">
      <c r="A244" s="6">
        <v>1242</v>
      </c>
      <c r="B244" t="s">
        <v>1032</v>
      </c>
      <c r="C244" t="s">
        <v>343</v>
      </c>
      <c r="D244" t="s">
        <v>39</v>
      </c>
      <c r="E244">
        <v>1</v>
      </c>
      <c r="F244">
        <v>242</v>
      </c>
      <c r="G244" t="str">
        <f t="shared" si="7"/>
        <v>HBD242</v>
      </c>
      <c r="H244">
        <f t="shared" si="6"/>
        <v>1</v>
      </c>
      <c r="I244">
        <f>IF(H244=1,COUNTIF($H$3:H244,1),"")</f>
        <v>242</v>
      </c>
      <c r="J244" t="str">
        <f>IFERROR(INDEX(Tableau2[Rechercher],MATCH(ROWS($I$3:I244),Tableau2[Position],0)),"")</f>
        <v>HBD242</v>
      </c>
      <c r="K244" s="18">
        <f>Tableau2[[#This Row],[N°ARTICLE]]</f>
        <v>1242</v>
      </c>
    </row>
    <row r="245" spans="1:11" x14ac:dyDescent="0.25">
      <c r="A245" s="6">
        <v>1243</v>
      </c>
      <c r="B245" t="s">
        <v>1033</v>
      </c>
      <c r="C245" t="s">
        <v>344</v>
      </c>
      <c r="D245" t="s">
        <v>39</v>
      </c>
      <c r="E245">
        <v>1</v>
      </c>
      <c r="F245">
        <v>243</v>
      </c>
      <c r="G245" t="str">
        <f t="shared" si="7"/>
        <v>IBD243</v>
      </c>
      <c r="H245">
        <f t="shared" si="6"/>
        <v>1</v>
      </c>
      <c r="I245">
        <f>IF(H245=1,COUNTIF($H$3:H245,1),"")</f>
        <v>243</v>
      </c>
      <c r="J245" t="str">
        <f>IFERROR(INDEX(Tableau2[Rechercher],MATCH(ROWS($I$3:I245),Tableau2[Position],0)),"")</f>
        <v>IBD243</v>
      </c>
      <c r="K245" s="18">
        <f>Tableau2[[#This Row],[N°ARTICLE]]</f>
        <v>1243</v>
      </c>
    </row>
    <row r="246" spans="1:11" x14ac:dyDescent="0.25">
      <c r="A246" s="6">
        <v>1244</v>
      </c>
      <c r="B246" t="s">
        <v>1034</v>
      </c>
      <c r="C246" t="s">
        <v>345</v>
      </c>
      <c r="D246" t="s">
        <v>39</v>
      </c>
      <c r="E246">
        <v>1</v>
      </c>
      <c r="F246">
        <v>244</v>
      </c>
      <c r="G246" t="str">
        <f t="shared" si="7"/>
        <v>JBD244</v>
      </c>
      <c r="H246">
        <f t="shared" si="6"/>
        <v>1</v>
      </c>
      <c r="I246">
        <f>IF(H246=1,COUNTIF($H$3:H246,1),"")</f>
        <v>244</v>
      </c>
      <c r="J246" t="str">
        <f>IFERROR(INDEX(Tableau2[Rechercher],MATCH(ROWS($I$3:I246),Tableau2[Position],0)),"")</f>
        <v>JBD244</v>
      </c>
      <c r="K246" s="18">
        <f>Tableau2[[#This Row],[N°ARTICLE]]</f>
        <v>1244</v>
      </c>
    </row>
    <row r="247" spans="1:11" x14ac:dyDescent="0.25">
      <c r="A247" s="6">
        <v>1245</v>
      </c>
      <c r="B247" t="s">
        <v>1035</v>
      </c>
      <c r="C247" t="s">
        <v>346</v>
      </c>
      <c r="D247" t="s">
        <v>39</v>
      </c>
      <c r="E247">
        <v>1</v>
      </c>
      <c r="F247">
        <v>245</v>
      </c>
      <c r="G247" t="str">
        <f t="shared" si="7"/>
        <v>KBD245</v>
      </c>
      <c r="H247">
        <f t="shared" si="6"/>
        <v>1</v>
      </c>
      <c r="I247">
        <f>IF(H247=1,COUNTIF($H$3:H247,1),"")</f>
        <v>245</v>
      </c>
      <c r="J247" t="str">
        <f>IFERROR(INDEX(Tableau2[Rechercher],MATCH(ROWS($I$3:I247),Tableau2[Position],0)),"")</f>
        <v>KBD245</v>
      </c>
      <c r="K247" s="18">
        <f>Tableau2[[#This Row],[N°ARTICLE]]</f>
        <v>1245</v>
      </c>
    </row>
    <row r="248" spans="1:11" x14ac:dyDescent="0.25">
      <c r="A248" s="6">
        <v>1246</v>
      </c>
      <c r="B248" t="s">
        <v>1036</v>
      </c>
      <c r="C248" t="s">
        <v>347</v>
      </c>
      <c r="D248" t="s">
        <v>39</v>
      </c>
      <c r="E248">
        <v>1</v>
      </c>
      <c r="F248">
        <v>246</v>
      </c>
      <c r="G248" t="str">
        <f t="shared" si="7"/>
        <v>LBD246</v>
      </c>
      <c r="H248">
        <f t="shared" si="6"/>
        <v>1</v>
      </c>
      <c r="I248">
        <f>IF(H248=1,COUNTIF($H$3:H248,1),"")</f>
        <v>246</v>
      </c>
      <c r="J248" t="str">
        <f>IFERROR(INDEX(Tableau2[Rechercher],MATCH(ROWS($I$3:I248),Tableau2[Position],0)),"")</f>
        <v>LBD246</v>
      </c>
      <c r="K248" s="18">
        <f>Tableau2[[#This Row],[N°ARTICLE]]</f>
        <v>1246</v>
      </c>
    </row>
    <row r="249" spans="1:11" x14ac:dyDescent="0.25">
      <c r="A249" s="6">
        <v>1247</v>
      </c>
      <c r="B249" t="s">
        <v>1037</v>
      </c>
      <c r="C249" t="s">
        <v>348</v>
      </c>
      <c r="D249" t="s">
        <v>39</v>
      </c>
      <c r="E249">
        <v>1</v>
      </c>
      <c r="F249">
        <v>247</v>
      </c>
      <c r="G249" t="str">
        <f t="shared" si="7"/>
        <v>mBD247</v>
      </c>
      <c r="H249">
        <f t="shared" si="6"/>
        <v>1</v>
      </c>
      <c r="I249">
        <f>IF(H249=1,COUNTIF($H$3:H249,1),"")</f>
        <v>247</v>
      </c>
      <c r="J249" t="str">
        <f>IFERROR(INDEX(Tableau2[Rechercher],MATCH(ROWS($I$3:I249),Tableau2[Position],0)),"")</f>
        <v>mBD247</v>
      </c>
      <c r="K249" s="18">
        <f>Tableau2[[#This Row],[N°ARTICLE]]</f>
        <v>1247</v>
      </c>
    </row>
    <row r="250" spans="1:11" x14ac:dyDescent="0.25">
      <c r="A250" s="6">
        <v>1248</v>
      </c>
      <c r="B250" t="s">
        <v>1038</v>
      </c>
      <c r="C250" t="s">
        <v>349</v>
      </c>
      <c r="D250" t="s">
        <v>38</v>
      </c>
      <c r="E250">
        <v>5</v>
      </c>
      <c r="F250">
        <v>248</v>
      </c>
      <c r="G250" t="str">
        <f t="shared" si="7"/>
        <v>nBD248</v>
      </c>
      <c r="H250">
        <f t="shared" si="6"/>
        <v>1</v>
      </c>
      <c r="I250">
        <f>IF(H250=1,COUNTIF($H$3:H250,1),"")</f>
        <v>248</v>
      </c>
      <c r="J250" t="str">
        <f>IFERROR(INDEX(Tableau2[Rechercher],MATCH(ROWS($I$3:I250),Tableau2[Position],0)),"")</f>
        <v>nBD248</v>
      </c>
      <c r="K250" s="18">
        <f>Tableau2[[#This Row],[N°ARTICLE]]</f>
        <v>1248</v>
      </c>
    </row>
    <row r="251" spans="1:11" x14ac:dyDescent="0.25">
      <c r="A251" s="6">
        <v>1249</v>
      </c>
      <c r="B251" t="s">
        <v>1039</v>
      </c>
      <c r="C251" t="s">
        <v>350</v>
      </c>
      <c r="D251" t="s">
        <v>55</v>
      </c>
      <c r="E251">
        <v>1</v>
      </c>
      <c r="F251">
        <v>249</v>
      </c>
      <c r="G251" t="str">
        <f t="shared" si="7"/>
        <v>OBD249</v>
      </c>
      <c r="H251">
        <f t="shared" si="6"/>
        <v>1</v>
      </c>
      <c r="I251">
        <f>IF(H251=1,COUNTIF($H$3:H251,1),"")</f>
        <v>249</v>
      </c>
      <c r="J251" t="str">
        <f>IFERROR(INDEX(Tableau2[Rechercher],MATCH(ROWS($I$3:I251),Tableau2[Position],0)),"")</f>
        <v>OBD249</v>
      </c>
      <c r="K251" s="18">
        <f>Tableau2[[#This Row],[N°ARTICLE]]</f>
        <v>1249</v>
      </c>
    </row>
    <row r="252" spans="1:11" x14ac:dyDescent="0.25">
      <c r="A252" s="6">
        <v>1250</v>
      </c>
      <c r="B252" t="s">
        <v>1040</v>
      </c>
      <c r="C252" t="s">
        <v>351</v>
      </c>
      <c r="D252" t="s">
        <v>55</v>
      </c>
      <c r="E252">
        <v>1</v>
      </c>
      <c r="F252">
        <v>250</v>
      </c>
      <c r="G252" t="str">
        <f t="shared" si="7"/>
        <v>PBD250</v>
      </c>
      <c r="H252">
        <f t="shared" si="6"/>
        <v>1</v>
      </c>
      <c r="I252">
        <f>IF(H252=1,COUNTIF($H$3:H252,1),"")</f>
        <v>250</v>
      </c>
      <c r="J252" t="str">
        <f>IFERROR(INDEX(Tableau2[Rechercher],MATCH(ROWS($I$3:I252),Tableau2[Position],0)),"")</f>
        <v>PBD250</v>
      </c>
      <c r="K252" s="18">
        <f>Tableau2[[#This Row],[N°ARTICLE]]</f>
        <v>1250</v>
      </c>
    </row>
    <row r="253" spans="1:11" x14ac:dyDescent="0.25">
      <c r="A253" s="6">
        <v>1251</v>
      </c>
      <c r="B253" t="s">
        <v>1041</v>
      </c>
      <c r="C253" t="s">
        <v>352</v>
      </c>
      <c r="D253" t="s">
        <v>22</v>
      </c>
      <c r="E253">
        <v>1</v>
      </c>
      <c r="F253">
        <v>251</v>
      </c>
      <c r="G253" t="str">
        <f t="shared" si="7"/>
        <v>QBD251</v>
      </c>
      <c r="H253">
        <f t="shared" si="6"/>
        <v>1</v>
      </c>
      <c r="I253">
        <f>IF(H253=1,COUNTIF($H$3:H253,1),"")</f>
        <v>251</v>
      </c>
      <c r="J253" t="str">
        <f>IFERROR(INDEX(Tableau2[Rechercher],MATCH(ROWS($I$3:I253),Tableau2[Position],0)),"")</f>
        <v>QBD251</v>
      </c>
      <c r="K253" s="18">
        <f>Tableau2[[#This Row],[N°ARTICLE]]</f>
        <v>1251</v>
      </c>
    </row>
    <row r="254" spans="1:11" x14ac:dyDescent="0.25">
      <c r="A254" s="6">
        <v>1252</v>
      </c>
      <c r="B254" t="s">
        <v>1042</v>
      </c>
      <c r="C254" t="s">
        <v>353</v>
      </c>
      <c r="D254" t="s">
        <v>23</v>
      </c>
      <c r="E254">
        <v>1</v>
      </c>
      <c r="F254">
        <v>252</v>
      </c>
      <c r="G254" t="str">
        <f t="shared" si="7"/>
        <v>RBD252</v>
      </c>
      <c r="H254">
        <f t="shared" si="6"/>
        <v>1</v>
      </c>
      <c r="I254">
        <f>IF(H254=1,COUNTIF($H$3:H254,1),"")</f>
        <v>252</v>
      </c>
      <c r="J254" t="str">
        <f>IFERROR(INDEX(Tableau2[Rechercher],MATCH(ROWS($I$3:I254),Tableau2[Position],0)),"")</f>
        <v>RBD252</v>
      </c>
      <c r="K254" s="18">
        <f>Tableau2[[#This Row],[N°ARTICLE]]</f>
        <v>1252</v>
      </c>
    </row>
    <row r="255" spans="1:11" x14ac:dyDescent="0.25">
      <c r="A255" s="6">
        <v>1253</v>
      </c>
      <c r="B255" t="s">
        <v>1043</v>
      </c>
      <c r="C255" t="s">
        <v>354</v>
      </c>
      <c r="D255" t="s">
        <v>24</v>
      </c>
      <c r="E255">
        <v>1</v>
      </c>
      <c r="F255">
        <v>253</v>
      </c>
      <c r="G255" t="str">
        <f t="shared" si="7"/>
        <v>SBD253</v>
      </c>
      <c r="H255">
        <f t="shared" si="6"/>
        <v>1</v>
      </c>
      <c r="I255">
        <f>IF(H255=1,COUNTIF($H$3:H255,1),"")</f>
        <v>253</v>
      </c>
      <c r="J255" t="str">
        <f>IFERROR(INDEX(Tableau2[Rechercher],MATCH(ROWS($I$3:I255),Tableau2[Position],0)),"")</f>
        <v>SBD253</v>
      </c>
      <c r="K255" s="18">
        <f>Tableau2[[#This Row],[N°ARTICLE]]</f>
        <v>1253</v>
      </c>
    </row>
    <row r="256" spans="1:11" x14ac:dyDescent="0.25">
      <c r="A256" s="6">
        <v>1254</v>
      </c>
      <c r="B256" t="s">
        <v>1044</v>
      </c>
      <c r="C256" t="s">
        <v>355</v>
      </c>
      <c r="D256" t="s">
        <v>24</v>
      </c>
      <c r="E256">
        <v>1</v>
      </c>
      <c r="F256">
        <v>254</v>
      </c>
      <c r="G256" t="str">
        <f t="shared" si="7"/>
        <v>TBD254</v>
      </c>
      <c r="H256">
        <f t="shared" si="6"/>
        <v>1</v>
      </c>
      <c r="I256">
        <f>IF(H256=1,COUNTIF($H$3:H256,1),"")</f>
        <v>254</v>
      </c>
      <c r="J256" t="str">
        <f>IFERROR(INDEX(Tableau2[Rechercher],MATCH(ROWS($I$3:I256),Tableau2[Position],0)),"")</f>
        <v>TBD254</v>
      </c>
      <c r="K256" s="18">
        <f>Tableau2[[#This Row],[N°ARTICLE]]</f>
        <v>1254</v>
      </c>
    </row>
    <row r="257" spans="1:11" x14ac:dyDescent="0.25">
      <c r="A257" s="6">
        <v>1255</v>
      </c>
      <c r="B257" t="s">
        <v>1045</v>
      </c>
      <c r="C257" t="s">
        <v>356</v>
      </c>
      <c r="D257" t="s">
        <v>24</v>
      </c>
      <c r="E257">
        <v>1</v>
      </c>
      <c r="F257">
        <v>255</v>
      </c>
      <c r="G257" t="str">
        <f t="shared" si="7"/>
        <v>UBD255</v>
      </c>
      <c r="H257">
        <f t="shared" si="6"/>
        <v>1</v>
      </c>
      <c r="I257">
        <f>IF(H257=1,COUNTIF($H$3:H257,1),"")</f>
        <v>255</v>
      </c>
      <c r="J257" t="str">
        <f>IFERROR(INDEX(Tableau2[Rechercher],MATCH(ROWS($I$3:I257),Tableau2[Position],0)),"")</f>
        <v>UBD255</v>
      </c>
      <c r="K257" s="18">
        <f>Tableau2[[#This Row],[N°ARTICLE]]</f>
        <v>1255</v>
      </c>
    </row>
    <row r="258" spans="1:11" x14ac:dyDescent="0.25">
      <c r="A258" s="6">
        <v>1256</v>
      </c>
      <c r="B258" t="s">
        <v>1046</v>
      </c>
      <c r="C258" t="s">
        <v>357</v>
      </c>
      <c r="D258" t="s">
        <v>24</v>
      </c>
      <c r="E258">
        <v>1</v>
      </c>
      <c r="F258">
        <v>256</v>
      </c>
      <c r="G258" t="str">
        <f t="shared" si="7"/>
        <v>VBD256</v>
      </c>
      <c r="H258">
        <f t="shared" si="6"/>
        <v>1</v>
      </c>
      <c r="I258">
        <f>IF(H258=1,COUNTIF($H$3:H258,1),"")</f>
        <v>256</v>
      </c>
      <c r="J258" t="str">
        <f>IFERROR(INDEX(Tableau2[Rechercher],MATCH(ROWS($I$3:I258),Tableau2[Position],0)),"")</f>
        <v>VBD256</v>
      </c>
      <c r="K258" s="18">
        <f>Tableau2[[#This Row],[N°ARTICLE]]</f>
        <v>1256</v>
      </c>
    </row>
    <row r="259" spans="1:11" x14ac:dyDescent="0.25">
      <c r="A259" s="6">
        <v>1257</v>
      </c>
      <c r="B259" t="s">
        <v>1047</v>
      </c>
      <c r="C259" t="s">
        <v>358</v>
      </c>
      <c r="D259" t="s">
        <v>24</v>
      </c>
      <c r="E259">
        <v>1</v>
      </c>
      <c r="F259">
        <v>257</v>
      </c>
      <c r="G259" t="str">
        <f t="shared" si="7"/>
        <v>WBD257</v>
      </c>
      <c r="H259">
        <f t="shared" ref="H259:H322" si="8">--ISNUMBER(IFERROR(SEARCH(NomArt,G259,1),""))</f>
        <v>1</v>
      </c>
      <c r="I259">
        <f>IF(H259=1,COUNTIF($H$3:H259,1),"")</f>
        <v>257</v>
      </c>
      <c r="J259" t="str">
        <f>IFERROR(INDEX(Tableau2[Rechercher],MATCH(ROWS($I$3:I259),Tableau2[Position],0)),"")</f>
        <v>WBD257</v>
      </c>
      <c r="K259" s="18">
        <f>Tableau2[[#This Row],[N°ARTICLE]]</f>
        <v>1257</v>
      </c>
    </row>
    <row r="260" spans="1:11" x14ac:dyDescent="0.25">
      <c r="A260" s="6">
        <v>1258</v>
      </c>
      <c r="B260" t="s">
        <v>1048</v>
      </c>
      <c r="C260" t="s">
        <v>359</v>
      </c>
      <c r="D260" t="s">
        <v>24</v>
      </c>
      <c r="E260">
        <v>1</v>
      </c>
      <c r="F260">
        <v>258</v>
      </c>
      <c r="G260" t="str">
        <f t="shared" ref="G260:G323" si="9">B260</f>
        <v>XBD258</v>
      </c>
      <c r="H260">
        <f t="shared" si="8"/>
        <v>1</v>
      </c>
      <c r="I260">
        <f>IF(H260=1,COUNTIF($H$3:H260,1),"")</f>
        <v>258</v>
      </c>
      <c r="J260" t="str">
        <f>IFERROR(INDEX(Tableau2[Rechercher],MATCH(ROWS($I$3:I260),Tableau2[Position],0)),"")</f>
        <v>XBD258</v>
      </c>
      <c r="K260" s="18">
        <f>Tableau2[[#This Row],[N°ARTICLE]]</f>
        <v>1258</v>
      </c>
    </row>
    <row r="261" spans="1:11" x14ac:dyDescent="0.25">
      <c r="A261" s="6">
        <v>1259</v>
      </c>
      <c r="B261" t="s">
        <v>1049</v>
      </c>
      <c r="C261" t="s">
        <v>360</v>
      </c>
      <c r="D261" t="s">
        <v>28</v>
      </c>
      <c r="E261">
        <v>1</v>
      </c>
      <c r="F261">
        <v>259</v>
      </c>
      <c r="G261" t="str">
        <f t="shared" si="9"/>
        <v>YBD259</v>
      </c>
      <c r="H261">
        <f t="shared" si="8"/>
        <v>1</v>
      </c>
      <c r="I261">
        <f>IF(H261=1,COUNTIF($H$3:H261,1),"")</f>
        <v>259</v>
      </c>
      <c r="J261" t="str">
        <f>IFERROR(INDEX(Tableau2[Rechercher],MATCH(ROWS($I$3:I261),Tableau2[Position],0)),"")</f>
        <v>YBD259</v>
      </c>
      <c r="K261" s="18">
        <f>Tableau2[[#This Row],[N°ARTICLE]]</f>
        <v>1259</v>
      </c>
    </row>
    <row r="262" spans="1:11" x14ac:dyDescent="0.25">
      <c r="A262" s="6">
        <v>1260</v>
      </c>
      <c r="B262" t="s">
        <v>1050</v>
      </c>
      <c r="C262" t="s">
        <v>361</v>
      </c>
      <c r="D262" t="s">
        <v>25</v>
      </c>
      <c r="E262">
        <v>2</v>
      </c>
      <c r="F262">
        <v>260</v>
      </c>
      <c r="G262" t="str">
        <f t="shared" si="9"/>
        <v>ZBD260</v>
      </c>
      <c r="H262">
        <f t="shared" si="8"/>
        <v>1</v>
      </c>
      <c r="I262">
        <f>IF(H262=1,COUNTIF($H$3:H262,1),"")</f>
        <v>260</v>
      </c>
      <c r="J262" t="str">
        <f>IFERROR(INDEX(Tableau2[Rechercher],MATCH(ROWS($I$3:I262),Tableau2[Position],0)),"")</f>
        <v>ZBD260</v>
      </c>
      <c r="K262" s="18">
        <f>Tableau2[[#This Row],[N°ARTICLE]]</f>
        <v>1260</v>
      </c>
    </row>
    <row r="263" spans="1:11" x14ac:dyDescent="0.25">
      <c r="A263" s="6">
        <v>1261</v>
      </c>
      <c r="B263" t="s">
        <v>1051</v>
      </c>
      <c r="C263" t="s">
        <v>362</v>
      </c>
      <c r="D263" t="s">
        <v>25</v>
      </c>
      <c r="E263">
        <v>2</v>
      </c>
      <c r="F263">
        <v>261</v>
      </c>
      <c r="G263" t="str">
        <f t="shared" si="9"/>
        <v>ABD261</v>
      </c>
      <c r="H263">
        <f t="shared" si="8"/>
        <v>1</v>
      </c>
      <c r="I263">
        <f>IF(H263=1,COUNTIF($H$3:H263,1),"")</f>
        <v>261</v>
      </c>
      <c r="J263" t="str">
        <f>IFERROR(INDEX(Tableau2[Rechercher],MATCH(ROWS($I$3:I263),Tableau2[Position],0)),"")</f>
        <v>ABD261</v>
      </c>
      <c r="K263" s="18">
        <f>Tableau2[[#This Row],[N°ARTICLE]]</f>
        <v>1261</v>
      </c>
    </row>
    <row r="264" spans="1:11" x14ac:dyDescent="0.25">
      <c r="A264" s="6">
        <v>1262</v>
      </c>
      <c r="B264" t="s">
        <v>1052</v>
      </c>
      <c r="C264" t="s">
        <v>363</v>
      </c>
      <c r="D264" t="s">
        <v>25</v>
      </c>
      <c r="E264">
        <v>2</v>
      </c>
      <c r="F264">
        <v>262</v>
      </c>
      <c r="G264" t="str">
        <f t="shared" si="9"/>
        <v>BBD262</v>
      </c>
      <c r="H264">
        <f t="shared" si="8"/>
        <v>1</v>
      </c>
      <c r="I264">
        <f>IF(H264=1,COUNTIF($H$3:H264,1),"")</f>
        <v>262</v>
      </c>
      <c r="J264" t="str">
        <f>IFERROR(INDEX(Tableau2[Rechercher],MATCH(ROWS($I$3:I264),Tableau2[Position],0)),"")</f>
        <v>BBD262</v>
      </c>
      <c r="K264" s="18">
        <f>Tableau2[[#This Row],[N°ARTICLE]]</f>
        <v>1262</v>
      </c>
    </row>
    <row r="265" spans="1:11" x14ac:dyDescent="0.25">
      <c r="A265" s="6">
        <v>1263</v>
      </c>
      <c r="B265" t="s">
        <v>1053</v>
      </c>
      <c r="C265" t="s">
        <v>364</v>
      </c>
      <c r="D265" t="s">
        <v>41</v>
      </c>
      <c r="E265">
        <v>1</v>
      </c>
      <c r="F265">
        <v>263</v>
      </c>
      <c r="G265" t="str">
        <f t="shared" si="9"/>
        <v>CBD263</v>
      </c>
      <c r="H265">
        <f t="shared" si="8"/>
        <v>1</v>
      </c>
      <c r="I265">
        <f>IF(H265=1,COUNTIF($H$3:H265,1),"")</f>
        <v>263</v>
      </c>
      <c r="J265" t="str">
        <f>IFERROR(INDEX(Tableau2[Rechercher],MATCH(ROWS($I$3:I265),Tableau2[Position],0)),"")</f>
        <v>CBD263</v>
      </c>
      <c r="K265" s="18">
        <f>Tableau2[[#This Row],[N°ARTICLE]]</f>
        <v>1263</v>
      </c>
    </row>
    <row r="266" spans="1:11" x14ac:dyDescent="0.25">
      <c r="A266" s="6">
        <v>1264</v>
      </c>
      <c r="B266" t="s">
        <v>1054</v>
      </c>
      <c r="C266" t="s">
        <v>365</v>
      </c>
      <c r="D266" t="s">
        <v>41</v>
      </c>
      <c r="E266">
        <v>1</v>
      </c>
      <c r="F266">
        <v>264</v>
      </c>
      <c r="G266" t="str">
        <f t="shared" si="9"/>
        <v>DBD264</v>
      </c>
      <c r="H266">
        <f t="shared" si="8"/>
        <v>1</v>
      </c>
      <c r="I266">
        <f>IF(H266=1,COUNTIF($H$3:H266,1),"")</f>
        <v>264</v>
      </c>
      <c r="J266" t="str">
        <f>IFERROR(INDEX(Tableau2[Rechercher],MATCH(ROWS($I$3:I266),Tableau2[Position],0)),"")</f>
        <v>DBD264</v>
      </c>
      <c r="K266" s="18">
        <f>Tableau2[[#This Row],[N°ARTICLE]]</f>
        <v>1264</v>
      </c>
    </row>
    <row r="267" spans="1:11" x14ac:dyDescent="0.25">
      <c r="A267" s="6">
        <v>1265</v>
      </c>
      <c r="B267" t="s">
        <v>1055</v>
      </c>
      <c r="C267" t="s">
        <v>366</v>
      </c>
      <c r="D267" t="s">
        <v>49</v>
      </c>
      <c r="E267">
        <v>1</v>
      </c>
      <c r="F267">
        <v>265</v>
      </c>
      <c r="G267" t="str">
        <f t="shared" si="9"/>
        <v>EBD265</v>
      </c>
      <c r="H267">
        <f t="shared" si="8"/>
        <v>1</v>
      </c>
      <c r="I267">
        <f>IF(H267=1,COUNTIF($H$3:H267,1),"")</f>
        <v>265</v>
      </c>
      <c r="J267" t="str">
        <f>IFERROR(INDEX(Tableau2[Rechercher],MATCH(ROWS($I$3:I267),Tableau2[Position],0)),"")</f>
        <v>EBD265</v>
      </c>
      <c r="K267" s="18">
        <f>Tableau2[[#This Row],[N°ARTICLE]]</f>
        <v>1265</v>
      </c>
    </row>
    <row r="268" spans="1:11" x14ac:dyDescent="0.25">
      <c r="A268" s="6">
        <v>1266</v>
      </c>
      <c r="B268" t="s">
        <v>1056</v>
      </c>
      <c r="C268" t="s">
        <v>367</v>
      </c>
      <c r="D268" t="s">
        <v>26</v>
      </c>
      <c r="E268">
        <v>1</v>
      </c>
      <c r="F268">
        <v>266</v>
      </c>
      <c r="G268" t="str">
        <f t="shared" si="9"/>
        <v>FBD266</v>
      </c>
      <c r="H268">
        <f t="shared" si="8"/>
        <v>1</v>
      </c>
      <c r="I268">
        <f>IF(H268=1,COUNTIF($H$3:H268,1),"")</f>
        <v>266</v>
      </c>
      <c r="J268" t="str">
        <f>IFERROR(INDEX(Tableau2[Rechercher],MATCH(ROWS($I$3:I268),Tableau2[Position],0)),"")</f>
        <v>FBD266</v>
      </c>
      <c r="K268" s="18">
        <f>Tableau2[[#This Row],[N°ARTICLE]]</f>
        <v>1266</v>
      </c>
    </row>
    <row r="269" spans="1:11" x14ac:dyDescent="0.25">
      <c r="A269" s="6">
        <v>1267</v>
      </c>
      <c r="B269" t="s">
        <v>1057</v>
      </c>
      <c r="C269" t="s">
        <v>368</v>
      </c>
      <c r="D269" t="s">
        <v>26</v>
      </c>
      <c r="E269">
        <v>1</v>
      </c>
      <c r="F269">
        <v>267</v>
      </c>
      <c r="G269" t="str">
        <f t="shared" si="9"/>
        <v>GBD267</v>
      </c>
      <c r="H269">
        <f t="shared" si="8"/>
        <v>1</v>
      </c>
      <c r="I269">
        <f>IF(H269=1,COUNTIF($H$3:H269,1),"")</f>
        <v>267</v>
      </c>
      <c r="J269" t="str">
        <f>IFERROR(INDEX(Tableau2[Rechercher],MATCH(ROWS($I$3:I269),Tableau2[Position],0)),"")</f>
        <v>GBD267</v>
      </c>
      <c r="K269" s="18">
        <f>Tableau2[[#This Row],[N°ARTICLE]]</f>
        <v>1267</v>
      </c>
    </row>
    <row r="270" spans="1:11" x14ac:dyDescent="0.25">
      <c r="A270" s="6">
        <v>1268</v>
      </c>
      <c r="B270" t="s">
        <v>1058</v>
      </c>
      <c r="C270" t="s">
        <v>369</v>
      </c>
      <c r="D270" t="s">
        <v>26</v>
      </c>
      <c r="E270">
        <v>1</v>
      </c>
      <c r="F270">
        <v>268</v>
      </c>
      <c r="G270" t="str">
        <f t="shared" si="9"/>
        <v>HBD268</v>
      </c>
      <c r="H270">
        <f t="shared" si="8"/>
        <v>1</v>
      </c>
      <c r="I270">
        <f>IF(H270=1,COUNTIF($H$3:H270,1),"")</f>
        <v>268</v>
      </c>
      <c r="J270" t="str">
        <f>IFERROR(INDEX(Tableau2[Rechercher],MATCH(ROWS($I$3:I270),Tableau2[Position],0)),"")</f>
        <v>HBD268</v>
      </c>
      <c r="K270" s="18">
        <f>Tableau2[[#This Row],[N°ARTICLE]]</f>
        <v>1268</v>
      </c>
    </row>
    <row r="271" spans="1:11" x14ac:dyDescent="0.25">
      <c r="A271" s="6">
        <v>1269</v>
      </c>
      <c r="B271" t="s">
        <v>1059</v>
      </c>
      <c r="C271" t="s">
        <v>370</v>
      </c>
      <c r="D271" t="s">
        <v>26</v>
      </c>
      <c r="E271">
        <v>1</v>
      </c>
      <c r="F271">
        <v>269</v>
      </c>
      <c r="G271" t="str">
        <f t="shared" si="9"/>
        <v>IBD269</v>
      </c>
      <c r="H271">
        <f t="shared" si="8"/>
        <v>1</v>
      </c>
      <c r="I271">
        <f>IF(H271=1,COUNTIF($H$3:H271,1),"")</f>
        <v>269</v>
      </c>
      <c r="J271" t="str">
        <f>IFERROR(INDEX(Tableau2[Rechercher],MATCH(ROWS($I$3:I271),Tableau2[Position],0)),"")</f>
        <v>IBD269</v>
      </c>
      <c r="K271" s="18">
        <f>Tableau2[[#This Row],[N°ARTICLE]]</f>
        <v>1269</v>
      </c>
    </row>
    <row r="272" spans="1:11" x14ac:dyDescent="0.25">
      <c r="A272" s="6">
        <v>1270</v>
      </c>
      <c r="B272" t="s">
        <v>1060</v>
      </c>
      <c r="C272" t="s">
        <v>371</v>
      </c>
      <c r="D272" t="s">
        <v>26</v>
      </c>
      <c r="E272">
        <v>1</v>
      </c>
      <c r="F272">
        <v>270</v>
      </c>
      <c r="G272" t="str">
        <f t="shared" si="9"/>
        <v>JBD270</v>
      </c>
      <c r="H272">
        <f t="shared" si="8"/>
        <v>1</v>
      </c>
      <c r="I272">
        <f>IF(H272=1,COUNTIF($H$3:H272,1),"")</f>
        <v>270</v>
      </c>
      <c r="J272" t="str">
        <f>IFERROR(INDEX(Tableau2[Rechercher],MATCH(ROWS($I$3:I272),Tableau2[Position],0)),"")</f>
        <v>JBD270</v>
      </c>
      <c r="K272" s="18">
        <f>Tableau2[[#This Row],[N°ARTICLE]]</f>
        <v>1270</v>
      </c>
    </row>
    <row r="273" spans="1:11" x14ac:dyDescent="0.25">
      <c r="A273" s="6">
        <v>1271</v>
      </c>
      <c r="B273" t="s">
        <v>1061</v>
      </c>
      <c r="C273" t="s">
        <v>372</v>
      </c>
      <c r="D273" t="s">
        <v>26</v>
      </c>
      <c r="E273">
        <v>1</v>
      </c>
      <c r="F273">
        <v>271</v>
      </c>
      <c r="G273" t="str">
        <f t="shared" si="9"/>
        <v>KBD271</v>
      </c>
      <c r="H273">
        <f t="shared" si="8"/>
        <v>1</v>
      </c>
      <c r="I273">
        <f>IF(H273=1,COUNTIF($H$3:H273,1),"")</f>
        <v>271</v>
      </c>
      <c r="J273" t="str">
        <f>IFERROR(INDEX(Tableau2[Rechercher],MATCH(ROWS($I$3:I273),Tableau2[Position],0)),"")</f>
        <v>KBD271</v>
      </c>
      <c r="K273" s="18">
        <f>Tableau2[[#This Row],[N°ARTICLE]]</f>
        <v>1271</v>
      </c>
    </row>
    <row r="274" spans="1:11" x14ac:dyDescent="0.25">
      <c r="A274" s="6">
        <v>1272</v>
      </c>
      <c r="B274" t="s">
        <v>1062</v>
      </c>
      <c r="C274" t="s">
        <v>373</v>
      </c>
      <c r="D274" t="s">
        <v>26</v>
      </c>
      <c r="E274">
        <v>1</v>
      </c>
      <c r="F274">
        <v>272</v>
      </c>
      <c r="G274" t="str">
        <f t="shared" si="9"/>
        <v>LBD272</v>
      </c>
      <c r="H274">
        <f t="shared" si="8"/>
        <v>1</v>
      </c>
      <c r="I274">
        <f>IF(H274=1,COUNTIF($H$3:H274,1),"")</f>
        <v>272</v>
      </c>
      <c r="J274" t="str">
        <f>IFERROR(INDEX(Tableau2[Rechercher],MATCH(ROWS($I$3:I274),Tableau2[Position],0)),"")</f>
        <v>LBD272</v>
      </c>
      <c r="K274" s="18">
        <f>Tableau2[[#This Row],[N°ARTICLE]]</f>
        <v>1272</v>
      </c>
    </row>
    <row r="275" spans="1:11" x14ac:dyDescent="0.25">
      <c r="A275" s="6">
        <v>1273</v>
      </c>
      <c r="B275" t="s">
        <v>1063</v>
      </c>
      <c r="C275" t="s">
        <v>374</v>
      </c>
      <c r="D275" t="s">
        <v>48</v>
      </c>
      <c r="E275">
        <v>1</v>
      </c>
      <c r="F275">
        <v>273</v>
      </c>
      <c r="G275" t="str">
        <f t="shared" si="9"/>
        <v>mBD273</v>
      </c>
      <c r="H275">
        <f t="shared" si="8"/>
        <v>1</v>
      </c>
      <c r="I275">
        <f>IF(H275=1,COUNTIF($H$3:H275,1),"")</f>
        <v>273</v>
      </c>
      <c r="J275" t="str">
        <f>IFERROR(INDEX(Tableau2[Rechercher],MATCH(ROWS($I$3:I275),Tableau2[Position],0)),"")</f>
        <v>mBD273</v>
      </c>
      <c r="K275" s="18">
        <f>Tableau2[[#This Row],[N°ARTICLE]]</f>
        <v>1273</v>
      </c>
    </row>
    <row r="276" spans="1:11" x14ac:dyDescent="0.25">
      <c r="A276" s="6">
        <v>1274</v>
      </c>
      <c r="B276" t="s">
        <v>1064</v>
      </c>
      <c r="C276" t="s">
        <v>375</v>
      </c>
      <c r="D276" t="s">
        <v>48</v>
      </c>
      <c r="E276">
        <v>1</v>
      </c>
      <c r="F276">
        <v>274</v>
      </c>
      <c r="G276" t="str">
        <f t="shared" si="9"/>
        <v>nBD274</v>
      </c>
      <c r="H276">
        <f t="shared" si="8"/>
        <v>1</v>
      </c>
      <c r="I276">
        <f>IF(H276=1,COUNTIF($H$3:H276,1),"")</f>
        <v>274</v>
      </c>
      <c r="J276" t="str">
        <f>IFERROR(INDEX(Tableau2[Rechercher],MATCH(ROWS($I$3:I276),Tableau2[Position],0)),"")</f>
        <v>nBD274</v>
      </c>
      <c r="K276" s="18">
        <f>Tableau2[[#This Row],[N°ARTICLE]]</f>
        <v>1274</v>
      </c>
    </row>
    <row r="277" spans="1:11" x14ac:dyDescent="0.25">
      <c r="A277" s="6">
        <v>1275</v>
      </c>
      <c r="B277" t="s">
        <v>1065</v>
      </c>
      <c r="C277" t="s">
        <v>376</v>
      </c>
      <c r="D277" t="s">
        <v>48</v>
      </c>
      <c r="E277">
        <v>1</v>
      </c>
      <c r="F277">
        <v>275</v>
      </c>
      <c r="G277" t="str">
        <f t="shared" si="9"/>
        <v>OBD275</v>
      </c>
      <c r="H277">
        <f t="shared" si="8"/>
        <v>1</v>
      </c>
      <c r="I277">
        <f>IF(H277=1,COUNTIF($H$3:H277,1),"")</f>
        <v>275</v>
      </c>
      <c r="J277" t="str">
        <f>IFERROR(INDEX(Tableau2[Rechercher],MATCH(ROWS($I$3:I277),Tableau2[Position],0)),"")</f>
        <v>OBD275</v>
      </c>
      <c r="K277" s="18">
        <f>Tableau2[[#This Row],[N°ARTICLE]]</f>
        <v>1275</v>
      </c>
    </row>
    <row r="278" spans="1:11" x14ac:dyDescent="0.25">
      <c r="A278" s="6">
        <v>1276</v>
      </c>
      <c r="B278" t="s">
        <v>1066</v>
      </c>
      <c r="C278" t="s">
        <v>377</v>
      </c>
      <c r="D278" t="s">
        <v>28</v>
      </c>
      <c r="E278">
        <v>1</v>
      </c>
      <c r="F278">
        <v>276</v>
      </c>
      <c r="G278" t="str">
        <f t="shared" si="9"/>
        <v>PBD276</v>
      </c>
      <c r="H278">
        <f t="shared" si="8"/>
        <v>1</v>
      </c>
      <c r="I278">
        <f>IF(H278=1,COUNTIF($H$3:H278,1),"")</f>
        <v>276</v>
      </c>
      <c r="J278" t="str">
        <f>IFERROR(INDEX(Tableau2[Rechercher],MATCH(ROWS($I$3:I278),Tableau2[Position],0)),"")</f>
        <v>PBD276</v>
      </c>
      <c r="K278" s="18">
        <f>Tableau2[[#This Row],[N°ARTICLE]]</f>
        <v>1276</v>
      </c>
    </row>
    <row r="279" spans="1:11" x14ac:dyDescent="0.25">
      <c r="A279" s="6">
        <v>1277</v>
      </c>
      <c r="B279" t="s">
        <v>1067</v>
      </c>
      <c r="C279" t="s">
        <v>378</v>
      </c>
      <c r="D279" t="s">
        <v>28</v>
      </c>
      <c r="E279">
        <v>1</v>
      </c>
      <c r="F279">
        <v>277</v>
      </c>
      <c r="G279" t="str">
        <f t="shared" si="9"/>
        <v>QBD277</v>
      </c>
      <c r="H279">
        <f t="shared" si="8"/>
        <v>1</v>
      </c>
      <c r="I279">
        <f>IF(H279=1,COUNTIF($H$3:H279,1),"")</f>
        <v>277</v>
      </c>
      <c r="J279" t="str">
        <f>IFERROR(INDEX(Tableau2[Rechercher],MATCH(ROWS($I$3:I279),Tableau2[Position],0)),"")</f>
        <v>QBD277</v>
      </c>
      <c r="K279" s="18">
        <f>Tableau2[[#This Row],[N°ARTICLE]]</f>
        <v>1277</v>
      </c>
    </row>
    <row r="280" spans="1:11" x14ac:dyDescent="0.25">
      <c r="A280" s="6">
        <v>1278</v>
      </c>
      <c r="B280" t="s">
        <v>1068</v>
      </c>
      <c r="C280" t="s">
        <v>379</v>
      </c>
      <c r="D280" t="s">
        <v>61</v>
      </c>
      <c r="E280">
        <v>2</v>
      </c>
      <c r="F280">
        <v>278</v>
      </c>
      <c r="G280" t="str">
        <f t="shared" si="9"/>
        <v>RBD278</v>
      </c>
      <c r="H280">
        <f t="shared" si="8"/>
        <v>1</v>
      </c>
      <c r="I280">
        <f>IF(H280=1,COUNTIF($H$3:H280,1),"")</f>
        <v>278</v>
      </c>
      <c r="J280" t="str">
        <f>IFERROR(INDEX(Tableau2[Rechercher],MATCH(ROWS($I$3:I280),Tableau2[Position],0)),"")</f>
        <v>RBD278</v>
      </c>
      <c r="K280" s="18">
        <f>Tableau2[[#This Row],[N°ARTICLE]]</f>
        <v>1278</v>
      </c>
    </row>
    <row r="281" spans="1:11" x14ac:dyDescent="0.25">
      <c r="A281" s="6">
        <v>1279</v>
      </c>
      <c r="B281" t="s">
        <v>1069</v>
      </c>
      <c r="C281" t="s">
        <v>380</v>
      </c>
      <c r="D281" t="s">
        <v>61</v>
      </c>
      <c r="E281">
        <v>2</v>
      </c>
      <c r="F281">
        <v>279</v>
      </c>
      <c r="G281" t="str">
        <f t="shared" si="9"/>
        <v>SBD279</v>
      </c>
      <c r="H281">
        <f t="shared" si="8"/>
        <v>1</v>
      </c>
      <c r="I281">
        <f>IF(H281=1,COUNTIF($H$3:H281,1),"")</f>
        <v>279</v>
      </c>
      <c r="J281" t="str">
        <f>IFERROR(INDEX(Tableau2[Rechercher],MATCH(ROWS($I$3:I281),Tableau2[Position],0)),"")</f>
        <v>SBD279</v>
      </c>
      <c r="K281" s="18">
        <f>Tableau2[[#This Row],[N°ARTICLE]]</f>
        <v>1279</v>
      </c>
    </row>
    <row r="282" spans="1:11" x14ac:dyDescent="0.25">
      <c r="A282" s="6">
        <v>1280</v>
      </c>
      <c r="B282" t="s">
        <v>1070</v>
      </c>
      <c r="C282" t="s">
        <v>381</v>
      </c>
      <c r="D282" t="s">
        <v>30</v>
      </c>
      <c r="E282">
        <v>1</v>
      </c>
      <c r="F282">
        <v>280</v>
      </c>
      <c r="G282" t="str">
        <f t="shared" si="9"/>
        <v>TBD280</v>
      </c>
      <c r="H282">
        <f t="shared" si="8"/>
        <v>1</v>
      </c>
      <c r="I282">
        <f>IF(H282=1,COUNTIF($H$3:H282,1),"")</f>
        <v>280</v>
      </c>
      <c r="J282" t="str">
        <f>IFERROR(INDEX(Tableau2[Rechercher],MATCH(ROWS($I$3:I282),Tableau2[Position],0)),"")</f>
        <v>TBD280</v>
      </c>
      <c r="K282" s="18">
        <f>Tableau2[[#This Row],[N°ARTICLE]]</f>
        <v>1280</v>
      </c>
    </row>
    <row r="283" spans="1:11" x14ac:dyDescent="0.25">
      <c r="A283" s="6">
        <v>1281</v>
      </c>
      <c r="B283" t="s">
        <v>1071</v>
      </c>
      <c r="C283" t="s">
        <v>382</v>
      </c>
      <c r="D283" t="s">
        <v>30</v>
      </c>
      <c r="E283">
        <v>1</v>
      </c>
      <c r="F283">
        <v>281</v>
      </c>
      <c r="G283" t="str">
        <f t="shared" si="9"/>
        <v>UBD281</v>
      </c>
      <c r="H283">
        <f t="shared" si="8"/>
        <v>1</v>
      </c>
      <c r="I283">
        <f>IF(H283=1,COUNTIF($H$3:H283,1),"")</f>
        <v>281</v>
      </c>
      <c r="J283" t="str">
        <f>IFERROR(INDEX(Tableau2[Rechercher],MATCH(ROWS($I$3:I283),Tableau2[Position],0)),"")</f>
        <v>UBD281</v>
      </c>
      <c r="K283" s="18">
        <f>Tableau2[[#This Row],[N°ARTICLE]]</f>
        <v>1281</v>
      </c>
    </row>
    <row r="284" spans="1:11" x14ac:dyDescent="0.25">
      <c r="A284" s="6">
        <v>1282</v>
      </c>
      <c r="B284" t="s">
        <v>1072</v>
      </c>
      <c r="C284" t="s">
        <v>383</v>
      </c>
      <c r="D284" t="s">
        <v>30</v>
      </c>
      <c r="E284">
        <v>1</v>
      </c>
      <c r="F284">
        <v>282</v>
      </c>
      <c r="G284" t="str">
        <f t="shared" si="9"/>
        <v>VBD282</v>
      </c>
      <c r="H284">
        <f t="shared" si="8"/>
        <v>1</v>
      </c>
      <c r="I284">
        <f>IF(H284=1,COUNTIF($H$3:H284,1),"")</f>
        <v>282</v>
      </c>
      <c r="J284" t="str">
        <f>IFERROR(INDEX(Tableau2[Rechercher],MATCH(ROWS($I$3:I284),Tableau2[Position],0)),"")</f>
        <v>VBD282</v>
      </c>
      <c r="K284" s="18">
        <f>Tableau2[[#This Row],[N°ARTICLE]]</f>
        <v>1282</v>
      </c>
    </row>
    <row r="285" spans="1:11" x14ac:dyDescent="0.25">
      <c r="A285" s="6">
        <v>1283</v>
      </c>
      <c r="B285" t="s">
        <v>1073</v>
      </c>
      <c r="C285" t="s">
        <v>384</v>
      </c>
      <c r="D285" t="s">
        <v>50</v>
      </c>
      <c r="E285">
        <v>1</v>
      </c>
      <c r="F285">
        <v>283</v>
      </c>
      <c r="G285" t="str">
        <f t="shared" si="9"/>
        <v>WBD283</v>
      </c>
      <c r="H285">
        <f t="shared" si="8"/>
        <v>1</v>
      </c>
      <c r="I285">
        <f>IF(H285=1,COUNTIF($H$3:H285,1),"")</f>
        <v>283</v>
      </c>
      <c r="J285" t="str">
        <f>IFERROR(INDEX(Tableau2[Rechercher],MATCH(ROWS($I$3:I285),Tableau2[Position],0)),"")</f>
        <v>WBD283</v>
      </c>
      <c r="K285" s="18">
        <f>Tableau2[[#This Row],[N°ARTICLE]]</f>
        <v>1283</v>
      </c>
    </row>
    <row r="286" spans="1:11" x14ac:dyDescent="0.25">
      <c r="A286" s="6">
        <v>1284</v>
      </c>
      <c r="B286" t="s">
        <v>1074</v>
      </c>
      <c r="C286" t="s">
        <v>385</v>
      </c>
      <c r="D286" t="s">
        <v>39</v>
      </c>
      <c r="E286">
        <v>1</v>
      </c>
      <c r="F286">
        <v>284</v>
      </c>
      <c r="G286" t="str">
        <f t="shared" si="9"/>
        <v>XBD284</v>
      </c>
      <c r="H286">
        <f t="shared" si="8"/>
        <v>1</v>
      </c>
      <c r="I286">
        <f>IF(H286=1,COUNTIF($H$3:H286,1),"")</f>
        <v>284</v>
      </c>
      <c r="J286" t="str">
        <f>IFERROR(INDEX(Tableau2[Rechercher],MATCH(ROWS($I$3:I286),Tableau2[Position],0)),"")</f>
        <v>XBD284</v>
      </c>
      <c r="K286" s="18">
        <f>Tableau2[[#This Row],[N°ARTICLE]]</f>
        <v>1284</v>
      </c>
    </row>
    <row r="287" spans="1:11" x14ac:dyDescent="0.25">
      <c r="A287" s="6">
        <v>1285</v>
      </c>
      <c r="B287" t="s">
        <v>1075</v>
      </c>
      <c r="C287" t="s">
        <v>386</v>
      </c>
      <c r="D287" t="s">
        <v>39</v>
      </c>
      <c r="E287">
        <v>1</v>
      </c>
      <c r="F287">
        <v>285</v>
      </c>
      <c r="G287" t="str">
        <f t="shared" si="9"/>
        <v>YBD285</v>
      </c>
      <c r="H287">
        <f t="shared" si="8"/>
        <v>1</v>
      </c>
      <c r="I287">
        <f>IF(H287=1,COUNTIF($H$3:H287,1),"")</f>
        <v>285</v>
      </c>
      <c r="J287" t="str">
        <f>IFERROR(INDEX(Tableau2[Rechercher],MATCH(ROWS($I$3:I287),Tableau2[Position],0)),"")</f>
        <v>YBD285</v>
      </c>
      <c r="K287" s="18">
        <f>Tableau2[[#This Row],[N°ARTICLE]]</f>
        <v>1285</v>
      </c>
    </row>
    <row r="288" spans="1:11" x14ac:dyDescent="0.25">
      <c r="A288" s="6">
        <v>1286</v>
      </c>
      <c r="B288" t="s">
        <v>1076</v>
      </c>
      <c r="C288" t="s">
        <v>387</v>
      </c>
      <c r="D288" t="s">
        <v>39</v>
      </c>
      <c r="E288">
        <v>1</v>
      </c>
      <c r="F288">
        <v>286</v>
      </c>
      <c r="G288" t="str">
        <f t="shared" si="9"/>
        <v>ZBD286</v>
      </c>
      <c r="H288">
        <f t="shared" si="8"/>
        <v>1</v>
      </c>
      <c r="I288">
        <f>IF(H288=1,COUNTIF($H$3:H288,1),"")</f>
        <v>286</v>
      </c>
      <c r="J288" t="str">
        <f>IFERROR(INDEX(Tableau2[Rechercher],MATCH(ROWS($I$3:I288),Tableau2[Position],0)),"")</f>
        <v>ZBD286</v>
      </c>
      <c r="K288" s="18">
        <f>Tableau2[[#This Row],[N°ARTICLE]]</f>
        <v>1286</v>
      </c>
    </row>
    <row r="289" spans="1:11" x14ac:dyDescent="0.25">
      <c r="A289" s="6">
        <v>1287</v>
      </c>
      <c r="B289" t="s">
        <v>1077</v>
      </c>
      <c r="C289" t="s">
        <v>388</v>
      </c>
      <c r="D289" t="s">
        <v>22</v>
      </c>
      <c r="E289">
        <v>2</v>
      </c>
      <c r="F289">
        <v>287</v>
      </c>
      <c r="G289" t="str">
        <f t="shared" si="9"/>
        <v>ABD287</v>
      </c>
      <c r="H289">
        <f t="shared" si="8"/>
        <v>1</v>
      </c>
      <c r="I289">
        <f>IF(H289=1,COUNTIF($H$3:H289,1),"")</f>
        <v>287</v>
      </c>
      <c r="J289" t="str">
        <f>IFERROR(INDEX(Tableau2[Rechercher],MATCH(ROWS($I$3:I289),Tableau2[Position],0)),"")</f>
        <v>ABD287</v>
      </c>
      <c r="K289" s="18">
        <f>Tableau2[[#This Row],[N°ARTICLE]]</f>
        <v>1287</v>
      </c>
    </row>
    <row r="290" spans="1:11" x14ac:dyDescent="0.25">
      <c r="A290" s="6">
        <v>1288</v>
      </c>
      <c r="B290" t="s">
        <v>1078</v>
      </c>
      <c r="C290" t="s">
        <v>389</v>
      </c>
      <c r="D290" t="s">
        <v>22</v>
      </c>
      <c r="E290">
        <v>2</v>
      </c>
      <c r="F290">
        <v>288</v>
      </c>
      <c r="G290" t="str">
        <f t="shared" si="9"/>
        <v>BBD288</v>
      </c>
      <c r="H290">
        <f t="shared" si="8"/>
        <v>1</v>
      </c>
      <c r="I290">
        <f>IF(H290=1,COUNTIF($H$3:H290,1),"")</f>
        <v>288</v>
      </c>
      <c r="J290" t="str">
        <f>IFERROR(INDEX(Tableau2[Rechercher],MATCH(ROWS($I$3:I290),Tableau2[Position],0)),"")</f>
        <v>BBD288</v>
      </c>
      <c r="K290" s="18">
        <f>Tableau2[[#This Row],[N°ARTICLE]]</f>
        <v>1288</v>
      </c>
    </row>
    <row r="291" spans="1:11" x14ac:dyDescent="0.25">
      <c r="A291" s="6">
        <v>1289</v>
      </c>
      <c r="B291" t="s">
        <v>1079</v>
      </c>
      <c r="C291" t="s">
        <v>390</v>
      </c>
      <c r="D291" t="s">
        <v>22</v>
      </c>
      <c r="E291">
        <v>2</v>
      </c>
      <c r="F291">
        <v>289</v>
      </c>
      <c r="G291" t="str">
        <f t="shared" si="9"/>
        <v>CBD289</v>
      </c>
      <c r="H291">
        <f t="shared" si="8"/>
        <v>1</v>
      </c>
      <c r="I291">
        <f>IF(H291=1,COUNTIF($H$3:H291,1),"")</f>
        <v>289</v>
      </c>
      <c r="J291" t="str">
        <f>IFERROR(INDEX(Tableau2[Rechercher],MATCH(ROWS($I$3:I291),Tableau2[Position],0)),"")</f>
        <v>CBD289</v>
      </c>
      <c r="K291" s="18">
        <f>Tableau2[[#This Row],[N°ARTICLE]]</f>
        <v>1289</v>
      </c>
    </row>
    <row r="292" spans="1:11" x14ac:dyDescent="0.25">
      <c r="A292" s="6">
        <v>1290</v>
      </c>
      <c r="B292" t="s">
        <v>1080</v>
      </c>
      <c r="C292" t="s">
        <v>391</v>
      </c>
      <c r="D292" t="s">
        <v>22</v>
      </c>
      <c r="E292">
        <v>2</v>
      </c>
      <c r="F292">
        <v>290</v>
      </c>
      <c r="G292" t="str">
        <f t="shared" si="9"/>
        <v>DBD290</v>
      </c>
      <c r="H292">
        <f t="shared" si="8"/>
        <v>1</v>
      </c>
      <c r="I292">
        <f>IF(H292=1,COUNTIF($H$3:H292,1),"")</f>
        <v>290</v>
      </c>
      <c r="J292" t="str">
        <f>IFERROR(INDEX(Tableau2[Rechercher],MATCH(ROWS($I$3:I292),Tableau2[Position],0)),"")</f>
        <v>DBD290</v>
      </c>
      <c r="K292" s="18">
        <f>Tableau2[[#This Row],[N°ARTICLE]]</f>
        <v>1290</v>
      </c>
    </row>
    <row r="293" spans="1:11" x14ac:dyDescent="0.25">
      <c r="A293" s="6">
        <v>1291</v>
      </c>
      <c r="B293" t="s">
        <v>1081</v>
      </c>
      <c r="C293" t="s">
        <v>392</v>
      </c>
      <c r="D293" t="s">
        <v>22</v>
      </c>
      <c r="E293">
        <v>2</v>
      </c>
      <c r="F293">
        <v>291</v>
      </c>
      <c r="G293" t="str">
        <f t="shared" si="9"/>
        <v>EBD291</v>
      </c>
      <c r="H293">
        <f t="shared" si="8"/>
        <v>1</v>
      </c>
      <c r="I293">
        <f>IF(H293=1,COUNTIF($H$3:H293,1),"")</f>
        <v>291</v>
      </c>
      <c r="J293" t="str">
        <f>IFERROR(INDEX(Tableau2[Rechercher],MATCH(ROWS($I$3:I293),Tableau2[Position],0)),"")</f>
        <v>EBD291</v>
      </c>
      <c r="K293" s="18">
        <f>Tableau2[[#This Row],[N°ARTICLE]]</f>
        <v>1291</v>
      </c>
    </row>
    <row r="294" spans="1:11" x14ac:dyDescent="0.25">
      <c r="A294" s="6">
        <v>1292</v>
      </c>
      <c r="B294" t="s">
        <v>1082</v>
      </c>
      <c r="C294" t="s">
        <v>393</v>
      </c>
      <c r="D294" t="s">
        <v>22</v>
      </c>
      <c r="E294">
        <v>2</v>
      </c>
      <c r="F294">
        <v>292</v>
      </c>
      <c r="G294" t="str">
        <f t="shared" si="9"/>
        <v>FBD292</v>
      </c>
      <c r="H294">
        <f t="shared" si="8"/>
        <v>1</v>
      </c>
      <c r="I294">
        <f>IF(H294=1,COUNTIF($H$3:H294,1),"")</f>
        <v>292</v>
      </c>
      <c r="J294" t="str">
        <f>IFERROR(INDEX(Tableau2[Rechercher],MATCH(ROWS($I$3:I294),Tableau2[Position],0)),"")</f>
        <v>FBD292</v>
      </c>
      <c r="K294" s="18">
        <f>Tableau2[[#This Row],[N°ARTICLE]]</f>
        <v>1292</v>
      </c>
    </row>
    <row r="295" spans="1:11" x14ac:dyDescent="0.25">
      <c r="A295" s="6">
        <v>1293</v>
      </c>
      <c r="B295" t="s">
        <v>1083</v>
      </c>
      <c r="C295" t="s">
        <v>394</v>
      </c>
      <c r="D295" t="s">
        <v>22</v>
      </c>
      <c r="E295">
        <v>2</v>
      </c>
      <c r="F295">
        <v>293</v>
      </c>
      <c r="G295" t="str">
        <f t="shared" si="9"/>
        <v>GBD293</v>
      </c>
      <c r="H295">
        <f t="shared" si="8"/>
        <v>1</v>
      </c>
      <c r="I295">
        <f>IF(H295=1,COUNTIF($H$3:H295,1),"")</f>
        <v>293</v>
      </c>
      <c r="J295" t="str">
        <f>IFERROR(INDEX(Tableau2[Rechercher],MATCH(ROWS($I$3:I295),Tableau2[Position],0)),"")</f>
        <v>GBD293</v>
      </c>
      <c r="K295" s="18">
        <f>Tableau2[[#This Row],[N°ARTICLE]]</f>
        <v>1293</v>
      </c>
    </row>
    <row r="296" spans="1:11" x14ac:dyDescent="0.25">
      <c r="A296" s="6">
        <v>1294</v>
      </c>
      <c r="B296" t="s">
        <v>1084</v>
      </c>
      <c r="C296" t="s">
        <v>395</v>
      </c>
      <c r="D296" t="s">
        <v>22</v>
      </c>
      <c r="E296">
        <v>2</v>
      </c>
      <c r="F296">
        <v>294</v>
      </c>
      <c r="G296" t="str">
        <f t="shared" si="9"/>
        <v>HBD294</v>
      </c>
      <c r="H296">
        <f t="shared" si="8"/>
        <v>1</v>
      </c>
      <c r="I296">
        <f>IF(H296=1,COUNTIF($H$3:H296,1),"")</f>
        <v>294</v>
      </c>
      <c r="J296" t="str">
        <f>IFERROR(INDEX(Tableau2[Rechercher],MATCH(ROWS($I$3:I296),Tableau2[Position],0)),"")</f>
        <v>HBD294</v>
      </c>
      <c r="K296" s="18">
        <f>Tableau2[[#This Row],[N°ARTICLE]]</f>
        <v>1294</v>
      </c>
    </row>
    <row r="297" spans="1:11" x14ac:dyDescent="0.25">
      <c r="A297" s="6">
        <v>1295</v>
      </c>
      <c r="B297" t="s">
        <v>1085</v>
      </c>
      <c r="C297" t="s">
        <v>396</v>
      </c>
      <c r="D297" t="s">
        <v>22</v>
      </c>
      <c r="E297">
        <v>2</v>
      </c>
      <c r="F297">
        <v>295</v>
      </c>
      <c r="G297" t="str">
        <f t="shared" si="9"/>
        <v>IBD295</v>
      </c>
      <c r="H297">
        <f t="shared" si="8"/>
        <v>1</v>
      </c>
      <c r="I297">
        <f>IF(H297=1,COUNTIF($H$3:H297,1),"")</f>
        <v>295</v>
      </c>
      <c r="J297" t="str">
        <f>IFERROR(INDEX(Tableau2[Rechercher],MATCH(ROWS($I$3:I297),Tableau2[Position],0)),"")</f>
        <v>IBD295</v>
      </c>
      <c r="K297" s="18">
        <f>Tableau2[[#This Row],[N°ARTICLE]]</f>
        <v>1295</v>
      </c>
    </row>
    <row r="298" spans="1:11" x14ac:dyDescent="0.25">
      <c r="A298" s="6">
        <v>1296</v>
      </c>
      <c r="B298" t="s">
        <v>1086</v>
      </c>
      <c r="C298" t="s">
        <v>397</v>
      </c>
      <c r="D298" t="s">
        <v>22</v>
      </c>
      <c r="E298">
        <v>2</v>
      </c>
      <c r="F298">
        <v>296</v>
      </c>
      <c r="G298" t="str">
        <f t="shared" si="9"/>
        <v>JBD296</v>
      </c>
      <c r="H298">
        <f t="shared" si="8"/>
        <v>1</v>
      </c>
      <c r="I298">
        <f>IF(H298=1,COUNTIF($H$3:H298,1),"")</f>
        <v>296</v>
      </c>
      <c r="J298" t="str">
        <f>IFERROR(INDEX(Tableau2[Rechercher],MATCH(ROWS($I$3:I298),Tableau2[Position],0)),"")</f>
        <v>JBD296</v>
      </c>
      <c r="K298" s="18">
        <f>Tableau2[[#This Row],[N°ARTICLE]]</f>
        <v>1296</v>
      </c>
    </row>
    <row r="299" spans="1:11" x14ac:dyDescent="0.25">
      <c r="A299" s="6">
        <v>1297</v>
      </c>
      <c r="B299" t="s">
        <v>1087</v>
      </c>
      <c r="C299" t="s">
        <v>398</v>
      </c>
      <c r="D299" t="s">
        <v>22</v>
      </c>
      <c r="E299">
        <v>2</v>
      </c>
      <c r="F299">
        <v>297</v>
      </c>
      <c r="G299" t="str">
        <f t="shared" si="9"/>
        <v>KBD297</v>
      </c>
      <c r="H299">
        <f t="shared" si="8"/>
        <v>1</v>
      </c>
      <c r="I299">
        <f>IF(H299=1,COUNTIF($H$3:H299,1),"")</f>
        <v>297</v>
      </c>
      <c r="J299" t="str">
        <f>IFERROR(INDEX(Tableau2[Rechercher],MATCH(ROWS($I$3:I299),Tableau2[Position],0)),"")</f>
        <v>KBD297</v>
      </c>
      <c r="K299" s="18">
        <f>Tableau2[[#This Row],[N°ARTICLE]]</f>
        <v>1297</v>
      </c>
    </row>
    <row r="300" spans="1:11" x14ac:dyDescent="0.25">
      <c r="A300" s="6">
        <v>1298</v>
      </c>
      <c r="B300" t="s">
        <v>1088</v>
      </c>
      <c r="C300" t="s">
        <v>399</v>
      </c>
      <c r="D300" t="s">
        <v>39</v>
      </c>
      <c r="E300">
        <v>1</v>
      </c>
      <c r="F300">
        <v>298</v>
      </c>
      <c r="G300" t="str">
        <f t="shared" si="9"/>
        <v>LBD298</v>
      </c>
      <c r="H300">
        <f t="shared" si="8"/>
        <v>1</v>
      </c>
      <c r="I300">
        <f>IF(H300=1,COUNTIF($H$3:H300,1),"")</f>
        <v>298</v>
      </c>
      <c r="J300" t="str">
        <f>IFERROR(INDEX(Tableau2[Rechercher],MATCH(ROWS($I$3:I300),Tableau2[Position],0)),"")</f>
        <v>LBD298</v>
      </c>
      <c r="K300" s="18">
        <f>Tableau2[[#This Row],[N°ARTICLE]]</f>
        <v>1298</v>
      </c>
    </row>
    <row r="301" spans="1:11" x14ac:dyDescent="0.25">
      <c r="A301" s="6">
        <v>1299</v>
      </c>
      <c r="B301" t="s">
        <v>1089</v>
      </c>
      <c r="C301" t="s">
        <v>400</v>
      </c>
      <c r="D301" t="s">
        <v>39</v>
      </c>
      <c r="E301">
        <v>1</v>
      </c>
      <c r="F301">
        <v>299</v>
      </c>
      <c r="G301" t="str">
        <f t="shared" si="9"/>
        <v>mBD299</v>
      </c>
      <c r="H301">
        <f t="shared" si="8"/>
        <v>1</v>
      </c>
      <c r="I301">
        <f>IF(H301=1,COUNTIF($H$3:H301,1),"")</f>
        <v>299</v>
      </c>
      <c r="J301" t="str">
        <f>IFERROR(INDEX(Tableau2[Rechercher],MATCH(ROWS($I$3:I301),Tableau2[Position],0)),"")</f>
        <v>mBD299</v>
      </c>
      <c r="K301" s="18">
        <f>Tableau2[[#This Row],[N°ARTICLE]]</f>
        <v>1299</v>
      </c>
    </row>
    <row r="302" spans="1:11" x14ac:dyDescent="0.25">
      <c r="A302" s="6">
        <v>1300</v>
      </c>
      <c r="B302" t="s">
        <v>1090</v>
      </c>
      <c r="C302" t="s">
        <v>401</v>
      </c>
      <c r="D302" t="s">
        <v>39</v>
      </c>
      <c r="E302">
        <v>1</v>
      </c>
      <c r="F302">
        <v>300</v>
      </c>
      <c r="G302" t="str">
        <f t="shared" si="9"/>
        <v>nBD300</v>
      </c>
      <c r="H302">
        <f t="shared" si="8"/>
        <v>1</v>
      </c>
      <c r="I302">
        <f>IF(H302=1,COUNTIF($H$3:H302,1),"")</f>
        <v>300</v>
      </c>
      <c r="J302" t="str">
        <f>IFERROR(INDEX(Tableau2[Rechercher],MATCH(ROWS($I$3:I302),Tableau2[Position],0)),"")</f>
        <v>nBD300</v>
      </c>
      <c r="K302" s="18">
        <f>Tableau2[[#This Row],[N°ARTICLE]]</f>
        <v>1300</v>
      </c>
    </row>
    <row r="303" spans="1:11" x14ac:dyDescent="0.25">
      <c r="A303" s="6">
        <v>1301</v>
      </c>
      <c r="B303" t="s">
        <v>1091</v>
      </c>
      <c r="C303" t="s">
        <v>402</v>
      </c>
      <c r="D303" t="s">
        <v>27</v>
      </c>
      <c r="E303">
        <v>2</v>
      </c>
      <c r="F303">
        <v>301</v>
      </c>
      <c r="G303" t="str">
        <f t="shared" si="9"/>
        <v>OBD301</v>
      </c>
      <c r="H303">
        <f t="shared" si="8"/>
        <v>1</v>
      </c>
      <c r="I303">
        <f>IF(H303=1,COUNTIF($H$3:H303,1),"")</f>
        <v>301</v>
      </c>
      <c r="J303" t="str">
        <f>IFERROR(INDEX(Tableau2[Rechercher],MATCH(ROWS($I$3:I303),Tableau2[Position],0)),"")</f>
        <v>OBD301</v>
      </c>
      <c r="K303" s="18">
        <f>Tableau2[[#This Row],[N°ARTICLE]]</f>
        <v>1301</v>
      </c>
    </row>
    <row r="304" spans="1:11" x14ac:dyDescent="0.25">
      <c r="A304" s="6">
        <v>1302</v>
      </c>
      <c r="B304" t="s">
        <v>1092</v>
      </c>
      <c r="C304" t="s">
        <v>403</v>
      </c>
      <c r="D304" t="s">
        <v>27</v>
      </c>
      <c r="E304">
        <v>2</v>
      </c>
      <c r="F304">
        <v>302</v>
      </c>
      <c r="G304" t="str">
        <f t="shared" si="9"/>
        <v>PBD302</v>
      </c>
      <c r="H304">
        <f t="shared" si="8"/>
        <v>1</v>
      </c>
      <c r="I304">
        <f>IF(H304=1,COUNTIF($H$3:H304,1),"")</f>
        <v>302</v>
      </c>
      <c r="J304" t="str">
        <f>IFERROR(INDEX(Tableau2[Rechercher],MATCH(ROWS($I$3:I304),Tableau2[Position],0)),"")</f>
        <v>PBD302</v>
      </c>
      <c r="K304" s="18">
        <f>Tableau2[[#This Row],[N°ARTICLE]]</f>
        <v>1302</v>
      </c>
    </row>
    <row r="305" spans="1:11" x14ac:dyDescent="0.25">
      <c r="A305" s="6">
        <v>1303</v>
      </c>
      <c r="B305" t="s">
        <v>1093</v>
      </c>
      <c r="C305" t="s">
        <v>404</v>
      </c>
      <c r="D305" t="s">
        <v>25</v>
      </c>
      <c r="E305">
        <v>1</v>
      </c>
      <c r="F305">
        <v>303</v>
      </c>
      <c r="G305" t="str">
        <f t="shared" si="9"/>
        <v>QBD303</v>
      </c>
      <c r="H305">
        <f t="shared" si="8"/>
        <v>1</v>
      </c>
      <c r="I305">
        <f>IF(H305=1,COUNTIF($H$3:H305,1),"")</f>
        <v>303</v>
      </c>
      <c r="J305" t="str">
        <f>IFERROR(INDEX(Tableau2[Rechercher],MATCH(ROWS($I$3:I305),Tableau2[Position],0)),"")</f>
        <v>QBD303</v>
      </c>
      <c r="K305" s="18">
        <f>Tableau2[[#This Row],[N°ARTICLE]]</f>
        <v>1303</v>
      </c>
    </row>
    <row r="306" spans="1:11" x14ac:dyDescent="0.25">
      <c r="A306" s="6">
        <v>1304</v>
      </c>
      <c r="B306" t="s">
        <v>1094</v>
      </c>
      <c r="C306" t="s">
        <v>405</v>
      </c>
      <c r="D306" t="s">
        <v>26</v>
      </c>
      <c r="E306">
        <v>1</v>
      </c>
      <c r="F306">
        <v>304</v>
      </c>
      <c r="G306" t="str">
        <f t="shared" si="9"/>
        <v>RBD304</v>
      </c>
      <c r="H306">
        <f t="shared" si="8"/>
        <v>1</v>
      </c>
      <c r="I306">
        <f>IF(H306=1,COUNTIF($H$3:H306,1),"")</f>
        <v>304</v>
      </c>
      <c r="J306" t="str">
        <f>IFERROR(INDEX(Tableau2[Rechercher],MATCH(ROWS($I$3:I306),Tableau2[Position],0)),"")</f>
        <v>RBD304</v>
      </c>
      <c r="K306" s="18">
        <f>Tableau2[[#This Row],[N°ARTICLE]]</f>
        <v>1304</v>
      </c>
    </row>
    <row r="307" spans="1:11" x14ac:dyDescent="0.25">
      <c r="A307" s="6">
        <v>1305</v>
      </c>
      <c r="B307" t="s">
        <v>1095</v>
      </c>
      <c r="C307" t="s">
        <v>406</v>
      </c>
      <c r="D307" t="s">
        <v>26</v>
      </c>
      <c r="E307">
        <v>1</v>
      </c>
      <c r="F307">
        <v>305</v>
      </c>
      <c r="G307" t="str">
        <f t="shared" si="9"/>
        <v>SBD305</v>
      </c>
      <c r="H307">
        <f t="shared" si="8"/>
        <v>1</v>
      </c>
      <c r="I307">
        <f>IF(H307=1,COUNTIF($H$3:H307,1),"")</f>
        <v>305</v>
      </c>
      <c r="J307" t="str">
        <f>IFERROR(INDEX(Tableau2[Rechercher],MATCH(ROWS($I$3:I307),Tableau2[Position],0)),"")</f>
        <v>SBD305</v>
      </c>
      <c r="K307" s="18">
        <f>Tableau2[[#This Row],[N°ARTICLE]]</f>
        <v>1305</v>
      </c>
    </row>
    <row r="308" spans="1:11" x14ac:dyDescent="0.25">
      <c r="A308" s="6">
        <v>1306</v>
      </c>
      <c r="B308" t="s">
        <v>1096</v>
      </c>
      <c r="C308" t="s">
        <v>407</v>
      </c>
      <c r="D308" t="s">
        <v>26</v>
      </c>
      <c r="E308">
        <v>1</v>
      </c>
      <c r="F308">
        <v>306</v>
      </c>
      <c r="G308" t="str">
        <f t="shared" si="9"/>
        <v>TBD306</v>
      </c>
      <c r="H308">
        <f t="shared" si="8"/>
        <v>1</v>
      </c>
      <c r="I308">
        <f>IF(H308=1,COUNTIF($H$3:H308,1),"")</f>
        <v>306</v>
      </c>
      <c r="J308" t="str">
        <f>IFERROR(INDEX(Tableau2[Rechercher],MATCH(ROWS($I$3:I308),Tableau2[Position],0)),"")</f>
        <v>TBD306</v>
      </c>
      <c r="K308" s="18">
        <f>Tableau2[[#This Row],[N°ARTICLE]]</f>
        <v>1306</v>
      </c>
    </row>
    <row r="309" spans="1:11" x14ac:dyDescent="0.25">
      <c r="A309" s="6">
        <v>1307</v>
      </c>
      <c r="B309" t="s">
        <v>1097</v>
      </c>
      <c r="C309" t="s">
        <v>408</v>
      </c>
      <c r="D309" t="s">
        <v>26</v>
      </c>
      <c r="E309">
        <v>1</v>
      </c>
      <c r="F309">
        <v>307</v>
      </c>
      <c r="G309" t="str">
        <f t="shared" si="9"/>
        <v>UBD307</v>
      </c>
      <c r="H309">
        <f t="shared" si="8"/>
        <v>1</v>
      </c>
      <c r="I309">
        <f>IF(H309=1,COUNTIF($H$3:H309,1),"")</f>
        <v>307</v>
      </c>
      <c r="J309" t="str">
        <f>IFERROR(INDEX(Tableau2[Rechercher],MATCH(ROWS($I$3:I309),Tableau2[Position],0)),"")</f>
        <v>UBD307</v>
      </c>
      <c r="K309" s="18">
        <f>Tableau2[[#This Row],[N°ARTICLE]]</f>
        <v>1307</v>
      </c>
    </row>
    <row r="310" spans="1:11" x14ac:dyDescent="0.25">
      <c r="A310" s="6">
        <v>1308</v>
      </c>
      <c r="B310" t="s">
        <v>1098</v>
      </c>
      <c r="C310" t="s">
        <v>409</v>
      </c>
      <c r="D310" t="s">
        <v>26</v>
      </c>
      <c r="E310">
        <v>1</v>
      </c>
      <c r="F310">
        <v>308</v>
      </c>
      <c r="G310" t="str">
        <f t="shared" si="9"/>
        <v>VBD308</v>
      </c>
      <c r="H310">
        <f t="shared" si="8"/>
        <v>1</v>
      </c>
      <c r="I310">
        <f>IF(H310=1,COUNTIF($H$3:H310,1),"")</f>
        <v>308</v>
      </c>
      <c r="J310" t="str">
        <f>IFERROR(INDEX(Tableau2[Rechercher],MATCH(ROWS($I$3:I310),Tableau2[Position],0)),"")</f>
        <v>VBD308</v>
      </c>
      <c r="K310" s="18">
        <f>Tableau2[[#This Row],[N°ARTICLE]]</f>
        <v>1308</v>
      </c>
    </row>
    <row r="311" spans="1:11" x14ac:dyDescent="0.25">
      <c r="A311" s="6">
        <v>1309</v>
      </c>
      <c r="B311" t="s">
        <v>1099</v>
      </c>
      <c r="C311" t="s">
        <v>410</v>
      </c>
      <c r="D311" t="s">
        <v>22</v>
      </c>
      <c r="E311">
        <v>1</v>
      </c>
      <c r="F311">
        <v>309</v>
      </c>
      <c r="G311" t="str">
        <f t="shared" si="9"/>
        <v>WBD309</v>
      </c>
      <c r="H311">
        <f t="shared" si="8"/>
        <v>1</v>
      </c>
      <c r="I311">
        <f>IF(H311=1,COUNTIF($H$3:H311,1),"")</f>
        <v>309</v>
      </c>
      <c r="J311" t="str">
        <f>IFERROR(INDEX(Tableau2[Rechercher],MATCH(ROWS($I$3:I311),Tableau2[Position],0)),"")</f>
        <v>WBD309</v>
      </c>
      <c r="K311" s="18">
        <f>Tableau2[[#This Row],[N°ARTICLE]]</f>
        <v>1309</v>
      </c>
    </row>
    <row r="312" spans="1:11" x14ac:dyDescent="0.25">
      <c r="A312" s="6">
        <v>1310</v>
      </c>
      <c r="B312" t="s">
        <v>1100</v>
      </c>
      <c r="C312" t="s">
        <v>411</v>
      </c>
      <c r="D312" t="s">
        <v>30</v>
      </c>
      <c r="E312">
        <v>1</v>
      </c>
      <c r="F312">
        <v>310</v>
      </c>
      <c r="G312" t="str">
        <f t="shared" si="9"/>
        <v>XBD310</v>
      </c>
      <c r="H312">
        <f t="shared" si="8"/>
        <v>1</v>
      </c>
      <c r="I312">
        <f>IF(H312=1,COUNTIF($H$3:H312,1),"")</f>
        <v>310</v>
      </c>
      <c r="J312" t="str">
        <f>IFERROR(INDEX(Tableau2[Rechercher],MATCH(ROWS($I$3:I312),Tableau2[Position],0)),"")</f>
        <v>XBD310</v>
      </c>
      <c r="K312" s="18">
        <f>Tableau2[[#This Row],[N°ARTICLE]]</f>
        <v>1310</v>
      </c>
    </row>
    <row r="313" spans="1:11" x14ac:dyDescent="0.25">
      <c r="A313" s="6">
        <v>1311</v>
      </c>
      <c r="B313" t="s">
        <v>1101</v>
      </c>
      <c r="C313" t="s">
        <v>412</v>
      </c>
      <c r="D313" t="s">
        <v>30</v>
      </c>
      <c r="E313">
        <v>1</v>
      </c>
      <c r="F313">
        <v>311</v>
      </c>
      <c r="G313" t="str">
        <f t="shared" si="9"/>
        <v>YBD311</v>
      </c>
      <c r="H313">
        <f t="shared" si="8"/>
        <v>1</v>
      </c>
      <c r="I313">
        <f>IF(H313=1,COUNTIF($H$3:H313,1),"")</f>
        <v>311</v>
      </c>
      <c r="J313" t="str">
        <f>IFERROR(INDEX(Tableau2[Rechercher],MATCH(ROWS($I$3:I313),Tableau2[Position],0)),"")</f>
        <v>YBD311</v>
      </c>
      <c r="K313" s="18">
        <f>Tableau2[[#This Row],[N°ARTICLE]]</f>
        <v>1311</v>
      </c>
    </row>
    <row r="314" spans="1:11" x14ac:dyDescent="0.25">
      <c r="A314" s="6">
        <v>1312</v>
      </c>
      <c r="B314" t="s">
        <v>1102</v>
      </c>
      <c r="C314" t="s">
        <v>413</v>
      </c>
      <c r="D314" t="s">
        <v>61</v>
      </c>
      <c r="E314">
        <v>2</v>
      </c>
      <c r="F314">
        <v>312</v>
      </c>
      <c r="G314" t="str">
        <f t="shared" si="9"/>
        <v>ZBD312</v>
      </c>
      <c r="H314">
        <f t="shared" si="8"/>
        <v>1</v>
      </c>
      <c r="I314">
        <f>IF(H314=1,COUNTIF($H$3:H314,1),"")</f>
        <v>312</v>
      </c>
      <c r="J314" t="str">
        <f>IFERROR(INDEX(Tableau2[Rechercher],MATCH(ROWS($I$3:I314),Tableau2[Position],0)),"")</f>
        <v>ZBD312</v>
      </c>
      <c r="K314" s="18">
        <f>Tableau2[[#This Row],[N°ARTICLE]]</f>
        <v>1312</v>
      </c>
    </row>
    <row r="315" spans="1:11" x14ac:dyDescent="0.25">
      <c r="A315" s="6">
        <v>1313</v>
      </c>
      <c r="B315" t="s">
        <v>1103</v>
      </c>
      <c r="C315" t="s">
        <v>414</v>
      </c>
      <c r="D315" t="s">
        <v>22</v>
      </c>
      <c r="E315">
        <v>1</v>
      </c>
      <c r="F315">
        <v>313</v>
      </c>
      <c r="G315" t="str">
        <f t="shared" si="9"/>
        <v>ABD313</v>
      </c>
      <c r="H315">
        <f t="shared" si="8"/>
        <v>1</v>
      </c>
      <c r="I315">
        <f>IF(H315=1,COUNTIF($H$3:H315,1),"")</f>
        <v>313</v>
      </c>
      <c r="J315" t="str">
        <f>IFERROR(INDEX(Tableau2[Rechercher],MATCH(ROWS($I$3:I315),Tableau2[Position],0)),"")</f>
        <v>ABD313</v>
      </c>
      <c r="K315" s="18">
        <f>Tableau2[[#This Row],[N°ARTICLE]]</f>
        <v>1313</v>
      </c>
    </row>
    <row r="316" spans="1:11" x14ac:dyDescent="0.25">
      <c r="A316" s="6">
        <v>1314</v>
      </c>
      <c r="B316" t="s">
        <v>1104</v>
      </c>
      <c r="C316" t="s">
        <v>415</v>
      </c>
      <c r="D316" t="s">
        <v>22</v>
      </c>
      <c r="E316">
        <v>1</v>
      </c>
      <c r="F316">
        <v>314</v>
      </c>
      <c r="G316" t="str">
        <f t="shared" si="9"/>
        <v>BBD314</v>
      </c>
      <c r="H316">
        <f t="shared" si="8"/>
        <v>1</v>
      </c>
      <c r="I316">
        <f>IF(H316=1,COUNTIF($H$3:H316,1),"")</f>
        <v>314</v>
      </c>
      <c r="J316" t="str">
        <f>IFERROR(INDEX(Tableau2[Rechercher],MATCH(ROWS($I$3:I316),Tableau2[Position],0)),"")</f>
        <v>BBD314</v>
      </c>
      <c r="K316" s="18">
        <f>Tableau2[[#This Row],[N°ARTICLE]]</f>
        <v>1314</v>
      </c>
    </row>
    <row r="317" spans="1:11" x14ac:dyDescent="0.25">
      <c r="A317" s="6">
        <v>1315</v>
      </c>
      <c r="B317" t="s">
        <v>1105</v>
      </c>
      <c r="C317" t="s">
        <v>416</v>
      </c>
      <c r="D317" t="s">
        <v>22</v>
      </c>
      <c r="E317">
        <v>1</v>
      </c>
      <c r="F317">
        <v>315</v>
      </c>
      <c r="G317" t="str">
        <f t="shared" si="9"/>
        <v>CBD315</v>
      </c>
      <c r="H317">
        <f t="shared" si="8"/>
        <v>1</v>
      </c>
      <c r="I317">
        <f>IF(H317=1,COUNTIF($H$3:H317,1),"")</f>
        <v>315</v>
      </c>
      <c r="J317" t="str">
        <f>IFERROR(INDEX(Tableau2[Rechercher],MATCH(ROWS($I$3:I317),Tableau2[Position],0)),"")</f>
        <v>CBD315</v>
      </c>
      <c r="K317" s="18">
        <f>Tableau2[[#This Row],[N°ARTICLE]]</f>
        <v>1315</v>
      </c>
    </row>
    <row r="318" spans="1:11" x14ac:dyDescent="0.25">
      <c r="A318" s="6">
        <v>1316</v>
      </c>
      <c r="B318" t="s">
        <v>1106</v>
      </c>
      <c r="C318" t="s">
        <v>417</v>
      </c>
      <c r="D318" t="s">
        <v>22</v>
      </c>
      <c r="E318">
        <v>1</v>
      </c>
      <c r="F318">
        <v>316</v>
      </c>
      <c r="G318" t="str">
        <f t="shared" si="9"/>
        <v>DBD316</v>
      </c>
      <c r="H318">
        <f t="shared" si="8"/>
        <v>1</v>
      </c>
      <c r="I318">
        <f>IF(H318=1,COUNTIF($H$3:H318,1),"")</f>
        <v>316</v>
      </c>
      <c r="J318" t="str">
        <f>IFERROR(INDEX(Tableau2[Rechercher],MATCH(ROWS($I$3:I318),Tableau2[Position],0)),"")</f>
        <v>DBD316</v>
      </c>
      <c r="K318" s="18">
        <f>Tableau2[[#This Row],[N°ARTICLE]]</f>
        <v>1316</v>
      </c>
    </row>
    <row r="319" spans="1:11" x14ac:dyDescent="0.25">
      <c r="A319" s="6">
        <v>1317</v>
      </c>
      <c r="B319" t="s">
        <v>1107</v>
      </c>
      <c r="C319" t="s">
        <v>418</v>
      </c>
      <c r="D319" t="s">
        <v>22</v>
      </c>
      <c r="E319">
        <v>1</v>
      </c>
      <c r="F319">
        <v>317</v>
      </c>
      <c r="G319" t="str">
        <f t="shared" si="9"/>
        <v>EBD317</v>
      </c>
      <c r="H319">
        <f t="shared" si="8"/>
        <v>1</v>
      </c>
      <c r="I319">
        <f>IF(H319=1,COUNTIF($H$3:H319,1),"")</f>
        <v>317</v>
      </c>
      <c r="J319" t="str">
        <f>IFERROR(INDEX(Tableau2[Rechercher],MATCH(ROWS($I$3:I319),Tableau2[Position],0)),"")</f>
        <v>EBD317</v>
      </c>
      <c r="K319" s="18">
        <f>Tableau2[[#This Row],[N°ARTICLE]]</f>
        <v>1317</v>
      </c>
    </row>
    <row r="320" spans="1:11" x14ac:dyDescent="0.25">
      <c r="A320" s="6">
        <v>1318</v>
      </c>
      <c r="B320" t="s">
        <v>1108</v>
      </c>
      <c r="C320" t="s">
        <v>419</v>
      </c>
      <c r="D320" t="s">
        <v>22</v>
      </c>
      <c r="E320">
        <v>1</v>
      </c>
      <c r="F320">
        <v>318</v>
      </c>
      <c r="G320" t="str">
        <f t="shared" si="9"/>
        <v>FBD318</v>
      </c>
      <c r="H320">
        <f t="shared" si="8"/>
        <v>1</v>
      </c>
      <c r="I320">
        <f>IF(H320=1,COUNTIF($H$3:H320,1),"")</f>
        <v>318</v>
      </c>
      <c r="J320" t="str">
        <f>IFERROR(INDEX(Tableau2[Rechercher],MATCH(ROWS($I$3:I320),Tableau2[Position],0)),"")</f>
        <v>FBD318</v>
      </c>
      <c r="K320" s="18">
        <f>Tableau2[[#This Row],[N°ARTICLE]]</f>
        <v>1318</v>
      </c>
    </row>
    <row r="321" spans="1:11" x14ac:dyDescent="0.25">
      <c r="A321" s="6">
        <v>1319</v>
      </c>
      <c r="B321" t="s">
        <v>1109</v>
      </c>
      <c r="C321" t="s">
        <v>420</v>
      </c>
      <c r="D321" t="s">
        <v>22</v>
      </c>
      <c r="E321">
        <v>1</v>
      </c>
      <c r="F321">
        <v>319</v>
      </c>
      <c r="G321" t="str">
        <f t="shared" si="9"/>
        <v>GBD319</v>
      </c>
      <c r="H321">
        <f t="shared" si="8"/>
        <v>1</v>
      </c>
      <c r="I321">
        <f>IF(H321=1,COUNTIF($H$3:H321,1),"")</f>
        <v>319</v>
      </c>
      <c r="J321" t="str">
        <f>IFERROR(INDEX(Tableau2[Rechercher],MATCH(ROWS($I$3:I321),Tableau2[Position],0)),"")</f>
        <v>GBD319</v>
      </c>
      <c r="K321" s="18">
        <f>Tableau2[[#This Row],[N°ARTICLE]]</f>
        <v>1319</v>
      </c>
    </row>
    <row r="322" spans="1:11" x14ac:dyDescent="0.25">
      <c r="A322" s="6">
        <v>1320</v>
      </c>
      <c r="B322" t="s">
        <v>1110</v>
      </c>
      <c r="C322" t="s">
        <v>421</v>
      </c>
      <c r="D322" t="s">
        <v>22</v>
      </c>
      <c r="E322">
        <v>1</v>
      </c>
      <c r="F322">
        <v>320</v>
      </c>
      <c r="G322" t="str">
        <f t="shared" si="9"/>
        <v>HBD320</v>
      </c>
      <c r="H322">
        <f t="shared" si="8"/>
        <v>1</v>
      </c>
      <c r="I322">
        <f>IF(H322=1,COUNTIF($H$3:H322,1),"")</f>
        <v>320</v>
      </c>
      <c r="J322" t="str">
        <f>IFERROR(INDEX(Tableau2[Rechercher],MATCH(ROWS($I$3:I322),Tableau2[Position],0)),"")</f>
        <v>HBD320</v>
      </c>
      <c r="K322" s="18">
        <f>Tableau2[[#This Row],[N°ARTICLE]]</f>
        <v>1320</v>
      </c>
    </row>
    <row r="323" spans="1:11" x14ac:dyDescent="0.25">
      <c r="A323" s="6">
        <v>1321</v>
      </c>
      <c r="B323" t="s">
        <v>1111</v>
      </c>
      <c r="C323" t="s">
        <v>422</v>
      </c>
      <c r="D323" t="s">
        <v>22</v>
      </c>
      <c r="E323">
        <v>1</v>
      </c>
      <c r="F323">
        <v>321</v>
      </c>
      <c r="G323" t="str">
        <f t="shared" si="9"/>
        <v>IBD321</v>
      </c>
      <c r="H323">
        <f t="shared" ref="H323:H386" si="10">--ISNUMBER(IFERROR(SEARCH(NomArt,G323,1),""))</f>
        <v>1</v>
      </c>
      <c r="I323">
        <f>IF(H323=1,COUNTIF($H$3:H323,1),"")</f>
        <v>321</v>
      </c>
      <c r="J323" t="str">
        <f>IFERROR(INDEX(Tableau2[Rechercher],MATCH(ROWS($I$3:I323),Tableau2[Position],0)),"")</f>
        <v>IBD321</v>
      </c>
      <c r="K323" s="18">
        <f>Tableau2[[#This Row],[N°ARTICLE]]</f>
        <v>1321</v>
      </c>
    </row>
    <row r="324" spans="1:11" x14ac:dyDescent="0.25">
      <c r="A324" s="6">
        <v>1322</v>
      </c>
      <c r="B324" t="s">
        <v>1112</v>
      </c>
      <c r="C324" t="s">
        <v>423</v>
      </c>
      <c r="D324" t="s">
        <v>45</v>
      </c>
      <c r="E324">
        <v>1</v>
      </c>
      <c r="F324">
        <v>322</v>
      </c>
      <c r="G324" t="str">
        <f t="shared" ref="G324:G387" si="11">B324</f>
        <v>JBD322</v>
      </c>
      <c r="H324">
        <f t="shared" si="10"/>
        <v>1</v>
      </c>
      <c r="I324">
        <f>IF(H324=1,COUNTIF($H$3:H324,1),"")</f>
        <v>322</v>
      </c>
      <c r="J324" t="str">
        <f>IFERROR(INDEX(Tableau2[Rechercher],MATCH(ROWS($I$3:I324),Tableau2[Position],0)),"")</f>
        <v>JBD322</v>
      </c>
      <c r="K324" s="18">
        <f>Tableau2[[#This Row],[N°ARTICLE]]</f>
        <v>1322</v>
      </c>
    </row>
    <row r="325" spans="1:11" x14ac:dyDescent="0.25">
      <c r="A325" s="6">
        <v>1323</v>
      </c>
      <c r="B325" t="s">
        <v>1113</v>
      </c>
      <c r="C325" t="s">
        <v>424</v>
      </c>
      <c r="D325" t="s">
        <v>45</v>
      </c>
      <c r="E325">
        <v>1</v>
      </c>
      <c r="F325">
        <v>323</v>
      </c>
      <c r="G325" t="str">
        <f t="shared" si="11"/>
        <v>KBD323</v>
      </c>
      <c r="H325">
        <f t="shared" si="10"/>
        <v>1</v>
      </c>
      <c r="I325">
        <f>IF(H325=1,COUNTIF($H$3:H325,1),"")</f>
        <v>323</v>
      </c>
      <c r="J325" t="str">
        <f>IFERROR(INDEX(Tableau2[Rechercher],MATCH(ROWS($I$3:I325),Tableau2[Position],0)),"")</f>
        <v>KBD323</v>
      </c>
      <c r="K325" s="18">
        <f>Tableau2[[#This Row],[N°ARTICLE]]</f>
        <v>1323</v>
      </c>
    </row>
    <row r="326" spans="1:11" x14ac:dyDescent="0.25">
      <c r="A326" s="6">
        <v>1324</v>
      </c>
      <c r="B326" t="s">
        <v>1114</v>
      </c>
      <c r="C326" t="s">
        <v>425</v>
      </c>
      <c r="D326" t="s">
        <v>45</v>
      </c>
      <c r="E326">
        <v>1</v>
      </c>
      <c r="F326">
        <v>324</v>
      </c>
      <c r="G326" t="str">
        <f t="shared" si="11"/>
        <v>LBD324</v>
      </c>
      <c r="H326">
        <f t="shared" si="10"/>
        <v>1</v>
      </c>
      <c r="I326">
        <f>IF(H326=1,COUNTIF($H$3:H326,1),"")</f>
        <v>324</v>
      </c>
      <c r="J326" t="str">
        <f>IFERROR(INDEX(Tableau2[Rechercher],MATCH(ROWS($I$3:I326),Tableau2[Position],0)),"")</f>
        <v>LBD324</v>
      </c>
      <c r="K326" s="18">
        <f>Tableau2[[#This Row],[N°ARTICLE]]</f>
        <v>1324</v>
      </c>
    </row>
    <row r="327" spans="1:11" x14ac:dyDescent="0.25">
      <c r="A327" s="6">
        <v>1325</v>
      </c>
      <c r="B327" t="s">
        <v>1115</v>
      </c>
      <c r="C327" t="s">
        <v>426</v>
      </c>
      <c r="D327" t="s">
        <v>45</v>
      </c>
      <c r="E327">
        <v>1</v>
      </c>
      <c r="F327">
        <v>325</v>
      </c>
      <c r="G327" t="str">
        <f t="shared" si="11"/>
        <v>mBD325</v>
      </c>
      <c r="H327">
        <f t="shared" si="10"/>
        <v>1</v>
      </c>
      <c r="I327">
        <f>IF(H327=1,COUNTIF($H$3:H327,1),"")</f>
        <v>325</v>
      </c>
      <c r="J327" t="str">
        <f>IFERROR(INDEX(Tableau2[Rechercher],MATCH(ROWS($I$3:I327),Tableau2[Position],0)),"")</f>
        <v>mBD325</v>
      </c>
      <c r="K327" s="18">
        <f>Tableau2[[#This Row],[N°ARTICLE]]</f>
        <v>1325</v>
      </c>
    </row>
    <row r="328" spans="1:11" x14ac:dyDescent="0.25">
      <c r="A328" s="6">
        <v>1326</v>
      </c>
      <c r="B328" t="s">
        <v>1116</v>
      </c>
      <c r="C328" t="s">
        <v>427</v>
      </c>
      <c r="D328" t="s">
        <v>45</v>
      </c>
      <c r="E328">
        <v>1</v>
      </c>
      <c r="F328">
        <v>326</v>
      </c>
      <c r="G328" t="str">
        <f t="shared" si="11"/>
        <v>nBD326</v>
      </c>
      <c r="H328">
        <f t="shared" si="10"/>
        <v>1</v>
      </c>
      <c r="I328">
        <f>IF(H328=1,COUNTIF($H$3:H328,1),"")</f>
        <v>326</v>
      </c>
      <c r="J328" t="str">
        <f>IFERROR(INDEX(Tableau2[Rechercher],MATCH(ROWS($I$3:I328),Tableau2[Position],0)),"")</f>
        <v>nBD326</v>
      </c>
      <c r="K328" s="18">
        <f>Tableau2[[#This Row],[N°ARTICLE]]</f>
        <v>1326</v>
      </c>
    </row>
    <row r="329" spans="1:11" x14ac:dyDescent="0.25">
      <c r="A329" s="6">
        <v>1327</v>
      </c>
      <c r="B329" t="s">
        <v>1117</v>
      </c>
      <c r="C329" t="s">
        <v>428</v>
      </c>
      <c r="D329" t="s">
        <v>45</v>
      </c>
      <c r="E329">
        <v>1</v>
      </c>
      <c r="F329">
        <v>327</v>
      </c>
      <c r="G329" t="str">
        <f t="shared" si="11"/>
        <v>OBD327</v>
      </c>
      <c r="H329">
        <f t="shared" si="10"/>
        <v>1</v>
      </c>
      <c r="I329">
        <f>IF(H329=1,COUNTIF($H$3:H329,1),"")</f>
        <v>327</v>
      </c>
      <c r="J329" t="str">
        <f>IFERROR(INDEX(Tableau2[Rechercher],MATCH(ROWS($I$3:I329),Tableau2[Position],0)),"")</f>
        <v>OBD327</v>
      </c>
      <c r="K329" s="18">
        <f>Tableau2[[#This Row],[N°ARTICLE]]</f>
        <v>1327</v>
      </c>
    </row>
    <row r="330" spans="1:11" x14ac:dyDescent="0.25">
      <c r="A330" s="6">
        <v>1328</v>
      </c>
      <c r="B330" t="s">
        <v>1118</v>
      </c>
      <c r="C330" t="s">
        <v>429</v>
      </c>
      <c r="D330" t="s">
        <v>45</v>
      </c>
      <c r="E330">
        <v>1</v>
      </c>
      <c r="F330">
        <v>328</v>
      </c>
      <c r="G330" t="str">
        <f t="shared" si="11"/>
        <v>PBD328</v>
      </c>
      <c r="H330">
        <f t="shared" si="10"/>
        <v>1</v>
      </c>
      <c r="I330">
        <f>IF(H330=1,COUNTIF($H$3:H330,1),"")</f>
        <v>328</v>
      </c>
      <c r="J330" t="str">
        <f>IFERROR(INDEX(Tableau2[Rechercher],MATCH(ROWS($I$3:I330),Tableau2[Position],0)),"")</f>
        <v>PBD328</v>
      </c>
      <c r="K330" s="18">
        <f>Tableau2[[#This Row],[N°ARTICLE]]</f>
        <v>1328</v>
      </c>
    </row>
    <row r="331" spans="1:11" x14ac:dyDescent="0.25">
      <c r="A331" s="6">
        <v>1329</v>
      </c>
      <c r="B331" t="s">
        <v>1119</v>
      </c>
      <c r="C331" t="s">
        <v>430</v>
      </c>
      <c r="D331" t="s">
        <v>62</v>
      </c>
      <c r="E331">
        <v>3</v>
      </c>
      <c r="F331">
        <v>329</v>
      </c>
      <c r="G331" t="str">
        <f t="shared" si="11"/>
        <v>QBD329</v>
      </c>
      <c r="H331">
        <f t="shared" si="10"/>
        <v>1</v>
      </c>
      <c r="I331">
        <f>IF(H331=1,COUNTIF($H$3:H331,1),"")</f>
        <v>329</v>
      </c>
      <c r="J331" t="str">
        <f>IFERROR(INDEX(Tableau2[Rechercher],MATCH(ROWS($I$3:I331),Tableau2[Position],0)),"")</f>
        <v>QBD329</v>
      </c>
      <c r="K331" s="18">
        <f>Tableau2[[#This Row],[N°ARTICLE]]</f>
        <v>1329</v>
      </c>
    </row>
    <row r="332" spans="1:11" x14ac:dyDescent="0.25">
      <c r="A332" s="6">
        <v>1330</v>
      </c>
      <c r="B332" t="s">
        <v>1120</v>
      </c>
      <c r="C332" t="s">
        <v>431</v>
      </c>
      <c r="D332" t="s">
        <v>24</v>
      </c>
      <c r="E332">
        <v>1</v>
      </c>
      <c r="F332">
        <v>330</v>
      </c>
      <c r="G332" t="str">
        <f t="shared" si="11"/>
        <v>RBD330</v>
      </c>
      <c r="H332">
        <f t="shared" si="10"/>
        <v>1</v>
      </c>
      <c r="I332">
        <f>IF(H332=1,COUNTIF($H$3:H332,1),"")</f>
        <v>330</v>
      </c>
      <c r="J332" t="str">
        <f>IFERROR(INDEX(Tableau2[Rechercher],MATCH(ROWS($I$3:I332),Tableau2[Position],0)),"")</f>
        <v>RBD330</v>
      </c>
      <c r="K332" s="18">
        <f>Tableau2[[#This Row],[N°ARTICLE]]</f>
        <v>1330</v>
      </c>
    </row>
    <row r="333" spans="1:11" x14ac:dyDescent="0.25">
      <c r="A333" s="6">
        <v>1331</v>
      </c>
      <c r="B333" t="s">
        <v>1121</v>
      </c>
      <c r="C333" t="s">
        <v>432</v>
      </c>
      <c r="D333" t="s">
        <v>24</v>
      </c>
      <c r="E333">
        <v>1</v>
      </c>
      <c r="F333">
        <v>331</v>
      </c>
      <c r="G333" t="str">
        <f t="shared" si="11"/>
        <v>SBD331</v>
      </c>
      <c r="H333">
        <f t="shared" si="10"/>
        <v>1</v>
      </c>
      <c r="I333">
        <f>IF(H333=1,COUNTIF($H$3:H333,1),"")</f>
        <v>331</v>
      </c>
      <c r="J333" t="str">
        <f>IFERROR(INDEX(Tableau2[Rechercher],MATCH(ROWS($I$3:I333),Tableau2[Position],0)),"")</f>
        <v>SBD331</v>
      </c>
      <c r="K333" s="18">
        <f>Tableau2[[#This Row],[N°ARTICLE]]</f>
        <v>1331</v>
      </c>
    </row>
    <row r="334" spans="1:11" x14ac:dyDescent="0.25">
      <c r="A334" s="6">
        <v>1332</v>
      </c>
      <c r="B334" t="s">
        <v>1122</v>
      </c>
      <c r="C334" t="s">
        <v>433</v>
      </c>
      <c r="D334" t="s">
        <v>24</v>
      </c>
      <c r="E334">
        <v>1</v>
      </c>
      <c r="F334">
        <v>332</v>
      </c>
      <c r="G334" t="str">
        <f t="shared" si="11"/>
        <v>TBD332</v>
      </c>
      <c r="H334">
        <f t="shared" si="10"/>
        <v>1</v>
      </c>
      <c r="I334">
        <f>IF(H334=1,COUNTIF($H$3:H334,1),"")</f>
        <v>332</v>
      </c>
      <c r="J334" t="str">
        <f>IFERROR(INDEX(Tableau2[Rechercher],MATCH(ROWS($I$3:I334),Tableau2[Position],0)),"")</f>
        <v>TBD332</v>
      </c>
      <c r="K334" s="18">
        <f>Tableau2[[#This Row],[N°ARTICLE]]</f>
        <v>1332</v>
      </c>
    </row>
    <row r="335" spans="1:11" x14ac:dyDescent="0.25">
      <c r="A335" s="6">
        <v>1333</v>
      </c>
      <c r="B335" t="s">
        <v>1123</v>
      </c>
      <c r="C335" t="s">
        <v>434</v>
      </c>
      <c r="D335" t="s">
        <v>23</v>
      </c>
      <c r="E335">
        <v>1</v>
      </c>
      <c r="F335">
        <v>333</v>
      </c>
      <c r="G335" t="str">
        <f t="shared" si="11"/>
        <v>UBD333</v>
      </c>
      <c r="H335">
        <f t="shared" si="10"/>
        <v>1</v>
      </c>
      <c r="I335">
        <f>IF(H335=1,COUNTIF($H$3:H335,1),"")</f>
        <v>333</v>
      </c>
      <c r="J335" t="str">
        <f>IFERROR(INDEX(Tableau2[Rechercher],MATCH(ROWS($I$3:I335),Tableau2[Position],0)),"")</f>
        <v>UBD333</v>
      </c>
      <c r="K335" s="18">
        <f>Tableau2[[#This Row],[N°ARTICLE]]</f>
        <v>1333</v>
      </c>
    </row>
    <row r="336" spans="1:11" x14ac:dyDescent="0.25">
      <c r="A336" s="6">
        <v>1334</v>
      </c>
      <c r="B336" t="s">
        <v>1124</v>
      </c>
      <c r="C336" t="s">
        <v>435</v>
      </c>
      <c r="D336" t="s">
        <v>22</v>
      </c>
      <c r="E336">
        <v>1</v>
      </c>
      <c r="F336">
        <v>334</v>
      </c>
      <c r="G336" t="str">
        <f t="shared" si="11"/>
        <v>VBD334</v>
      </c>
      <c r="H336">
        <f t="shared" si="10"/>
        <v>1</v>
      </c>
      <c r="I336">
        <f>IF(H336=1,COUNTIF($H$3:H336,1),"")</f>
        <v>334</v>
      </c>
      <c r="J336" t="str">
        <f>IFERROR(INDEX(Tableau2[Rechercher],MATCH(ROWS($I$3:I336),Tableau2[Position],0)),"")</f>
        <v>VBD334</v>
      </c>
      <c r="K336" s="18">
        <f>Tableau2[[#This Row],[N°ARTICLE]]</f>
        <v>1334</v>
      </c>
    </row>
    <row r="337" spans="1:11" x14ac:dyDescent="0.25">
      <c r="A337" s="6">
        <v>1335</v>
      </c>
      <c r="B337" t="s">
        <v>1125</v>
      </c>
      <c r="C337" t="s">
        <v>436</v>
      </c>
      <c r="D337" t="s">
        <v>30</v>
      </c>
      <c r="E337">
        <v>1</v>
      </c>
      <c r="F337">
        <v>335</v>
      </c>
      <c r="G337" t="str">
        <f t="shared" si="11"/>
        <v>WBD335</v>
      </c>
      <c r="H337">
        <f t="shared" si="10"/>
        <v>1</v>
      </c>
      <c r="I337">
        <f>IF(H337=1,COUNTIF($H$3:H337,1),"")</f>
        <v>335</v>
      </c>
      <c r="J337" t="str">
        <f>IFERROR(INDEX(Tableau2[Rechercher],MATCH(ROWS($I$3:I337),Tableau2[Position],0)),"")</f>
        <v>WBD335</v>
      </c>
      <c r="K337" s="18">
        <f>Tableau2[[#This Row],[N°ARTICLE]]</f>
        <v>1335</v>
      </c>
    </row>
    <row r="338" spans="1:11" x14ac:dyDescent="0.25">
      <c r="A338" s="6">
        <v>1336</v>
      </c>
      <c r="B338" t="s">
        <v>1126</v>
      </c>
      <c r="C338" t="s">
        <v>437</v>
      </c>
      <c r="D338" t="s">
        <v>30</v>
      </c>
      <c r="E338">
        <v>1</v>
      </c>
      <c r="F338">
        <v>336</v>
      </c>
      <c r="G338" t="str">
        <f t="shared" si="11"/>
        <v>XBD336</v>
      </c>
      <c r="H338">
        <f t="shared" si="10"/>
        <v>1</v>
      </c>
      <c r="I338">
        <f>IF(H338=1,COUNTIF($H$3:H338,1),"")</f>
        <v>336</v>
      </c>
      <c r="J338" t="str">
        <f>IFERROR(INDEX(Tableau2[Rechercher],MATCH(ROWS($I$3:I338),Tableau2[Position],0)),"")</f>
        <v>XBD336</v>
      </c>
      <c r="K338" s="18">
        <f>Tableau2[[#This Row],[N°ARTICLE]]</f>
        <v>1336</v>
      </c>
    </row>
    <row r="339" spans="1:11" x14ac:dyDescent="0.25">
      <c r="A339" s="6">
        <v>1337</v>
      </c>
      <c r="B339" t="s">
        <v>1127</v>
      </c>
      <c r="C339" t="s">
        <v>438</v>
      </c>
      <c r="D339" t="s">
        <v>30</v>
      </c>
      <c r="E339">
        <v>1</v>
      </c>
      <c r="F339">
        <v>337</v>
      </c>
      <c r="G339" t="str">
        <f t="shared" si="11"/>
        <v>YBD337</v>
      </c>
      <c r="H339">
        <f t="shared" si="10"/>
        <v>1</v>
      </c>
      <c r="I339">
        <f>IF(H339=1,COUNTIF($H$3:H339,1),"")</f>
        <v>337</v>
      </c>
      <c r="J339" t="str">
        <f>IFERROR(INDEX(Tableau2[Rechercher],MATCH(ROWS($I$3:I339),Tableau2[Position],0)),"")</f>
        <v>YBD337</v>
      </c>
      <c r="K339" s="18">
        <f>Tableau2[[#This Row],[N°ARTICLE]]</f>
        <v>1337</v>
      </c>
    </row>
    <row r="340" spans="1:11" x14ac:dyDescent="0.25">
      <c r="A340" s="6">
        <v>1338</v>
      </c>
      <c r="B340" t="s">
        <v>1128</v>
      </c>
      <c r="C340" t="s">
        <v>439</v>
      </c>
      <c r="D340" t="s">
        <v>30</v>
      </c>
      <c r="E340">
        <v>1</v>
      </c>
      <c r="F340">
        <v>338</v>
      </c>
      <c r="G340" t="str">
        <f t="shared" si="11"/>
        <v>ZBD338</v>
      </c>
      <c r="H340">
        <f t="shared" si="10"/>
        <v>1</v>
      </c>
      <c r="I340">
        <f>IF(H340=1,COUNTIF($H$3:H340,1),"")</f>
        <v>338</v>
      </c>
      <c r="J340" t="str">
        <f>IFERROR(INDEX(Tableau2[Rechercher],MATCH(ROWS($I$3:I340),Tableau2[Position],0)),"")</f>
        <v>ZBD338</v>
      </c>
      <c r="K340" s="18">
        <f>Tableau2[[#This Row],[N°ARTICLE]]</f>
        <v>1338</v>
      </c>
    </row>
    <row r="341" spans="1:11" x14ac:dyDescent="0.25">
      <c r="A341" s="6">
        <v>1339</v>
      </c>
      <c r="B341" t="s">
        <v>1129</v>
      </c>
      <c r="C341" t="s">
        <v>440</v>
      </c>
      <c r="D341" t="s">
        <v>30</v>
      </c>
      <c r="E341">
        <v>1</v>
      </c>
      <c r="F341">
        <v>339</v>
      </c>
      <c r="G341" t="str">
        <f t="shared" si="11"/>
        <v>ABD339</v>
      </c>
      <c r="H341">
        <f t="shared" si="10"/>
        <v>1</v>
      </c>
      <c r="I341">
        <f>IF(H341=1,COUNTIF($H$3:H341,1),"")</f>
        <v>339</v>
      </c>
      <c r="J341" t="str">
        <f>IFERROR(INDEX(Tableau2[Rechercher],MATCH(ROWS($I$3:I341),Tableau2[Position],0)),"")</f>
        <v>ABD339</v>
      </c>
      <c r="K341" s="18">
        <f>Tableau2[[#This Row],[N°ARTICLE]]</f>
        <v>1339</v>
      </c>
    </row>
    <row r="342" spans="1:11" x14ac:dyDescent="0.25">
      <c r="A342" s="6">
        <v>1340</v>
      </c>
      <c r="B342" t="s">
        <v>1130</v>
      </c>
      <c r="C342" t="s">
        <v>441</v>
      </c>
      <c r="D342" t="s">
        <v>30</v>
      </c>
      <c r="E342">
        <v>1</v>
      </c>
      <c r="F342">
        <v>340</v>
      </c>
      <c r="G342" t="str">
        <f t="shared" si="11"/>
        <v>BBD340</v>
      </c>
      <c r="H342">
        <f t="shared" si="10"/>
        <v>1</v>
      </c>
      <c r="I342">
        <f>IF(H342=1,COUNTIF($H$3:H342,1),"")</f>
        <v>340</v>
      </c>
      <c r="J342" t="str">
        <f>IFERROR(INDEX(Tableau2[Rechercher],MATCH(ROWS($I$3:I342),Tableau2[Position],0)),"")</f>
        <v>BBD340</v>
      </c>
      <c r="K342" s="18">
        <f>Tableau2[[#This Row],[N°ARTICLE]]</f>
        <v>1340</v>
      </c>
    </row>
    <row r="343" spans="1:11" x14ac:dyDescent="0.25">
      <c r="A343" s="6">
        <v>1341</v>
      </c>
      <c r="B343" t="s">
        <v>1131</v>
      </c>
      <c r="C343" t="s">
        <v>442</v>
      </c>
      <c r="D343" t="s">
        <v>30</v>
      </c>
      <c r="E343">
        <v>1</v>
      </c>
      <c r="F343">
        <v>341</v>
      </c>
      <c r="G343" t="str">
        <f t="shared" si="11"/>
        <v>CBD341</v>
      </c>
      <c r="H343">
        <f t="shared" si="10"/>
        <v>1</v>
      </c>
      <c r="I343">
        <f>IF(H343=1,COUNTIF($H$3:H343,1),"")</f>
        <v>341</v>
      </c>
      <c r="J343" t="str">
        <f>IFERROR(INDEX(Tableau2[Rechercher],MATCH(ROWS($I$3:I343),Tableau2[Position],0)),"")</f>
        <v>CBD341</v>
      </c>
      <c r="K343" s="18">
        <f>Tableau2[[#This Row],[N°ARTICLE]]</f>
        <v>1341</v>
      </c>
    </row>
    <row r="344" spans="1:11" x14ac:dyDescent="0.25">
      <c r="A344" s="6">
        <v>1342</v>
      </c>
      <c r="B344" t="s">
        <v>1132</v>
      </c>
      <c r="C344" t="s">
        <v>443</v>
      </c>
      <c r="D344" t="s">
        <v>30</v>
      </c>
      <c r="E344">
        <v>1</v>
      </c>
      <c r="F344">
        <v>342</v>
      </c>
      <c r="G344" t="str">
        <f t="shared" si="11"/>
        <v>DBD342</v>
      </c>
      <c r="H344">
        <f t="shared" si="10"/>
        <v>1</v>
      </c>
      <c r="I344">
        <f>IF(H344=1,COUNTIF($H$3:H344,1),"")</f>
        <v>342</v>
      </c>
      <c r="J344" t="str">
        <f>IFERROR(INDEX(Tableau2[Rechercher],MATCH(ROWS($I$3:I344),Tableau2[Position],0)),"")</f>
        <v>DBD342</v>
      </c>
      <c r="K344" s="18">
        <f>Tableau2[[#This Row],[N°ARTICLE]]</f>
        <v>1342</v>
      </c>
    </row>
    <row r="345" spans="1:11" x14ac:dyDescent="0.25">
      <c r="A345" s="6">
        <v>1343</v>
      </c>
      <c r="B345" t="s">
        <v>1133</v>
      </c>
      <c r="C345" t="s">
        <v>444</v>
      </c>
      <c r="D345" t="s">
        <v>30</v>
      </c>
      <c r="E345">
        <v>1</v>
      </c>
      <c r="F345">
        <v>343</v>
      </c>
      <c r="G345" t="str">
        <f t="shared" si="11"/>
        <v>EBD343</v>
      </c>
      <c r="H345">
        <f t="shared" si="10"/>
        <v>1</v>
      </c>
      <c r="I345">
        <f>IF(H345=1,COUNTIF($H$3:H345,1),"")</f>
        <v>343</v>
      </c>
      <c r="J345" t="str">
        <f>IFERROR(INDEX(Tableau2[Rechercher],MATCH(ROWS($I$3:I345),Tableau2[Position],0)),"")</f>
        <v>EBD343</v>
      </c>
      <c r="K345" s="18">
        <f>Tableau2[[#This Row],[N°ARTICLE]]</f>
        <v>1343</v>
      </c>
    </row>
    <row r="346" spans="1:11" x14ac:dyDescent="0.25">
      <c r="A346" s="6">
        <v>1344</v>
      </c>
      <c r="B346" t="s">
        <v>1134</v>
      </c>
      <c r="C346" t="s">
        <v>445</v>
      </c>
      <c r="D346" t="s">
        <v>30</v>
      </c>
      <c r="E346">
        <v>1</v>
      </c>
      <c r="F346">
        <v>344</v>
      </c>
      <c r="G346" t="str">
        <f t="shared" si="11"/>
        <v>FBD344</v>
      </c>
      <c r="H346">
        <f t="shared" si="10"/>
        <v>1</v>
      </c>
      <c r="I346">
        <f>IF(H346=1,COUNTIF($H$3:H346,1),"")</f>
        <v>344</v>
      </c>
      <c r="J346" t="str">
        <f>IFERROR(INDEX(Tableau2[Rechercher],MATCH(ROWS($I$3:I346),Tableau2[Position],0)),"")</f>
        <v>FBD344</v>
      </c>
      <c r="K346" s="18">
        <f>Tableau2[[#This Row],[N°ARTICLE]]</f>
        <v>1344</v>
      </c>
    </row>
    <row r="347" spans="1:11" x14ac:dyDescent="0.25">
      <c r="A347" s="6">
        <v>1345</v>
      </c>
      <c r="B347" t="s">
        <v>1135</v>
      </c>
      <c r="C347" t="s">
        <v>446</v>
      </c>
      <c r="D347" t="s">
        <v>29</v>
      </c>
      <c r="E347">
        <v>1</v>
      </c>
      <c r="F347">
        <v>345</v>
      </c>
      <c r="G347" t="str">
        <f t="shared" si="11"/>
        <v>GBD345</v>
      </c>
      <c r="H347">
        <f t="shared" si="10"/>
        <v>1</v>
      </c>
      <c r="I347">
        <f>IF(H347=1,COUNTIF($H$3:H347,1),"")</f>
        <v>345</v>
      </c>
      <c r="J347" t="str">
        <f>IFERROR(INDEX(Tableau2[Rechercher],MATCH(ROWS($I$3:I347),Tableau2[Position],0)),"")</f>
        <v>GBD345</v>
      </c>
      <c r="K347" s="18">
        <f>Tableau2[[#This Row],[N°ARTICLE]]</f>
        <v>1345</v>
      </c>
    </row>
    <row r="348" spans="1:11" x14ac:dyDescent="0.25">
      <c r="A348" s="6">
        <v>1346</v>
      </c>
      <c r="B348" t="s">
        <v>1136</v>
      </c>
      <c r="C348" t="s">
        <v>447</v>
      </c>
      <c r="D348" t="s">
        <v>29</v>
      </c>
      <c r="E348">
        <v>1</v>
      </c>
      <c r="F348">
        <v>346</v>
      </c>
      <c r="G348" t="str">
        <f t="shared" si="11"/>
        <v>HBD346</v>
      </c>
      <c r="H348">
        <f t="shared" si="10"/>
        <v>1</v>
      </c>
      <c r="I348">
        <f>IF(H348=1,COUNTIF($H$3:H348,1),"")</f>
        <v>346</v>
      </c>
      <c r="J348" t="str">
        <f>IFERROR(INDEX(Tableau2[Rechercher],MATCH(ROWS($I$3:I348),Tableau2[Position],0)),"")</f>
        <v>HBD346</v>
      </c>
      <c r="K348" s="18">
        <f>Tableau2[[#This Row],[N°ARTICLE]]</f>
        <v>1346</v>
      </c>
    </row>
    <row r="349" spans="1:11" x14ac:dyDescent="0.25">
      <c r="A349" s="6">
        <v>1347</v>
      </c>
      <c r="B349" t="s">
        <v>1137</v>
      </c>
      <c r="C349" t="s">
        <v>448</v>
      </c>
      <c r="D349" t="s">
        <v>39</v>
      </c>
      <c r="E349">
        <v>1</v>
      </c>
      <c r="F349">
        <v>347</v>
      </c>
      <c r="G349" t="str">
        <f t="shared" si="11"/>
        <v>IBD347</v>
      </c>
      <c r="H349">
        <f t="shared" si="10"/>
        <v>1</v>
      </c>
      <c r="I349">
        <f>IF(H349=1,COUNTIF($H$3:H349,1),"")</f>
        <v>347</v>
      </c>
      <c r="J349" t="str">
        <f>IFERROR(INDEX(Tableau2[Rechercher],MATCH(ROWS($I$3:I349),Tableau2[Position],0)),"")</f>
        <v>IBD347</v>
      </c>
      <c r="K349" s="18">
        <f>Tableau2[[#This Row],[N°ARTICLE]]</f>
        <v>1347</v>
      </c>
    </row>
    <row r="350" spans="1:11" x14ac:dyDescent="0.25">
      <c r="A350" s="6">
        <v>1348</v>
      </c>
      <c r="B350" t="s">
        <v>1138</v>
      </c>
      <c r="C350" t="s">
        <v>449</v>
      </c>
      <c r="D350" t="s">
        <v>39</v>
      </c>
      <c r="E350">
        <v>1</v>
      </c>
      <c r="F350">
        <v>348</v>
      </c>
      <c r="G350" t="str">
        <f t="shared" si="11"/>
        <v>JBD348</v>
      </c>
      <c r="H350">
        <f t="shared" si="10"/>
        <v>1</v>
      </c>
      <c r="I350">
        <f>IF(H350=1,COUNTIF($H$3:H350,1),"")</f>
        <v>348</v>
      </c>
      <c r="J350" t="str">
        <f>IFERROR(INDEX(Tableau2[Rechercher],MATCH(ROWS($I$3:I350),Tableau2[Position],0)),"")</f>
        <v>JBD348</v>
      </c>
      <c r="K350" s="18">
        <f>Tableau2[[#This Row],[N°ARTICLE]]</f>
        <v>1348</v>
      </c>
    </row>
    <row r="351" spans="1:11" x14ac:dyDescent="0.25">
      <c r="A351" s="6">
        <v>1349</v>
      </c>
      <c r="B351" t="s">
        <v>1139</v>
      </c>
      <c r="C351" t="s">
        <v>450</v>
      </c>
      <c r="D351" t="s">
        <v>39</v>
      </c>
      <c r="E351">
        <v>1</v>
      </c>
      <c r="F351">
        <v>349</v>
      </c>
      <c r="G351" t="str">
        <f t="shared" si="11"/>
        <v>KBD349</v>
      </c>
      <c r="H351">
        <f t="shared" si="10"/>
        <v>1</v>
      </c>
      <c r="I351">
        <f>IF(H351=1,COUNTIF($H$3:H351,1),"")</f>
        <v>349</v>
      </c>
      <c r="J351" t="str">
        <f>IFERROR(INDEX(Tableau2[Rechercher],MATCH(ROWS($I$3:I351),Tableau2[Position],0)),"")</f>
        <v>KBD349</v>
      </c>
      <c r="K351" s="18">
        <f>Tableau2[[#This Row],[N°ARTICLE]]</f>
        <v>1349</v>
      </c>
    </row>
    <row r="352" spans="1:11" x14ac:dyDescent="0.25">
      <c r="A352" s="6">
        <v>1350</v>
      </c>
      <c r="B352" t="s">
        <v>1140</v>
      </c>
      <c r="C352" t="s">
        <v>451</v>
      </c>
      <c r="D352" t="s">
        <v>47</v>
      </c>
      <c r="E352">
        <v>1</v>
      </c>
      <c r="F352">
        <v>350</v>
      </c>
      <c r="G352" t="str">
        <f t="shared" si="11"/>
        <v>LBD350</v>
      </c>
      <c r="H352">
        <f t="shared" si="10"/>
        <v>1</v>
      </c>
      <c r="I352">
        <f>IF(H352=1,COUNTIF($H$3:H352,1),"")</f>
        <v>350</v>
      </c>
      <c r="J352" t="str">
        <f>IFERROR(INDEX(Tableau2[Rechercher],MATCH(ROWS($I$3:I352),Tableau2[Position],0)),"")</f>
        <v>LBD350</v>
      </c>
      <c r="K352" s="18">
        <f>Tableau2[[#This Row],[N°ARTICLE]]</f>
        <v>1350</v>
      </c>
    </row>
    <row r="353" spans="1:11" x14ac:dyDescent="0.25">
      <c r="A353" s="6">
        <v>1351</v>
      </c>
      <c r="B353" t="s">
        <v>1141</v>
      </c>
      <c r="C353" t="s">
        <v>452</v>
      </c>
      <c r="D353" t="s">
        <v>28</v>
      </c>
      <c r="E353">
        <v>2</v>
      </c>
      <c r="F353">
        <v>351</v>
      </c>
      <c r="G353" t="str">
        <f t="shared" si="11"/>
        <v>mBD351</v>
      </c>
      <c r="H353">
        <f t="shared" si="10"/>
        <v>1</v>
      </c>
      <c r="I353">
        <f>IF(H353=1,COUNTIF($H$3:H353,1),"")</f>
        <v>351</v>
      </c>
      <c r="J353" t="str">
        <f>IFERROR(INDEX(Tableau2[Rechercher],MATCH(ROWS($I$3:I353),Tableau2[Position],0)),"")</f>
        <v>mBD351</v>
      </c>
      <c r="K353" s="18">
        <f>Tableau2[[#This Row],[N°ARTICLE]]</f>
        <v>1351</v>
      </c>
    </row>
    <row r="354" spans="1:11" x14ac:dyDescent="0.25">
      <c r="A354" s="6">
        <v>1352</v>
      </c>
      <c r="B354" t="s">
        <v>1142</v>
      </c>
      <c r="C354" t="s">
        <v>453</v>
      </c>
      <c r="D354" t="s">
        <v>29</v>
      </c>
      <c r="E354">
        <v>2</v>
      </c>
      <c r="F354">
        <v>352</v>
      </c>
      <c r="G354" t="str">
        <f t="shared" si="11"/>
        <v>nBD352</v>
      </c>
      <c r="H354">
        <f t="shared" si="10"/>
        <v>1</v>
      </c>
      <c r="I354">
        <f>IF(H354=1,COUNTIF($H$3:H354,1),"")</f>
        <v>352</v>
      </c>
      <c r="J354" t="str">
        <f>IFERROR(INDEX(Tableau2[Rechercher],MATCH(ROWS($I$3:I354),Tableau2[Position],0)),"")</f>
        <v>nBD352</v>
      </c>
      <c r="K354" s="18">
        <f>Tableau2[[#This Row],[N°ARTICLE]]</f>
        <v>1352</v>
      </c>
    </row>
    <row r="355" spans="1:11" x14ac:dyDescent="0.25">
      <c r="A355" s="6">
        <v>1353</v>
      </c>
      <c r="B355" t="s">
        <v>1143</v>
      </c>
      <c r="C355" t="s">
        <v>454</v>
      </c>
      <c r="D355" t="s">
        <v>49</v>
      </c>
      <c r="E355">
        <v>1</v>
      </c>
      <c r="F355">
        <v>353</v>
      </c>
      <c r="G355" t="str">
        <f t="shared" si="11"/>
        <v>OBD353</v>
      </c>
      <c r="H355">
        <f t="shared" si="10"/>
        <v>1</v>
      </c>
      <c r="I355">
        <f>IF(H355=1,COUNTIF($H$3:H355,1),"")</f>
        <v>353</v>
      </c>
      <c r="J355" t="str">
        <f>IFERROR(INDEX(Tableau2[Rechercher],MATCH(ROWS($I$3:I355),Tableau2[Position],0)),"")</f>
        <v>OBD353</v>
      </c>
      <c r="K355" s="18">
        <f>Tableau2[[#This Row],[N°ARTICLE]]</f>
        <v>1353</v>
      </c>
    </row>
    <row r="356" spans="1:11" x14ac:dyDescent="0.25">
      <c r="A356" s="6">
        <v>1354</v>
      </c>
      <c r="B356" t="s">
        <v>1144</v>
      </c>
      <c r="C356" t="s">
        <v>455</v>
      </c>
      <c r="D356" t="s">
        <v>24</v>
      </c>
      <c r="E356">
        <v>2</v>
      </c>
      <c r="F356">
        <v>354</v>
      </c>
      <c r="G356" t="str">
        <f t="shared" si="11"/>
        <v>PBD354</v>
      </c>
      <c r="H356">
        <f t="shared" si="10"/>
        <v>1</v>
      </c>
      <c r="I356">
        <f>IF(H356=1,COUNTIF($H$3:H356,1),"")</f>
        <v>354</v>
      </c>
      <c r="J356" t="str">
        <f>IFERROR(INDEX(Tableau2[Rechercher],MATCH(ROWS($I$3:I356),Tableau2[Position],0)),"")</f>
        <v>PBD354</v>
      </c>
      <c r="K356" s="18">
        <f>Tableau2[[#This Row],[N°ARTICLE]]</f>
        <v>1354</v>
      </c>
    </row>
    <row r="357" spans="1:11" x14ac:dyDescent="0.25">
      <c r="A357" s="6">
        <v>1355</v>
      </c>
      <c r="B357" t="s">
        <v>1145</v>
      </c>
      <c r="C357" t="s">
        <v>456</v>
      </c>
      <c r="D357" t="s">
        <v>63</v>
      </c>
      <c r="E357">
        <v>5</v>
      </c>
      <c r="F357">
        <v>355</v>
      </c>
      <c r="G357" t="str">
        <f t="shared" si="11"/>
        <v>QBD355</v>
      </c>
      <c r="H357">
        <f t="shared" si="10"/>
        <v>1</v>
      </c>
      <c r="I357">
        <f>IF(H357=1,COUNTIF($H$3:H357,1),"")</f>
        <v>355</v>
      </c>
      <c r="J357" t="str">
        <f>IFERROR(INDEX(Tableau2[Rechercher],MATCH(ROWS($I$3:I357),Tableau2[Position],0)),"")</f>
        <v>QBD355</v>
      </c>
      <c r="K357" s="18">
        <f>Tableau2[[#This Row],[N°ARTICLE]]</f>
        <v>1355</v>
      </c>
    </row>
    <row r="358" spans="1:11" x14ac:dyDescent="0.25">
      <c r="A358" s="6">
        <v>1356</v>
      </c>
      <c r="B358" t="s">
        <v>1146</v>
      </c>
      <c r="C358" t="s">
        <v>457</v>
      </c>
      <c r="D358" t="s">
        <v>64</v>
      </c>
      <c r="E358">
        <v>1</v>
      </c>
      <c r="F358">
        <v>356</v>
      </c>
      <c r="G358" t="str">
        <f t="shared" si="11"/>
        <v>RBD356</v>
      </c>
      <c r="H358">
        <f t="shared" si="10"/>
        <v>1</v>
      </c>
      <c r="I358">
        <f>IF(H358=1,COUNTIF($H$3:H358,1),"")</f>
        <v>356</v>
      </c>
      <c r="J358" t="str">
        <f>IFERROR(INDEX(Tableau2[Rechercher],MATCH(ROWS($I$3:I358),Tableau2[Position],0)),"")</f>
        <v>RBD356</v>
      </c>
      <c r="K358" s="18">
        <f>Tableau2[[#This Row],[N°ARTICLE]]</f>
        <v>1356</v>
      </c>
    </row>
    <row r="359" spans="1:11" x14ac:dyDescent="0.25">
      <c r="A359" s="6">
        <v>1357</v>
      </c>
      <c r="B359" t="s">
        <v>1147</v>
      </c>
      <c r="C359" t="s">
        <v>458</v>
      </c>
      <c r="D359" t="s">
        <v>64</v>
      </c>
      <c r="E359">
        <v>1</v>
      </c>
      <c r="F359">
        <v>357</v>
      </c>
      <c r="G359" t="str">
        <f t="shared" si="11"/>
        <v>SBD357</v>
      </c>
      <c r="H359">
        <f t="shared" si="10"/>
        <v>1</v>
      </c>
      <c r="I359">
        <f>IF(H359=1,COUNTIF($H$3:H359,1),"")</f>
        <v>357</v>
      </c>
      <c r="J359" t="str">
        <f>IFERROR(INDEX(Tableau2[Rechercher],MATCH(ROWS($I$3:I359),Tableau2[Position],0)),"")</f>
        <v>SBD357</v>
      </c>
      <c r="K359" s="18">
        <f>Tableau2[[#This Row],[N°ARTICLE]]</f>
        <v>1357</v>
      </c>
    </row>
    <row r="360" spans="1:11" x14ac:dyDescent="0.25">
      <c r="A360" s="6">
        <v>1358</v>
      </c>
      <c r="B360" t="s">
        <v>1148</v>
      </c>
      <c r="C360" t="s">
        <v>459</v>
      </c>
      <c r="D360" t="s">
        <v>64</v>
      </c>
      <c r="E360">
        <v>1</v>
      </c>
      <c r="F360">
        <v>358</v>
      </c>
      <c r="G360" t="str">
        <f t="shared" si="11"/>
        <v>TBD358</v>
      </c>
      <c r="H360">
        <f t="shared" si="10"/>
        <v>1</v>
      </c>
      <c r="I360">
        <f>IF(H360=1,COUNTIF($H$3:H360,1),"")</f>
        <v>358</v>
      </c>
      <c r="J360" t="str">
        <f>IFERROR(INDEX(Tableau2[Rechercher],MATCH(ROWS($I$3:I360),Tableau2[Position],0)),"")</f>
        <v>TBD358</v>
      </c>
      <c r="K360" s="18">
        <f>Tableau2[[#This Row],[N°ARTICLE]]</f>
        <v>1358</v>
      </c>
    </row>
    <row r="361" spans="1:11" x14ac:dyDescent="0.25">
      <c r="A361" s="6">
        <v>1359</v>
      </c>
      <c r="B361" t="s">
        <v>1149</v>
      </c>
      <c r="C361" t="s">
        <v>460</v>
      </c>
      <c r="D361" t="s">
        <v>64</v>
      </c>
      <c r="E361">
        <v>1</v>
      </c>
      <c r="F361">
        <v>359</v>
      </c>
      <c r="G361" t="str">
        <f t="shared" si="11"/>
        <v>UBD359</v>
      </c>
      <c r="H361">
        <f t="shared" si="10"/>
        <v>1</v>
      </c>
      <c r="I361">
        <f>IF(H361=1,COUNTIF($H$3:H361,1),"")</f>
        <v>359</v>
      </c>
      <c r="J361" t="str">
        <f>IFERROR(INDEX(Tableau2[Rechercher],MATCH(ROWS($I$3:I361),Tableau2[Position],0)),"")</f>
        <v>UBD359</v>
      </c>
      <c r="K361" s="18">
        <f>Tableau2[[#This Row],[N°ARTICLE]]</f>
        <v>1359</v>
      </c>
    </row>
    <row r="362" spans="1:11" x14ac:dyDescent="0.25">
      <c r="A362" s="6">
        <v>1360</v>
      </c>
      <c r="B362" t="s">
        <v>1150</v>
      </c>
      <c r="C362" t="s">
        <v>461</v>
      </c>
      <c r="D362" t="s">
        <v>64</v>
      </c>
      <c r="E362">
        <v>1</v>
      </c>
      <c r="F362">
        <v>360</v>
      </c>
      <c r="G362" t="str">
        <f t="shared" si="11"/>
        <v>VBD360</v>
      </c>
      <c r="H362">
        <f t="shared" si="10"/>
        <v>1</v>
      </c>
      <c r="I362">
        <f>IF(H362=1,COUNTIF($H$3:H362,1),"")</f>
        <v>360</v>
      </c>
      <c r="J362" t="str">
        <f>IFERROR(INDEX(Tableau2[Rechercher],MATCH(ROWS($I$3:I362),Tableau2[Position],0)),"")</f>
        <v>VBD360</v>
      </c>
      <c r="K362" s="18">
        <f>Tableau2[[#This Row],[N°ARTICLE]]</f>
        <v>1360</v>
      </c>
    </row>
    <row r="363" spans="1:11" x14ac:dyDescent="0.25">
      <c r="A363" s="6">
        <v>1361</v>
      </c>
      <c r="B363" t="s">
        <v>1151</v>
      </c>
      <c r="C363" t="s">
        <v>462</v>
      </c>
      <c r="D363" t="s">
        <v>64</v>
      </c>
      <c r="E363">
        <v>1</v>
      </c>
      <c r="F363">
        <v>361</v>
      </c>
      <c r="G363" t="str">
        <f t="shared" si="11"/>
        <v>WBD361</v>
      </c>
      <c r="H363">
        <f t="shared" si="10"/>
        <v>1</v>
      </c>
      <c r="I363">
        <f>IF(H363=1,COUNTIF($H$3:H363,1),"")</f>
        <v>361</v>
      </c>
      <c r="J363" t="str">
        <f>IFERROR(INDEX(Tableau2[Rechercher],MATCH(ROWS($I$3:I363),Tableau2[Position],0)),"")</f>
        <v>WBD361</v>
      </c>
      <c r="K363" s="18">
        <f>Tableau2[[#This Row],[N°ARTICLE]]</f>
        <v>1361</v>
      </c>
    </row>
    <row r="364" spans="1:11" x14ac:dyDescent="0.25">
      <c r="A364" s="6">
        <v>1362</v>
      </c>
      <c r="B364" t="s">
        <v>1152</v>
      </c>
      <c r="C364" t="s">
        <v>463</v>
      </c>
      <c r="D364" t="s">
        <v>64</v>
      </c>
      <c r="E364">
        <v>1</v>
      </c>
      <c r="F364">
        <v>362</v>
      </c>
      <c r="G364" t="str">
        <f t="shared" si="11"/>
        <v>XBD362</v>
      </c>
      <c r="H364">
        <f t="shared" si="10"/>
        <v>1</v>
      </c>
      <c r="I364">
        <f>IF(H364=1,COUNTIF($H$3:H364,1),"")</f>
        <v>362</v>
      </c>
      <c r="J364" t="str">
        <f>IFERROR(INDEX(Tableau2[Rechercher],MATCH(ROWS($I$3:I364),Tableau2[Position],0)),"")</f>
        <v>XBD362</v>
      </c>
      <c r="K364" s="18">
        <f>Tableau2[[#This Row],[N°ARTICLE]]</f>
        <v>1362</v>
      </c>
    </row>
    <row r="365" spans="1:11" x14ac:dyDescent="0.25">
      <c r="A365" s="6">
        <v>1363</v>
      </c>
      <c r="B365" t="s">
        <v>1153</v>
      </c>
      <c r="C365" t="s">
        <v>464</v>
      </c>
      <c r="D365" t="s">
        <v>64</v>
      </c>
      <c r="E365">
        <v>1</v>
      </c>
      <c r="F365">
        <v>363</v>
      </c>
      <c r="G365" t="str">
        <f t="shared" si="11"/>
        <v>YBD363</v>
      </c>
      <c r="H365">
        <f t="shared" si="10"/>
        <v>1</v>
      </c>
      <c r="I365">
        <f>IF(H365=1,COUNTIF($H$3:H365,1),"")</f>
        <v>363</v>
      </c>
      <c r="J365" t="str">
        <f>IFERROR(INDEX(Tableau2[Rechercher],MATCH(ROWS($I$3:I365),Tableau2[Position],0)),"")</f>
        <v>YBD363</v>
      </c>
      <c r="K365" s="18">
        <f>Tableau2[[#This Row],[N°ARTICLE]]</f>
        <v>1363</v>
      </c>
    </row>
    <row r="366" spans="1:11" x14ac:dyDescent="0.25">
      <c r="A366" s="6">
        <v>1364</v>
      </c>
      <c r="B366" t="s">
        <v>1154</v>
      </c>
      <c r="C366" t="s">
        <v>465</v>
      </c>
      <c r="D366" t="s">
        <v>22</v>
      </c>
      <c r="E366">
        <v>1</v>
      </c>
      <c r="F366">
        <v>364</v>
      </c>
      <c r="G366" t="str">
        <f t="shared" si="11"/>
        <v>ZBD364</v>
      </c>
      <c r="H366">
        <f t="shared" si="10"/>
        <v>1</v>
      </c>
      <c r="I366">
        <f>IF(H366=1,COUNTIF($H$3:H366,1),"")</f>
        <v>364</v>
      </c>
      <c r="J366" t="str">
        <f>IFERROR(INDEX(Tableau2[Rechercher],MATCH(ROWS($I$3:I366),Tableau2[Position],0)),"")</f>
        <v>ZBD364</v>
      </c>
      <c r="K366" s="18">
        <f>Tableau2[[#This Row],[N°ARTICLE]]</f>
        <v>1364</v>
      </c>
    </row>
    <row r="367" spans="1:11" x14ac:dyDescent="0.25">
      <c r="A367" s="6">
        <v>1365</v>
      </c>
      <c r="B367" t="s">
        <v>1155</v>
      </c>
      <c r="C367" t="s">
        <v>466</v>
      </c>
      <c r="D367" t="s">
        <v>22</v>
      </c>
      <c r="E367">
        <v>1</v>
      </c>
      <c r="F367">
        <v>365</v>
      </c>
      <c r="G367" t="str">
        <f t="shared" si="11"/>
        <v>ABD365</v>
      </c>
      <c r="H367">
        <f t="shared" si="10"/>
        <v>1</v>
      </c>
      <c r="I367">
        <f>IF(H367=1,COUNTIF($H$3:H367,1),"")</f>
        <v>365</v>
      </c>
      <c r="J367" t="str">
        <f>IFERROR(INDEX(Tableau2[Rechercher],MATCH(ROWS($I$3:I367),Tableau2[Position],0)),"")</f>
        <v>ABD365</v>
      </c>
      <c r="K367" s="18">
        <f>Tableau2[[#This Row],[N°ARTICLE]]</f>
        <v>1365</v>
      </c>
    </row>
    <row r="368" spans="1:11" x14ac:dyDescent="0.25">
      <c r="A368" s="6">
        <v>1366</v>
      </c>
      <c r="B368" t="s">
        <v>1156</v>
      </c>
      <c r="C368" t="s">
        <v>467</v>
      </c>
      <c r="D368" t="s">
        <v>65</v>
      </c>
      <c r="E368">
        <v>1</v>
      </c>
      <c r="F368">
        <v>366</v>
      </c>
      <c r="G368" t="str">
        <f t="shared" si="11"/>
        <v>BBD366</v>
      </c>
      <c r="H368">
        <f t="shared" si="10"/>
        <v>1</v>
      </c>
      <c r="I368">
        <f>IF(H368=1,COUNTIF($H$3:H368,1),"")</f>
        <v>366</v>
      </c>
      <c r="J368" t="str">
        <f>IFERROR(INDEX(Tableau2[Rechercher],MATCH(ROWS($I$3:I368),Tableau2[Position],0)),"")</f>
        <v>BBD366</v>
      </c>
      <c r="K368" s="18">
        <f>Tableau2[[#This Row],[N°ARTICLE]]</f>
        <v>1366</v>
      </c>
    </row>
    <row r="369" spans="1:11" x14ac:dyDescent="0.25">
      <c r="A369" s="6">
        <v>1367</v>
      </c>
      <c r="B369" t="s">
        <v>1157</v>
      </c>
      <c r="C369" t="s">
        <v>468</v>
      </c>
      <c r="D369" t="s">
        <v>66</v>
      </c>
      <c r="E369">
        <v>1</v>
      </c>
      <c r="F369">
        <v>367</v>
      </c>
      <c r="G369" t="str">
        <f t="shared" si="11"/>
        <v>CBD367</v>
      </c>
      <c r="H369">
        <f t="shared" si="10"/>
        <v>1</v>
      </c>
      <c r="I369">
        <f>IF(H369=1,COUNTIF($H$3:H369,1),"")</f>
        <v>367</v>
      </c>
      <c r="J369" t="str">
        <f>IFERROR(INDEX(Tableau2[Rechercher],MATCH(ROWS($I$3:I369),Tableau2[Position],0)),"")</f>
        <v>CBD367</v>
      </c>
      <c r="K369" s="18">
        <f>Tableau2[[#This Row],[N°ARTICLE]]</f>
        <v>1367</v>
      </c>
    </row>
    <row r="370" spans="1:11" x14ac:dyDescent="0.25">
      <c r="A370" s="6">
        <v>1368</v>
      </c>
      <c r="B370" t="s">
        <v>1158</v>
      </c>
      <c r="C370" t="s">
        <v>469</v>
      </c>
      <c r="D370" t="s">
        <v>26</v>
      </c>
      <c r="E370">
        <v>5</v>
      </c>
      <c r="F370">
        <v>368</v>
      </c>
      <c r="G370" t="str">
        <f t="shared" si="11"/>
        <v>DBD368</v>
      </c>
      <c r="H370">
        <f t="shared" si="10"/>
        <v>1</v>
      </c>
      <c r="I370">
        <f>IF(H370=1,COUNTIF($H$3:H370,1),"")</f>
        <v>368</v>
      </c>
      <c r="J370" t="str">
        <f>IFERROR(INDEX(Tableau2[Rechercher],MATCH(ROWS($I$3:I370),Tableau2[Position],0)),"")</f>
        <v>DBD368</v>
      </c>
      <c r="K370" s="18">
        <f>Tableau2[[#This Row],[N°ARTICLE]]</f>
        <v>1368</v>
      </c>
    </row>
    <row r="371" spans="1:11" x14ac:dyDescent="0.25">
      <c r="A371" s="6">
        <v>1369</v>
      </c>
      <c r="B371" t="s">
        <v>1159</v>
      </c>
      <c r="C371" t="s">
        <v>470</v>
      </c>
      <c r="D371" t="s">
        <v>28</v>
      </c>
      <c r="E371">
        <v>1</v>
      </c>
      <c r="F371">
        <v>369</v>
      </c>
      <c r="G371" t="str">
        <f t="shared" si="11"/>
        <v>EBD369</v>
      </c>
      <c r="H371">
        <f t="shared" si="10"/>
        <v>1</v>
      </c>
      <c r="I371">
        <f>IF(H371=1,COUNTIF($H$3:H371,1),"")</f>
        <v>369</v>
      </c>
      <c r="J371" t="str">
        <f>IFERROR(INDEX(Tableau2[Rechercher],MATCH(ROWS($I$3:I371),Tableau2[Position],0)),"")</f>
        <v>EBD369</v>
      </c>
      <c r="K371" s="18">
        <f>Tableau2[[#This Row],[N°ARTICLE]]</f>
        <v>1369</v>
      </c>
    </row>
    <row r="372" spans="1:11" x14ac:dyDescent="0.25">
      <c r="A372" s="6">
        <v>1370</v>
      </c>
      <c r="B372" t="s">
        <v>1160</v>
      </c>
      <c r="C372" t="s">
        <v>471</v>
      </c>
      <c r="D372" t="s">
        <v>34</v>
      </c>
      <c r="E372">
        <v>3</v>
      </c>
      <c r="F372">
        <v>370</v>
      </c>
      <c r="G372" t="str">
        <f t="shared" si="11"/>
        <v>FBD370</v>
      </c>
      <c r="H372">
        <f t="shared" si="10"/>
        <v>1</v>
      </c>
      <c r="I372">
        <f>IF(H372=1,COUNTIF($H$3:H372,1),"")</f>
        <v>370</v>
      </c>
      <c r="J372" t="str">
        <f>IFERROR(INDEX(Tableau2[Rechercher],MATCH(ROWS($I$3:I372),Tableau2[Position],0)),"")</f>
        <v>FBD370</v>
      </c>
      <c r="K372" s="18">
        <f>Tableau2[[#This Row],[N°ARTICLE]]</f>
        <v>1370</v>
      </c>
    </row>
    <row r="373" spans="1:11" x14ac:dyDescent="0.25">
      <c r="A373" s="6">
        <v>1371</v>
      </c>
      <c r="B373" t="s">
        <v>1161</v>
      </c>
      <c r="C373" t="s">
        <v>472</v>
      </c>
      <c r="D373" t="s">
        <v>34</v>
      </c>
      <c r="E373">
        <v>3</v>
      </c>
      <c r="F373">
        <v>371</v>
      </c>
      <c r="G373" t="str">
        <f t="shared" si="11"/>
        <v>GBD371</v>
      </c>
      <c r="H373">
        <f t="shared" si="10"/>
        <v>1</v>
      </c>
      <c r="I373">
        <f>IF(H373=1,COUNTIF($H$3:H373,1),"")</f>
        <v>371</v>
      </c>
      <c r="J373" t="str">
        <f>IFERROR(INDEX(Tableau2[Rechercher],MATCH(ROWS($I$3:I373),Tableau2[Position],0)),"")</f>
        <v>GBD371</v>
      </c>
      <c r="K373" s="18">
        <f>Tableau2[[#This Row],[N°ARTICLE]]</f>
        <v>1371</v>
      </c>
    </row>
    <row r="374" spans="1:11" x14ac:dyDescent="0.25">
      <c r="A374" s="6">
        <v>1372</v>
      </c>
      <c r="B374" t="s">
        <v>1162</v>
      </c>
      <c r="C374" t="s">
        <v>473</v>
      </c>
      <c r="D374" t="s">
        <v>34</v>
      </c>
      <c r="E374">
        <v>3</v>
      </c>
      <c r="F374">
        <v>372</v>
      </c>
      <c r="G374" t="str">
        <f t="shared" si="11"/>
        <v>HBD372</v>
      </c>
      <c r="H374">
        <f t="shared" si="10"/>
        <v>1</v>
      </c>
      <c r="I374">
        <f>IF(H374=1,COUNTIF($H$3:H374,1),"")</f>
        <v>372</v>
      </c>
      <c r="J374" t="str">
        <f>IFERROR(INDEX(Tableau2[Rechercher],MATCH(ROWS($I$3:I374),Tableau2[Position],0)),"")</f>
        <v>HBD372</v>
      </c>
      <c r="K374" s="18">
        <f>Tableau2[[#This Row],[N°ARTICLE]]</f>
        <v>1372</v>
      </c>
    </row>
    <row r="375" spans="1:11" x14ac:dyDescent="0.25">
      <c r="A375" s="6">
        <v>1373</v>
      </c>
      <c r="B375" t="s">
        <v>1163</v>
      </c>
      <c r="C375" t="s">
        <v>474</v>
      </c>
      <c r="D375" t="s">
        <v>39</v>
      </c>
      <c r="E375">
        <v>2</v>
      </c>
      <c r="F375">
        <v>373</v>
      </c>
      <c r="G375" t="str">
        <f t="shared" si="11"/>
        <v>IBD373</v>
      </c>
      <c r="H375">
        <f t="shared" si="10"/>
        <v>1</v>
      </c>
      <c r="I375">
        <f>IF(H375=1,COUNTIF($H$3:H375,1),"")</f>
        <v>373</v>
      </c>
      <c r="J375" t="str">
        <f>IFERROR(INDEX(Tableau2[Rechercher],MATCH(ROWS($I$3:I375),Tableau2[Position],0)),"")</f>
        <v>IBD373</v>
      </c>
      <c r="K375" s="18">
        <f>Tableau2[[#This Row],[N°ARTICLE]]</f>
        <v>1373</v>
      </c>
    </row>
    <row r="376" spans="1:11" x14ac:dyDescent="0.25">
      <c r="A376" s="6">
        <v>1374</v>
      </c>
      <c r="B376" t="s">
        <v>1164</v>
      </c>
      <c r="C376" t="s">
        <v>475</v>
      </c>
      <c r="D376" t="s">
        <v>39</v>
      </c>
      <c r="E376">
        <v>2</v>
      </c>
      <c r="F376">
        <v>374</v>
      </c>
      <c r="G376" t="str">
        <f t="shared" si="11"/>
        <v>JBD374</v>
      </c>
      <c r="H376">
        <f t="shared" si="10"/>
        <v>1</v>
      </c>
      <c r="I376">
        <f>IF(H376=1,COUNTIF($H$3:H376,1),"")</f>
        <v>374</v>
      </c>
      <c r="J376" t="str">
        <f>IFERROR(INDEX(Tableau2[Rechercher],MATCH(ROWS($I$3:I376),Tableau2[Position],0)),"")</f>
        <v>JBD374</v>
      </c>
      <c r="K376" s="18">
        <f>Tableau2[[#This Row],[N°ARTICLE]]</f>
        <v>1374</v>
      </c>
    </row>
    <row r="377" spans="1:11" x14ac:dyDescent="0.25">
      <c r="A377" s="6">
        <v>1375</v>
      </c>
      <c r="B377" t="s">
        <v>1165</v>
      </c>
      <c r="C377" t="s">
        <v>476</v>
      </c>
      <c r="D377" t="s">
        <v>39</v>
      </c>
      <c r="E377">
        <v>2</v>
      </c>
      <c r="F377">
        <v>375</v>
      </c>
      <c r="G377" t="str">
        <f t="shared" si="11"/>
        <v>KBD375</v>
      </c>
      <c r="H377">
        <f t="shared" si="10"/>
        <v>1</v>
      </c>
      <c r="I377">
        <f>IF(H377=1,COUNTIF($H$3:H377,1),"")</f>
        <v>375</v>
      </c>
      <c r="J377" t="str">
        <f>IFERROR(INDEX(Tableau2[Rechercher],MATCH(ROWS($I$3:I377),Tableau2[Position],0)),"")</f>
        <v>KBD375</v>
      </c>
      <c r="K377" s="18">
        <f>Tableau2[[#This Row],[N°ARTICLE]]</f>
        <v>1375</v>
      </c>
    </row>
    <row r="378" spans="1:11" x14ac:dyDescent="0.25">
      <c r="A378" s="6">
        <v>1376</v>
      </c>
      <c r="B378" t="s">
        <v>1166</v>
      </c>
      <c r="C378" t="s">
        <v>477</v>
      </c>
      <c r="D378" t="s">
        <v>39</v>
      </c>
      <c r="E378">
        <v>2</v>
      </c>
      <c r="F378">
        <v>376</v>
      </c>
      <c r="G378" t="str">
        <f t="shared" si="11"/>
        <v>LBD376</v>
      </c>
      <c r="H378">
        <f t="shared" si="10"/>
        <v>1</v>
      </c>
      <c r="I378">
        <f>IF(H378=1,COUNTIF($H$3:H378,1),"")</f>
        <v>376</v>
      </c>
      <c r="J378" t="str">
        <f>IFERROR(INDEX(Tableau2[Rechercher],MATCH(ROWS($I$3:I378),Tableau2[Position],0)),"")</f>
        <v>LBD376</v>
      </c>
      <c r="K378" s="18">
        <f>Tableau2[[#This Row],[N°ARTICLE]]</f>
        <v>1376</v>
      </c>
    </row>
    <row r="379" spans="1:11" x14ac:dyDescent="0.25">
      <c r="A379" s="6">
        <v>1377</v>
      </c>
      <c r="B379" t="s">
        <v>1167</v>
      </c>
      <c r="C379" t="s">
        <v>478</v>
      </c>
      <c r="D379" t="s">
        <v>39</v>
      </c>
      <c r="E379">
        <v>2</v>
      </c>
      <c r="F379">
        <v>377</v>
      </c>
      <c r="G379" t="str">
        <f t="shared" si="11"/>
        <v>mBD377</v>
      </c>
      <c r="H379">
        <f t="shared" si="10"/>
        <v>1</v>
      </c>
      <c r="I379">
        <f>IF(H379=1,COUNTIF($H$3:H379,1),"")</f>
        <v>377</v>
      </c>
      <c r="J379" t="str">
        <f>IFERROR(INDEX(Tableau2[Rechercher],MATCH(ROWS($I$3:I379),Tableau2[Position],0)),"")</f>
        <v>mBD377</v>
      </c>
      <c r="K379" s="18">
        <f>Tableau2[[#This Row],[N°ARTICLE]]</f>
        <v>1377</v>
      </c>
    </row>
    <row r="380" spans="1:11" x14ac:dyDescent="0.25">
      <c r="A380" s="6">
        <v>1378</v>
      </c>
      <c r="B380" t="s">
        <v>1168</v>
      </c>
      <c r="C380" t="s">
        <v>479</v>
      </c>
      <c r="D380" t="s">
        <v>39</v>
      </c>
      <c r="E380">
        <v>2</v>
      </c>
      <c r="F380">
        <v>378</v>
      </c>
      <c r="G380" t="str">
        <f t="shared" si="11"/>
        <v>nBD378</v>
      </c>
      <c r="H380">
        <f t="shared" si="10"/>
        <v>1</v>
      </c>
      <c r="I380">
        <f>IF(H380=1,COUNTIF($H$3:H380,1),"")</f>
        <v>378</v>
      </c>
      <c r="J380" t="str">
        <f>IFERROR(INDEX(Tableau2[Rechercher],MATCH(ROWS($I$3:I380),Tableau2[Position],0)),"")</f>
        <v>nBD378</v>
      </c>
      <c r="K380" s="18">
        <f>Tableau2[[#This Row],[N°ARTICLE]]</f>
        <v>1378</v>
      </c>
    </row>
    <row r="381" spans="1:11" x14ac:dyDescent="0.25">
      <c r="A381" s="6">
        <v>1379</v>
      </c>
      <c r="B381" t="s">
        <v>1169</v>
      </c>
      <c r="C381" t="s">
        <v>480</v>
      </c>
      <c r="D381" t="s">
        <v>39</v>
      </c>
      <c r="E381">
        <v>2</v>
      </c>
      <c r="F381">
        <v>379</v>
      </c>
      <c r="G381" t="str">
        <f t="shared" si="11"/>
        <v>OBD379</v>
      </c>
      <c r="H381">
        <f t="shared" si="10"/>
        <v>1</v>
      </c>
      <c r="I381">
        <f>IF(H381=1,COUNTIF($H$3:H381,1),"")</f>
        <v>379</v>
      </c>
      <c r="J381" t="str">
        <f>IFERROR(INDEX(Tableau2[Rechercher],MATCH(ROWS($I$3:I381),Tableau2[Position],0)),"")</f>
        <v>OBD379</v>
      </c>
      <c r="K381" s="18">
        <f>Tableau2[[#This Row],[N°ARTICLE]]</f>
        <v>1379</v>
      </c>
    </row>
    <row r="382" spans="1:11" x14ac:dyDescent="0.25">
      <c r="A382" s="6">
        <v>1380</v>
      </c>
      <c r="B382" t="s">
        <v>1170</v>
      </c>
      <c r="C382" t="s">
        <v>481</v>
      </c>
      <c r="D382" t="s">
        <v>39</v>
      </c>
      <c r="E382">
        <v>2</v>
      </c>
      <c r="F382">
        <v>380</v>
      </c>
      <c r="G382" t="str">
        <f t="shared" si="11"/>
        <v>PBD380</v>
      </c>
      <c r="H382">
        <f t="shared" si="10"/>
        <v>1</v>
      </c>
      <c r="I382">
        <f>IF(H382=1,COUNTIF($H$3:H382,1),"")</f>
        <v>380</v>
      </c>
      <c r="J382" t="str">
        <f>IFERROR(INDEX(Tableau2[Rechercher],MATCH(ROWS($I$3:I382),Tableau2[Position],0)),"")</f>
        <v>PBD380</v>
      </c>
      <c r="K382" s="18">
        <f>Tableau2[[#This Row],[N°ARTICLE]]</f>
        <v>1380</v>
      </c>
    </row>
    <row r="383" spans="1:11" x14ac:dyDescent="0.25">
      <c r="A383" s="6">
        <v>1381</v>
      </c>
      <c r="B383" t="s">
        <v>1171</v>
      </c>
      <c r="C383" t="s">
        <v>482</v>
      </c>
      <c r="D383" t="s">
        <v>39</v>
      </c>
      <c r="E383">
        <v>2</v>
      </c>
      <c r="F383">
        <v>381</v>
      </c>
      <c r="G383" t="str">
        <f t="shared" si="11"/>
        <v>QBD381</v>
      </c>
      <c r="H383">
        <f t="shared" si="10"/>
        <v>1</v>
      </c>
      <c r="I383">
        <f>IF(H383=1,COUNTIF($H$3:H383,1),"")</f>
        <v>381</v>
      </c>
      <c r="J383" t="str">
        <f>IFERROR(INDEX(Tableau2[Rechercher],MATCH(ROWS($I$3:I383),Tableau2[Position],0)),"")</f>
        <v>QBD381</v>
      </c>
      <c r="K383" s="18">
        <f>Tableau2[[#This Row],[N°ARTICLE]]</f>
        <v>1381</v>
      </c>
    </row>
    <row r="384" spans="1:11" x14ac:dyDescent="0.25">
      <c r="A384" s="6">
        <v>1382</v>
      </c>
      <c r="B384" t="s">
        <v>1172</v>
      </c>
      <c r="C384" t="s">
        <v>483</v>
      </c>
      <c r="D384" t="s">
        <v>39</v>
      </c>
      <c r="E384">
        <v>2</v>
      </c>
      <c r="F384">
        <v>382</v>
      </c>
      <c r="G384" t="str">
        <f t="shared" si="11"/>
        <v>RBD382</v>
      </c>
      <c r="H384">
        <f t="shared" si="10"/>
        <v>1</v>
      </c>
      <c r="I384">
        <f>IF(H384=1,COUNTIF($H$3:H384,1),"")</f>
        <v>382</v>
      </c>
      <c r="J384" t="str">
        <f>IFERROR(INDEX(Tableau2[Rechercher],MATCH(ROWS($I$3:I384),Tableau2[Position],0)),"")</f>
        <v>RBD382</v>
      </c>
      <c r="K384" s="18">
        <f>Tableau2[[#This Row],[N°ARTICLE]]</f>
        <v>1382</v>
      </c>
    </row>
    <row r="385" spans="1:11" x14ac:dyDescent="0.25">
      <c r="A385" s="6">
        <v>1383</v>
      </c>
      <c r="B385" t="s">
        <v>1173</v>
      </c>
      <c r="C385" t="s">
        <v>484</v>
      </c>
      <c r="D385" t="s">
        <v>39</v>
      </c>
      <c r="E385">
        <v>2</v>
      </c>
      <c r="F385">
        <v>383</v>
      </c>
      <c r="G385" t="str">
        <f t="shared" si="11"/>
        <v>SBD383</v>
      </c>
      <c r="H385">
        <f t="shared" si="10"/>
        <v>1</v>
      </c>
      <c r="I385">
        <f>IF(H385=1,COUNTIF($H$3:H385,1),"")</f>
        <v>383</v>
      </c>
      <c r="J385" t="str">
        <f>IFERROR(INDEX(Tableau2[Rechercher],MATCH(ROWS($I$3:I385),Tableau2[Position],0)),"")</f>
        <v>SBD383</v>
      </c>
      <c r="K385" s="18">
        <f>Tableau2[[#This Row],[N°ARTICLE]]</f>
        <v>1383</v>
      </c>
    </row>
    <row r="386" spans="1:11" x14ac:dyDescent="0.25">
      <c r="A386" s="6">
        <v>1384</v>
      </c>
      <c r="B386" t="s">
        <v>1174</v>
      </c>
      <c r="C386" t="s">
        <v>485</v>
      </c>
      <c r="D386" t="s">
        <v>39</v>
      </c>
      <c r="E386">
        <v>2</v>
      </c>
      <c r="F386">
        <v>384</v>
      </c>
      <c r="G386" t="str">
        <f t="shared" si="11"/>
        <v>TBD384</v>
      </c>
      <c r="H386">
        <f t="shared" si="10"/>
        <v>1</v>
      </c>
      <c r="I386">
        <f>IF(H386=1,COUNTIF($H$3:H386,1),"")</f>
        <v>384</v>
      </c>
      <c r="J386" t="str">
        <f>IFERROR(INDEX(Tableau2[Rechercher],MATCH(ROWS($I$3:I386),Tableau2[Position],0)),"")</f>
        <v>TBD384</v>
      </c>
      <c r="K386" s="18">
        <f>Tableau2[[#This Row],[N°ARTICLE]]</f>
        <v>1384</v>
      </c>
    </row>
    <row r="387" spans="1:11" x14ac:dyDescent="0.25">
      <c r="A387" s="6">
        <v>1385</v>
      </c>
      <c r="B387" t="s">
        <v>1175</v>
      </c>
      <c r="C387" t="s">
        <v>486</v>
      </c>
      <c r="D387" t="s">
        <v>39</v>
      </c>
      <c r="E387">
        <v>2</v>
      </c>
      <c r="F387">
        <v>385</v>
      </c>
      <c r="G387" t="str">
        <f t="shared" si="11"/>
        <v>UBD385</v>
      </c>
      <c r="H387">
        <f t="shared" ref="H387:H450" si="12">--ISNUMBER(IFERROR(SEARCH(NomArt,G387,1),""))</f>
        <v>1</v>
      </c>
      <c r="I387">
        <f>IF(H387=1,COUNTIF($H$3:H387,1),"")</f>
        <v>385</v>
      </c>
      <c r="J387" t="str">
        <f>IFERROR(INDEX(Tableau2[Rechercher],MATCH(ROWS($I$3:I387),Tableau2[Position],0)),"")</f>
        <v>UBD385</v>
      </c>
      <c r="K387" s="18">
        <f>Tableau2[[#This Row],[N°ARTICLE]]</f>
        <v>1385</v>
      </c>
    </row>
    <row r="388" spans="1:11" x14ac:dyDescent="0.25">
      <c r="A388" s="6">
        <v>1386</v>
      </c>
      <c r="B388" t="s">
        <v>1176</v>
      </c>
      <c r="C388" t="s">
        <v>487</v>
      </c>
      <c r="D388" t="s">
        <v>67</v>
      </c>
      <c r="E388">
        <v>1</v>
      </c>
      <c r="F388">
        <v>386</v>
      </c>
      <c r="G388" t="str">
        <f t="shared" ref="G388:G451" si="13">B388</f>
        <v>VBD386</v>
      </c>
      <c r="H388">
        <f t="shared" si="12"/>
        <v>1</v>
      </c>
      <c r="I388">
        <f>IF(H388=1,COUNTIF($H$3:H388,1),"")</f>
        <v>386</v>
      </c>
      <c r="J388" t="str">
        <f>IFERROR(INDEX(Tableau2[Rechercher],MATCH(ROWS($I$3:I388),Tableau2[Position],0)),"")</f>
        <v>VBD386</v>
      </c>
      <c r="K388" s="18">
        <f>Tableau2[[#This Row],[N°ARTICLE]]</f>
        <v>1386</v>
      </c>
    </row>
    <row r="389" spans="1:11" x14ac:dyDescent="0.25">
      <c r="A389" s="6">
        <v>1387</v>
      </c>
      <c r="B389" t="s">
        <v>1177</v>
      </c>
      <c r="C389" t="s">
        <v>488</v>
      </c>
      <c r="D389" t="s">
        <v>67</v>
      </c>
      <c r="E389">
        <v>1</v>
      </c>
      <c r="F389">
        <v>387</v>
      </c>
      <c r="G389" t="str">
        <f t="shared" si="13"/>
        <v>WBD387</v>
      </c>
      <c r="H389">
        <f t="shared" si="12"/>
        <v>1</v>
      </c>
      <c r="I389">
        <f>IF(H389=1,COUNTIF($H$3:H389,1),"")</f>
        <v>387</v>
      </c>
      <c r="J389" t="str">
        <f>IFERROR(INDEX(Tableau2[Rechercher],MATCH(ROWS($I$3:I389),Tableau2[Position],0)),"")</f>
        <v>WBD387</v>
      </c>
      <c r="K389" s="18">
        <f>Tableau2[[#This Row],[N°ARTICLE]]</f>
        <v>1387</v>
      </c>
    </row>
    <row r="390" spans="1:11" x14ac:dyDescent="0.25">
      <c r="A390" s="6">
        <v>1388</v>
      </c>
      <c r="B390" t="s">
        <v>1178</v>
      </c>
      <c r="C390" t="s">
        <v>489</v>
      </c>
      <c r="D390" t="s">
        <v>67</v>
      </c>
      <c r="E390">
        <v>1</v>
      </c>
      <c r="F390">
        <v>388</v>
      </c>
      <c r="G390" t="str">
        <f t="shared" si="13"/>
        <v>XBD388</v>
      </c>
      <c r="H390">
        <f t="shared" si="12"/>
        <v>1</v>
      </c>
      <c r="I390">
        <f>IF(H390=1,COUNTIF($H$3:H390,1),"")</f>
        <v>388</v>
      </c>
      <c r="J390" t="str">
        <f>IFERROR(INDEX(Tableau2[Rechercher],MATCH(ROWS($I$3:I390),Tableau2[Position],0)),"")</f>
        <v>XBD388</v>
      </c>
      <c r="K390" s="18">
        <f>Tableau2[[#This Row],[N°ARTICLE]]</f>
        <v>1388</v>
      </c>
    </row>
    <row r="391" spans="1:11" x14ac:dyDescent="0.25">
      <c r="A391" s="6">
        <v>1389</v>
      </c>
      <c r="B391" t="s">
        <v>1179</v>
      </c>
      <c r="C391" t="s">
        <v>490</v>
      </c>
      <c r="D391" t="s">
        <v>67</v>
      </c>
      <c r="E391">
        <v>1</v>
      </c>
      <c r="F391">
        <v>389</v>
      </c>
      <c r="G391" t="str">
        <f t="shared" si="13"/>
        <v>YBD389</v>
      </c>
      <c r="H391">
        <f t="shared" si="12"/>
        <v>1</v>
      </c>
      <c r="I391">
        <f>IF(H391=1,COUNTIF($H$3:H391,1),"")</f>
        <v>389</v>
      </c>
      <c r="J391" t="str">
        <f>IFERROR(INDEX(Tableau2[Rechercher],MATCH(ROWS($I$3:I391),Tableau2[Position],0)),"")</f>
        <v>YBD389</v>
      </c>
      <c r="K391" s="18">
        <f>Tableau2[[#This Row],[N°ARTICLE]]</f>
        <v>1389</v>
      </c>
    </row>
    <row r="392" spans="1:11" x14ac:dyDescent="0.25">
      <c r="A392" s="6">
        <v>1390</v>
      </c>
      <c r="B392" t="s">
        <v>1180</v>
      </c>
      <c r="C392" t="s">
        <v>491</v>
      </c>
      <c r="D392" t="s">
        <v>67</v>
      </c>
      <c r="E392">
        <v>1</v>
      </c>
      <c r="F392">
        <v>390</v>
      </c>
      <c r="G392" t="str">
        <f t="shared" si="13"/>
        <v>ZBD390</v>
      </c>
      <c r="H392">
        <f t="shared" si="12"/>
        <v>1</v>
      </c>
      <c r="I392">
        <f>IF(H392=1,COUNTIF($H$3:H392,1),"")</f>
        <v>390</v>
      </c>
      <c r="J392" t="str">
        <f>IFERROR(INDEX(Tableau2[Rechercher],MATCH(ROWS($I$3:I392),Tableau2[Position],0)),"")</f>
        <v>ZBD390</v>
      </c>
      <c r="K392" s="18">
        <f>Tableau2[[#This Row],[N°ARTICLE]]</f>
        <v>1390</v>
      </c>
    </row>
    <row r="393" spans="1:11" x14ac:dyDescent="0.25">
      <c r="A393" s="6">
        <v>1391</v>
      </c>
      <c r="B393" t="s">
        <v>1181</v>
      </c>
      <c r="C393" t="s">
        <v>492</v>
      </c>
      <c r="D393" t="s">
        <v>67</v>
      </c>
      <c r="E393">
        <v>1</v>
      </c>
      <c r="F393">
        <v>391</v>
      </c>
      <c r="G393" t="str">
        <f t="shared" si="13"/>
        <v>ABD391</v>
      </c>
      <c r="H393">
        <f t="shared" si="12"/>
        <v>1</v>
      </c>
      <c r="I393">
        <f>IF(H393=1,COUNTIF($H$3:H393,1),"")</f>
        <v>391</v>
      </c>
      <c r="J393" t="str">
        <f>IFERROR(INDEX(Tableau2[Rechercher],MATCH(ROWS($I$3:I393),Tableau2[Position],0)),"")</f>
        <v>ABD391</v>
      </c>
      <c r="K393" s="18">
        <f>Tableau2[[#This Row],[N°ARTICLE]]</f>
        <v>1391</v>
      </c>
    </row>
    <row r="394" spans="1:11" x14ac:dyDescent="0.25">
      <c r="A394" s="6">
        <v>1392</v>
      </c>
      <c r="B394" t="s">
        <v>1182</v>
      </c>
      <c r="C394" t="s">
        <v>493</v>
      </c>
      <c r="D394" t="s">
        <v>39</v>
      </c>
      <c r="E394">
        <v>1</v>
      </c>
      <c r="F394">
        <v>392</v>
      </c>
      <c r="G394" t="str">
        <f t="shared" si="13"/>
        <v>BBD392</v>
      </c>
      <c r="H394">
        <f t="shared" si="12"/>
        <v>1</v>
      </c>
      <c r="I394">
        <f>IF(H394=1,COUNTIF($H$3:H394,1),"")</f>
        <v>392</v>
      </c>
      <c r="J394" t="str">
        <f>IFERROR(INDEX(Tableau2[Rechercher],MATCH(ROWS($I$3:I394),Tableau2[Position],0)),"")</f>
        <v>BBD392</v>
      </c>
      <c r="K394" s="18">
        <f>Tableau2[[#This Row],[N°ARTICLE]]</f>
        <v>1392</v>
      </c>
    </row>
    <row r="395" spans="1:11" x14ac:dyDescent="0.25">
      <c r="A395" s="6">
        <v>1393</v>
      </c>
      <c r="B395" t="s">
        <v>1183</v>
      </c>
      <c r="C395" t="s">
        <v>494</v>
      </c>
      <c r="D395" t="s">
        <v>39</v>
      </c>
      <c r="E395">
        <v>1</v>
      </c>
      <c r="F395">
        <v>393</v>
      </c>
      <c r="G395" t="str">
        <f t="shared" si="13"/>
        <v>CBD393</v>
      </c>
      <c r="H395">
        <f t="shared" si="12"/>
        <v>1</v>
      </c>
      <c r="I395">
        <f>IF(H395=1,COUNTIF($H$3:H395,1),"")</f>
        <v>393</v>
      </c>
      <c r="J395" t="str">
        <f>IFERROR(INDEX(Tableau2[Rechercher],MATCH(ROWS($I$3:I395),Tableau2[Position],0)),"")</f>
        <v>CBD393</v>
      </c>
      <c r="K395" s="18">
        <f>Tableau2[[#This Row],[N°ARTICLE]]</f>
        <v>1393</v>
      </c>
    </row>
    <row r="396" spans="1:11" x14ac:dyDescent="0.25">
      <c r="A396" s="6">
        <v>1394</v>
      </c>
      <c r="B396" t="s">
        <v>1184</v>
      </c>
      <c r="C396" t="s">
        <v>495</v>
      </c>
      <c r="D396" t="s">
        <v>39</v>
      </c>
      <c r="E396">
        <v>1</v>
      </c>
      <c r="F396">
        <v>394</v>
      </c>
      <c r="G396" t="str">
        <f t="shared" si="13"/>
        <v>DBD394</v>
      </c>
      <c r="H396">
        <f t="shared" si="12"/>
        <v>1</v>
      </c>
      <c r="I396">
        <f>IF(H396=1,COUNTIF($H$3:H396,1),"")</f>
        <v>394</v>
      </c>
      <c r="J396" t="str">
        <f>IFERROR(INDEX(Tableau2[Rechercher],MATCH(ROWS($I$3:I396),Tableau2[Position],0)),"")</f>
        <v>DBD394</v>
      </c>
      <c r="K396" s="18">
        <f>Tableau2[[#This Row],[N°ARTICLE]]</f>
        <v>1394</v>
      </c>
    </row>
    <row r="397" spans="1:11" x14ac:dyDescent="0.25">
      <c r="A397" s="6">
        <v>1395</v>
      </c>
      <c r="B397" t="s">
        <v>1185</v>
      </c>
      <c r="C397" t="s">
        <v>496</v>
      </c>
      <c r="D397" t="s">
        <v>39</v>
      </c>
      <c r="E397">
        <v>1</v>
      </c>
      <c r="F397">
        <v>395</v>
      </c>
      <c r="G397" t="str">
        <f t="shared" si="13"/>
        <v>EBD395</v>
      </c>
      <c r="H397">
        <f t="shared" si="12"/>
        <v>1</v>
      </c>
      <c r="I397">
        <f>IF(H397=1,COUNTIF($H$3:H397,1),"")</f>
        <v>395</v>
      </c>
      <c r="J397" t="str">
        <f>IFERROR(INDEX(Tableau2[Rechercher],MATCH(ROWS($I$3:I397),Tableau2[Position],0)),"")</f>
        <v>EBD395</v>
      </c>
      <c r="K397" s="18">
        <f>Tableau2[[#This Row],[N°ARTICLE]]</f>
        <v>1395</v>
      </c>
    </row>
    <row r="398" spans="1:11" x14ac:dyDescent="0.25">
      <c r="A398" s="6">
        <v>1396</v>
      </c>
      <c r="B398" t="s">
        <v>1186</v>
      </c>
      <c r="C398" t="s">
        <v>497</v>
      </c>
      <c r="D398" t="s">
        <v>39</v>
      </c>
      <c r="E398">
        <v>1</v>
      </c>
      <c r="F398">
        <v>396</v>
      </c>
      <c r="G398" t="str">
        <f t="shared" si="13"/>
        <v>FBD396</v>
      </c>
      <c r="H398">
        <f t="shared" si="12"/>
        <v>1</v>
      </c>
      <c r="I398">
        <f>IF(H398=1,COUNTIF($H$3:H398,1),"")</f>
        <v>396</v>
      </c>
      <c r="J398" t="str">
        <f>IFERROR(INDEX(Tableau2[Rechercher],MATCH(ROWS($I$3:I398),Tableau2[Position],0)),"")</f>
        <v>FBD396</v>
      </c>
      <c r="K398" s="18">
        <f>Tableau2[[#This Row],[N°ARTICLE]]</f>
        <v>1396</v>
      </c>
    </row>
    <row r="399" spans="1:11" x14ac:dyDescent="0.25">
      <c r="A399" s="6">
        <v>1397</v>
      </c>
      <c r="B399" t="s">
        <v>1187</v>
      </c>
      <c r="C399" t="s">
        <v>498</v>
      </c>
      <c r="D399" t="s">
        <v>39</v>
      </c>
      <c r="E399">
        <v>1</v>
      </c>
      <c r="F399">
        <v>397</v>
      </c>
      <c r="G399" t="str">
        <f t="shared" si="13"/>
        <v>GBD397</v>
      </c>
      <c r="H399">
        <f t="shared" si="12"/>
        <v>1</v>
      </c>
      <c r="I399">
        <f>IF(H399=1,COUNTIF($H$3:H399,1),"")</f>
        <v>397</v>
      </c>
      <c r="J399" t="str">
        <f>IFERROR(INDEX(Tableau2[Rechercher],MATCH(ROWS($I$3:I399),Tableau2[Position],0)),"")</f>
        <v>GBD397</v>
      </c>
      <c r="K399" s="18">
        <f>Tableau2[[#This Row],[N°ARTICLE]]</f>
        <v>1397</v>
      </c>
    </row>
    <row r="400" spans="1:11" x14ac:dyDescent="0.25">
      <c r="A400" s="6">
        <v>1398</v>
      </c>
      <c r="B400" t="s">
        <v>1188</v>
      </c>
      <c r="C400" t="s">
        <v>499</v>
      </c>
      <c r="D400" t="s">
        <v>39</v>
      </c>
      <c r="E400">
        <v>1</v>
      </c>
      <c r="F400">
        <v>398</v>
      </c>
      <c r="G400" t="str">
        <f t="shared" si="13"/>
        <v>HBD398</v>
      </c>
      <c r="H400">
        <f t="shared" si="12"/>
        <v>1</v>
      </c>
      <c r="I400">
        <f>IF(H400=1,COUNTIF($H$3:H400,1),"")</f>
        <v>398</v>
      </c>
      <c r="J400" t="str">
        <f>IFERROR(INDEX(Tableau2[Rechercher],MATCH(ROWS($I$3:I400),Tableau2[Position],0)),"")</f>
        <v>HBD398</v>
      </c>
      <c r="K400" s="18">
        <f>Tableau2[[#This Row],[N°ARTICLE]]</f>
        <v>1398</v>
      </c>
    </row>
    <row r="401" spans="1:11" x14ac:dyDescent="0.25">
      <c r="A401" s="6">
        <v>1399</v>
      </c>
      <c r="B401" t="s">
        <v>1189</v>
      </c>
      <c r="C401" t="s">
        <v>500</v>
      </c>
      <c r="D401" t="s">
        <v>25</v>
      </c>
      <c r="E401">
        <v>1</v>
      </c>
      <c r="F401">
        <v>399</v>
      </c>
      <c r="G401" t="str">
        <f t="shared" si="13"/>
        <v>IBD399</v>
      </c>
      <c r="H401">
        <f t="shared" si="12"/>
        <v>1</v>
      </c>
      <c r="I401">
        <f>IF(H401=1,COUNTIF($H$3:H401,1),"")</f>
        <v>399</v>
      </c>
      <c r="J401" t="str">
        <f>IFERROR(INDEX(Tableau2[Rechercher],MATCH(ROWS($I$3:I401),Tableau2[Position],0)),"")</f>
        <v>IBD399</v>
      </c>
      <c r="K401" s="18">
        <f>Tableau2[[#This Row],[N°ARTICLE]]</f>
        <v>1399</v>
      </c>
    </row>
    <row r="402" spans="1:11" x14ac:dyDescent="0.25">
      <c r="A402" s="6">
        <v>1400</v>
      </c>
      <c r="B402" t="s">
        <v>1190</v>
      </c>
      <c r="C402" t="s">
        <v>501</v>
      </c>
      <c r="D402" t="s">
        <v>25</v>
      </c>
      <c r="E402">
        <v>1</v>
      </c>
      <c r="F402">
        <v>400</v>
      </c>
      <c r="G402" t="str">
        <f t="shared" si="13"/>
        <v>JBD400</v>
      </c>
      <c r="H402">
        <f t="shared" si="12"/>
        <v>1</v>
      </c>
      <c r="I402">
        <f>IF(H402=1,COUNTIF($H$3:H402,1),"")</f>
        <v>400</v>
      </c>
      <c r="J402" t="str">
        <f>IFERROR(INDEX(Tableau2[Rechercher],MATCH(ROWS($I$3:I402),Tableau2[Position],0)),"")</f>
        <v>JBD400</v>
      </c>
      <c r="K402" s="18">
        <f>Tableau2[[#This Row],[N°ARTICLE]]</f>
        <v>1400</v>
      </c>
    </row>
    <row r="403" spans="1:11" x14ac:dyDescent="0.25">
      <c r="A403" s="6">
        <v>1401</v>
      </c>
      <c r="B403" t="s">
        <v>1191</v>
      </c>
      <c r="C403" t="s">
        <v>502</v>
      </c>
      <c r="D403" t="s">
        <v>47</v>
      </c>
      <c r="E403">
        <v>1</v>
      </c>
      <c r="F403">
        <v>401</v>
      </c>
      <c r="G403" t="str">
        <f t="shared" si="13"/>
        <v>KBD401</v>
      </c>
      <c r="H403">
        <f t="shared" si="12"/>
        <v>1</v>
      </c>
      <c r="I403">
        <f>IF(H403=1,COUNTIF($H$3:H403,1),"")</f>
        <v>401</v>
      </c>
      <c r="J403" t="str">
        <f>IFERROR(INDEX(Tableau2[Rechercher],MATCH(ROWS($I$3:I403),Tableau2[Position],0)),"")</f>
        <v>KBD401</v>
      </c>
      <c r="K403" s="18">
        <f>Tableau2[[#This Row],[N°ARTICLE]]</f>
        <v>1401</v>
      </c>
    </row>
    <row r="404" spans="1:11" x14ac:dyDescent="0.25">
      <c r="A404" s="6">
        <v>1402</v>
      </c>
      <c r="B404" t="s">
        <v>1192</v>
      </c>
      <c r="C404" t="s">
        <v>503</v>
      </c>
      <c r="D404" t="s">
        <v>45</v>
      </c>
      <c r="E404">
        <v>1</v>
      </c>
      <c r="F404">
        <v>402</v>
      </c>
      <c r="G404" t="str">
        <f t="shared" si="13"/>
        <v>LBD402</v>
      </c>
      <c r="H404">
        <f t="shared" si="12"/>
        <v>1</v>
      </c>
      <c r="I404">
        <f>IF(H404=1,COUNTIF($H$3:H404,1),"")</f>
        <v>402</v>
      </c>
      <c r="J404" t="str">
        <f>IFERROR(INDEX(Tableau2[Rechercher],MATCH(ROWS($I$3:I404),Tableau2[Position],0)),"")</f>
        <v>LBD402</v>
      </c>
      <c r="K404" s="18">
        <f>Tableau2[[#This Row],[N°ARTICLE]]</f>
        <v>1402</v>
      </c>
    </row>
    <row r="405" spans="1:11" x14ac:dyDescent="0.25">
      <c r="A405" s="6">
        <v>1403</v>
      </c>
      <c r="B405" t="s">
        <v>1193</v>
      </c>
      <c r="C405" t="s">
        <v>504</v>
      </c>
      <c r="D405" t="s">
        <v>45</v>
      </c>
      <c r="E405">
        <v>1</v>
      </c>
      <c r="F405">
        <v>403</v>
      </c>
      <c r="G405" t="str">
        <f t="shared" si="13"/>
        <v>mBD403</v>
      </c>
      <c r="H405">
        <f t="shared" si="12"/>
        <v>1</v>
      </c>
      <c r="I405">
        <f>IF(H405=1,COUNTIF($H$3:H405,1),"")</f>
        <v>403</v>
      </c>
      <c r="J405" t="str">
        <f>IFERROR(INDEX(Tableau2[Rechercher],MATCH(ROWS($I$3:I405),Tableau2[Position],0)),"")</f>
        <v>mBD403</v>
      </c>
      <c r="K405" s="18">
        <f>Tableau2[[#This Row],[N°ARTICLE]]</f>
        <v>1403</v>
      </c>
    </row>
    <row r="406" spans="1:11" x14ac:dyDescent="0.25">
      <c r="A406" s="6">
        <v>1404</v>
      </c>
      <c r="B406" t="s">
        <v>1194</v>
      </c>
      <c r="C406" t="s">
        <v>505</v>
      </c>
      <c r="D406" t="s">
        <v>45</v>
      </c>
      <c r="E406">
        <v>1</v>
      </c>
      <c r="F406">
        <v>404</v>
      </c>
      <c r="G406" t="str">
        <f t="shared" si="13"/>
        <v>nBD404</v>
      </c>
      <c r="H406">
        <f t="shared" si="12"/>
        <v>1</v>
      </c>
      <c r="I406">
        <f>IF(H406=1,COUNTIF($H$3:H406,1),"")</f>
        <v>404</v>
      </c>
      <c r="J406" t="str">
        <f>IFERROR(INDEX(Tableau2[Rechercher],MATCH(ROWS($I$3:I406),Tableau2[Position],0)),"")</f>
        <v>nBD404</v>
      </c>
      <c r="K406" s="18">
        <f>Tableau2[[#This Row],[N°ARTICLE]]</f>
        <v>1404</v>
      </c>
    </row>
    <row r="407" spans="1:11" x14ac:dyDescent="0.25">
      <c r="A407" s="6">
        <v>1405</v>
      </c>
      <c r="B407" t="s">
        <v>1195</v>
      </c>
      <c r="C407" t="s">
        <v>506</v>
      </c>
      <c r="D407" t="s">
        <v>45</v>
      </c>
      <c r="E407">
        <v>1</v>
      </c>
      <c r="F407">
        <v>405</v>
      </c>
      <c r="G407" t="str">
        <f t="shared" si="13"/>
        <v>OBD405</v>
      </c>
      <c r="H407">
        <f t="shared" si="12"/>
        <v>1</v>
      </c>
      <c r="I407">
        <f>IF(H407=1,COUNTIF($H$3:H407,1),"")</f>
        <v>405</v>
      </c>
      <c r="J407" t="str">
        <f>IFERROR(INDEX(Tableau2[Rechercher],MATCH(ROWS($I$3:I407),Tableau2[Position],0)),"")</f>
        <v>OBD405</v>
      </c>
      <c r="K407" s="18">
        <f>Tableau2[[#This Row],[N°ARTICLE]]</f>
        <v>1405</v>
      </c>
    </row>
    <row r="408" spans="1:11" x14ac:dyDescent="0.25">
      <c r="A408" s="6">
        <v>1406</v>
      </c>
      <c r="B408" t="s">
        <v>1196</v>
      </c>
      <c r="C408" t="s">
        <v>507</v>
      </c>
      <c r="D408" t="s">
        <v>45</v>
      </c>
      <c r="E408">
        <v>1</v>
      </c>
      <c r="F408">
        <v>406</v>
      </c>
      <c r="G408" t="str">
        <f t="shared" si="13"/>
        <v>PBD406</v>
      </c>
      <c r="H408">
        <f t="shared" si="12"/>
        <v>1</v>
      </c>
      <c r="I408">
        <f>IF(H408=1,COUNTIF($H$3:H408,1),"")</f>
        <v>406</v>
      </c>
      <c r="J408" t="str">
        <f>IFERROR(INDEX(Tableau2[Rechercher],MATCH(ROWS($I$3:I408),Tableau2[Position],0)),"")</f>
        <v>PBD406</v>
      </c>
      <c r="K408" s="18">
        <f>Tableau2[[#This Row],[N°ARTICLE]]</f>
        <v>1406</v>
      </c>
    </row>
    <row r="409" spans="1:11" x14ac:dyDescent="0.25">
      <c r="A409" s="6">
        <v>1407</v>
      </c>
      <c r="B409" t="s">
        <v>1197</v>
      </c>
      <c r="C409" t="s">
        <v>508</v>
      </c>
      <c r="D409" t="s">
        <v>24</v>
      </c>
      <c r="E409">
        <v>1</v>
      </c>
      <c r="F409">
        <v>407</v>
      </c>
      <c r="G409" t="str">
        <f t="shared" si="13"/>
        <v>QBD407</v>
      </c>
      <c r="H409">
        <f t="shared" si="12"/>
        <v>1</v>
      </c>
      <c r="I409">
        <f>IF(H409=1,COUNTIF($H$3:H409,1),"")</f>
        <v>407</v>
      </c>
      <c r="J409" t="str">
        <f>IFERROR(INDEX(Tableau2[Rechercher],MATCH(ROWS($I$3:I409),Tableau2[Position],0)),"")</f>
        <v>QBD407</v>
      </c>
      <c r="K409" s="18">
        <f>Tableau2[[#This Row],[N°ARTICLE]]</f>
        <v>1407</v>
      </c>
    </row>
    <row r="410" spans="1:11" x14ac:dyDescent="0.25">
      <c r="A410" s="6">
        <v>1408</v>
      </c>
      <c r="B410" t="s">
        <v>1198</v>
      </c>
      <c r="C410" t="s">
        <v>509</v>
      </c>
      <c r="D410" t="s">
        <v>39</v>
      </c>
      <c r="E410">
        <v>1</v>
      </c>
      <c r="F410">
        <v>408</v>
      </c>
      <c r="G410" t="str">
        <f t="shared" si="13"/>
        <v>RBD408</v>
      </c>
      <c r="H410">
        <f t="shared" si="12"/>
        <v>1</v>
      </c>
      <c r="I410">
        <f>IF(H410=1,COUNTIF($H$3:H410,1),"")</f>
        <v>408</v>
      </c>
      <c r="J410" t="str">
        <f>IFERROR(INDEX(Tableau2[Rechercher],MATCH(ROWS($I$3:I410),Tableau2[Position],0)),"")</f>
        <v>RBD408</v>
      </c>
      <c r="K410" s="18">
        <f>Tableau2[[#This Row],[N°ARTICLE]]</f>
        <v>1408</v>
      </c>
    </row>
    <row r="411" spans="1:11" x14ac:dyDescent="0.25">
      <c r="A411" s="6">
        <v>1409</v>
      </c>
      <c r="B411" t="s">
        <v>1199</v>
      </c>
      <c r="C411" t="s">
        <v>510</v>
      </c>
      <c r="D411" t="s">
        <v>39</v>
      </c>
      <c r="E411">
        <v>1</v>
      </c>
      <c r="F411">
        <v>409</v>
      </c>
      <c r="G411" t="str">
        <f t="shared" si="13"/>
        <v>SBD409</v>
      </c>
      <c r="H411">
        <f t="shared" si="12"/>
        <v>1</v>
      </c>
      <c r="I411">
        <f>IF(H411=1,COUNTIF($H$3:H411,1),"")</f>
        <v>409</v>
      </c>
      <c r="J411" t="str">
        <f>IFERROR(INDEX(Tableau2[Rechercher],MATCH(ROWS($I$3:I411),Tableau2[Position],0)),"")</f>
        <v>SBD409</v>
      </c>
      <c r="K411" s="18">
        <f>Tableau2[[#This Row],[N°ARTICLE]]</f>
        <v>1409</v>
      </c>
    </row>
    <row r="412" spans="1:11" x14ac:dyDescent="0.25">
      <c r="A412" s="6">
        <v>1410</v>
      </c>
      <c r="B412" t="s">
        <v>1200</v>
      </c>
      <c r="C412" t="s">
        <v>511</v>
      </c>
      <c r="D412" t="s">
        <v>39</v>
      </c>
      <c r="E412">
        <v>1</v>
      </c>
      <c r="F412">
        <v>410</v>
      </c>
      <c r="G412" t="str">
        <f t="shared" si="13"/>
        <v>TBD410</v>
      </c>
      <c r="H412">
        <f t="shared" si="12"/>
        <v>1</v>
      </c>
      <c r="I412">
        <f>IF(H412=1,COUNTIF($H$3:H412,1),"")</f>
        <v>410</v>
      </c>
      <c r="J412" t="str">
        <f>IFERROR(INDEX(Tableau2[Rechercher],MATCH(ROWS($I$3:I412),Tableau2[Position],0)),"")</f>
        <v>TBD410</v>
      </c>
      <c r="K412" s="18">
        <f>Tableau2[[#This Row],[N°ARTICLE]]</f>
        <v>1410</v>
      </c>
    </row>
    <row r="413" spans="1:11" x14ac:dyDescent="0.25">
      <c r="A413" s="6">
        <v>1411</v>
      </c>
      <c r="B413" t="s">
        <v>1201</v>
      </c>
      <c r="C413" t="s">
        <v>512</v>
      </c>
      <c r="D413" t="s">
        <v>45</v>
      </c>
      <c r="E413">
        <v>1</v>
      </c>
      <c r="F413">
        <v>411</v>
      </c>
      <c r="G413" t="str">
        <f t="shared" si="13"/>
        <v>UBD411</v>
      </c>
      <c r="H413">
        <f t="shared" si="12"/>
        <v>1</v>
      </c>
      <c r="I413">
        <f>IF(H413=1,COUNTIF($H$3:H413,1),"")</f>
        <v>411</v>
      </c>
      <c r="J413" t="str">
        <f>IFERROR(INDEX(Tableau2[Rechercher],MATCH(ROWS($I$3:I413),Tableau2[Position],0)),"")</f>
        <v>UBD411</v>
      </c>
      <c r="K413" s="18">
        <f>Tableau2[[#This Row],[N°ARTICLE]]</f>
        <v>1411</v>
      </c>
    </row>
    <row r="414" spans="1:11" x14ac:dyDescent="0.25">
      <c r="A414" s="6">
        <v>1412</v>
      </c>
      <c r="B414" t="s">
        <v>1202</v>
      </c>
      <c r="C414" t="s">
        <v>513</v>
      </c>
      <c r="D414" t="s">
        <v>45</v>
      </c>
      <c r="E414">
        <v>1</v>
      </c>
      <c r="F414">
        <v>412</v>
      </c>
      <c r="G414" t="str">
        <f t="shared" si="13"/>
        <v>VBD412</v>
      </c>
      <c r="H414">
        <f t="shared" si="12"/>
        <v>1</v>
      </c>
      <c r="I414">
        <f>IF(H414=1,COUNTIF($H$3:H414,1),"")</f>
        <v>412</v>
      </c>
      <c r="J414" t="str">
        <f>IFERROR(INDEX(Tableau2[Rechercher],MATCH(ROWS($I$3:I414),Tableau2[Position],0)),"")</f>
        <v>VBD412</v>
      </c>
      <c r="K414" s="18">
        <f>Tableau2[[#This Row],[N°ARTICLE]]</f>
        <v>1412</v>
      </c>
    </row>
    <row r="415" spans="1:11" x14ac:dyDescent="0.25">
      <c r="A415" s="6">
        <v>1413</v>
      </c>
      <c r="B415" t="s">
        <v>1203</v>
      </c>
      <c r="C415" t="s">
        <v>514</v>
      </c>
      <c r="D415" t="s">
        <v>45</v>
      </c>
      <c r="E415">
        <v>1</v>
      </c>
      <c r="F415">
        <v>413</v>
      </c>
      <c r="G415" t="str">
        <f t="shared" si="13"/>
        <v>WBD413</v>
      </c>
      <c r="H415">
        <f t="shared" si="12"/>
        <v>1</v>
      </c>
      <c r="I415">
        <f>IF(H415=1,COUNTIF($H$3:H415,1),"")</f>
        <v>413</v>
      </c>
      <c r="J415" t="str">
        <f>IFERROR(INDEX(Tableau2[Rechercher],MATCH(ROWS($I$3:I415),Tableau2[Position],0)),"")</f>
        <v>WBD413</v>
      </c>
      <c r="K415" s="18">
        <f>Tableau2[[#This Row],[N°ARTICLE]]</f>
        <v>1413</v>
      </c>
    </row>
    <row r="416" spans="1:11" x14ac:dyDescent="0.25">
      <c r="A416" s="6">
        <v>1414</v>
      </c>
      <c r="B416" t="s">
        <v>1204</v>
      </c>
      <c r="C416" t="s">
        <v>515</v>
      </c>
      <c r="D416" t="s">
        <v>45</v>
      </c>
      <c r="E416">
        <v>1</v>
      </c>
      <c r="F416">
        <v>414</v>
      </c>
      <c r="G416" t="str">
        <f t="shared" si="13"/>
        <v>XBD414</v>
      </c>
      <c r="H416">
        <f t="shared" si="12"/>
        <v>1</v>
      </c>
      <c r="I416">
        <f>IF(H416=1,COUNTIF($H$3:H416,1),"")</f>
        <v>414</v>
      </c>
      <c r="J416" t="str">
        <f>IFERROR(INDEX(Tableau2[Rechercher],MATCH(ROWS($I$3:I416),Tableau2[Position],0)),"")</f>
        <v>XBD414</v>
      </c>
      <c r="K416" s="18">
        <f>Tableau2[[#This Row],[N°ARTICLE]]</f>
        <v>1414</v>
      </c>
    </row>
    <row r="417" spans="1:11" x14ac:dyDescent="0.25">
      <c r="A417" s="6">
        <v>1415</v>
      </c>
      <c r="B417" t="s">
        <v>1205</v>
      </c>
      <c r="C417" t="s">
        <v>516</v>
      </c>
      <c r="D417" t="s">
        <v>45</v>
      </c>
      <c r="E417">
        <v>1</v>
      </c>
      <c r="F417">
        <v>415</v>
      </c>
      <c r="G417" t="str">
        <f t="shared" si="13"/>
        <v>YBD415</v>
      </c>
      <c r="H417">
        <f t="shared" si="12"/>
        <v>1</v>
      </c>
      <c r="I417">
        <f>IF(H417=1,COUNTIF($H$3:H417,1),"")</f>
        <v>415</v>
      </c>
      <c r="J417" t="str">
        <f>IFERROR(INDEX(Tableau2[Rechercher],MATCH(ROWS($I$3:I417),Tableau2[Position],0)),"")</f>
        <v>YBD415</v>
      </c>
      <c r="K417" s="18">
        <f>Tableau2[[#This Row],[N°ARTICLE]]</f>
        <v>1415</v>
      </c>
    </row>
    <row r="418" spans="1:11" x14ac:dyDescent="0.25">
      <c r="A418" s="6">
        <v>1416</v>
      </c>
      <c r="B418" t="s">
        <v>1206</v>
      </c>
      <c r="C418" t="s">
        <v>517</v>
      </c>
      <c r="D418" t="s">
        <v>45</v>
      </c>
      <c r="E418">
        <v>1</v>
      </c>
      <c r="F418">
        <v>416</v>
      </c>
      <c r="G418" t="str">
        <f t="shared" si="13"/>
        <v>ZBD416</v>
      </c>
      <c r="H418">
        <f t="shared" si="12"/>
        <v>1</v>
      </c>
      <c r="I418">
        <f>IF(H418=1,COUNTIF($H$3:H418,1),"")</f>
        <v>416</v>
      </c>
      <c r="J418" t="str">
        <f>IFERROR(INDEX(Tableau2[Rechercher],MATCH(ROWS($I$3:I418),Tableau2[Position],0)),"")</f>
        <v>ZBD416</v>
      </c>
      <c r="K418" s="18">
        <f>Tableau2[[#This Row],[N°ARTICLE]]</f>
        <v>1416</v>
      </c>
    </row>
    <row r="419" spans="1:11" x14ac:dyDescent="0.25">
      <c r="A419" s="6">
        <v>1417</v>
      </c>
      <c r="B419" t="s">
        <v>1207</v>
      </c>
      <c r="C419" t="s">
        <v>518</v>
      </c>
      <c r="D419" t="s">
        <v>45</v>
      </c>
      <c r="E419">
        <v>1</v>
      </c>
      <c r="F419">
        <v>417</v>
      </c>
      <c r="G419" t="str">
        <f t="shared" si="13"/>
        <v>ABD417</v>
      </c>
      <c r="H419">
        <f t="shared" si="12"/>
        <v>1</v>
      </c>
      <c r="I419">
        <f>IF(H419=1,COUNTIF($H$3:H419,1),"")</f>
        <v>417</v>
      </c>
      <c r="J419" t="str">
        <f>IFERROR(INDEX(Tableau2[Rechercher],MATCH(ROWS($I$3:I419),Tableau2[Position],0)),"")</f>
        <v>ABD417</v>
      </c>
      <c r="K419" s="18">
        <f>Tableau2[[#This Row],[N°ARTICLE]]</f>
        <v>1417</v>
      </c>
    </row>
    <row r="420" spans="1:11" x14ac:dyDescent="0.25">
      <c r="A420" s="6">
        <v>1418</v>
      </c>
      <c r="B420" t="s">
        <v>1208</v>
      </c>
      <c r="C420" t="s">
        <v>519</v>
      </c>
      <c r="D420" t="s">
        <v>45</v>
      </c>
      <c r="E420">
        <v>1</v>
      </c>
      <c r="F420">
        <v>418</v>
      </c>
      <c r="G420" t="str">
        <f t="shared" si="13"/>
        <v>BBD418</v>
      </c>
      <c r="H420">
        <f t="shared" si="12"/>
        <v>1</v>
      </c>
      <c r="I420">
        <f>IF(H420=1,COUNTIF($H$3:H420,1),"")</f>
        <v>418</v>
      </c>
      <c r="J420" t="str">
        <f>IFERROR(INDEX(Tableau2[Rechercher],MATCH(ROWS($I$3:I420),Tableau2[Position],0)),"")</f>
        <v>BBD418</v>
      </c>
      <c r="K420" s="18">
        <f>Tableau2[[#This Row],[N°ARTICLE]]</f>
        <v>1418</v>
      </c>
    </row>
    <row r="421" spans="1:11" x14ac:dyDescent="0.25">
      <c r="A421" s="6">
        <v>1419</v>
      </c>
      <c r="B421" t="s">
        <v>1209</v>
      </c>
      <c r="C421" t="s">
        <v>520</v>
      </c>
      <c r="D421" t="s">
        <v>33</v>
      </c>
      <c r="E421">
        <v>2</v>
      </c>
      <c r="F421">
        <v>419</v>
      </c>
      <c r="G421" t="str">
        <f t="shared" si="13"/>
        <v>CBD419</v>
      </c>
      <c r="H421">
        <f t="shared" si="12"/>
        <v>1</v>
      </c>
      <c r="I421">
        <f>IF(H421=1,COUNTIF($H$3:H421,1),"")</f>
        <v>419</v>
      </c>
      <c r="J421" t="str">
        <f>IFERROR(INDEX(Tableau2[Rechercher],MATCH(ROWS($I$3:I421),Tableau2[Position],0)),"")</f>
        <v>CBD419</v>
      </c>
      <c r="K421" s="18">
        <f>Tableau2[[#This Row],[N°ARTICLE]]</f>
        <v>1419</v>
      </c>
    </row>
    <row r="422" spans="1:11" x14ac:dyDescent="0.25">
      <c r="A422" s="6">
        <v>1420</v>
      </c>
      <c r="B422" t="s">
        <v>1210</v>
      </c>
      <c r="C422" t="s">
        <v>521</v>
      </c>
      <c r="D422" t="s">
        <v>33</v>
      </c>
      <c r="E422">
        <v>2</v>
      </c>
      <c r="F422">
        <v>420</v>
      </c>
      <c r="G422" t="str">
        <f t="shared" si="13"/>
        <v>DBD420</v>
      </c>
      <c r="H422">
        <f t="shared" si="12"/>
        <v>1</v>
      </c>
      <c r="I422">
        <f>IF(H422=1,COUNTIF($H$3:H422,1),"")</f>
        <v>420</v>
      </c>
      <c r="J422" t="str">
        <f>IFERROR(INDEX(Tableau2[Rechercher],MATCH(ROWS($I$3:I422),Tableau2[Position],0)),"")</f>
        <v>DBD420</v>
      </c>
      <c r="K422" s="18">
        <f>Tableau2[[#This Row],[N°ARTICLE]]</f>
        <v>1420</v>
      </c>
    </row>
    <row r="423" spans="1:11" x14ac:dyDescent="0.25">
      <c r="A423" s="6">
        <v>1421</v>
      </c>
      <c r="B423" t="s">
        <v>1211</v>
      </c>
      <c r="C423" t="s">
        <v>522</v>
      </c>
      <c r="D423" t="s">
        <v>25</v>
      </c>
      <c r="E423">
        <v>1</v>
      </c>
      <c r="F423">
        <v>421</v>
      </c>
      <c r="G423" t="str">
        <f t="shared" si="13"/>
        <v>EBD421</v>
      </c>
      <c r="H423">
        <f t="shared" si="12"/>
        <v>1</v>
      </c>
      <c r="I423">
        <f>IF(H423=1,COUNTIF($H$3:H423,1),"")</f>
        <v>421</v>
      </c>
      <c r="J423" t="str">
        <f>IFERROR(INDEX(Tableau2[Rechercher],MATCH(ROWS($I$3:I423),Tableau2[Position],0)),"")</f>
        <v>EBD421</v>
      </c>
      <c r="K423" s="18">
        <f>Tableau2[[#This Row],[N°ARTICLE]]</f>
        <v>1421</v>
      </c>
    </row>
    <row r="424" spans="1:11" x14ac:dyDescent="0.25">
      <c r="A424" s="6">
        <v>1422</v>
      </c>
      <c r="B424" t="s">
        <v>1212</v>
      </c>
      <c r="C424" t="s">
        <v>523</v>
      </c>
      <c r="D424" t="s">
        <v>43</v>
      </c>
      <c r="E424">
        <v>1</v>
      </c>
      <c r="F424">
        <v>422</v>
      </c>
      <c r="G424" t="str">
        <f t="shared" si="13"/>
        <v>FBD422</v>
      </c>
      <c r="H424">
        <f t="shared" si="12"/>
        <v>1</v>
      </c>
      <c r="I424">
        <f>IF(H424=1,COUNTIF($H$3:H424,1),"")</f>
        <v>422</v>
      </c>
      <c r="J424" t="str">
        <f>IFERROR(INDEX(Tableau2[Rechercher],MATCH(ROWS($I$3:I424),Tableau2[Position],0)),"")</f>
        <v>FBD422</v>
      </c>
      <c r="K424" s="18">
        <f>Tableau2[[#This Row],[N°ARTICLE]]</f>
        <v>1422</v>
      </c>
    </row>
    <row r="425" spans="1:11" x14ac:dyDescent="0.25">
      <c r="A425" s="6">
        <v>1423</v>
      </c>
      <c r="B425" t="s">
        <v>1213</v>
      </c>
      <c r="C425" t="s">
        <v>524</v>
      </c>
      <c r="D425" t="s">
        <v>24</v>
      </c>
      <c r="E425">
        <v>1</v>
      </c>
      <c r="F425">
        <v>423</v>
      </c>
      <c r="G425" t="str">
        <f t="shared" si="13"/>
        <v>GBD423</v>
      </c>
      <c r="H425">
        <f t="shared" si="12"/>
        <v>1</v>
      </c>
      <c r="I425">
        <f>IF(H425=1,COUNTIF($H$3:H425,1),"")</f>
        <v>423</v>
      </c>
      <c r="J425" t="str">
        <f>IFERROR(INDEX(Tableau2[Rechercher],MATCH(ROWS($I$3:I425),Tableau2[Position],0)),"")</f>
        <v>GBD423</v>
      </c>
      <c r="K425" s="18">
        <f>Tableau2[[#This Row],[N°ARTICLE]]</f>
        <v>1423</v>
      </c>
    </row>
    <row r="426" spans="1:11" x14ac:dyDescent="0.25">
      <c r="A426" s="6">
        <v>1424</v>
      </c>
      <c r="B426" t="s">
        <v>1214</v>
      </c>
      <c r="C426" t="s">
        <v>525</v>
      </c>
      <c r="D426" t="s">
        <v>24</v>
      </c>
      <c r="E426">
        <v>1</v>
      </c>
      <c r="F426">
        <v>424</v>
      </c>
      <c r="G426" t="str">
        <f t="shared" si="13"/>
        <v>HBD424</v>
      </c>
      <c r="H426">
        <f t="shared" si="12"/>
        <v>1</v>
      </c>
      <c r="I426">
        <f>IF(H426=1,COUNTIF($H$3:H426,1),"")</f>
        <v>424</v>
      </c>
      <c r="J426" t="str">
        <f>IFERROR(INDEX(Tableau2[Rechercher],MATCH(ROWS($I$3:I426),Tableau2[Position],0)),"")</f>
        <v>HBD424</v>
      </c>
      <c r="K426" s="18">
        <f>Tableau2[[#This Row],[N°ARTICLE]]</f>
        <v>1424</v>
      </c>
    </row>
    <row r="427" spans="1:11" x14ac:dyDescent="0.25">
      <c r="A427" s="6">
        <v>1425</v>
      </c>
      <c r="B427" t="s">
        <v>1215</v>
      </c>
      <c r="C427" t="s">
        <v>526</v>
      </c>
      <c r="D427" t="s">
        <v>24</v>
      </c>
      <c r="E427">
        <v>1</v>
      </c>
      <c r="F427">
        <v>425</v>
      </c>
      <c r="G427" t="str">
        <f t="shared" si="13"/>
        <v>IBD425</v>
      </c>
      <c r="H427">
        <f t="shared" si="12"/>
        <v>1</v>
      </c>
      <c r="I427">
        <f>IF(H427=1,COUNTIF($H$3:H427,1),"")</f>
        <v>425</v>
      </c>
      <c r="J427" t="str">
        <f>IFERROR(INDEX(Tableau2[Rechercher],MATCH(ROWS($I$3:I427),Tableau2[Position],0)),"")</f>
        <v>IBD425</v>
      </c>
      <c r="K427" s="18">
        <f>Tableau2[[#This Row],[N°ARTICLE]]</f>
        <v>1425</v>
      </c>
    </row>
    <row r="428" spans="1:11" x14ac:dyDescent="0.25">
      <c r="A428" s="6">
        <v>1426</v>
      </c>
      <c r="B428" t="s">
        <v>1216</v>
      </c>
      <c r="C428" t="s">
        <v>527</v>
      </c>
      <c r="D428" t="s">
        <v>24</v>
      </c>
      <c r="E428">
        <v>1</v>
      </c>
      <c r="F428">
        <v>426</v>
      </c>
      <c r="G428" t="str">
        <f t="shared" si="13"/>
        <v>JBD426</v>
      </c>
      <c r="H428">
        <f t="shared" si="12"/>
        <v>1</v>
      </c>
      <c r="I428">
        <f>IF(H428=1,COUNTIF($H$3:H428,1),"")</f>
        <v>426</v>
      </c>
      <c r="J428" t="str">
        <f>IFERROR(INDEX(Tableau2[Rechercher],MATCH(ROWS($I$3:I428),Tableau2[Position],0)),"")</f>
        <v>JBD426</v>
      </c>
      <c r="K428" s="18">
        <f>Tableau2[[#This Row],[N°ARTICLE]]</f>
        <v>1426</v>
      </c>
    </row>
    <row r="429" spans="1:11" x14ac:dyDescent="0.25">
      <c r="A429" s="6">
        <v>1427</v>
      </c>
      <c r="B429" t="s">
        <v>1217</v>
      </c>
      <c r="C429" t="s">
        <v>528</v>
      </c>
      <c r="D429" t="s">
        <v>24</v>
      </c>
      <c r="E429">
        <v>1</v>
      </c>
      <c r="F429">
        <v>427</v>
      </c>
      <c r="G429" t="str">
        <f t="shared" si="13"/>
        <v>KBD427</v>
      </c>
      <c r="H429">
        <f t="shared" si="12"/>
        <v>1</v>
      </c>
      <c r="I429">
        <f>IF(H429=1,COUNTIF($H$3:H429,1),"")</f>
        <v>427</v>
      </c>
      <c r="J429" t="str">
        <f>IFERROR(INDEX(Tableau2[Rechercher],MATCH(ROWS($I$3:I429),Tableau2[Position],0)),"")</f>
        <v>KBD427</v>
      </c>
      <c r="K429" s="18">
        <f>Tableau2[[#This Row],[N°ARTICLE]]</f>
        <v>1427</v>
      </c>
    </row>
    <row r="430" spans="1:11" x14ac:dyDescent="0.25">
      <c r="A430" s="6">
        <v>1428</v>
      </c>
      <c r="B430" t="s">
        <v>1218</v>
      </c>
      <c r="C430" t="s">
        <v>529</v>
      </c>
      <c r="D430" t="s">
        <v>24</v>
      </c>
      <c r="E430">
        <v>1</v>
      </c>
      <c r="F430">
        <v>428</v>
      </c>
      <c r="G430" t="str">
        <f t="shared" si="13"/>
        <v>LBD428</v>
      </c>
      <c r="H430">
        <f t="shared" si="12"/>
        <v>1</v>
      </c>
      <c r="I430">
        <f>IF(H430=1,COUNTIF($H$3:H430,1),"")</f>
        <v>428</v>
      </c>
      <c r="J430" t="str">
        <f>IFERROR(INDEX(Tableau2[Rechercher],MATCH(ROWS($I$3:I430),Tableau2[Position],0)),"")</f>
        <v>LBD428</v>
      </c>
      <c r="K430" s="18">
        <f>Tableau2[[#This Row],[N°ARTICLE]]</f>
        <v>1428</v>
      </c>
    </row>
    <row r="431" spans="1:11" x14ac:dyDescent="0.25">
      <c r="A431" s="6">
        <v>1429</v>
      </c>
      <c r="B431" t="s">
        <v>1219</v>
      </c>
      <c r="C431" t="s">
        <v>530</v>
      </c>
      <c r="D431" t="s">
        <v>24</v>
      </c>
      <c r="E431">
        <v>1</v>
      </c>
      <c r="F431">
        <v>429</v>
      </c>
      <c r="G431" t="str">
        <f t="shared" si="13"/>
        <v>mBD429</v>
      </c>
      <c r="H431">
        <f t="shared" si="12"/>
        <v>1</v>
      </c>
      <c r="I431">
        <f>IF(H431=1,COUNTIF($H$3:H431,1),"")</f>
        <v>429</v>
      </c>
      <c r="J431" t="str">
        <f>IFERROR(INDEX(Tableau2[Rechercher],MATCH(ROWS($I$3:I431),Tableau2[Position],0)),"")</f>
        <v>mBD429</v>
      </c>
      <c r="K431" s="18">
        <f>Tableau2[[#This Row],[N°ARTICLE]]</f>
        <v>1429</v>
      </c>
    </row>
    <row r="432" spans="1:11" x14ac:dyDescent="0.25">
      <c r="A432" s="6">
        <v>1430</v>
      </c>
      <c r="B432" t="s">
        <v>1220</v>
      </c>
      <c r="C432" t="s">
        <v>531</v>
      </c>
      <c r="D432" t="s">
        <v>68</v>
      </c>
      <c r="E432">
        <v>1</v>
      </c>
      <c r="F432">
        <v>430</v>
      </c>
      <c r="G432" t="str">
        <f t="shared" si="13"/>
        <v>nBD430</v>
      </c>
      <c r="H432">
        <f t="shared" si="12"/>
        <v>1</v>
      </c>
      <c r="I432">
        <f>IF(H432=1,COUNTIF($H$3:H432,1),"")</f>
        <v>430</v>
      </c>
      <c r="J432" t="str">
        <f>IFERROR(INDEX(Tableau2[Rechercher],MATCH(ROWS($I$3:I432),Tableau2[Position],0)),"")</f>
        <v>nBD430</v>
      </c>
      <c r="K432" s="18">
        <f>Tableau2[[#This Row],[N°ARTICLE]]</f>
        <v>1430</v>
      </c>
    </row>
    <row r="433" spans="1:11" x14ac:dyDescent="0.25">
      <c r="A433" s="6">
        <v>1431</v>
      </c>
      <c r="B433" t="s">
        <v>1221</v>
      </c>
      <c r="C433" t="s">
        <v>532</v>
      </c>
      <c r="D433" t="s">
        <v>39</v>
      </c>
      <c r="E433">
        <v>5</v>
      </c>
      <c r="F433">
        <v>431</v>
      </c>
      <c r="G433" t="str">
        <f t="shared" si="13"/>
        <v>OBD431</v>
      </c>
      <c r="H433">
        <f t="shared" si="12"/>
        <v>1</v>
      </c>
      <c r="I433">
        <f>IF(H433=1,COUNTIF($H$3:H433,1),"")</f>
        <v>431</v>
      </c>
      <c r="J433" t="str">
        <f>IFERROR(INDEX(Tableau2[Rechercher],MATCH(ROWS($I$3:I433),Tableau2[Position],0)),"")</f>
        <v>OBD431</v>
      </c>
      <c r="K433" s="18">
        <f>Tableau2[[#This Row],[N°ARTICLE]]</f>
        <v>1431</v>
      </c>
    </row>
    <row r="434" spans="1:11" x14ac:dyDescent="0.25">
      <c r="A434" s="6">
        <v>1432</v>
      </c>
      <c r="B434" t="s">
        <v>1222</v>
      </c>
      <c r="C434" t="s">
        <v>533</v>
      </c>
      <c r="D434" t="s">
        <v>53</v>
      </c>
      <c r="E434">
        <v>1</v>
      </c>
      <c r="F434">
        <v>432</v>
      </c>
      <c r="G434" t="str">
        <f t="shared" si="13"/>
        <v>PBD432</v>
      </c>
      <c r="H434">
        <f t="shared" si="12"/>
        <v>1</v>
      </c>
      <c r="I434">
        <f>IF(H434=1,COUNTIF($H$3:H434,1),"")</f>
        <v>432</v>
      </c>
      <c r="J434" t="str">
        <f>IFERROR(INDEX(Tableau2[Rechercher],MATCH(ROWS($I$3:I434),Tableau2[Position],0)),"")</f>
        <v>PBD432</v>
      </c>
      <c r="K434" s="18">
        <f>Tableau2[[#This Row],[N°ARTICLE]]</f>
        <v>1432</v>
      </c>
    </row>
    <row r="435" spans="1:11" x14ac:dyDescent="0.25">
      <c r="A435" s="6">
        <v>1433</v>
      </c>
      <c r="B435" t="s">
        <v>1223</v>
      </c>
      <c r="C435" t="s">
        <v>534</v>
      </c>
      <c r="D435" t="s">
        <v>22</v>
      </c>
      <c r="E435">
        <v>1</v>
      </c>
      <c r="F435">
        <v>433</v>
      </c>
      <c r="G435" t="str">
        <f t="shared" si="13"/>
        <v>QBD433</v>
      </c>
      <c r="H435">
        <f t="shared" si="12"/>
        <v>1</v>
      </c>
      <c r="I435">
        <f>IF(H435=1,COUNTIF($H$3:H435,1),"")</f>
        <v>433</v>
      </c>
      <c r="J435" t="str">
        <f>IFERROR(INDEX(Tableau2[Rechercher],MATCH(ROWS($I$3:I435),Tableau2[Position],0)),"")</f>
        <v>QBD433</v>
      </c>
      <c r="K435" s="18">
        <f>Tableau2[[#This Row],[N°ARTICLE]]</f>
        <v>1433</v>
      </c>
    </row>
    <row r="436" spans="1:11" x14ac:dyDescent="0.25">
      <c r="A436" s="6">
        <v>1434</v>
      </c>
      <c r="B436" t="s">
        <v>1224</v>
      </c>
      <c r="C436" t="s">
        <v>535</v>
      </c>
      <c r="D436" t="s">
        <v>69</v>
      </c>
      <c r="E436">
        <v>1</v>
      </c>
      <c r="F436">
        <v>434</v>
      </c>
      <c r="G436" t="str">
        <f t="shared" si="13"/>
        <v>RBD434</v>
      </c>
      <c r="H436">
        <f t="shared" si="12"/>
        <v>1</v>
      </c>
      <c r="I436">
        <f>IF(H436=1,COUNTIF($H$3:H436,1),"")</f>
        <v>434</v>
      </c>
      <c r="J436" t="str">
        <f>IFERROR(INDEX(Tableau2[Rechercher],MATCH(ROWS($I$3:I436),Tableau2[Position],0)),"")</f>
        <v>RBD434</v>
      </c>
      <c r="K436" s="18">
        <f>Tableau2[[#This Row],[N°ARTICLE]]</f>
        <v>1434</v>
      </c>
    </row>
    <row r="437" spans="1:11" x14ac:dyDescent="0.25">
      <c r="A437" s="6">
        <v>1435</v>
      </c>
      <c r="B437" t="s">
        <v>1225</v>
      </c>
      <c r="C437" t="s">
        <v>536</v>
      </c>
      <c r="D437" t="s">
        <v>70</v>
      </c>
      <c r="E437">
        <v>1</v>
      </c>
      <c r="F437">
        <v>435</v>
      </c>
      <c r="G437" t="str">
        <f t="shared" si="13"/>
        <v>SBD435</v>
      </c>
      <c r="H437">
        <f t="shared" si="12"/>
        <v>1</v>
      </c>
      <c r="I437">
        <f>IF(H437=1,COUNTIF($H$3:H437,1),"")</f>
        <v>435</v>
      </c>
      <c r="J437" t="str">
        <f>IFERROR(INDEX(Tableau2[Rechercher],MATCH(ROWS($I$3:I437),Tableau2[Position],0)),"")</f>
        <v>SBD435</v>
      </c>
      <c r="K437" s="18">
        <f>Tableau2[[#This Row],[N°ARTICLE]]</f>
        <v>1435</v>
      </c>
    </row>
    <row r="438" spans="1:11" x14ac:dyDescent="0.25">
      <c r="A438" s="6">
        <v>1436</v>
      </c>
      <c r="B438" t="s">
        <v>1226</v>
      </c>
      <c r="C438" t="s">
        <v>537</v>
      </c>
      <c r="D438" t="s">
        <v>53</v>
      </c>
      <c r="E438">
        <v>1</v>
      </c>
      <c r="F438">
        <v>436</v>
      </c>
      <c r="G438" t="str">
        <f t="shared" si="13"/>
        <v>TBD436</v>
      </c>
      <c r="H438">
        <f t="shared" si="12"/>
        <v>1</v>
      </c>
      <c r="I438">
        <f>IF(H438=1,COUNTIF($H$3:H438,1),"")</f>
        <v>436</v>
      </c>
      <c r="J438" t="str">
        <f>IFERROR(INDEX(Tableau2[Rechercher],MATCH(ROWS($I$3:I438),Tableau2[Position],0)),"")</f>
        <v>TBD436</v>
      </c>
      <c r="K438" s="18">
        <f>Tableau2[[#This Row],[N°ARTICLE]]</f>
        <v>1436</v>
      </c>
    </row>
    <row r="439" spans="1:11" x14ac:dyDescent="0.25">
      <c r="A439" s="6">
        <v>1437</v>
      </c>
      <c r="B439" t="s">
        <v>1227</v>
      </c>
      <c r="C439" t="s">
        <v>538</v>
      </c>
      <c r="D439" t="s">
        <v>43</v>
      </c>
      <c r="E439">
        <v>1</v>
      </c>
      <c r="F439">
        <v>437</v>
      </c>
      <c r="G439" t="str">
        <f t="shared" si="13"/>
        <v>UBD437</v>
      </c>
      <c r="H439">
        <f t="shared" si="12"/>
        <v>1</v>
      </c>
      <c r="I439">
        <f>IF(H439=1,COUNTIF($H$3:H439,1),"")</f>
        <v>437</v>
      </c>
      <c r="J439" t="str">
        <f>IFERROR(INDEX(Tableau2[Rechercher],MATCH(ROWS($I$3:I439),Tableau2[Position],0)),"")</f>
        <v>UBD437</v>
      </c>
      <c r="K439" s="18">
        <f>Tableau2[[#This Row],[N°ARTICLE]]</f>
        <v>1437</v>
      </c>
    </row>
    <row r="440" spans="1:11" x14ac:dyDescent="0.25">
      <c r="A440" s="6">
        <v>1438</v>
      </c>
      <c r="B440" t="s">
        <v>1228</v>
      </c>
      <c r="C440" t="s">
        <v>539</v>
      </c>
      <c r="D440" t="s">
        <v>25</v>
      </c>
      <c r="E440">
        <v>2</v>
      </c>
      <c r="F440">
        <v>438</v>
      </c>
      <c r="G440" t="str">
        <f t="shared" si="13"/>
        <v>VBD438</v>
      </c>
      <c r="H440">
        <f t="shared" si="12"/>
        <v>1</v>
      </c>
      <c r="I440">
        <f>IF(H440=1,COUNTIF($H$3:H440,1),"")</f>
        <v>438</v>
      </c>
      <c r="J440" t="str">
        <f>IFERROR(INDEX(Tableau2[Rechercher],MATCH(ROWS($I$3:I440),Tableau2[Position],0)),"")</f>
        <v>VBD438</v>
      </c>
      <c r="K440" s="18">
        <f>Tableau2[[#This Row],[N°ARTICLE]]</f>
        <v>1438</v>
      </c>
    </row>
    <row r="441" spans="1:11" x14ac:dyDescent="0.25">
      <c r="A441" s="6">
        <v>1439</v>
      </c>
      <c r="B441" t="s">
        <v>1229</v>
      </c>
      <c r="C441" t="s">
        <v>540</v>
      </c>
      <c r="D441" t="s">
        <v>25</v>
      </c>
      <c r="E441">
        <v>1</v>
      </c>
      <c r="F441">
        <v>439</v>
      </c>
      <c r="G441" t="str">
        <f t="shared" si="13"/>
        <v>WBD439</v>
      </c>
      <c r="H441">
        <f t="shared" si="12"/>
        <v>1</v>
      </c>
      <c r="I441">
        <f>IF(H441=1,COUNTIF($H$3:H441,1),"")</f>
        <v>439</v>
      </c>
      <c r="J441" t="str">
        <f>IFERROR(INDEX(Tableau2[Rechercher],MATCH(ROWS($I$3:I441),Tableau2[Position],0)),"")</f>
        <v>WBD439</v>
      </c>
      <c r="K441" s="18">
        <f>Tableau2[[#This Row],[N°ARTICLE]]</f>
        <v>1439</v>
      </c>
    </row>
    <row r="442" spans="1:11" x14ac:dyDescent="0.25">
      <c r="A442" s="6">
        <v>1440</v>
      </c>
      <c r="B442" t="s">
        <v>1230</v>
      </c>
      <c r="C442" t="s">
        <v>541</v>
      </c>
      <c r="D442" t="s">
        <v>50</v>
      </c>
      <c r="E442">
        <v>1</v>
      </c>
      <c r="F442">
        <v>440</v>
      </c>
      <c r="G442" t="str">
        <f t="shared" si="13"/>
        <v>XBD440</v>
      </c>
      <c r="H442">
        <f t="shared" si="12"/>
        <v>1</v>
      </c>
      <c r="I442">
        <f>IF(H442=1,COUNTIF($H$3:H442,1),"")</f>
        <v>440</v>
      </c>
      <c r="J442" t="str">
        <f>IFERROR(INDEX(Tableau2[Rechercher],MATCH(ROWS($I$3:I442),Tableau2[Position],0)),"")</f>
        <v>XBD440</v>
      </c>
      <c r="K442" s="18">
        <f>Tableau2[[#This Row],[N°ARTICLE]]</f>
        <v>1440</v>
      </c>
    </row>
    <row r="443" spans="1:11" x14ac:dyDescent="0.25">
      <c r="A443" s="6">
        <v>1441</v>
      </c>
      <c r="B443" t="s">
        <v>1231</v>
      </c>
      <c r="C443" t="s">
        <v>542</v>
      </c>
      <c r="D443" t="s">
        <v>24</v>
      </c>
      <c r="E443">
        <v>1</v>
      </c>
      <c r="F443">
        <v>441</v>
      </c>
      <c r="G443" t="str">
        <f t="shared" si="13"/>
        <v>YBD441</v>
      </c>
      <c r="H443">
        <f t="shared" si="12"/>
        <v>1</v>
      </c>
      <c r="I443">
        <f>IF(H443=1,COUNTIF($H$3:H443,1),"")</f>
        <v>441</v>
      </c>
      <c r="J443" t="str">
        <f>IFERROR(INDEX(Tableau2[Rechercher],MATCH(ROWS($I$3:I443),Tableau2[Position],0)),"")</f>
        <v>YBD441</v>
      </c>
      <c r="K443" s="18">
        <f>Tableau2[[#This Row],[N°ARTICLE]]</f>
        <v>1441</v>
      </c>
    </row>
    <row r="444" spans="1:11" x14ac:dyDescent="0.25">
      <c r="A444" s="6">
        <v>1442</v>
      </c>
      <c r="B444" t="s">
        <v>1232</v>
      </c>
      <c r="C444" t="s">
        <v>543</v>
      </c>
      <c r="D444" t="s">
        <v>24</v>
      </c>
      <c r="E444">
        <v>1</v>
      </c>
      <c r="F444">
        <v>442</v>
      </c>
      <c r="G444" t="str">
        <f t="shared" si="13"/>
        <v>ZBD442</v>
      </c>
      <c r="H444">
        <f t="shared" si="12"/>
        <v>1</v>
      </c>
      <c r="I444">
        <f>IF(H444=1,COUNTIF($H$3:H444,1),"")</f>
        <v>442</v>
      </c>
      <c r="J444" t="str">
        <f>IFERROR(INDEX(Tableau2[Rechercher],MATCH(ROWS($I$3:I444),Tableau2[Position],0)),"")</f>
        <v>ZBD442</v>
      </c>
      <c r="K444" s="18">
        <f>Tableau2[[#This Row],[N°ARTICLE]]</f>
        <v>1442</v>
      </c>
    </row>
    <row r="445" spans="1:11" x14ac:dyDescent="0.25">
      <c r="A445" s="6">
        <v>1443</v>
      </c>
      <c r="B445" t="s">
        <v>1233</v>
      </c>
      <c r="C445" t="s">
        <v>544</v>
      </c>
      <c r="D445" t="s">
        <v>71</v>
      </c>
      <c r="E445">
        <v>1</v>
      </c>
      <c r="F445">
        <v>443</v>
      </c>
      <c r="G445" t="str">
        <f t="shared" si="13"/>
        <v>ABD443</v>
      </c>
      <c r="H445">
        <f t="shared" si="12"/>
        <v>1</v>
      </c>
      <c r="I445">
        <f>IF(H445=1,COUNTIF($H$3:H445,1),"")</f>
        <v>443</v>
      </c>
      <c r="J445" t="str">
        <f>IFERROR(INDEX(Tableau2[Rechercher],MATCH(ROWS($I$3:I445),Tableau2[Position],0)),"")</f>
        <v>ABD443</v>
      </c>
      <c r="K445" s="18">
        <f>Tableau2[[#This Row],[N°ARTICLE]]</f>
        <v>1443</v>
      </c>
    </row>
    <row r="446" spans="1:11" x14ac:dyDescent="0.25">
      <c r="A446" s="6">
        <v>1444</v>
      </c>
      <c r="B446" t="s">
        <v>1234</v>
      </c>
      <c r="C446" t="s">
        <v>545</v>
      </c>
      <c r="D446" t="s">
        <v>71</v>
      </c>
      <c r="E446">
        <v>1</v>
      </c>
      <c r="F446">
        <v>444</v>
      </c>
      <c r="G446" t="str">
        <f t="shared" si="13"/>
        <v>BBD444</v>
      </c>
      <c r="H446">
        <f t="shared" si="12"/>
        <v>1</v>
      </c>
      <c r="I446">
        <f>IF(H446=1,COUNTIF($H$3:H446,1),"")</f>
        <v>444</v>
      </c>
      <c r="J446" t="str">
        <f>IFERROR(INDEX(Tableau2[Rechercher],MATCH(ROWS($I$3:I446),Tableau2[Position],0)),"")</f>
        <v>BBD444</v>
      </c>
      <c r="K446" s="18">
        <f>Tableau2[[#This Row],[N°ARTICLE]]</f>
        <v>1444</v>
      </c>
    </row>
    <row r="447" spans="1:11" x14ac:dyDescent="0.25">
      <c r="A447" s="6">
        <v>1445</v>
      </c>
      <c r="B447" t="s">
        <v>1235</v>
      </c>
      <c r="C447" t="s">
        <v>546</v>
      </c>
      <c r="D447" t="s">
        <v>71</v>
      </c>
      <c r="E447">
        <v>1</v>
      </c>
      <c r="F447">
        <v>445</v>
      </c>
      <c r="G447" t="str">
        <f t="shared" si="13"/>
        <v>CBD445</v>
      </c>
      <c r="H447">
        <f t="shared" si="12"/>
        <v>1</v>
      </c>
      <c r="I447">
        <f>IF(H447=1,COUNTIF($H$3:H447,1),"")</f>
        <v>445</v>
      </c>
      <c r="J447" t="str">
        <f>IFERROR(INDEX(Tableau2[Rechercher],MATCH(ROWS($I$3:I447),Tableau2[Position],0)),"")</f>
        <v>CBD445</v>
      </c>
      <c r="K447" s="18">
        <f>Tableau2[[#This Row],[N°ARTICLE]]</f>
        <v>1445</v>
      </c>
    </row>
    <row r="448" spans="1:11" x14ac:dyDescent="0.25">
      <c r="A448" s="6">
        <v>1446</v>
      </c>
      <c r="B448" t="s">
        <v>1236</v>
      </c>
      <c r="C448" t="s">
        <v>547</v>
      </c>
      <c r="D448" t="s">
        <v>62</v>
      </c>
      <c r="E448">
        <v>1</v>
      </c>
      <c r="F448">
        <v>446</v>
      </c>
      <c r="G448" t="str">
        <f t="shared" si="13"/>
        <v>DBD446</v>
      </c>
      <c r="H448">
        <f t="shared" si="12"/>
        <v>1</v>
      </c>
      <c r="I448">
        <f>IF(H448=1,COUNTIF($H$3:H448,1),"")</f>
        <v>446</v>
      </c>
      <c r="J448" t="str">
        <f>IFERROR(INDEX(Tableau2[Rechercher],MATCH(ROWS($I$3:I448),Tableau2[Position],0)),"")</f>
        <v>DBD446</v>
      </c>
      <c r="K448" s="18">
        <f>Tableau2[[#This Row],[N°ARTICLE]]</f>
        <v>1446</v>
      </c>
    </row>
    <row r="449" spans="1:11" x14ac:dyDescent="0.25">
      <c r="A449" s="6">
        <v>1447</v>
      </c>
      <c r="B449" t="s">
        <v>1237</v>
      </c>
      <c r="C449" t="s">
        <v>548</v>
      </c>
      <c r="D449" t="s">
        <v>29</v>
      </c>
      <c r="E449">
        <v>1</v>
      </c>
      <c r="F449">
        <v>447</v>
      </c>
      <c r="G449" t="str">
        <f t="shared" si="13"/>
        <v>EBD447</v>
      </c>
      <c r="H449">
        <f t="shared" si="12"/>
        <v>1</v>
      </c>
      <c r="I449">
        <f>IF(H449=1,COUNTIF($H$3:H449,1),"")</f>
        <v>447</v>
      </c>
      <c r="J449" t="str">
        <f>IFERROR(INDEX(Tableau2[Rechercher],MATCH(ROWS($I$3:I449),Tableau2[Position],0)),"")</f>
        <v>EBD447</v>
      </c>
      <c r="K449" s="18">
        <f>Tableau2[[#This Row],[N°ARTICLE]]</f>
        <v>1447</v>
      </c>
    </row>
    <row r="450" spans="1:11" x14ac:dyDescent="0.25">
      <c r="A450" s="6">
        <v>1448</v>
      </c>
      <c r="B450" t="s">
        <v>1238</v>
      </c>
      <c r="C450" t="s">
        <v>549</v>
      </c>
      <c r="D450" t="s">
        <v>42</v>
      </c>
      <c r="E450">
        <v>1</v>
      </c>
      <c r="F450">
        <v>448</v>
      </c>
      <c r="G450" t="str">
        <f t="shared" si="13"/>
        <v>FBD448</v>
      </c>
      <c r="H450">
        <f t="shared" si="12"/>
        <v>1</v>
      </c>
      <c r="I450">
        <f>IF(H450=1,COUNTIF($H$3:H450,1),"")</f>
        <v>448</v>
      </c>
      <c r="J450" t="str">
        <f>IFERROR(INDEX(Tableau2[Rechercher],MATCH(ROWS($I$3:I450),Tableau2[Position],0)),"")</f>
        <v>FBD448</v>
      </c>
      <c r="K450" s="18">
        <f>Tableau2[[#This Row],[N°ARTICLE]]</f>
        <v>1448</v>
      </c>
    </row>
    <row r="451" spans="1:11" x14ac:dyDescent="0.25">
      <c r="A451" s="6">
        <v>1449</v>
      </c>
      <c r="B451" t="s">
        <v>1239</v>
      </c>
      <c r="C451" t="s">
        <v>550</v>
      </c>
      <c r="D451" t="s">
        <v>26</v>
      </c>
      <c r="E451">
        <v>1</v>
      </c>
      <c r="F451">
        <v>449</v>
      </c>
      <c r="G451" t="str">
        <f t="shared" si="13"/>
        <v>GBD449</v>
      </c>
      <c r="H451">
        <f t="shared" ref="H451:H514" si="14">--ISNUMBER(IFERROR(SEARCH(NomArt,G451,1),""))</f>
        <v>1</v>
      </c>
      <c r="I451">
        <f>IF(H451=1,COUNTIF($H$3:H451,1),"")</f>
        <v>449</v>
      </c>
      <c r="J451" t="str">
        <f>IFERROR(INDEX(Tableau2[Rechercher],MATCH(ROWS($I$3:I451),Tableau2[Position],0)),"")</f>
        <v>GBD449</v>
      </c>
      <c r="K451" s="18">
        <f>Tableau2[[#This Row],[N°ARTICLE]]</f>
        <v>1449</v>
      </c>
    </row>
    <row r="452" spans="1:11" x14ac:dyDescent="0.25">
      <c r="A452" s="6">
        <v>1450</v>
      </c>
      <c r="B452" t="s">
        <v>1240</v>
      </c>
      <c r="C452" t="s">
        <v>551</v>
      </c>
      <c r="D452" t="s">
        <v>26</v>
      </c>
      <c r="E452">
        <v>1</v>
      </c>
      <c r="F452">
        <v>450</v>
      </c>
      <c r="G452" t="str">
        <f t="shared" ref="G452:G515" si="15">B452</f>
        <v>HBD450</v>
      </c>
      <c r="H452">
        <f t="shared" si="14"/>
        <v>1</v>
      </c>
      <c r="I452">
        <f>IF(H452=1,COUNTIF($H$3:H452,1),"")</f>
        <v>450</v>
      </c>
      <c r="J452" t="str">
        <f>IFERROR(INDEX(Tableau2[Rechercher],MATCH(ROWS($I$3:I452),Tableau2[Position],0)),"")</f>
        <v>HBD450</v>
      </c>
      <c r="K452" s="18">
        <f>Tableau2[[#This Row],[N°ARTICLE]]</f>
        <v>1450</v>
      </c>
    </row>
    <row r="453" spans="1:11" x14ac:dyDescent="0.25">
      <c r="A453" s="6">
        <v>1451</v>
      </c>
      <c r="B453" t="s">
        <v>1241</v>
      </c>
      <c r="C453" t="s">
        <v>552</v>
      </c>
      <c r="D453" t="s">
        <v>26</v>
      </c>
      <c r="E453">
        <v>1</v>
      </c>
      <c r="F453">
        <v>451</v>
      </c>
      <c r="G453" t="str">
        <f t="shared" si="15"/>
        <v>IBD451</v>
      </c>
      <c r="H453">
        <f t="shared" si="14"/>
        <v>1</v>
      </c>
      <c r="I453">
        <f>IF(H453=1,COUNTIF($H$3:H453,1),"")</f>
        <v>451</v>
      </c>
      <c r="J453" t="str">
        <f>IFERROR(INDEX(Tableau2[Rechercher],MATCH(ROWS($I$3:I453),Tableau2[Position],0)),"")</f>
        <v>IBD451</v>
      </c>
      <c r="K453" s="18">
        <f>Tableau2[[#This Row],[N°ARTICLE]]</f>
        <v>1451</v>
      </c>
    </row>
    <row r="454" spans="1:11" x14ac:dyDescent="0.25">
      <c r="A454" s="6">
        <v>1452</v>
      </c>
      <c r="B454" t="s">
        <v>1242</v>
      </c>
      <c r="C454" t="s">
        <v>553</v>
      </c>
      <c r="D454" t="s">
        <v>26</v>
      </c>
      <c r="E454">
        <v>1</v>
      </c>
      <c r="F454">
        <v>452</v>
      </c>
      <c r="G454" t="str">
        <f t="shared" si="15"/>
        <v>JBD452</v>
      </c>
      <c r="H454">
        <f t="shared" si="14"/>
        <v>1</v>
      </c>
      <c r="I454">
        <f>IF(H454=1,COUNTIF($H$3:H454,1),"")</f>
        <v>452</v>
      </c>
      <c r="J454" t="str">
        <f>IFERROR(INDEX(Tableau2[Rechercher],MATCH(ROWS($I$3:I454),Tableau2[Position],0)),"")</f>
        <v>JBD452</v>
      </c>
      <c r="K454" s="18">
        <f>Tableau2[[#This Row],[N°ARTICLE]]</f>
        <v>1452</v>
      </c>
    </row>
    <row r="455" spans="1:11" x14ac:dyDescent="0.25">
      <c r="A455" s="6">
        <v>1453</v>
      </c>
      <c r="B455" t="s">
        <v>1243</v>
      </c>
      <c r="C455" t="s">
        <v>554</v>
      </c>
      <c r="D455" t="s">
        <v>22</v>
      </c>
      <c r="E455">
        <v>5</v>
      </c>
      <c r="F455">
        <v>453</v>
      </c>
      <c r="G455" t="str">
        <f t="shared" si="15"/>
        <v>KBD453</v>
      </c>
      <c r="H455">
        <f t="shared" si="14"/>
        <v>1</v>
      </c>
      <c r="I455">
        <f>IF(H455=1,COUNTIF($H$3:H455,1),"")</f>
        <v>453</v>
      </c>
      <c r="J455" t="str">
        <f>IFERROR(INDEX(Tableau2[Rechercher],MATCH(ROWS($I$3:I455),Tableau2[Position],0)),"")</f>
        <v>KBD453</v>
      </c>
      <c r="K455" s="18">
        <f>Tableau2[[#This Row],[N°ARTICLE]]</f>
        <v>1453</v>
      </c>
    </row>
    <row r="456" spans="1:11" x14ac:dyDescent="0.25">
      <c r="A456" s="6">
        <v>1454</v>
      </c>
      <c r="B456" t="s">
        <v>1244</v>
      </c>
      <c r="C456" t="s">
        <v>555</v>
      </c>
      <c r="D456" t="s">
        <v>23</v>
      </c>
      <c r="E456">
        <v>5</v>
      </c>
      <c r="F456">
        <v>454</v>
      </c>
      <c r="G456" t="str">
        <f t="shared" si="15"/>
        <v>LBD454</v>
      </c>
      <c r="H456">
        <f t="shared" si="14"/>
        <v>1</v>
      </c>
      <c r="I456">
        <f>IF(H456=1,COUNTIF($H$3:H456,1),"")</f>
        <v>454</v>
      </c>
      <c r="J456" t="str">
        <f>IFERROR(INDEX(Tableau2[Rechercher],MATCH(ROWS($I$3:I456),Tableau2[Position],0)),"")</f>
        <v>LBD454</v>
      </c>
      <c r="K456" s="18">
        <f>Tableau2[[#This Row],[N°ARTICLE]]</f>
        <v>1454</v>
      </c>
    </row>
    <row r="457" spans="1:11" x14ac:dyDescent="0.25">
      <c r="A457" s="6">
        <v>1455</v>
      </c>
      <c r="B457" t="s">
        <v>1245</v>
      </c>
      <c r="C457" t="s">
        <v>556</v>
      </c>
      <c r="D457" t="s">
        <v>57</v>
      </c>
      <c r="E457">
        <v>2</v>
      </c>
      <c r="F457">
        <v>455</v>
      </c>
      <c r="G457" t="str">
        <f t="shared" si="15"/>
        <v>mBD455</v>
      </c>
      <c r="H457">
        <f t="shared" si="14"/>
        <v>1</v>
      </c>
      <c r="I457">
        <f>IF(H457=1,COUNTIF($H$3:H457,1),"")</f>
        <v>455</v>
      </c>
      <c r="J457" t="str">
        <f>IFERROR(INDEX(Tableau2[Rechercher],MATCH(ROWS($I$3:I457),Tableau2[Position],0)),"")</f>
        <v>mBD455</v>
      </c>
      <c r="K457" s="18">
        <f>Tableau2[[#This Row],[N°ARTICLE]]</f>
        <v>1455</v>
      </c>
    </row>
    <row r="458" spans="1:11" x14ac:dyDescent="0.25">
      <c r="A458" s="6">
        <v>1456</v>
      </c>
      <c r="B458" t="s">
        <v>1246</v>
      </c>
      <c r="C458" t="s">
        <v>557</v>
      </c>
      <c r="D458" t="s">
        <v>39</v>
      </c>
      <c r="E458">
        <v>1</v>
      </c>
      <c r="F458">
        <v>456</v>
      </c>
      <c r="G458" t="str">
        <f t="shared" si="15"/>
        <v>nBD456</v>
      </c>
      <c r="H458">
        <f t="shared" si="14"/>
        <v>1</v>
      </c>
      <c r="I458">
        <f>IF(H458=1,COUNTIF($H$3:H458,1),"")</f>
        <v>456</v>
      </c>
      <c r="J458" t="str">
        <f>IFERROR(INDEX(Tableau2[Rechercher],MATCH(ROWS($I$3:I458),Tableau2[Position],0)),"")</f>
        <v>nBD456</v>
      </c>
      <c r="K458" s="18">
        <f>Tableau2[[#This Row],[N°ARTICLE]]</f>
        <v>1456</v>
      </c>
    </row>
    <row r="459" spans="1:11" x14ac:dyDescent="0.25">
      <c r="A459" s="6">
        <v>1457</v>
      </c>
      <c r="B459" t="s">
        <v>1247</v>
      </c>
      <c r="C459" t="s">
        <v>558</v>
      </c>
      <c r="D459" t="s">
        <v>39</v>
      </c>
      <c r="E459">
        <v>1</v>
      </c>
      <c r="F459">
        <v>457</v>
      </c>
      <c r="G459" t="str">
        <f t="shared" si="15"/>
        <v>OBD457</v>
      </c>
      <c r="H459">
        <f t="shared" si="14"/>
        <v>1</v>
      </c>
      <c r="I459">
        <f>IF(H459=1,COUNTIF($H$3:H459,1),"")</f>
        <v>457</v>
      </c>
      <c r="J459" t="str">
        <f>IFERROR(INDEX(Tableau2[Rechercher],MATCH(ROWS($I$3:I459),Tableau2[Position],0)),"")</f>
        <v>OBD457</v>
      </c>
      <c r="K459" s="18">
        <f>Tableau2[[#This Row],[N°ARTICLE]]</f>
        <v>1457</v>
      </c>
    </row>
    <row r="460" spans="1:11" x14ac:dyDescent="0.25">
      <c r="A460" s="6">
        <v>1458</v>
      </c>
      <c r="B460" t="s">
        <v>1248</v>
      </c>
      <c r="C460" t="s">
        <v>559</v>
      </c>
      <c r="D460" t="s">
        <v>69</v>
      </c>
      <c r="E460">
        <v>1</v>
      </c>
      <c r="F460">
        <v>458</v>
      </c>
      <c r="G460" t="str">
        <f t="shared" si="15"/>
        <v>PBD458</v>
      </c>
      <c r="H460">
        <f t="shared" si="14"/>
        <v>1</v>
      </c>
      <c r="I460">
        <f>IF(H460=1,COUNTIF($H$3:H460,1),"")</f>
        <v>458</v>
      </c>
      <c r="J460" t="str">
        <f>IFERROR(INDEX(Tableau2[Rechercher],MATCH(ROWS($I$3:I460),Tableau2[Position],0)),"")</f>
        <v>PBD458</v>
      </c>
      <c r="K460" s="18">
        <f>Tableau2[[#This Row],[N°ARTICLE]]</f>
        <v>1458</v>
      </c>
    </row>
    <row r="461" spans="1:11" x14ac:dyDescent="0.25">
      <c r="A461" s="6">
        <v>1459</v>
      </c>
      <c r="B461" t="s">
        <v>1249</v>
      </c>
      <c r="C461" t="s">
        <v>560</v>
      </c>
      <c r="D461" t="s">
        <v>54</v>
      </c>
      <c r="E461">
        <v>1</v>
      </c>
      <c r="F461">
        <v>459</v>
      </c>
      <c r="G461" t="str">
        <f t="shared" si="15"/>
        <v>QBD459</v>
      </c>
      <c r="H461">
        <f t="shared" si="14"/>
        <v>1</v>
      </c>
      <c r="I461">
        <f>IF(H461=1,COUNTIF($H$3:H461,1),"")</f>
        <v>459</v>
      </c>
      <c r="J461" t="str">
        <f>IFERROR(INDEX(Tableau2[Rechercher],MATCH(ROWS($I$3:I461),Tableau2[Position],0)),"")</f>
        <v>QBD459</v>
      </c>
      <c r="K461" s="18">
        <f>Tableau2[[#This Row],[N°ARTICLE]]</f>
        <v>1459</v>
      </c>
    </row>
    <row r="462" spans="1:11" x14ac:dyDescent="0.25">
      <c r="A462" s="6">
        <v>1460</v>
      </c>
      <c r="B462" t="s">
        <v>1250</v>
      </c>
      <c r="C462" t="s">
        <v>561</v>
      </c>
      <c r="D462" t="s">
        <v>22</v>
      </c>
      <c r="E462">
        <v>1</v>
      </c>
      <c r="F462">
        <v>460</v>
      </c>
      <c r="G462" t="str">
        <f t="shared" si="15"/>
        <v>RBD460</v>
      </c>
      <c r="H462">
        <f t="shared" si="14"/>
        <v>1</v>
      </c>
      <c r="I462">
        <f>IF(H462=1,COUNTIF($H$3:H462,1),"")</f>
        <v>460</v>
      </c>
      <c r="J462" t="str">
        <f>IFERROR(INDEX(Tableau2[Rechercher],MATCH(ROWS($I$3:I462),Tableau2[Position],0)),"")</f>
        <v>RBD460</v>
      </c>
      <c r="K462" s="18">
        <f>Tableau2[[#This Row],[N°ARTICLE]]</f>
        <v>1460</v>
      </c>
    </row>
    <row r="463" spans="1:11" x14ac:dyDescent="0.25">
      <c r="A463" s="6">
        <v>1461</v>
      </c>
      <c r="B463" t="s">
        <v>1251</v>
      </c>
      <c r="C463" t="s">
        <v>562</v>
      </c>
      <c r="D463" t="s">
        <v>40</v>
      </c>
      <c r="E463">
        <v>1</v>
      </c>
      <c r="F463">
        <v>461</v>
      </c>
      <c r="G463" t="str">
        <f t="shared" si="15"/>
        <v>SBD461</v>
      </c>
      <c r="H463">
        <f t="shared" si="14"/>
        <v>1</v>
      </c>
      <c r="I463">
        <f>IF(H463=1,COUNTIF($H$3:H463,1),"")</f>
        <v>461</v>
      </c>
      <c r="J463" t="str">
        <f>IFERROR(INDEX(Tableau2[Rechercher],MATCH(ROWS($I$3:I463),Tableau2[Position],0)),"")</f>
        <v>SBD461</v>
      </c>
      <c r="K463" s="18">
        <f>Tableau2[[#This Row],[N°ARTICLE]]</f>
        <v>1461</v>
      </c>
    </row>
    <row r="464" spans="1:11" x14ac:dyDescent="0.25">
      <c r="A464" s="6">
        <v>1462</v>
      </c>
      <c r="B464" t="s">
        <v>1252</v>
      </c>
      <c r="C464" t="s">
        <v>563</v>
      </c>
      <c r="D464" t="s">
        <v>39</v>
      </c>
      <c r="E464">
        <v>1</v>
      </c>
      <c r="F464">
        <v>462</v>
      </c>
      <c r="G464" t="str">
        <f t="shared" si="15"/>
        <v>TBD462</v>
      </c>
      <c r="H464">
        <f t="shared" si="14"/>
        <v>1</v>
      </c>
      <c r="I464">
        <f>IF(H464=1,COUNTIF($H$3:H464,1),"")</f>
        <v>462</v>
      </c>
      <c r="J464" t="str">
        <f>IFERROR(INDEX(Tableau2[Rechercher],MATCH(ROWS($I$3:I464),Tableau2[Position],0)),"")</f>
        <v>TBD462</v>
      </c>
      <c r="K464" s="18">
        <f>Tableau2[[#This Row],[N°ARTICLE]]</f>
        <v>1462</v>
      </c>
    </row>
    <row r="465" spans="1:11" x14ac:dyDescent="0.25">
      <c r="A465" s="6">
        <v>1463</v>
      </c>
      <c r="B465" t="s">
        <v>1253</v>
      </c>
      <c r="C465" t="s">
        <v>564</v>
      </c>
      <c r="D465" t="s">
        <v>39</v>
      </c>
      <c r="E465">
        <v>1</v>
      </c>
      <c r="F465">
        <v>463</v>
      </c>
      <c r="G465" t="str">
        <f t="shared" si="15"/>
        <v>UBD463</v>
      </c>
      <c r="H465">
        <f t="shared" si="14"/>
        <v>1</v>
      </c>
      <c r="I465">
        <f>IF(H465=1,COUNTIF($H$3:H465,1),"")</f>
        <v>463</v>
      </c>
      <c r="J465" t="str">
        <f>IFERROR(INDEX(Tableau2[Rechercher],MATCH(ROWS($I$3:I465),Tableau2[Position],0)),"")</f>
        <v>UBD463</v>
      </c>
      <c r="K465" s="18">
        <f>Tableau2[[#This Row],[N°ARTICLE]]</f>
        <v>1463</v>
      </c>
    </row>
    <row r="466" spans="1:11" x14ac:dyDescent="0.25">
      <c r="A466" s="6">
        <v>1464</v>
      </c>
      <c r="B466" t="s">
        <v>1254</v>
      </c>
      <c r="C466" t="s">
        <v>565</v>
      </c>
      <c r="D466" t="s">
        <v>39</v>
      </c>
      <c r="E466">
        <v>1</v>
      </c>
      <c r="F466">
        <v>464</v>
      </c>
      <c r="G466" t="str">
        <f t="shared" si="15"/>
        <v>VBD464</v>
      </c>
      <c r="H466">
        <f t="shared" si="14"/>
        <v>1</v>
      </c>
      <c r="I466">
        <f>IF(H466=1,COUNTIF($H$3:H466,1),"")</f>
        <v>464</v>
      </c>
      <c r="J466" t="str">
        <f>IFERROR(INDEX(Tableau2[Rechercher],MATCH(ROWS($I$3:I466),Tableau2[Position],0)),"")</f>
        <v>VBD464</v>
      </c>
      <c r="K466" s="18">
        <f>Tableau2[[#This Row],[N°ARTICLE]]</f>
        <v>1464</v>
      </c>
    </row>
    <row r="467" spans="1:11" x14ac:dyDescent="0.25">
      <c r="A467" s="6">
        <v>1465</v>
      </c>
      <c r="B467" t="s">
        <v>1255</v>
      </c>
      <c r="C467" t="s">
        <v>566</v>
      </c>
      <c r="D467" t="s">
        <v>30</v>
      </c>
      <c r="E467">
        <v>1</v>
      </c>
      <c r="F467">
        <v>465</v>
      </c>
      <c r="G467" t="str">
        <f t="shared" si="15"/>
        <v>WBD465</v>
      </c>
      <c r="H467">
        <f t="shared" si="14"/>
        <v>1</v>
      </c>
      <c r="I467">
        <f>IF(H467=1,COUNTIF($H$3:H467,1),"")</f>
        <v>465</v>
      </c>
      <c r="J467" t="str">
        <f>IFERROR(INDEX(Tableau2[Rechercher],MATCH(ROWS($I$3:I467),Tableau2[Position],0)),"")</f>
        <v>WBD465</v>
      </c>
      <c r="K467" s="18">
        <f>Tableau2[[#This Row],[N°ARTICLE]]</f>
        <v>1465</v>
      </c>
    </row>
    <row r="468" spans="1:11" x14ac:dyDescent="0.25">
      <c r="A468" s="6">
        <v>1466</v>
      </c>
      <c r="B468" t="s">
        <v>1256</v>
      </c>
      <c r="C468" t="s">
        <v>567</v>
      </c>
      <c r="D468" t="s">
        <v>30</v>
      </c>
      <c r="E468">
        <v>1</v>
      </c>
      <c r="F468">
        <v>466</v>
      </c>
      <c r="G468" t="str">
        <f t="shared" si="15"/>
        <v>XBD466</v>
      </c>
      <c r="H468">
        <f t="shared" si="14"/>
        <v>1</v>
      </c>
      <c r="I468">
        <f>IF(H468=1,COUNTIF($H$3:H468,1),"")</f>
        <v>466</v>
      </c>
      <c r="J468" t="str">
        <f>IFERROR(INDEX(Tableau2[Rechercher],MATCH(ROWS($I$3:I468),Tableau2[Position],0)),"")</f>
        <v>XBD466</v>
      </c>
      <c r="K468" s="18">
        <f>Tableau2[[#This Row],[N°ARTICLE]]</f>
        <v>1466</v>
      </c>
    </row>
    <row r="469" spans="1:11" x14ac:dyDescent="0.25">
      <c r="A469" s="6">
        <v>1467</v>
      </c>
      <c r="B469" t="s">
        <v>1257</v>
      </c>
      <c r="C469" t="s">
        <v>568</v>
      </c>
      <c r="D469" t="s">
        <v>30</v>
      </c>
      <c r="E469">
        <v>1</v>
      </c>
      <c r="F469">
        <v>467</v>
      </c>
      <c r="G469" t="str">
        <f t="shared" si="15"/>
        <v>YBD467</v>
      </c>
      <c r="H469">
        <f t="shared" si="14"/>
        <v>1</v>
      </c>
      <c r="I469">
        <f>IF(H469=1,COUNTIF($H$3:H469,1),"")</f>
        <v>467</v>
      </c>
      <c r="J469" t="str">
        <f>IFERROR(INDEX(Tableau2[Rechercher],MATCH(ROWS($I$3:I469),Tableau2[Position],0)),"")</f>
        <v>YBD467</v>
      </c>
      <c r="K469" s="18">
        <f>Tableau2[[#This Row],[N°ARTICLE]]</f>
        <v>1467</v>
      </c>
    </row>
    <row r="470" spans="1:11" x14ac:dyDescent="0.25">
      <c r="A470" s="6">
        <v>1468</v>
      </c>
      <c r="B470" t="s">
        <v>1258</v>
      </c>
      <c r="C470" t="s">
        <v>569</v>
      </c>
      <c r="D470" t="s">
        <v>39</v>
      </c>
      <c r="E470">
        <v>1</v>
      </c>
      <c r="F470">
        <v>468</v>
      </c>
      <c r="G470" t="str">
        <f t="shared" si="15"/>
        <v>ZBD468</v>
      </c>
      <c r="H470">
        <f t="shared" si="14"/>
        <v>1</v>
      </c>
      <c r="I470">
        <f>IF(H470=1,COUNTIF($H$3:H470,1),"")</f>
        <v>468</v>
      </c>
      <c r="J470" t="str">
        <f>IFERROR(INDEX(Tableau2[Rechercher],MATCH(ROWS($I$3:I470),Tableau2[Position],0)),"")</f>
        <v>ZBD468</v>
      </c>
      <c r="K470" s="18">
        <f>Tableau2[[#This Row],[N°ARTICLE]]</f>
        <v>1468</v>
      </c>
    </row>
    <row r="471" spans="1:11" x14ac:dyDescent="0.25">
      <c r="A471" s="6">
        <v>1469</v>
      </c>
      <c r="B471" t="s">
        <v>1259</v>
      </c>
      <c r="C471" t="s">
        <v>570</v>
      </c>
      <c r="D471" t="s">
        <v>39</v>
      </c>
      <c r="E471">
        <v>1</v>
      </c>
      <c r="F471">
        <v>469</v>
      </c>
      <c r="G471" t="str">
        <f t="shared" si="15"/>
        <v>ABD469</v>
      </c>
      <c r="H471">
        <f t="shared" si="14"/>
        <v>1</v>
      </c>
      <c r="I471">
        <f>IF(H471=1,COUNTIF($H$3:H471,1),"")</f>
        <v>469</v>
      </c>
      <c r="J471" t="str">
        <f>IFERROR(INDEX(Tableau2[Rechercher],MATCH(ROWS($I$3:I471),Tableau2[Position],0)),"")</f>
        <v>ABD469</v>
      </c>
      <c r="K471" s="18">
        <f>Tableau2[[#This Row],[N°ARTICLE]]</f>
        <v>1469</v>
      </c>
    </row>
    <row r="472" spans="1:11" x14ac:dyDescent="0.25">
      <c r="A472" s="6">
        <v>1470</v>
      </c>
      <c r="B472" t="s">
        <v>1260</v>
      </c>
      <c r="C472" t="s">
        <v>571</v>
      </c>
      <c r="D472" t="s">
        <v>39</v>
      </c>
      <c r="E472">
        <v>1</v>
      </c>
      <c r="F472">
        <v>470</v>
      </c>
      <c r="G472" t="str">
        <f t="shared" si="15"/>
        <v>BBD470</v>
      </c>
      <c r="H472">
        <f t="shared" si="14"/>
        <v>1</v>
      </c>
      <c r="I472">
        <f>IF(H472=1,COUNTIF($H$3:H472,1),"")</f>
        <v>470</v>
      </c>
      <c r="J472" t="str">
        <f>IFERROR(INDEX(Tableau2[Rechercher],MATCH(ROWS($I$3:I472),Tableau2[Position],0)),"")</f>
        <v>BBD470</v>
      </c>
      <c r="K472" s="18">
        <f>Tableau2[[#This Row],[N°ARTICLE]]</f>
        <v>1470</v>
      </c>
    </row>
    <row r="473" spans="1:11" x14ac:dyDescent="0.25">
      <c r="A473" s="6">
        <v>1471</v>
      </c>
      <c r="B473" t="s">
        <v>1261</v>
      </c>
      <c r="C473" t="s">
        <v>572</v>
      </c>
      <c r="D473" t="s">
        <v>39</v>
      </c>
      <c r="E473">
        <v>1</v>
      </c>
      <c r="F473">
        <v>471</v>
      </c>
      <c r="G473" t="str">
        <f t="shared" si="15"/>
        <v>CBD471</v>
      </c>
      <c r="H473">
        <f t="shared" si="14"/>
        <v>1</v>
      </c>
      <c r="I473">
        <f>IF(H473=1,COUNTIF($H$3:H473,1),"")</f>
        <v>471</v>
      </c>
      <c r="J473" t="str">
        <f>IFERROR(INDEX(Tableau2[Rechercher],MATCH(ROWS($I$3:I473),Tableau2[Position],0)),"")</f>
        <v>CBD471</v>
      </c>
      <c r="K473" s="18">
        <f>Tableau2[[#This Row],[N°ARTICLE]]</f>
        <v>1471</v>
      </c>
    </row>
    <row r="474" spans="1:11" x14ac:dyDescent="0.25">
      <c r="A474" s="6">
        <v>1472</v>
      </c>
      <c r="B474" t="s">
        <v>1262</v>
      </c>
      <c r="C474" t="s">
        <v>573</v>
      </c>
      <c r="D474" t="s">
        <v>39</v>
      </c>
      <c r="E474">
        <v>1</v>
      </c>
      <c r="F474">
        <v>472</v>
      </c>
      <c r="G474" t="str">
        <f t="shared" si="15"/>
        <v>DBD472</v>
      </c>
      <c r="H474">
        <f t="shared" si="14"/>
        <v>1</v>
      </c>
      <c r="I474">
        <f>IF(H474=1,COUNTIF($H$3:H474,1),"")</f>
        <v>472</v>
      </c>
      <c r="J474" t="str">
        <f>IFERROR(INDEX(Tableau2[Rechercher],MATCH(ROWS($I$3:I474),Tableau2[Position],0)),"")</f>
        <v>DBD472</v>
      </c>
      <c r="K474" s="18">
        <f>Tableau2[[#This Row],[N°ARTICLE]]</f>
        <v>1472</v>
      </c>
    </row>
    <row r="475" spans="1:11" x14ac:dyDescent="0.25">
      <c r="A475" s="6">
        <v>1473</v>
      </c>
      <c r="B475" t="s">
        <v>1263</v>
      </c>
      <c r="C475" t="s">
        <v>574</v>
      </c>
      <c r="D475" t="s">
        <v>39</v>
      </c>
      <c r="E475">
        <v>1</v>
      </c>
      <c r="F475">
        <v>473</v>
      </c>
      <c r="G475" t="str">
        <f t="shared" si="15"/>
        <v>EBD473</v>
      </c>
      <c r="H475">
        <f t="shared" si="14"/>
        <v>1</v>
      </c>
      <c r="I475">
        <f>IF(H475=1,COUNTIF($H$3:H475,1),"")</f>
        <v>473</v>
      </c>
      <c r="J475" t="str">
        <f>IFERROR(INDEX(Tableau2[Rechercher],MATCH(ROWS($I$3:I475),Tableau2[Position],0)),"")</f>
        <v>EBD473</v>
      </c>
      <c r="K475" s="18">
        <f>Tableau2[[#This Row],[N°ARTICLE]]</f>
        <v>1473</v>
      </c>
    </row>
    <row r="476" spans="1:11" x14ac:dyDescent="0.25">
      <c r="A476" s="6">
        <v>1474</v>
      </c>
      <c r="B476" t="s">
        <v>1264</v>
      </c>
      <c r="C476" t="s">
        <v>575</v>
      </c>
      <c r="D476" t="s">
        <v>39</v>
      </c>
      <c r="E476">
        <v>2</v>
      </c>
      <c r="F476">
        <v>474</v>
      </c>
      <c r="G476" t="str">
        <f t="shared" si="15"/>
        <v>FBD474</v>
      </c>
      <c r="H476">
        <f t="shared" si="14"/>
        <v>1</v>
      </c>
      <c r="I476">
        <f>IF(H476=1,COUNTIF($H$3:H476,1),"")</f>
        <v>474</v>
      </c>
      <c r="J476" t="str">
        <f>IFERROR(INDEX(Tableau2[Rechercher],MATCH(ROWS($I$3:I476),Tableau2[Position],0)),"")</f>
        <v>FBD474</v>
      </c>
      <c r="K476" s="18">
        <f>Tableau2[[#This Row],[N°ARTICLE]]</f>
        <v>1474</v>
      </c>
    </row>
    <row r="477" spans="1:11" x14ac:dyDescent="0.25">
      <c r="A477" s="6">
        <v>1475</v>
      </c>
      <c r="B477" t="s">
        <v>1265</v>
      </c>
      <c r="C477" t="s">
        <v>576</v>
      </c>
      <c r="D477" t="s">
        <v>26</v>
      </c>
      <c r="E477">
        <v>1</v>
      </c>
      <c r="F477">
        <v>475</v>
      </c>
      <c r="G477" t="str">
        <f t="shared" si="15"/>
        <v>GBD475</v>
      </c>
      <c r="H477">
        <f t="shared" si="14"/>
        <v>1</v>
      </c>
      <c r="I477">
        <f>IF(H477=1,COUNTIF($H$3:H477,1),"")</f>
        <v>475</v>
      </c>
      <c r="J477" t="str">
        <f>IFERROR(INDEX(Tableau2[Rechercher],MATCH(ROWS($I$3:I477),Tableau2[Position],0)),"")</f>
        <v>GBD475</v>
      </c>
      <c r="K477" s="18">
        <f>Tableau2[[#This Row],[N°ARTICLE]]</f>
        <v>1475</v>
      </c>
    </row>
    <row r="478" spans="1:11" x14ac:dyDescent="0.25">
      <c r="A478" s="6">
        <v>1476</v>
      </c>
      <c r="B478" t="s">
        <v>1266</v>
      </c>
      <c r="C478" t="s">
        <v>577</v>
      </c>
      <c r="D478" t="s">
        <v>26</v>
      </c>
      <c r="E478">
        <v>1</v>
      </c>
      <c r="F478">
        <v>476</v>
      </c>
      <c r="G478" t="str">
        <f t="shared" si="15"/>
        <v>HBD476</v>
      </c>
      <c r="H478">
        <f t="shared" si="14"/>
        <v>1</v>
      </c>
      <c r="I478">
        <f>IF(H478=1,COUNTIF($H$3:H478,1),"")</f>
        <v>476</v>
      </c>
      <c r="J478" t="str">
        <f>IFERROR(INDEX(Tableau2[Rechercher],MATCH(ROWS($I$3:I478),Tableau2[Position],0)),"")</f>
        <v>HBD476</v>
      </c>
      <c r="K478" s="18">
        <f>Tableau2[[#This Row],[N°ARTICLE]]</f>
        <v>1476</v>
      </c>
    </row>
    <row r="479" spans="1:11" x14ac:dyDescent="0.25">
      <c r="A479" s="6">
        <v>1477</v>
      </c>
      <c r="B479" t="s">
        <v>1267</v>
      </c>
      <c r="C479" t="s">
        <v>578</v>
      </c>
      <c r="D479" t="s">
        <v>26</v>
      </c>
      <c r="E479">
        <v>1</v>
      </c>
      <c r="F479">
        <v>477</v>
      </c>
      <c r="G479" t="str">
        <f t="shared" si="15"/>
        <v>IBD477</v>
      </c>
      <c r="H479">
        <f t="shared" si="14"/>
        <v>1</v>
      </c>
      <c r="I479">
        <f>IF(H479=1,COUNTIF($H$3:H479,1),"")</f>
        <v>477</v>
      </c>
      <c r="J479" t="str">
        <f>IFERROR(INDEX(Tableau2[Rechercher],MATCH(ROWS($I$3:I479),Tableau2[Position],0)),"")</f>
        <v>IBD477</v>
      </c>
      <c r="K479" s="18">
        <f>Tableau2[[#This Row],[N°ARTICLE]]</f>
        <v>1477</v>
      </c>
    </row>
    <row r="480" spans="1:11" x14ac:dyDescent="0.25">
      <c r="A480" s="6">
        <v>1478</v>
      </c>
      <c r="B480" t="s">
        <v>1268</v>
      </c>
      <c r="C480" t="s">
        <v>579</v>
      </c>
      <c r="D480" t="s">
        <v>26</v>
      </c>
      <c r="E480">
        <v>1</v>
      </c>
      <c r="F480">
        <v>478</v>
      </c>
      <c r="G480" t="str">
        <f t="shared" si="15"/>
        <v>JBD478</v>
      </c>
      <c r="H480">
        <f t="shared" si="14"/>
        <v>1</v>
      </c>
      <c r="I480">
        <f>IF(H480=1,COUNTIF($H$3:H480,1),"")</f>
        <v>478</v>
      </c>
      <c r="J480" t="str">
        <f>IFERROR(INDEX(Tableau2[Rechercher],MATCH(ROWS($I$3:I480),Tableau2[Position],0)),"")</f>
        <v>JBD478</v>
      </c>
      <c r="K480" s="18">
        <f>Tableau2[[#This Row],[N°ARTICLE]]</f>
        <v>1478</v>
      </c>
    </row>
    <row r="481" spans="1:11" x14ac:dyDescent="0.25">
      <c r="A481" s="6">
        <v>1479</v>
      </c>
      <c r="B481" t="s">
        <v>1269</v>
      </c>
      <c r="C481" t="s">
        <v>580</v>
      </c>
      <c r="D481" t="s">
        <v>24</v>
      </c>
      <c r="E481">
        <v>1</v>
      </c>
      <c r="F481">
        <v>479</v>
      </c>
      <c r="G481" t="str">
        <f t="shared" si="15"/>
        <v>KBD479</v>
      </c>
      <c r="H481">
        <f t="shared" si="14"/>
        <v>1</v>
      </c>
      <c r="I481">
        <f>IF(H481=1,COUNTIF($H$3:H481,1),"")</f>
        <v>479</v>
      </c>
      <c r="J481" t="str">
        <f>IFERROR(INDEX(Tableau2[Rechercher],MATCH(ROWS($I$3:I481),Tableau2[Position],0)),"")</f>
        <v>KBD479</v>
      </c>
      <c r="K481" s="18">
        <f>Tableau2[[#This Row],[N°ARTICLE]]</f>
        <v>1479</v>
      </c>
    </row>
    <row r="482" spans="1:11" x14ac:dyDescent="0.25">
      <c r="A482" s="6">
        <v>1480</v>
      </c>
      <c r="B482" t="s">
        <v>1270</v>
      </c>
      <c r="C482" t="s">
        <v>581</v>
      </c>
      <c r="D482" t="s">
        <v>30</v>
      </c>
      <c r="E482">
        <v>3</v>
      </c>
      <c r="F482">
        <v>480</v>
      </c>
      <c r="G482" t="str">
        <f t="shared" si="15"/>
        <v>LBD480</v>
      </c>
      <c r="H482">
        <f t="shared" si="14"/>
        <v>1</v>
      </c>
      <c r="I482">
        <f>IF(H482=1,COUNTIF($H$3:H482,1),"")</f>
        <v>480</v>
      </c>
      <c r="J482" t="str">
        <f>IFERROR(INDEX(Tableau2[Rechercher],MATCH(ROWS($I$3:I482),Tableau2[Position],0)),"")</f>
        <v>LBD480</v>
      </c>
      <c r="K482" s="18">
        <f>Tableau2[[#This Row],[N°ARTICLE]]</f>
        <v>1480</v>
      </c>
    </row>
    <row r="483" spans="1:11" x14ac:dyDescent="0.25">
      <c r="A483" s="6">
        <v>1481</v>
      </c>
      <c r="B483" t="s">
        <v>1271</v>
      </c>
      <c r="C483" t="s">
        <v>582</v>
      </c>
      <c r="D483" t="s">
        <v>43</v>
      </c>
      <c r="E483">
        <v>1</v>
      </c>
      <c r="F483">
        <v>481</v>
      </c>
      <c r="G483" t="str">
        <f t="shared" si="15"/>
        <v>mBD481</v>
      </c>
      <c r="H483">
        <f t="shared" si="14"/>
        <v>1</v>
      </c>
      <c r="I483">
        <f>IF(H483=1,COUNTIF($H$3:H483,1),"")</f>
        <v>481</v>
      </c>
      <c r="J483" t="str">
        <f>IFERROR(INDEX(Tableau2[Rechercher],MATCH(ROWS($I$3:I483),Tableau2[Position],0)),"")</f>
        <v>mBD481</v>
      </c>
      <c r="K483" s="18">
        <f>Tableau2[[#This Row],[N°ARTICLE]]</f>
        <v>1481</v>
      </c>
    </row>
    <row r="484" spans="1:11" x14ac:dyDescent="0.25">
      <c r="A484" s="6">
        <v>1482</v>
      </c>
      <c r="B484" t="s">
        <v>1272</v>
      </c>
      <c r="C484" t="s">
        <v>583</v>
      </c>
      <c r="D484" t="s">
        <v>67</v>
      </c>
      <c r="E484">
        <v>5</v>
      </c>
      <c r="F484">
        <v>482</v>
      </c>
      <c r="G484" t="str">
        <f t="shared" si="15"/>
        <v>nBD482</v>
      </c>
      <c r="H484">
        <f t="shared" si="14"/>
        <v>1</v>
      </c>
      <c r="I484">
        <f>IF(H484=1,COUNTIF($H$3:H484,1),"")</f>
        <v>482</v>
      </c>
      <c r="J484" t="str">
        <f>IFERROR(INDEX(Tableau2[Rechercher],MATCH(ROWS($I$3:I484),Tableau2[Position],0)),"")</f>
        <v>nBD482</v>
      </c>
      <c r="K484" s="18">
        <f>Tableau2[[#This Row],[N°ARTICLE]]</f>
        <v>1482</v>
      </c>
    </row>
    <row r="485" spans="1:11" x14ac:dyDescent="0.25">
      <c r="A485" s="6">
        <v>1483</v>
      </c>
      <c r="B485" t="s">
        <v>1273</v>
      </c>
      <c r="C485" t="s">
        <v>584</v>
      </c>
      <c r="D485" t="s">
        <v>67</v>
      </c>
      <c r="E485">
        <v>1</v>
      </c>
      <c r="F485">
        <v>483</v>
      </c>
      <c r="G485" t="str">
        <f t="shared" si="15"/>
        <v>OBD483</v>
      </c>
      <c r="H485">
        <f t="shared" si="14"/>
        <v>1</v>
      </c>
      <c r="I485">
        <f>IF(H485=1,COUNTIF($H$3:H485,1),"")</f>
        <v>483</v>
      </c>
      <c r="J485" t="str">
        <f>IFERROR(INDEX(Tableau2[Rechercher],MATCH(ROWS($I$3:I485),Tableau2[Position],0)),"")</f>
        <v>OBD483</v>
      </c>
      <c r="K485" s="18">
        <f>Tableau2[[#This Row],[N°ARTICLE]]</f>
        <v>1483</v>
      </c>
    </row>
    <row r="486" spans="1:11" x14ac:dyDescent="0.25">
      <c r="A486" s="6">
        <v>1484</v>
      </c>
      <c r="B486" t="s">
        <v>1274</v>
      </c>
      <c r="C486" t="s">
        <v>585</v>
      </c>
      <c r="D486" t="s">
        <v>67</v>
      </c>
      <c r="E486">
        <v>1</v>
      </c>
      <c r="F486">
        <v>484</v>
      </c>
      <c r="G486" t="str">
        <f t="shared" si="15"/>
        <v>PBD484</v>
      </c>
      <c r="H486">
        <f t="shared" si="14"/>
        <v>1</v>
      </c>
      <c r="I486">
        <f>IF(H486=1,COUNTIF($H$3:H486,1),"")</f>
        <v>484</v>
      </c>
      <c r="J486" t="str">
        <f>IFERROR(INDEX(Tableau2[Rechercher],MATCH(ROWS($I$3:I486),Tableau2[Position],0)),"")</f>
        <v>PBD484</v>
      </c>
      <c r="K486" s="18">
        <f>Tableau2[[#This Row],[N°ARTICLE]]</f>
        <v>1484</v>
      </c>
    </row>
    <row r="487" spans="1:11" x14ac:dyDescent="0.25">
      <c r="A487" s="6">
        <v>1485</v>
      </c>
      <c r="B487" t="s">
        <v>1275</v>
      </c>
      <c r="C487" t="s">
        <v>586</v>
      </c>
      <c r="D487" t="s">
        <v>67</v>
      </c>
      <c r="E487">
        <v>1</v>
      </c>
      <c r="F487">
        <v>485</v>
      </c>
      <c r="G487" t="str">
        <f t="shared" si="15"/>
        <v>QBD485</v>
      </c>
      <c r="H487">
        <f t="shared" si="14"/>
        <v>1</v>
      </c>
      <c r="I487">
        <f>IF(H487=1,COUNTIF($H$3:H487,1),"")</f>
        <v>485</v>
      </c>
      <c r="J487" t="str">
        <f>IFERROR(INDEX(Tableau2[Rechercher],MATCH(ROWS($I$3:I487),Tableau2[Position],0)),"")</f>
        <v>QBD485</v>
      </c>
      <c r="K487" s="18">
        <f>Tableau2[[#This Row],[N°ARTICLE]]</f>
        <v>1485</v>
      </c>
    </row>
    <row r="488" spans="1:11" x14ac:dyDescent="0.25">
      <c r="A488" s="6">
        <v>1486</v>
      </c>
      <c r="B488" t="s">
        <v>1276</v>
      </c>
      <c r="C488" t="s">
        <v>587</v>
      </c>
      <c r="D488" t="s">
        <v>67</v>
      </c>
      <c r="E488">
        <v>1</v>
      </c>
      <c r="F488">
        <v>486</v>
      </c>
      <c r="G488" t="str">
        <f t="shared" si="15"/>
        <v>RBD486</v>
      </c>
      <c r="H488">
        <f t="shared" si="14"/>
        <v>1</v>
      </c>
      <c r="I488">
        <f>IF(H488=1,COUNTIF($H$3:H488,1),"")</f>
        <v>486</v>
      </c>
      <c r="J488" t="str">
        <f>IFERROR(INDEX(Tableau2[Rechercher],MATCH(ROWS($I$3:I488),Tableau2[Position],0)),"")</f>
        <v>RBD486</v>
      </c>
      <c r="K488" s="18">
        <f>Tableau2[[#This Row],[N°ARTICLE]]</f>
        <v>1486</v>
      </c>
    </row>
    <row r="489" spans="1:11" x14ac:dyDescent="0.25">
      <c r="A489" s="6">
        <v>1487</v>
      </c>
      <c r="B489" t="s">
        <v>1277</v>
      </c>
      <c r="C489" t="s">
        <v>588</v>
      </c>
      <c r="D489" t="s">
        <v>67</v>
      </c>
      <c r="E489">
        <v>1</v>
      </c>
      <c r="F489">
        <v>487</v>
      </c>
      <c r="G489" t="str">
        <f t="shared" si="15"/>
        <v>SBD487</v>
      </c>
      <c r="H489">
        <f t="shared" si="14"/>
        <v>1</v>
      </c>
      <c r="I489">
        <f>IF(H489=1,COUNTIF($H$3:H489,1),"")</f>
        <v>487</v>
      </c>
      <c r="J489" t="str">
        <f>IFERROR(INDEX(Tableau2[Rechercher],MATCH(ROWS($I$3:I489),Tableau2[Position],0)),"")</f>
        <v>SBD487</v>
      </c>
      <c r="K489" s="18">
        <f>Tableau2[[#This Row],[N°ARTICLE]]</f>
        <v>1487</v>
      </c>
    </row>
    <row r="490" spans="1:11" x14ac:dyDescent="0.25">
      <c r="A490" s="6">
        <v>1488</v>
      </c>
      <c r="B490" t="s">
        <v>1278</v>
      </c>
      <c r="C490" t="s">
        <v>589</v>
      </c>
      <c r="D490" t="s">
        <v>67</v>
      </c>
      <c r="E490">
        <v>1</v>
      </c>
      <c r="F490">
        <v>488</v>
      </c>
      <c r="G490" t="str">
        <f t="shared" si="15"/>
        <v>TBD488</v>
      </c>
      <c r="H490">
        <f t="shared" si="14"/>
        <v>1</v>
      </c>
      <c r="I490">
        <f>IF(H490=1,COUNTIF($H$3:H490,1),"")</f>
        <v>488</v>
      </c>
      <c r="J490" t="str">
        <f>IFERROR(INDEX(Tableau2[Rechercher],MATCH(ROWS($I$3:I490),Tableau2[Position],0)),"")</f>
        <v>TBD488</v>
      </c>
      <c r="K490" s="18">
        <f>Tableau2[[#This Row],[N°ARTICLE]]</f>
        <v>1488</v>
      </c>
    </row>
    <row r="491" spans="1:11" x14ac:dyDescent="0.25">
      <c r="A491" s="6">
        <v>1489</v>
      </c>
      <c r="B491" t="s">
        <v>1279</v>
      </c>
      <c r="C491" t="s">
        <v>590</v>
      </c>
      <c r="D491" t="s">
        <v>72</v>
      </c>
      <c r="E491">
        <v>1</v>
      </c>
      <c r="F491">
        <v>489</v>
      </c>
      <c r="G491" t="str">
        <f t="shared" si="15"/>
        <v>UBD489</v>
      </c>
      <c r="H491">
        <f t="shared" si="14"/>
        <v>1</v>
      </c>
      <c r="I491">
        <f>IF(H491=1,COUNTIF($H$3:H491,1),"")</f>
        <v>489</v>
      </c>
      <c r="J491" t="str">
        <f>IFERROR(INDEX(Tableau2[Rechercher],MATCH(ROWS($I$3:I491),Tableau2[Position],0)),"")</f>
        <v>UBD489</v>
      </c>
      <c r="K491" s="18">
        <f>Tableau2[[#This Row],[N°ARTICLE]]</f>
        <v>1489</v>
      </c>
    </row>
    <row r="492" spans="1:11" x14ac:dyDescent="0.25">
      <c r="A492" s="6">
        <v>1490</v>
      </c>
      <c r="B492" t="s">
        <v>1280</v>
      </c>
      <c r="C492" t="s">
        <v>591</v>
      </c>
      <c r="D492" t="s">
        <v>72</v>
      </c>
      <c r="E492">
        <v>1</v>
      </c>
      <c r="F492">
        <v>490</v>
      </c>
      <c r="G492" t="str">
        <f t="shared" si="15"/>
        <v>VBD490</v>
      </c>
      <c r="H492">
        <f t="shared" si="14"/>
        <v>1</v>
      </c>
      <c r="I492">
        <f>IF(H492=1,COUNTIF($H$3:H492,1),"")</f>
        <v>490</v>
      </c>
      <c r="J492" t="str">
        <f>IFERROR(INDEX(Tableau2[Rechercher],MATCH(ROWS($I$3:I492),Tableau2[Position],0)),"")</f>
        <v>VBD490</v>
      </c>
      <c r="K492" s="18">
        <f>Tableau2[[#This Row],[N°ARTICLE]]</f>
        <v>1490</v>
      </c>
    </row>
    <row r="493" spans="1:11" x14ac:dyDescent="0.25">
      <c r="A493" s="6">
        <v>1491</v>
      </c>
      <c r="B493" t="s">
        <v>1281</v>
      </c>
      <c r="C493" t="s">
        <v>592</v>
      </c>
      <c r="D493" t="s">
        <v>24</v>
      </c>
      <c r="E493">
        <v>1</v>
      </c>
      <c r="F493">
        <v>491</v>
      </c>
      <c r="G493" t="str">
        <f t="shared" si="15"/>
        <v>WBD491</v>
      </c>
      <c r="H493">
        <f t="shared" si="14"/>
        <v>1</v>
      </c>
      <c r="I493">
        <f>IF(H493=1,COUNTIF($H$3:H493,1),"")</f>
        <v>491</v>
      </c>
      <c r="J493" t="str">
        <f>IFERROR(INDEX(Tableau2[Rechercher],MATCH(ROWS($I$3:I493),Tableau2[Position],0)),"")</f>
        <v>WBD491</v>
      </c>
      <c r="K493" s="18">
        <f>Tableau2[[#This Row],[N°ARTICLE]]</f>
        <v>1491</v>
      </c>
    </row>
    <row r="494" spans="1:11" x14ac:dyDescent="0.25">
      <c r="A494" s="6">
        <v>1492</v>
      </c>
      <c r="B494" t="s">
        <v>1282</v>
      </c>
      <c r="C494" t="s">
        <v>593</v>
      </c>
      <c r="D494" t="s">
        <v>24</v>
      </c>
      <c r="E494">
        <v>1</v>
      </c>
      <c r="F494">
        <v>492</v>
      </c>
      <c r="G494" t="str">
        <f t="shared" si="15"/>
        <v>XBD492</v>
      </c>
      <c r="H494">
        <f t="shared" si="14"/>
        <v>1</v>
      </c>
      <c r="I494">
        <f>IF(H494=1,COUNTIF($H$3:H494,1),"")</f>
        <v>492</v>
      </c>
      <c r="J494" t="str">
        <f>IFERROR(INDEX(Tableau2[Rechercher],MATCH(ROWS($I$3:I494),Tableau2[Position],0)),"")</f>
        <v>XBD492</v>
      </c>
      <c r="K494" s="18">
        <f>Tableau2[[#This Row],[N°ARTICLE]]</f>
        <v>1492</v>
      </c>
    </row>
    <row r="495" spans="1:11" x14ac:dyDescent="0.25">
      <c r="A495" s="6">
        <v>1493</v>
      </c>
      <c r="B495" t="s">
        <v>1283</v>
      </c>
      <c r="C495" t="s">
        <v>594</v>
      </c>
      <c r="D495" t="s">
        <v>24</v>
      </c>
      <c r="E495">
        <v>1</v>
      </c>
      <c r="F495">
        <v>493</v>
      </c>
      <c r="G495" t="str">
        <f t="shared" si="15"/>
        <v>YBD493</v>
      </c>
      <c r="H495">
        <f t="shared" si="14"/>
        <v>1</v>
      </c>
      <c r="I495">
        <f>IF(H495=1,COUNTIF($H$3:H495,1),"")</f>
        <v>493</v>
      </c>
      <c r="J495" t="str">
        <f>IFERROR(INDEX(Tableau2[Rechercher],MATCH(ROWS($I$3:I495),Tableau2[Position],0)),"")</f>
        <v>YBD493</v>
      </c>
      <c r="K495" s="18">
        <f>Tableau2[[#This Row],[N°ARTICLE]]</f>
        <v>1493</v>
      </c>
    </row>
    <row r="496" spans="1:11" x14ac:dyDescent="0.25">
      <c r="A496" s="6">
        <v>1494</v>
      </c>
      <c r="B496" t="s">
        <v>1284</v>
      </c>
      <c r="C496" t="s">
        <v>595</v>
      </c>
      <c r="D496" t="s">
        <v>24</v>
      </c>
      <c r="E496">
        <v>1</v>
      </c>
      <c r="F496">
        <v>494</v>
      </c>
      <c r="G496" t="str">
        <f t="shared" si="15"/>
        <v>ZBD494</v>
      </c>
      <c r="H496">
        <f t="shared" si="14"/>
        <v>1</v>
      </c>
      <c r="I496">
        <f>IF(H496=1,COUNTIF($H$3:H496,1),"")</f>
        <v>494</v>
      </c>
      <c r="J496" t="str">
        <f>IFERROR(INDEX(Tableau2[Rechercher],MATCH(ROWS($I$3:I496),Tableau2[Position],0)),"")</f>
        <v>ZBD494</v>
      </c>
      <c r="K496" s="18">
        <f>Tableau2[[#This Row],[N°ARTICLE]]</f>
        <v>1494</v>
      </c>
    </row>
    <row r="497" spans="1:11" x14ac:dyDescent="0.25">
      <c r="A497" s="6">
        <v>1495</v>
      </c>
      <c r="B497" t="s">
        <v>1285</v>
      </c>
      <c r="C497" t="s">
        <v>596</v>
      </c>
      <c r="D497" t="s">
        <v>26</v>
      </c>
      <c r="E497">
        <v>1</v>
      </c>
      <c r="F497">
        <v>495</v>
      </c>
      <c r="G497" t="str">
        <f t="shared" si="15"/>
        <v>ABD495</v>
      </c>
      <c r="H497">
        <f t="shared" si="14"/>
        <v>1</v>
      </c>
      <c r="I497">
        <f>IF(H497=1,COUNTIF($H$3:H497,1),"")</f>
        <v>495</v>
      </c>
      <c r="J497" t="str">
        <f>IFERROR(INDEX(Tableau2[Rechercher],MATCH(ROWS($I$3:I497),Tableau2[Position],0)),"")</f>
        <v>ABD495</v>
      </c>
      <c r="K497" s="18">
        <f>Tableau2[[#This Row],[N°ARTICLE]]</f>
        <v>1495</v>
      </c>
    </row>
    <row r="498" spans="1:11" x14ac:dyDescent="0.25">
      <c r="A498" s="6">
        <v>1496</v>
      </c>
      <c r="B498" t="s">
        <v>1286</v>
      </c>
      <c r="C498" t="s">
        <v>597</v>
      </c>
      <c r="D498" t="s">
        <v>26</v>
      </c>
      <c r="E498">
        <v>1</v>
      </c>
      <c r="F498">
        <v>496</v>
      </c>
      <c r="G498" t="str">
        <f t="shared" si="15"/>
        <v>BBD496</v>
      </c>
      <c r="H498">
        <f t="shared" si="14"/>
        <v>1</v>
      </c>
      <c r="I498">
        <f>IF(H498=1,COUNTIF($H$3:H498,1),"")</f>
        <v>496</v>
      </c>
      <c r="J498" t="str">
        <f>IFERROR(INDEX(Tableau2[Rechercher],MATCH(ROWS($I$3:I498),Tableau2[Position],0)),"")</f>
        <v>BBD496</v>
      </c>
      <c r="K498" s="18">
        <f>Tableau2[[#This Row],[N°ARTICLE]]</f>
        <v>1496</v>
      </c>
    </row>
    <row r="499" spans="1:11" x14ac:dyDescent="0.25">
      <c r="A499" s="6">
        <v>1497</v>
      </c>
      <c r="B499" t="s">
        <v>1287</v>
      </c>
      <c r="C499" t="s">
        <v>598</v>
      </c>
      <c r="D499" t="s">
        <v>28</v>
      </c>
      <c r="E499">
        <v>2</v>
      </c>
      <c r="F499">
        <v>497</v>
      </c>
      <c r="G499" t="str">
        <f t="shared" si="15"/>
        <v>CBD497</v>
      </c>
      <c r="H499">
        <f t="shared" si="14"/>
        <v>1</v>
      </c>
      <c r="I499">
        <f>IF(H499=1,COUNTIF($H$3:H499,1),"")</f>
        <v>497</v>
      </c>
      <c r="J499" t="str">
        <f>IFERROR(INDEX(Tableau2[Rechercher],MATCH(ROWS($I$3:I499),Tableau2[Position],0)),"")</f>
        <v>CBD497</v>
      </c>
      <c r="K499" s="18">
        <f>Tableau2[[#This Row],[N°ARTICLE]]</f>
        <v>1497</v>
      </c>
    </row>
    <row r="500" spans="1:11" x14ac:dyDescent="0.25">
      <c r="A500" s="6">
        <v>1498</v>
      </c>
      <c r="B500" t="s">
        <v>1288</v>
      </c>
      <c r="C500" t="s">
        <v>599</v>
      </c>
      <c r="D500" t="s">
        <v>30</v>
      </c>
      <c r="E500">
        <v>1</v>
      </c>
      <c r="F500">
        <v>498</v>
      </c>
      <c r="G500" t="str">
        <f t="shared" si="15"/>
        <v>DBD498</v>
      </c>
      <c r="H500">
        <f t="shared" si="14"/>
        <v>1</v>
      </c>
      <c r="I500">
        <f>IF(H500=1,COUNTIF($H$3:H500,1),"")</f>
        <v>498</v>
      </c>
      <c r="J500" t="str">
        <f>IFERROR(INDEX(Tableau2[Rechercher],MATCH(ROWS($I$3:I500),Tableau2[Position],0)),"")</f>
        <v>DBD498</v>
      </c>
      <c r="K500" s="18">
        <f>Tableau2[[#This Row],[N°ARTICLE]]</f>
        <v>1498</v>
      </c>
    </row>
    <row r="501" spans="1:11" x14ac:dyDescent="0.25">
      <c r="A501" s="6">
        <v>1499</v>
      </c>
      <c r="B501" t="s">
        <v>1289</v>
      </c>
      <c r="C501" t="s">
        <v>600</v>
      </c>
      <c r="D501" t="s">
        <v>30</v>
      </c>
      <c r="E501">
        <v>1</v>
      </c>
      <c r="F501">
        <v>499</v>
      </c>
      <c r="G501" t="str">
        <f t="shared" si="15"/>
        <v>EBD499</v>
      </c>
      <c r="H501">
        <f t="shared" si="14"/>
        <v>1</v>
      </c>
      <c r="I501">
        <f>IF(H501=1,COUNTIF($H$3:H501,1),"")</f>
        <v>499</v>
      </c>
      <c r="J501" t="str">
        <f>IFERROR(INDEX(Tableau2[Rechercher],MATCH(ROWS($I$3:I501),Tableau2[Position],0)),"")</f>
        <v>EBD499</v>
      </c>
      <c r="K501" s="18">
        <f>Tableau2[[#This Row],[N°ARTICLE]]</f>
        <v>1499</v>
      </c>
    </row>
    <row r="502" spans="1:11" x14ac:dyDescent="0.25">
      <c r="A502" s="6">
        <v>1500</v>
      </c>
      <c r="B502" t="s">
        <v>1290</v>
      </c>
      <c r="C502" t="s">
        <v>601</v>
      </c>
      <c r="D502" t="s">
        <v>30</v>
      </c>
      <c r="E502">
        <v>1</v>
      </c>
      <c r="F502">
        <v>500</v>
      </c>
      <c r="G502" t="str">
        <f t="shared" si="15"/>
        <v>FBD500</v>
      </c>
      <c r="H502">
        <f t="shared" si="14"/>
        <v>1</v>
      </c>
      <c r="I502">
        <f>IF(H502=1,COUNTIF($H$3:H502,1),"")</f>
        <v>500</v>
      </c>
      <c r="J502" t="str">
        <f>IFERROR(INDEX(Tableau2[Rechercher],MATCH(ROWS($I$3:I502),Tableau2[Position],0)),"")</f>
        <v>FBD500</v>
      </c>
      <c r="K502" s="18">
        <f>Tableau2[[#This Row],[N°ARTICLE]]</f>
        <v>1500</v>
      </c>
    </row>
    <row r="503" spans="1:11" x14ac:dyDescent="0.25">
      <c r="A503" s="6">
        <v>1501</v>
      </c>
      <c r="B503" t="s">
        <v>1291</v>
      </c>
      <c r="C503" t="s">
        <v>602</v>
      </c>
      <c r="D503" t="s">
        <v>30</v>
      </c>
      <c r="E503">
        <v>1</v>
      </c>
      <c r="F503">
        <v>501</v>
      </c>
      <c r="G503" t="str">
        <f t="shared" si="15"/>
        <v>GBD501</v>
      </c>
      <c r="H503">
        <f t="shared" si="14"/>
        <v>1</v>
      </c>
      <c r="I503">
        <f>IF(H503=1,COUNTIF($H$3:H503,1),"")</f>
        <v>501</v>
      </c>
      <c r="J503" t="str">
        <f>IFERROR(INDEX(Tableau2[Rechercher],MATCH(ROWS($I$3:I503),Tableau2[Position],0)),"")</f>
        <v>GBD501</v>
      </c>
      <c r="K503" s="18">
        <f>Tableau2[[#This Row],[N°ARTICLE]]</f>
        <v>1501</v>
      </c>
    </row>
    <row r="504" spans="1:11" x14ac:dyDescent="0.25">
      <c r="A504" s="6">
        <v>1502</v>
      </c>
      <c r="B504" t="s">
        <v>1292</v>
      </c>
      <c r="C504" t="s">
        <v>603</v>
      </c>
      <c r="D504" t="s">
        <v>30</v>
      </c>
      <c r="E504">
        <v>1</v>
      </c>
      <c r="F504">
        <v>502</v>
      </c>
      <c r="G504" t="str">
        <f t="shared" si="15"/>
        <v>HBD502</v>
      </c>
      <c r="H504">
        <f t="shared" si="14"/>
        <v>1</v>
      </c>
      <c r="I504">
        <f>IF(H504=1,COUNTIF($H$3:H504,1),"")</f>
        <v>502</v>
      </c>
      <c r="J504" t="str">
        <f>IFERROR(INDEX(Tableau2[Rechercher],MATCH(ROWS($I$3:I504),Tableau2[Position],0)),"")</f>
        <v>HBD502</v>
      </c>
      <c r="K504" s="18">
        <f>Tableau2[[#This Row],[N°ARTICLE]]</f>
        <v>1502</v>
      </c>
    </row>
    <row r="505" spans="1:11" x14ac:dyDescent="0.25">
      <c r="A505" s="6">
        <v>1503</v>
      </c>
      <c r="B505" t="s">
        <v>1293</v>
      </c>
      <c r="C505" t="s">
        <v>604</v>
      </c>
      <c r="D505" t="s">
        <v>30</v>
      </c>
      <c r="E505">
        <v>1</v>
      </c>
      <c r="F505">
        <v>503</v>
      </c>
      <c r="G505" t="str">
        <f t="shared" si="15"/>
        <v>IBD503</v>
      </c>
      <c r="H505">
        <f t="shared" si="14"/>
        <v>1</v>
      </c>
      <c r="I505">
        <f>IF(H505=1,COUNTIF($H$3:H505,1),"")</f>
        <v>503</v>
      </c>
      <c r="J505" t="str">
        <f>IFERROR(INDEX(Tableau2[Rechercher],MATCH(ROWS($I$3:I505),Tableau2[Position],0)),"")</f>
        <v>IBD503</v>
      </c>
      <c r="K505" s="18">
        <f>Tableau2[[#This Row],[N°ARTICLE]]</f>
        <v>1503</v>
      </c>
    </row>
    <row r="506" spans="1:11" x14ac:dyDescent="0.25">
      <c r="A506" s="6">
        <v>1504</v>
      </c>
      <c r="B506" t="s">
        <v>1294</v>
      </c>
      <c r="C506" t="s">
        <v>605</v>
      </c>
      <c r="D506" t="s">
        <v>39</v>
      </c>
      <c r="E506">
        <v>1</v>
      </c>
      <c r="F506">
        <v>504</v>
      </c>
      <c r="G506" t="str">
        <f t="shared" si="15"/>
        <v>JBD504</v>
      </c>
      <c r="H506">
        <f t="shared" si="14"/>
        <v>1</v>
      </c>
      <c r="I506">
        <f>IF(H506=1,COUNTIF($H$3:H506,1),"")</f>
        <v>504</v>
      </c>
      <c r="J506" t="str">
        <f>IFERROR(INDEX(Tableau2[Rechercher],MATCH(ROWS($I$3:I506),Tableau2[Position],0)),"")</f>
        <v>JBD504</v>
      </c>
      <c r="K506" s="18">
        <f>Tableau2[[#This Row],[N°ARTICLE]]</f>
        <v>1504</v>
      </c>
    </row>
    <row r="507" spans="1:11" x14ac:dyDescent="0.25">
      <c r="A507" s="6">
        <v>1505</v>
      </c>
      <c r="B507" t="s">
        <v>1295</v>
      </c>
      <c r="C507" t="s">
        <v>606</v>
      </c>
      <c r="D507" t="s">
        <v>39</v>
      </c>
      <c r="E507">
        <v>1</v>
      </c>
      <c r="F507">
        <v>505</v>
      </c>
      <c r="G507" t="str">
        <f t="shared" si="15"/>
        <v>KBD505</v>
      </c>
      <c r="H507">
        <f t="shared" si="14"/>
        <v>1</v>
      </c>
      <c r="I507">
        <f>IF(H507=1,COUNTIF($H$3:H507,1),"")</f>
        <v>505</v>
      </c>
      <c r="J507" t="str">
        <f>IFERROR(INDEX(Tableau2[Rechercher],MATCH(ROWS($I$3:I507),Tableau2[Position],0)),"")</f>
        <v>KBD505</v>
      </c>
      <c r="K507" s="18">
        <f>Tableau2[[#This Row],[N°ARTICLE]]</f>
        <v>1505</v>
      </c>
    </row>
    <row r="508" spans="1:11" x14ac:dyDescent="0.25">
      <c r="A508" s="6">
        <v>1506</v>
      </c>
      <c r="B508" t="s">
        <v>1296</v>
      </c>
      <c r="C508" t="s">
        <v>607</v>
      </c>
      <c r="D508" t="s">
        <v>39</v>
      </c>
      <c r="E508">
        <v>1</v>
      </c>
      <c r="F508">
        <v>506</v>
      </c>
      <c r="G508" t="str">
        <f t="shared" si="15"/>
        <v>LBD506</v>
      </c>
      <c r="H508">
        <f t="shared" si="14"/>
        <v>1</v>
      </c>
      <c r="I508">
        <f>IF(H508=1,COUNTIF($H$3:H508,1),"")</f>
        <v>506</v>
      </c>
      <c r="J508" t="str">
        <f>IFERROR(INDEX(Tableau2[Rechercher],MATCH(ROWS($I$3:I508),Tableau2[Position],0)),"")</f>
        <v>LBD506</v>
      </c>
      <c r="K508" s="18">
        <f>Tableau2[[#This Row],[N°ARTICLE]]</f>
        <v>1506</v>
      </c>
    </row>
    <row r="509" spans="1:11" x14ac:dyDescent="0.25">
      <c r="A509" s="6">
        <v>1507</v>
      </c>
      <c r="B509" t="s">
        <v>1297</v>
      </c>
      <c r="C509" t="s">
        <v>608</v>
      </c>
      <c r="D509" t="s">
        <v>39</v>
      </c>
      <c r="E509">
        <v>1</v>
      </c>
      <c r="F509">
        <v>507</v>
      </c>
      <c r="G509" t="str">
        <f t="shared" si="15"/>
        <v>mBD507</v>
      </c>
      <c r="H509">
        <f t="shared" si="14"/>
        <v>1</v>
      </c>
      <c r="I509">
        <f>IF(H509=1,COUNTIF($H$3:H509,1),"")</f>
        <v>507</v>
      </c>
      <c r="J509" t="str">
        <f>IFERROR(INDEX(Tableau2[Rechercher],MATCH(ROWS($I$3:I509),Tableau2[Position],0)),"")</f>
        <v>mBD507</v>
      </c>
      <c r="K509" s="18">
        <f>Tableau2[[#This Row],[N°ARTICLE]]</f>
        <v>1507</v>
      </c>
    </row>
    <row r="510" spans="1:11" x14ac:dyDescent="0.25">
      <c r="A510" s="6">
        <v>1508</v>
      </c>
      <c r="B510" t="s">
        <v>1298</v>
      </c>
      <c r="C510" t="s">
        <v>609</v>
      </c>
      <c r="D510" t="s">
        <v>53</v>
      </c>
      <c r="E510">
        <v>1</v>
      </c>
      <c r="F510">
        <v>508</v>
      </c>
      <c r="G510" t="str">
        <f t="shared" si="15"/>
        <v>nBD508</v>
      </c>
      <c r="H510">
        <f t="shared" si="14"/>
        <v>1</v>
      </c>
      <c r="I510">
        <f>IF(H510=1,COUNTIF($H$3:H510,1),"")</f>
        <v>508</v>
      </c>
      <c r="J510" t="str">
        <f>IFERROR(INDEX(Tableau2[Rechercher],MATCH(ROWS($I$3:I510),Tableau2[Position],0)),"")</f>
        <v>nBD508</v>
      </c>
      <c r="K510" s="18">
        <f>Tableau2[[#This Row],[N°ARTICLE]]</f>
        <v>1508</v>
      </c>
    </row>
    <row r="511" spans="1:11" x14ac:dyDescent="0.25">
      <c r="A511" s="6">
        <v>1509</v>
      </c>
      <c r="B511" t="s">
        <v>1299</v>
      </c>
      <c r="C511" t="s">
        <v>610</v>
      </c>
      <c r="D511" t="s">
        <v>50</v>
      </c>
      <c r="E511">
        <v>1</v>
      </c>
      <c r="F511">
        <v>509</v>
      </c>
      <c r="G511" t="str">
        <f t="shared" si="15"/>
        <v>OBD509</v>
      </c>
      <c r="H511">
        <f t="shared" si="14"/>
        <v>1</v>
      </c>
      <c r="I511">
        <f>IF(H511=1,COUNTIF($H$3:H511,1),"")</f>
        <v>509</v>
      </c>
      <c r="J511" t="str">
        <f>IFERROR(INDEX(Tableau2[Rechercher],MATCH(ROWS($I$3:I511),Tableau2[Position],0)),"")</f>
        <v>OBD509</v>
      </c>
      <c r="K511" s="18">
        <f>Tableau2[[#This Row],[N°ARTICLE]]</f>
        <v>1509</v>
      </c>
    </row>
    <row r="512" spans="1:11" x14ac:dyDescent="0.25">
      <c r="A512" s="6">
        <v>1510</v>
      </c>
      <c r="B512" t="s">
        <v>1300</v>
      </c>
      <c r="C512" t="s">
        <v>611</v>
      </c>
      <c r="D512" t="s">
        <v>50</v>
      </c>
      <c r="E512">
        <v>1</v>
      </c>
      <c r="F512">
        <v>510</v>
      </c>
      <c r="G512" t="str">
        <f t="shared" si="15"/>
        <v>PBD510</v>
      </c>
      <c r="H512">
        <f t="shared" si="14"/>
        <v>1</v>
      </c>
      <c r="I512">
        <f>IF(H512=1,COUNTIF($H$3:H512,1),"")</f>
        <v>510</v>
      </c>
      <c r="J512" t="str">
        <f>IFERROR(INDEX(Tableau2[Rechercher],MATCH(ROWS($I$3:I512),Tableau2[Position],0)),"")</f>
        <v>PBD510</v>
      </c>
      <c r="K512" s="18">
        <f>Tableau2[[#This Row],[N°ARTICLE]]</f>
        <v>1510</v>
      </c>
    </row>
    <row r="513" spans="1:11" x14ac:dyDescent="0.25">
      <c r="A513" s="6">
        <v>1511</v>
      </c>
      <c r="B513" t="s">
        <v>1301</v>
      </c>
      <c r="C513" t="s">
        <v>612</v>
      </c>
      <c r="D513" t="s">
        <v>50</v>
      </c>
      <c r="E513">
        <v>1</v>
      </c>
      <c r="F513">
        <v>511</v>
      </c>
      <c r="G513" t="str">
        <f t="shared" si="15"/>
        <v>QBD511</v>
      </c>
      <c r="H513">
        <f t="shared" si="14"/>
        <v>1</v>
      </c>
      <c r="I513">
        <f>IF(H513=1,COUNTIF($H$3:H513,1),"")</f>
        <v>511</v>
      </c>
      <c r="J513" t="str">
        <f>IFERROR(INDEX(Tableau2[Rechercher],MATCH(ROWS($I$3:I513),Tableau2[Position],0)),"")</f>
        <v>QBD511</v>
      </c>
      <c r="K513" s="18">
        <f>Tableau2[[#This Row],[N°ARTICLE]]</f>
        <v>1511</v>
      </c>
    </row>
    <row r="514" spans="1:11" x14ac:dyDescent="0.25">
      <c r="A514" s="6">
        <v>1512</v>
      </c>
      <c r="B514" t="s">
        <v>1302</v>
      </c>
      <c r="C514" t="s">
        <v>613</v>
      </c>
      <c r="D514" t="s">
        <v>50</v>
      </c>
      <c r="E514">
        <v>1</v>
      </c>
      <c r="F514">
        <v>512</v>
      </c>
      <c r="G514" t="str">
        <f t="shared" si="15"/>
        <v>RBD512</v>
      </c>
      <c r="H514">
        <f t="shared" si="14"/>
        <v>1</v>
      </c>
      <c r="I514">
        <f>IF(H514=1,COUNTIF($H$3:H514,1),"")</f>
        <v>512</v>
      </c>
      <c r="J514" t="str">
        <f>IFERROR(INDEX(Tableau2[Rechercher],MATCH(ROWS($I$3:I514),Tableau2[Position],0)),"")</f>
        <v>RBD512</v>
      </c>
      <c r="K514" s="18">
        <f>Tableau2[[#This Row],[N°ARTICLE]]</f>
        <v>1512</v>
      </c>
    </row>
    <row r="515" spans="1:11" x14ac:dyDescent="0.25">
      <c r="A515" s="6">
        <v>1513</v>
      </c>
      <c r="B515" t="s">
        <v>1303</v>
      </c>
      <c r="C515" t="s">
        <v>614</v>
      </c>
      <c r="D515" t="s">
        <v>30</v>
      </c>
      <c r="E515">
        <v>1</v>
      </c>
      <c r="F515">
        <v>513</v>
      </c>
      <c r="G515" t="str">
        <f t="shared" si="15"/>
        <v>SBD513</v>
      </c>
      <c r="H515">
        <f t="shared" ref="H515:H578" si="16">--ISNUMBER(IFERROR(SEARCH(NomArt,G515,1),""))</f>
        <v>1</v>
      </c>
      <c r="I515">
        <f>IF(H515=1,COUNTIF($H$3:H515,1),"")</f>
        <v>513</v>
      </c>
      <c r="J515" t="str">
        <f>IFERROR(INDEX(Tableau2[Rechercher],MATCH(ROWS($I$3:I515),Tableau2[Position],0)),"")</f>
        <v>SBD513</v>
      </c>
      <c r="K515" s="18">
        <f>Tableau2[[#This Row],[N°ARTICLE]]</f>
        <v>1513</v>
      </c>
    </row>
    <row r="516" spans="1:11" x14ac:dyDescent="0.25">
      <c r="A516" s="6">
        <v>1514</v>
      </c>
      <c r="B516" t="s">
        <v>1304</v>
      </c>
      <c r="C516" t="s">
        <v>615</v>
      </c>
      <c r="D516" t="s">
        <v>30</v>
      </c>
      <c r="E516">
        <v>1</v>
      </c>
      <c r="F516">
        <v>514</v>
      </c>
      <c r="G516" t="str">
        <f t="shared" ref="G516:G579" si="17">B516</f>
        <v>TBD514</v>
      </c>
      <c r="H516">
        <f t="shared" si="16"/>
        <v>1</v>
      </c>
      <c r="I516">
        <f>IF(H516=1,COUNTIF($H$3:H516,1),"")</f>
        <v>514</v>
      </c>
      <c r="J516" t="str">
        <f>IFERROR(INDEX(Tableau2[Rechercher],MATCH(ROWS($I$3:I516),Tableau2[Position],0)),"")</f>
        <v>TBD514</v>
      </c>
      <c r="K516" s="18">
        <f>Tableau2[[#This Row],[N°ARTICLE]]</f>
        <v>1514</v>
      </c>
    </row>
    <row r="517" spans="1:11" x14ac:dyDescent="0.25">
      <c r="A517" s="6">
        <v>1515</v>
      </c>
      <c r="B517" t="s">
        <v>1305</v>
      </c>
      <c r="C517" t="s">
        <v>616</v>
      </c>
      <c r="D517" t="s">
        <v>30</v>
      </c>
      <c r="E517">
        <v>1</v>
      </c>
      <c r="F517">
        <v>515</v>
      </c>
      <c r="G517" t="str">
        <f t="shared" si="17"/>
        <v>UBD515</v>
      </c>
      <c r="H517">
        <f t="shared" si="16"/>
        <v>1</v>
      </c>
      <c r="I517">
        <f>IF(H517=1,COUNTIF($H$3:H517,1),"")</f>
        <v>515</v>
      </c>
      <c r="J517" t="str">
        <f>IFERROR(INDEX(Tableau2[Rechercher],MATCH(ROWS($I$3:I517),Tableau2[Position],0)),"")</f>
        <v>UBD515</v>
      </c>
      <c r="K517" s="18">
        <f>Tableau2[[#This Row],[N°ARTICLE]]</f>
        <v>1515</v>
      </c>
    </row>
    <row r="518" spans="1:11" x14ac:dyDescent="0.25">
      <c r="A518" s="6">
        <v>1516</v>
      </c>
      <c r="B518" t="s">
        <v>1306</v>
      </c>
      <c r="C518" t="s">
        <v>617</v>
      </c>
      <c r="D518" t="s">
        <v>30</v>
      </c>
      <c r="E518">
        <v>1</v>
      </c>
      <c r="F518">
        <v>516</v>
      </c>
      <c r="G518" t="str">
        <f t="shared" si="17"/>
        <v>VBD516</v>
      </c>
      <c r="H518">
        <f t="shared" si="16"/>
        <v>1</v>
      </c>
      <c r="I518">
        <f>IF(H518=1,COUNTIF($H$3:H518,1),"")</f>
        <v>516</v>
      </c>
      <c r="J518" t="str">
        <f>IFERROR(INDEX(Tableau2[Rechercher],MATCH(ROWS($I$3:I518),Tableau2[Position],0)),"")</f>
        <v>VBD516</v>
      </c>
      <c r="K518" s="18">
        <f>Tableau2[[#This Row],[N°ARTICLE]]</f>
        <v>1516</v>
      </c>
    </row>
    <row r="519" spans="1:11" x14ac:dyDescent="0.25">
      <c r="A519" s="6">
        <v>1517</v>
      </c>
      <c r="B519" t="s">
        <v>1307</v>
      </c>
      <c r="C519" t="s">
        <v>618</v>
      </c>
      <c r="D519" t="s">
        <v>30</v>
      </c>
      <c r="E519">
        <v>1</v>
      </c>
      <c r="F519">
        <v>517</v>
      </c>
      <c r="G519" t="str">
        <f t="shared" si="17"/>
        <v>WBD517</v>
      </c>
      <c r="H519">
        <f t="shared" si="16"/>
        <v>1</v>
      </c>
      <c r="I519">
        <f>IF(H519=1,COUNTIF($H$3:H519,1),"")</f>
        <v>517</v>
      </c>
      <c r="J519" t="str">
        <f>IFERROR(INDEX(Tableau2[Rechercher],MATCH(ROWS($I$3:I519),Tableau2[Position],0)),"")</f>
        <v>WBD517</v>
      </c>
      <c r="K519" s="18">
        <f>Tableau2[[#This Row],[N°ARTICLE]]</f>
        <v>1517</v>
      </c>
    </row>
    <row r="520" spans="1:11" x14ac:dyDescent="0.25">
      <c r="A520" s="6">
        <v>1518</v>
      </c>
      <c r="B520" t="s">
        <v>1308</v>
      </c>
      <c r="C520" t="s">
        <v>619</v>
      </c>
      <c r="D520" t="s">
        <v>37</v>
      </c>
      <c r="E520">
        <v>1</v>
      </c>
      <c r="F520">
        <v>518</v>
      </c>
      <c r="G520" t="str">
        <f t="shared" si="17"/>
        <v>XBD518</v>
      </c>
      <c r="H520">
        <f t="shared" si="16"/>
        <v>1</v>
      </c>
      <c r="I520">
        <f>IF(H520=1,COUNTIF($H$3:H520,1),"")</f>
        <v>518</v>
      </c>
      <c r="J520" t="str">
        <f>IFERROR(INDEX(Tableau2[Rechercher],MATCH(ROWS($I$3:I520),Tableau2[Position],0)),"")</f>
        <v>XBD518</v>
      </c>
      <c r="K520" s="18">
        <f>Tableau2[[#This Row],[N°ARTICLE]]</f>
        <v>1518</v>
      </c>
    </row>
    <row r="521" spans="1:11" x14ac:dyDescent="0.25">
      <c r="A521" s="6">
        <v>1519</v>
      </c>
      <c r="B521" t="s">
        <v>1309</v>
      </c>
      <c r="C521" t="s">
        <v>620</v>
      </c>
      <c r="D521" t="s">
        <v>28</v>
      </c>
      <c r="E521">
        <v>1</v>
      </c>
      <c r="F521">
        <v>519</v>
      </c>
      <c r="G521" t="str">
        <f t="shared" si="17"/>
        <v>YBD519</v>
      </c>
      <c r="H521">
        <f t="shared" si="16"/>
        <v>1</v>
      </c>
      <c r="I521">
        <f>IF(H521=1,COUNTIF($H$3:H521,1),"")</f>
        <v>519</v>
      </c>
      <c r="J521" t="str">
        <f>IFERROR(INDEX(Tableau2[Rechercher],MATCH(ROWS($I$3:I521),Tableau2[Position],0)),"")</f>
        <v>YBD519</v>
      </c>
      <c r="K521" s="18">
        <f>Tableau2[[#This Row],[N°ARTICLE]]</f>
        <v>1519</v>
      </c>
    </row>
    <row r="522" spans="1:11" x14ac:dyDescent="0.25">
      <c r="A522" s="6">
        <v>1520</v>
      </c>
      <c r="B522" t="s">
        <v>1310</v>
      </c>
      <c r="C522" t="s">
        <v>621</v>
      </c>
      <c r="D522" t="s">
        <v>39</v>
      </c>
      <c r="E522">
        <v>1</v>
      </c>
      <c r="F522">
        <v>520</v>
      </c>
      <c r="G522" t="str">
        <f t="shared" si="17"/>
        <v>ZBD520</v>
      </c>
      <c r="H522">
        <f t="shared" si="16"/>
        <v>1</v>
      </c>
      <c r="I522">
        <f>IF(H522=1,COUNTIF($H$3:H522,1),"")</f>
        <v>520</v>
      </c>
      <c r="J522" t="str">
        <f>IFERROR(INDEX(Tableau2[Rechercher],MATCH(ROWS($I$3:I522),Tableau2[Position],0)),"")</f>
        <v>ZBD520</v>
      </c>
      <c r="K522" s="18">
        <f>Tableau2[[#This Row],[N°ARTICLE]]</f>
        <v>1520</v>
      </c>
    </row>
    <row r="523" spans="1:11" x14ac:dyDescent="0.25">
      <c r="A523" s="6">
        <v>1521</v>
      </c>
      <c r="B523" t="s">
        <v>1311</v>
      </c>
      <c r="C523" t="s">
        <v>622</v>
      </c>
      <c r="D523" t="s">
        <v>39</v>
      </c>
      <c r="E523">
        <v>1</v>
      </c>
      <c r="F523">
        <v>521</v>
      </c>
      <c r="G523" t="str">
        <f t="shared" si="17"/>
        <v>ABD521</v>
      </c>
      <c r="H523">
        <f t="shared" si="16"/>
        <v>1</v>
      </c>
      <c r="I523">
        <f>IF(H523=1,COUNTIF($H$3:H523,1),"")</f>
        <v>521</v>
      </c>
      <c r="J523" t="str">
        <f>IFERROR(INDEX(Tableau2[Rechercher],MATCH(ROWS($I$3:I523),Tableau2[Position],0)),"")</f>
        <v>ABD521</v>
      </c>
      <c r="K523" s="18">
        <f>Tableau2[[#This Row],[N°ARTICLE]]</f>
        <v>1521</v>
      </c>
    </row>
    <row r="524" spans="1:11" x14ac:dyDescent="0.25">
      <c r="A524" s="6">
        <v>1522</v>
      </c>
      <c r="B524" t="s">
        <v>1312</v>
      </c>
      <c r="C524" t="s">
        <v>623</v>
      </c>
      <c r="D524" t="s">
        <v>39</v>
      </c>
      <c r="E524">
        <v>1</v>
      </c>
      <c r="F524">
        <v>522</v>
      </c>
      <c r="G524" t="str">
        <f t="shared" si="17"/>
        <v>BBD522</v>
      </c>
      <c r="H524">
        <f t="shared" si="16"/>
        <v>1</v>
      </c>
      <c r="I524">
        <f>IF(H524=1,COUNTIF($H$3:H524,1),"")</f>
        <v>522</v>
      </c>
      <c r="J524" t="str">
        <f>IFERROR(INDEX(Tableau2[Rechercher],MATCH(ROWS($I$3:I524),Tableau2[Position],0)),"")</f>
        <v>BBD522</v>
      </c>
      <c r="K524" s="18">
        <f>Tableau2[[#This Row],[N°ARTICLE]]</f>
        <v>1522</v>
      </c>
    </row>
    <row r="525" spans="1:11" x14ac:dyDescent="0.25">
      <c r="A525" s="6">
        <v>1523</v>
      </c>
      <c r="B525" t="s">
        <v>1313</v>
      </c>
      <c r="C525" t="s">
        <v>624</v>
      </c>
      <c r="D525" t="s">
        <v>59</v>
      </c>
      <c r="E525">
        <v>1</v>
      </c>
      <c r="F525">
        <v>523</v>
      </c>
      <c r="G525" t="str">
        <f t="shared" si="17"/>
        <v>CBD523</v>
      </c>
      <c r="H525">
        <f t="shared" si="16"/>
        <v>1</v>
      </c>
      <c r="I525">
        <f>IF(H525=1,COUNTIF($H$3:H525,1),"")</f>
        <v>523</v>
      </c>
      <c r="J525" t="str">
        <f>IFERROR(INDEX(Tableau2[Rechercher],MATCH(ROWS($I$3:I525),Tableau2[Position],0)),"")</f>
        <v>CBD523</v>
      </c>
      <c r="K525" s="18">
        <f>Tableau2[[#This Row],[N°ARTICLE]]</f>
        <v>1523</v>
      </c>
    </row>
    <row r="526" spans="1:11" x14ac:dyDescent="0.25">
      <c r="A526" s="6">
        <v>1524</v>
      </c>
      <c r="B526" t="s">
        <v>1314</v>
      </c>
      <c r="C526" t="s">
        <v>625</v>
      </c>
      <c r="D526" t="s">
        <v>59</v>
      </c>
      <c r="E526">
        <v>1</v>
      </c>
      <c r="F526">
        <v>524</v>
      </c>
      <c r="G526" t="str">
        <f t="shared" si="17"/>
        <v>DBD524</v>
      </c>
      <c r="H526">
        <f t="shared" si="16"/>
        <v>1</v>
      </c>
      <c r="I526">
        <f>IF(H526=1,COUNTIF($H$3:H526,1),"")</f>
        <v>524</v>
      </c>
      <c r="J526" t="str">
        <f>IFERROR(INDEX(Tableau2[Rechercher],MATCH(ROWS($I$3:I526),Tableau2[Position],0)),"")</f>
        <v>DBD524</v>
      </c>
      <c r="K526" s="18">
        <f>Tableau2[[#This Row],[N°ARTICLE]]</f>
        <v>1524</v>
      </c>
    </row>
    <row r="527" spans="1:11" x14ac:dyDescent="0.25">
      <c r="A527" s="6">
        <v>1525</v>
      </c>
      <c r="B527" t="s">
        <v>1315</v>
      </c>
      <c r="C527" t="s">
        <v>626</v>
      </c>
      <c r="D527" t="s">
        <v>59</v>
      </c>
      <c r="E527">
        <v>1</v>
      </c>
      <c r="F527">
        <v>525</v>
      </c>
      <c r="G527" t="str">
        <f t="shared" si="17"/>
        <v>EBD525</v>
      </c>
      <c r="H527">
        <f t="shared" si="16"/>
        <v>1</v>
      </c>
      <c r="I527">
        <f>IF(H527=1,COUNTIF($H$3:H527,1),"")</f>
        <v>525</v>
      </c>
      <c r="J527" t="str">
        <f>IFERROR(INDEX(Tableau2[Rechercher],MATCH(ROWS($I$3:I527),Tableau2[Position],0)),"")</f>
        <v>EBD525</v>
      </c>
      <c r="K527" s="18">
        <f>Tableau2[[#This Row],[N°ARTICLE]]</f>
        <v>1525</v>
      </c>
    </row>
    <row r="528" spans="1:11" x14ac:dyDescent="0.25">
      <c r="A528" s="6">
        <v>1526</v>
      </c>
      <c r="B528" t="s">
        <v>1316</v>
      </c>
      <c r="C528" t="s">
        <v>627</v>
      </c>
      <c r="D528" t="s">
        <v>59</v>
      </c>
      <c r="E528">
        <v>1</v>
      </c>
      <c r="F528">
        <v>526</v>
      </c>
      <c r="G528" t="str">
        <f t="shared" si="17"/>
        <v>FBD526</v>
      </c>
      <c r="H528">
        <f t="shared" si="16"/>
        <v>1</v>
      </c>
      <c r="I528">
        <f>IF(H528=1,COUNTIF($H$3:H528,1),"")</f>
        <v>526</v>
      </c>
      <c r="J528" t="str">
        <f>IFERROR(INDEX(Tableau2[Rechercher],MATCH(ROWS($I$3:I528),Tableau2[Position],0)),"")</f>
        <v>FBD526</v>
      </c>
      <c r="K528" s="18">
        <f>Tableau2[[#This Row],[N°ARTICLE]]</f>
        <v>1526</v>
      </c>
    </row>
    <row r="529" spans="1:11" x14ac:dyDescent="0.25">
      <c r="A529" s="6">
        <v>1527</v>
      </c>
      <c r="B529" t="s">
        <v>1317</v>
      </c>
      <c r="C529" t="s">
        <v>628</v>
      </c>
      <c r="D529" t="s">
        <v>59</v>
      </c>
      <c r="E529">
        <v>1</v>
      </c>
      <c r="F529">
        <v>527</v>
      </c>
      <c r="G529" t="str">
        <f t="shared" si="17"/>
        <v>GBD527</v>
      </c>
      <c r="H529">
        <f t="shared" si="16"/>
        <v>1</v>
      </c>
      <c r="I529">
        <f>IF(H529=1,COUNTIF($H$3:H529,1),"")</f>
        <v>527</v>
      </c>
      <c r="J529" t="str">
        <f>IFERROR(INDEX(Tableau2[Rechercher],MATCH(ROWS($I$3:I529),Tableau2[Position],0)),"")</f>
        <v>GBD527</v>
      </c>
      <c r="K529" s="18">
        <f>Tableau2[[#This Row],[N°ARTICLE]]</f>
        <v>1527</v>
      </c>
    </row>
    <row r="530" spans="1:11" x14ac:dyDescent="0.25">
      <c r="A530" s="6">
        <v>1528</v>
      </c>
      <c r="B530" t="s">
        <v>1318</v>
      </c>
      <c r="C530" t="s">
        <v>629</v>
      </c>
      <c r="D530" t="s">
        <v>69</v>
      </c>
      <c r="E530">
        <v>1</v>
      </c>
      <c r="F530">
        <v>528</v>
      </c>
      <c r="G530" t="str">
        <f t="shared" si="17"/>
        <v>HBD528</v>
      </c>
      <c r="H530">
        <f t="shared" si="16"/>
        <v>1</v>
      </c>
      <c r="I530">
        <f>IF(H530=1,COUNTIF($H$3:H530,1),"")</f>
        <v>528</v>
      </c>
      <c r="J530" t="str">
        <f>IFERROR(INDEX(Tableau2[Rechercher],MATCH(ROWS($I$3:I530),Tableau2[Position],0)),"")</f>
        <v>HBD528</v>
      </c>
      <c r="K530" s="18">
        <f>Tableau2[[#This Row],[N°ARTICLE]]</f>
        <v>1528</v>
      </c>
    </row>
    <row r="531" spans="1:11" x14ac:dyDescent="0.25">
      <c r="A531" s="6">
        <v>1529</v>
      </c>
      <c r="B531" t="s">
        <v>1319</v>
      </c>
      <c r="C531" t="s">
        <v>630</v>
      </c>
      <c r="D531" t="s">
        <v>24</v>
      </c>
      <c r="E531">
        <v>1</v>
      </c>
      <c r="F531">
        <v>529</v>
      </c>
      <c r="G531" t="str">
        <f t="shared" si="17"/>
        <v>IBD529</v>
      </c>
      <c r="H531">
        <f t="shared" si="16"/>
        <v>1</v>
      </c>
      <c r="I531">
        <f>IF(H531=1,COUNTIF($H$3:H531,1),"")</f>
        <v>529</v>
      </c>
      <c r="J531" t="str">
        <f>IFERROR(INDEX(Tableau2[Rechercher],MATCH(ROWS($I$3:I531),Tableau2[Position],0)),"")</f>
        <v>IBD529</v>
      </c>
      <c r="K531" s="18">
        <f>Tableau2[[#This Row],[N°ARTICLE]]</f>
        <v>1529</v>
      </c>
    </row>
    <row r="532" spans="1:11" x14ac:dyDescent="0.25">
      <c r="A532" s="6">
        <v>1530</v>
      </c>
      <c r="B532" t="s">
        <v>1320</v>
      </c>
      <c r="C532" t="s">
        <v>631</v>
      </c>
      <c r="D532" t="s">
        <v>24</v>
      </c>
      <c r="E532">
        <v>1</v>
      </c>
      <c r="F532">
        <v>530</v>
      </c>
      <c r="G532" t="str">
        <f t="shared" si="17"/>
        <v>JBD530</v>
      </c>
      <c r="H532">
        <f t="shared" si="16"/>
        <v>1</v>
      </c>
      <c r="I532">
        <f>IF(H532=1,COUNTIF($H$3:H532,1),"")</f>
        <v>530</v>
      </c>
      <c r="J532" t="str">
        <f>IFERROR(INDEX(Tableau2[Rechercher],MATCH(ROWS($I$3:I532),Tableau2[Position],0)),"")</f>
        <v>JBD530</v>
      </c>
      <c r="K532" s="18">
        <f>Tableau2[[#This Row],[N°ARTICLE]]</f>
        <v>1530</v>
      </c>
    </row>
    <row r="533" spans="1:11" x14ac:dyDescent="0.25">
      <c r="A533" s="6">
        <v>1531</v>
      </c>
      <c r="B533" t="s">
        <v>1321</v>
      </c>
      <c r="C533" t="s">
        <v>632</v>
      </c>
      <c r="D533" t="s">
        <v>39</v>
      </c>
      <c r="E533">
        <v>1</v>
      </c>
      <c r="F533">
        <v>531</v>
      </c>
      <c r="G533" t="str">
        <f t="shared" si="17"/>
        <v>KBD531</v>
      </c>
      <c r="H533">
        <f t="shared" si="16"/>
        <v>1</v>
      </c>
      <c r="I533">
        <f>IF(H533=1,COUNTIF($H$3:H533,1),"")</f>
        <v>531</v>
      </c>
      <c r="J533" t="str">
        <f>IFERROR(INDEX(Tableau2[Rechercher],MATCH(ROWS($I$3:I533),Tableau2[Position],0)),"")</f>
        <v>KBD531</v>
      </c>
      <c r="K533" s="18">
        <f>Tableau2[[#This Row],[N°ARTICLE]]</f>
        <v>1531</v>
      </c>
    </row>
    <row r="534" spans="1:11" x14ac:dyDescent="0.25">
      <c r="A534" s="6">
        <v>1532</v>
      </c>
      <c r="B534" t="s">
        <v>1322</v>
      </c>
      <c r="C534" t="s">
        <v>633</v>
      </c>
      <c r="D534" t="s">
        <v>39</v>
      </c>
      <c r="E534">
        <v>1</v>
      </c>
      <c r="F534">
        <v>532</v>
      </c>
      <c r="G534" t="str">
        <f t="shared" si="17"/>
        <v>LBD532</v>
      </c>
      <c r="H534">
        <f t="shared" si="16"/>
        <v>1</v>
      </c>
      <c r="I534">
        <f>IF(H534=1,COUNTIF($H$3:H534,1),"")</f>
        <v>532</v>
      </c>
      <c r="J534" t="str">
        <f>IFERROR(INDEX(Tableau2[Rechercher],MATCH(ROWS($I$3:I534),Tableau2[Position],0)),"")</f>
        <v>LBD532</v>
      </c>
      <c r="K534" s="18">
        <f>Tableau2[[#This Row],[N°ARTICLE]]</f>
        <v>1532</v>
      </c>
    </row>
    <row r="535" spans="1:11" x14ac:dyDescent="0.25">
      <c r="A535" s="6">
        <v>1533</v>
      </c>
      <c r="B535" t="s">
        <v>1323</v>
      </c>
      <c r="C535" t="s">
        <v>634</v>
      </c>
      <c r="D535" t="s">
        <v>39</v>
      </c>
      <c r="E535">
        <v>1</v>
      </c>
      <c r="F535">
        <v>533</v>
      </c>
      <c r="G535" t="str">
        <f t="shared" si="17"/>
        <v>mBD533</v>
      </c>
      <c r="H535">
        <f t="shared" si="16"/>
        <v>1</v>
      </c>
      <c r="I535">
        <f>IF(H535=1,COUNTIF($H$3:H535,1),"")</f>
        <v>533</v>
      </c>
      <c r="J535" t="str">
        <f>IFERROR(INDEX(Tableau2[Rechercher],MATCH(ROWS($I$3:I535),Tableau2[Position],0)),"")</f>
        <v>mBD533</v>
      </c>
      <c r="K535" s="18">
        <f>Tableau2[[#This Row],[N°ARTICLE]]</f>
        <v>1533</v>
      </c>
    </row>
    <row r="536" spans="1:11" x14ac:dyDescent="0.25">
      <c r="A536" s="6">
        <v>1534</v>
      </c>
      <c r="B536" t="s">
        <v>1324</v>
      </c>
      <c r="C536" t="s">
        <v>635</v>
      </c>
      <c r="D536" t="s">
        <v>39</v>
      </c>
      <c r="E536">
        <v>1</v>
      </c>
      <c r="F536">
        <v>534</v>
      </c>
      <c r="G536" t="str">
        <f t="shared" si="17"/>
        <v>nBD534</v>
      </c>
      <c r="H536">
        <f t="shared" si="16"/>
        <v>1</v>
      </c>
      <c r="I536">
        <f>IF(H536=1,COUNTIF($H$3:H536,1),"")</f>
        <v>534</v>
      </c>
      <c r="J536" t="str">
        <f>IFERROR(INDEX(Tableau2[Rechercher],MATCH(ROWS($I$3:I536),Tableau2[Position],0)),"")</f>
        <v>nBD534</v>
      </c>
      <c r="K536" s="18">
        <f>Tableau2[[#This Row],[N°ARTICLE]]</f>
        <v>1534</v>
      </c>
    </row>
    <row r="537" spans="1:11" x14ac:dyDescent="0.25">
      <c r="A537" s="6">
        <v>1535</v>
      </c>
      <c r="B537" t="s">
        <v>1325</v>
      </c>
      <c r="C537" t="s">
        <v>636</v>
      </c>
      <c r="D537" t="s">
        <v>68</v>
      </c>
      <c r="E537">
        <v>1</v>
      </c>
      <c r="F537">
        <v>535</v>
      </c>
      <c r="G537" t="str">
        <f t="shared" si="17"/>
        <v>OBD535</v>
      </c>
      <c r="H537">
        <f t="shared" si="16"/>
        <v>1</v>
      </c>
      <c r="I537">
        <f>IF(H537=1,COUNTIF($H$3:H537,1),"")</f>
        <v>535</v>
      </c>
      <c r="J537" t="str">
        <f>IFERROR(INDEX(Tableau2[Rechercher],MATCH(ROWS($I$3:I537),Tableau2[Position],0)),"")</f>
        <v>OBD535</v>
      </c>
      <c r="K537" s="18">
        <f>Tableau2[[#This Row],[N°ARTICLE]]</f>
        <v>1535</v>
      </c>
    </row>
    <row r="538" spans="1:11" x14ac:dyDescent="0.25">
      <c r="A538" s="6">
        <v>1536</v>
      </c>
      <c r="B538" t="s">
        <v>1326</v>
      </c>
      <c r="C538" t="s">
        <v>637</v>
      </c>
      <c r="D538" t="s">
        <v>22</v>
      </c>
      <c r="E538">
        <v>1</v>
      </c>
      <c r="F538">
        <v>536</v>
      </c>
      <c r="G538" t="str">
        <f t="shared" si="17"/>
        <v>PBD536</v>
      </c>
      <c r="H538">
        <f t="shared" si="16"/>
        <v>1</v>
      </c>
      <c r="I538">
        <f>IF(H538=1,COUNTIF($H$3:H538,1),"")</f>
        <v>536</v>
      </c>
      <c r="J538" t="str">
        <f>IFERROR(INDEX(Tableau2[Rechercher],MATCH(ROWS($I$3:I538),Tableau2[Position],0)),"")</f>
        <v>PBD536</v>
      </c>
      <c r="K538" s="18">
        <f>Tableau2[[#This Row],[N°ARTICLE]]</f>
        <v>1536</v>
      </c>
    </row>
    <row r="539" spans="1:11" x14ac:dyDescent="0.25">
      <c r="A539" s="6">
        <v>1537</v>
      </c>
      <c r="B539" t="s">
        <v>1327</v>
      </c>
      <c r="C539" t="s">
        <v>638</v>
      </c>
      <c r="D539" t="s">
        <v>24</v>
      </c>
      <c r="E539">
        <v>1</v>
      </c>
      <c r="F539">
        <v>537</v>
      </c>
      <c r="G539" t="str">
        <f t="shared" si="17"/>
        <v>QBD537</v>
      </c>
      <c r="H539">
        <f t="shared" si="16"/>
        <v>1</v>
      </c>
      <c r="I539">
        <f>IF(H539=1,COUNTIF($H$3:H539,1),"")</f>
        <v>537</v>
      </c>
      <c r="J539" t="str">
        <f>IFERROR(INDEX(Tableau2[Rechercher],MATCH(ROWS($I$3:I539),Tableau2[Position],0)),"")</f>
        <v>QBD537</v>
      </c>
      <c r="K539" s="18">
        <f>Tableau2[[#This Row],[N°ARTICLE]]</f>
        <v>1537</v>
      </c>
    </row>
    <row r="540" spans="1:11" x14ac:dyDescent="0.25">
      <c r="A540" s="6">
        <v>1538</v>
      </c>
      <c r="B540" t="s">
        <v>1328</v>
      </c>
      <c r="C540" t="s">
        <v>639</v>
      </c>
      <c r="D540" t="s">
        <v>38</v>
      </c>
      <c r="E540">
        <v>5</v>
      </c>
      <c r="F540">
        <v>538</v>
      </c>
      <c r="G540" t="str">
        <f t="shared" si="17"/>
        <v>RBD538</v>
      </c>
      <c r="H540">
        <f t="shared" si="16"/>
        <v>1</v>
      </c>
      <c r="I540">
        <f>IF(H540=1,COUNTIF($H$3:H540,1),"")</f>
        <v>538</v>
      </c>
      <c r="J540" t="str">
        <f>IFERROR(INDEX(Tableau2[Rechercher],MATCH(ROWS($I$3:I540),Tableau2[Position],0)),"")</f>
        <v>RBD538</v>
      </c>
      <c r="K540" s="18">
        <f>Tableau2[[#This Row],[N°ARTICLE]]</f>
        <v>1538</v>
      </c>
    </row>
    <row r="541" spans="1:11" x14ac:dyDescent="0.25">
      <c r="A541" s="6">
        <v>1539</v>
      </c>
      <c r="B541" t="s">
        <v>1329</v>
      </c>
      <c r="C541" t="s">
        <v>640</v>
      </c>
      <c r="D541" t="s">
        <v>39</v>
      </c>
      <c r="E541">
        <v>1</v>
      </c>
      <c r="F541">
        <v>539</v>
      </c>
      <c r="G541" t="str">
        <f t="shared" si="17"/>
        <v>SBD539</v>
      </c>
      <c r="H541">
        <f t="shared" si="16"/>
        <v>1</v>
      </c>
      <c r="I541">
        <f>IF(H541=1,COUNTIF($H$3:H541,1),"")</f>
        <v>539</v>
      </c>
      <c r="J541" t="str">
        <f>IFERROR(INDEX(Tableau2[Rechercher],MATCH(ROWS($I$3:I541),Tableau2[Position],0)),"")</f>
        <v>SBD539</v>
      </c>
      <c r="K541" s="18">
        <f>Tableau2[[#This Row],[N°ARTICLE]]</f>
        <v>1539</v>
      </c>
    </row>
    <row r="542" spans="1:11" x14ac:dyDescent="0.25">
      <c r="A542" s="6">
        <v>1540</v>
      </c>
      <c r="B542" t="s">
        <v>1330</v>
      </c>
      <c r="C542" t="s">
        <v>641</v>
      </c>
      <c r="D542" t="s">
        <v>39</v>
      </c>
      <c r="E542">
        <v>1</v>
      </c>
      <c r="F542">
        <v>540</v>
      </c>
      <c r="G542" t="str">
        <f t="shared" si="17"/>
        <v>TBD540</v>
      </c>
      <c r="H542">
        <f t="shared" si="16"/>
        <v>1</v>
      </c>
      <c r="I542">
        <f>IF(H542=1,COUNTIF($H$3:H542,1),"")</f>
        <v>540</v>
      </c>
      <c r="J542" t="str">
        <f>IFERROR(INDEX(Tableau2[Rechercher],MATCH(ROWS($I$3:I542),Tableau2[Position],0)),"")</f>
        <v>TBD540</v>
      </c>
      <c r="K542" s="18">
        <f>Tableau2[[#This Row],[N°ARTICLE]]</f>
        <v>1540</v>
      </c>
    </row>
    <row r="543" spans="1:11" x14ac:dyDescent="0.25">
      <c r="A543" s="6">
        <v>1541</v>
      </c>
      <c r="B543" t="s">
        <v>1331</v>
      </c>
      <c r="C543" t="s">
        <v>642</v>
      </c>
      <c r="D543" t="s">
        <v>39</v>
      </c>
      <c r="E543">
        <v>1</v>
      </c>
      <c r="F543">
        <v>541</v>
      </c>
      <c r="G543" t="str">
        <f t="shared" si="17"/>
        <v>UBD541</v>
      </c>
      <c r="H543">
        <f t="shared" si="16"/>
        <v>1</v>
      </c>
      <c r="I543">
        <f>IF(H543=1,COUNTIF($H$3:H543,1),"")</f>
        <v>541</v>
      </c>
      <c r="J543" t="str">
        <f>IFERROR(INDEX(Tableau2[Rechercher],MATCH(ROWS($I$3:I543),Tableau2[Position],0)),"")</f>
        <v>UBD541</v>
      </c>
      <c r="K543" s="18">
        <f>Tableau2[[#This Row],[N°ARTICLE]]</f>
        <v>1541</v>
      </c>
    </row>
    <row r="544" spans="1:11" x14ac:dyDescent="0.25">
      <c r="A544" s="6">
        <v>1542</v>
      </c>
      <c r="B544" t="s">
        <v>1332</v>
      </c>
      <c r="C544" t="s">
        <v>643</v>
      </c>
      <c r="D544" t="s">
        <v>39</v>
      </c>
      <c r="E544">
        <v>1</v>
      </c>
      <c r="F544">
        <v>542</v>
      </c>
      <c r="G544" t="str">
        <f t="shared" si="17"/>
        <v>VBD542</v>
      </c>
      <c r="H544">
        <f t="shared" si="16"/>
        <v>1</v>
      </c>
      <c r="I544">
        <f>IF(H544=1,COUNTIF($H$3:H544,1),"")</f>
        <v>542</v>
      </c>
      <c r="J544" t="str">
        <f>IFERROR(INDEX(Tableau2[Rechercher],MATCH(ROWS($I$3:I544),Tableau2[Position],0)),"")</f>
        <v>VBD542</v>
      </c>
      <c r="K544" s="18">
        <f>Tableau2[[#This Row],[N°ARTICLE]]</f>
        <v>1542</v>
      </c>
    </row>
    <row r="545" spans="1:11" x14ac:dyDescent="0.25">
      <c r="A545" s="6">
        <v>1543</v>
      </c>
      <c r="B545" t="s">
        <v>1333</v>
      </c>
      <c r="C545" t="s">
        <v>644</v>
      </c>
      <c r="D545" t="s">
        <v>43</v>
      </c>
      <c r="E545">
        <v>1</v>
      </c>
      <c r="F545">
        <v>543</v>
      </c>
      <c r="G545" t="str">
        <f t="shared" si="17"/>
        <v>WBD543</v>
      </c>
      <c r="H545">
        <f t="shared" si="16"/>
        <v>1</v>
      </c>
      <c r="I545">
        <f>IF(H545=1,COUNTIF($H$3:H545,1),"")</f>
        <v>543</v>
      </c>
      <c r="J545" t="str">
        <f>IFERROR(INDEX(Tableau2[Rechercher],MATCH(ROWS($I$3:I545),Tableau2[Position],0)),"")</f>
        <v>WBD543</v>
      </c>
      <c r="K545" s="18">
        <f>Tableau2[[#This Row],[N°ARTICLE]]</f>
        <v>1543</v>
      </c>
    </row>
    <row r="546" spans="1:11" x14ac:dyDescent="0.25">
      <c r="A546" s="6">
        <v>1544</v>
      </c>
      <c r="B546" t="s">
        <v>1334</v>
      </c>
      <c r="C546" t="s">
        <v>645</v>
      </c>
      <c r="D546" t="s">
        <v>24</v>
      </c>
      <c r="E546">
        <v>1</v>
      </c>
      <c r="F546">
        <v>544</v>
      </c>
      <c r="G546" t="str">
        <f t="shared" si="17"/>
        <v>XBD544</v>
      </c>
      <c r="H546">
        <f t="shared" si="16"/>
        <v>1</v>
      </c>
      <c r="I546">
        <f>IF(H546=1,COUNTIF($H$3:H546,1),"")</f>
        <v>544</v>
      </c>
      <c r="J546" t="str">
        <f>IFERROR(INDEX(Tableau2[Rechercher],MATCH(ROWS($I$3:I546),Tableau2[Position],0)),"")</f>
        <v>XBD544</v>
      </c>
      <c r="K546" s="18">
        <f>Tableau2[[#This Row],[N°ARTICLE]]</f>
        <v>1544</v>
      </c>
    </row>
    <row r="547" spans="1:11" x14ac:dyDescent="0.25">
      <c r="A547" s="6">
        <v>1545</v>
      </c>
      <c r="B547" t="s">
        <v>1335</v>
      </c>
      <c r="C547" t="s">
        <v>646</v>
      </c>
      <c r="D547" t="s">
        <v>24</v>
      </c>
      <c r="E547">
        <v>5</v>
      </c>
      <c r="F547">
        <v>545</v>
      </c>
      <c r="G547" t="str">
        <f t="shared" si="17"/>
        <v>YBD545</v>
      </c>
      <c r="H547">
        <f t="shared" si="16"/>
        <v>1</v>
      </c>
      <c r="I547">
        <f>IF(H547=1,COUNTIF($H$3:H547,1),"")</f>
        <v>545</v>
      </c>
      <c r="J547" t="str">
        <f>IFERROR(INDEX(Tableau2[Rechercher],MATCH(ROWS($I$3:I547),Tableau2[Position],0)),"")</f>
        <v>YBD545</v>
      </c>
      <c r="K547" s="18">
        <f>Tableau2[[#This Row],[N°ARTICLE]]</f>
        <v>1545</v>
      </c>
    </row>
    <row r="548" spans="1:11" x14ac:dyDescent="0.25">
      <c r="A548" s="6">
        <v>1546</v>
      </c>
      <c r="B548" t="s">
        <v>1336</v>
      </c>
      <c r="C548" t="s">
        <v>647</v>
      </c>
      <c r="D548" t="s">
        <v>25</v>
      </c>
      <c r="E548">
        <v>1</v>
      </c>
      <c r="F548">
        <v>546</v>
      </c>
      <c r="G548" t="str">
        <f t="shared" si="17"/>
        <v>ZBD546</v>
      </c>
      <c r="H548">
        <f t="shared" si="16"/>
        <v>1</v>
      </c>
      <c r="I548">
        <f>IF(H548=1,COUNTIF($H$3:H548,1),"")</f>
        <v>546</v>
      </c>
      <c r="J548" t="str">
        <f>IFERROR(INDEX(Tableau2[Rechercher],MATCH(ROWS($I$3:I548),Tableau2[Position],0)),"")</f>
        <v>ZBD546</v>
      </c>
      <c r="K548" s="18">
        <f>Tableau2[[#This Row],[N°ARTICLE]]</f>
        <v>1546</v>
      </c>
    </row>
    <row r="549" spans="1:11" x14ac:dyDescent="0.25">
      <c r="A549" s="6">
        <v>1547</v>
      </c>
      <c r="B549" t="s">
        <v>1337</v>
      </c>
      <c r="C549" t="s">
        <v>648</v>
      </c>
      <c r="D549" t="s">
        <v>25</v>
      </c>
      <c r="E549">
        <v>1</v>
      </c>
      <c r="F549">
        <v>547</v>
      </c>
      <c r="G549" t="str">
        <f t="shared" si="17"/>
        <v>ABD547</v>
      </c>
      <c r="H549">
        <f t="shared" si="16"/>
        <v>1</v>
      </c>
      <c r="I549">
        <f>IF(H549=1,COUNTIF($H$3:H549,1),"")</f>
        <v>547</v>
      </c>
      <c r="J549" t="str">
        <f>IFERROR(INDEX(Tableau2[Rechercher],MATCH(ROWS($I$3:I549),Tableau2[Position],0)),"")</f>
        <v>ABD547</v>
      </c>
      <c r="K549" s="18">
        <f>Tableau2[[#This Row],[N°ARTICLE]]</f>
        <v>1547</v>
      </c>
    </row>
    <row r="550" spans="1:11" x14ac:dyDescent="0.25">
      <c r="A550" s="6">
        <v>1548</v>
      </c>
      <c r="B550" t="s">
        <v>1338</v>
      </c>
      <c r="C550" t="s">
        <v>649</v>
      </c>
      <c r="D550" t="s">
        <v>25</v>
      </c>
      <c r="E550">
        <v>1</v>
      </c>
      <c r="F550">
        <v>548</v>
      </c>
      <c r="G550" t="str">
        <f t="shared" si="17"/>
        <v>BBD548</v>
      </c>
      <c r="H550">
        <f t="shared" si="16"/>
        <v>1</v>
      </c>
      <c r="I550">
        <f>IF(H550=1,COUNTIF($H$3:H550,1),"")</f>
        <v>548</v>
      </c>
      <c r="J550" t="str">
        <f>IFERROR(INDEX(Tableau2[Rechercher],MATCH(ROWS($I$3:I550),Tableau2[Position],0)),"")</f>
        <v>BBD548</v>
      </c>
      <c r="K550" s="18">
        <f>Tableau2[[#This Row],[N°ARTICLE]]</f>
        <v>1548</v>
      </c>
    </row>
    <row r="551" spans="1:11" x14ac:dyDescent="0.25">
      <c r="A551" s="6">
        <v>1549</v>
      </c>
      <c r="B551" t="s">
        <v>1339</v>
      </c>
      <c r="C551" t="s">
        <v>650</v>
      </c>
      <c r="D551" t="s">
        <v>24</v>
      </c>
      <c r="E551">
        <v>1</v>
      </c>
      <c r="F551">
        <v>549</v>
      </c>
      <c r="G551" t="str">
        <f t="shared" si="17"/>
        <v>CBD549</v>
      </c>
      <c r="H551">
        <f t="shared" si="16"/>
        <v>1</v>
      </c>
      <c r="I551">
        <f>IF(H551=1,COUNTIF($H$3:H551,1),"")</f>
        <v>549</v>
      </c>
      <c r="J551" t="str">
        <f>IFERROR(INDEX(Tableau2[Rechercher],MATCH(ROWS($I$3:I551),Tableau2[Position],0)),"")</f>
        <v>CBD549</v>
      </c>
      <c r="K551" s="18">
        <f>Tableau2[[#This Row],[N°ARTICLE]]</f>
        <v>1549</v>
      </c>
    </row>
    <row r="552" spans="1:11" x14ac:dyDescent="0.25">
      <c r="A552" s="6">
        <v>1550</v>
      </c>
      <c r="B552" t="s">
        <v>1340</v>
      </c>
      <c r="C552" t="s">
        <v>651</v>
      </c>
      <c r="D552" t="s">
        <v>39</v>
      </c>
      <c r="E552">
        <v>1</v>
      </c>
      <c r="F552">
        <v>550</v>
      </c>
      <c r="G552" t="str">
        <f t="shared" si="17"/>
        <v>DBD550</v>
      </c>
      <c r="H552">
        <f t="shared" si="16"/>
        <v>1</v>
      </c>
      <c r="I552">
        <f>IF(H552=1,COUNTIF($H$3:H552,1),"")</f>
        <v>550</v>
      </c>
      <c r="J552" t="str">
        <f>IFERROR(INDEX(Tableau2[Rechercher],MATCH(ROWS($I$3:I552),Tableau2[Position],0)),"")</f>
        <v>DBD550</v>
      </c>
      <c r="K552" s="18">
        <f>Tableau2[[#This Row],[N°ARTICLE]]</f>
        <v>1550</v>
      </c>
    </row>
    <row r="553" spans="1:11" x14ac:dyDescent="0.25">
      <c r="A553" s="6">
        <v>1551</v>
      </c>
      <c r="B553" t="s">
        <v>1341</v>
      </c>
      <c r="C553" t="s">
        <v>652</v>
      </c>
      <c r="D553" t="s">
        <v>47</v>
      </c>
      <c r="E553">
        <v>1</v>
      </c>
      <c r="F553">
        <v>551</v>
      </c>
      <c r="G553" t="str">
        <f t="shared" si="17"/>
        <v>EBD551</v>
      </c>
      <c r="H553">
        <f t="shared" si="16"/>
        <v>1</v>
      </c>
      <c r="I553">
        <f>IF(H553=1,COUNTIF($H$3:H553,1),"")</f>
        <v>551</v>
      </c>
      <c r="J553" t="str">
        <f>IFERROR(INDEX(Tableau2[Rechercher],MATCH(ROWS($I$3:I553),Tableau2[Position],0)),"")</f>
        <v>EBD551</v>
      </c>
      <c r="K553" s="18">
        <f>Tableau2[[#This Row],[N°ARTICLE]]</f>
        <v>1551</v>
      </c>
    </row>
    <row r="554" spans="1:11" x14ac:dyDescent="0.25">
      <c r="A554" s="6">
        <v>1552</v>
      </c>
      <c r="B554" t="s">
        <v>1342</v>
      </c>
      <c r="C554" t="s">
        <v>653</v>
      </c>
      <c r="D554" t="s">
        <v>47</v>
      </c>
      <c r="E554">
        <v>1</v>
      </c>
      <c r="F554">
        <v>552</v>
      </c>
      <c r="G554" t="str">
        <f t="shared" si="17"/>
        <v>FBD552</v>
      </c>
      <c r="H554">
        <f t="shared" si="16"/>
        <v>1</v>
      </c>
      <c r="I554">
        <f>IF(H554=1,COUNTIF($H$3:H554,1),"")</f>
        <v>552</v>
      </c>
      <c r="J554" t="str">
        <f>IFERROR(INDEX(Tableau2[Rechercher],MATCH(ROWS($I$3:I554),Tableau2[Position],0)),"")</f>
        <v>FBD552</v>
      </c>
      <c r="K554" s="18">
        <f>Tableau2[[#This Row],[N°ARTICLE]]</f>
        <v>1552</v>
      </c>
    </row>
    <row r="555" spans="1:11" x14ac:dyDescent="0.25">
      <c r="A555" s="6">
        <v>1553</v>
      </c>
      <c r="B555" t="s">
        <v>1343</v>
      </c>
      <c r="C555" t="s">
        <v>654</v>
      </c>
      <c r="D555" t="s">
        <v>26</v>
      </c>
      <c r="E555">
        <v>1</v>
      </c>
      <c r="F555">
        <v>553</v>
      </c>
      <c r="G555" t="str">
        <f t="shared" si="17"/>
        <v>GBD553</v>
      </c>
      <c r="H555">
        <f t="shared" si="16"/>
        <v>1</v>
      </c>
      <c r="I555">
        <f>IF(H555=1,COUNTIF($H$3:H555,1),"")</f>
        <v>553</v>
      </c>
      <c r="J555" t="str">
        <f>IFERROR(INDEX(Tableau2[Rechercher],MATCH(ROWS($I$3:I555),Tableau2[Position],0)),"")</f>
        <v>GBD553</v>
      </c>
      <c r="K555" s="18">
        <f>Tableau2[[#This Row],[N°ARTICLE]]</f>
        <v>1553</v>
      </c>
    </row>
    <row r="556" spans="1:11" x14ac:dyDescent="0.25">
      <c r="A556" s="6">
        <v>1554</v>
      </c>
      <c r="B556" t="s">
        <v>1344</v>
      </c>
      <c r="C556" t="s">
        <v>655</v>
      </c>
      <c r="D556" t="s">
        <v>26</v>
      </c>
      <c r="E556">
        <v>1</v>
      </c>
      <c r="F556">
        <v>554</v>
      </c>
      <c r="G556" t="str">
        <f t="shared" si="17"/>
        <v>HBD554</v>
      </c>
      <c r="H556">
        <f t="shared" si="16"/>
        <v>1</v>
      </c>
      <c r="I556">
        <f>IF(H556=1,COUNTIF($H$3:H556,1),"")</f>
        <v>554</v>
      </c>
      <c r="J556" t="str">
        <f>IFERROR(INDEX(Tableau2[Rechercher],MATCH(ROWS($I$3:I556),Tableau2[Position],0)),"")</f>
        <v>HBD554</v>
      </c>
      <c r="K556" s="18">
        <f>Tableau2[[#This Row],[N°ARTICLE]]</f>
        <v>1554</v>
      </c>
    </row>
    <row r="557" spans="1:11" x14ac:dyDescent="0.25">
      <c r="A557" s="6">
        <v>1555</v>
      </c>
      <c r="B557" t="s">
        <v>1345</v>
      </c>
      <c r="C557" t="s">
        <v>656</v>
      </c>
      <c r="D557" t="s">
        <v>26</v>
      </c>
      <c r="E557">
        <v>1</v>
      </c>
      <c r="F557">
        <v>555</v>
      </c>
      <c r="G557" t="str">
        <f t="shared" si="17"/>
        <v>IBD555</v>
      </c>
      <c r="H557">
        <f t="shared" si="16"/>
        <v>1</v>
      </c>
      <c r="I557">
        <f>IF(H557=1,COUNTIF($H$3:H557,1),"")</f>
        <v>555</v>
      </c>
      <c r="J557" t="str">
        <f>IFERROR(INDEX(Tableau2[Rechercher],MATCH(ROWS($I$3:I557),Tableau2[Position],0)),"")</f>
        <v>IBD555</v>
      </c>
      <c r="K557" s="18">
        <f>Tableau2[[#This Row],[N°ARTICLE]]</f>
        <v>1555</v>
      </c>
    </row>
    <row r="558" spans="1:11" x14ac:dyDescent="0.25">
      <c r="A558" s="6">
        <v>1556</v>
      </c>
      <c r="B558" t="s">
        <v>1346</v>
      </c>
      <c r="C558" t="s">
        <v>657</v>
      </c>
      <c r="D558" t="s">
        <v>23</v>
      </c>
      <c r="E558">
        <v>1</v>
      </c>
      <c r="F558">
        <v>556</v>
      </c>
      <c r="G558" t="str">
        <f t="shared" si="17"/>
        <v>JBD556</v>
      </c>
      <c r="H558">
        <f t="shared" si="16"/>
        <v>1</v>
      </c>
      <c r="I558">
        <f>IF(H558=1,COUNTIF($H$3:H558,1),"")</f>
        <v>556</v>
      </c>
      <c r="J558" t="str">
        <f>IFERROR(INDEX(Tableau2[Rechercher],MATCH(ROWS($I$3:I558),Tableau2[Position],0)),"")</f>
        <v>JBD556</v>
      </c>
      <c r="K558" s="18">
        <f>Tableau2[[#This Row],[N°ARTICLE]]</f>
        <v>1556</v>
      </c>
    </row>
    <row r="559" spans="1:11" x14ac:dyDescent="0.25">
      <c r="A559" s="6">
        <v>1557</v>
      </c>
      <c r="B559" t="s">
        <v>1347</v>
      </c>
      <c r="C559" t="s">
        <v>658</v>
      </c>
      <c r="D559" t="s">
        <v>23</v>
      </c>
      <c r="E559">
        <v>1</v>
      </c>
      <c r="F559">
        <v>557</v>
      </c>
      <c r="G559" t="str">
        <f t="shared" si="17"/>
        <v>KBD557</v>
      </c>
      <c r="H559">
        <f t="shared" si="16"/>
        <v>1</v>
      </c>
      <c r="I559">
        <f>IF(H559=1,COUNTIF($H$3:H559,1),"")</f>
        <v>557</v>
      </c>
      <c r="J559" t="str">
        <f>IFERROR(INDEX(Tableau2[Rechercher],MATCH(ROWS($I$3:I559),Tableau2[Position],0)),"")</f>
        <v>KBD557</v>
      </c>
      <c r="K559" s="18">
        <f>Tableau2[[#This Row],[N°ARTICLE]]</f>
        <v>1557</v>
      </c>
    </row>
    <row r="560" spans="1:11" x14ac:dyDescent="0.25">
      <c r="A560" s="6">
        <v>1558</v>
      </c>
      <c r="B560" t="s">
        <v>1348</v>
      </c>
      <c r="C560" t="s">
        <v>659</v>
      </c>
      <c r="D560" t="s">
        <v>23</v>
      </c>
      <c r="E560">
        <v>1</v>
      </c>
      <c r="F560">
        <v>558</v>
      </c>
      <c r="G560" t="str">
        <f t="shared" si="17"/>
        <v>LBD558</v>
      </c>
      <c r="H560">
        <f t="shared" si="16"/>
        <v>1</v>
      </c>
      <c r="I560">
        <f>IF(H560=1,COUNTIF($H$3:H560,1),"")</f>
        <v>558</v>
      </c>
      <c r="J560" t="str">
        <f>IFERROR(INDEX(Tableau2[Rechercher],MATCH(ROWS($I$3:I560),Tableau2[Position],0)),"")</f>
        <v>LBD558</v>
      </c>
      <c r="K560" s="18">
        <f>Tableau2[[#This Row],[N°ARTICLE]]</f>
        <v>1558</v>
      </c>
    </row>
    <row r="561" spans="1:11" x14ac:dyDescent="0.25">
      <c r="A561" s="6">
        <v>1559</v>
      </c>
      <c r="B561" t="s">
        <v>1349</v>
      </c>
      <c r="C561" t="s">
        <v>660</v>
      </c>
      <c r="D561" t="s">
        <v>25</v>
      </c>
      <c r="E561">
        <v>1</v>
      </c>
      <c r="F561">
        <v>559</v>
      </c>
      <c r="G561" t="str">
        <f t="shared" si="17"/>
        <v>mBD559</v>
      </c>
      <c r="H561">
        <f t="shared" si="16"/>
        <v>1</v>
      </c>
      <c r="I561">
        <f>IF(H561=1,COUNTIF($H$3:H561,1),"")</f>
        <v>559</v>
      </c>
      <c r="J561" t="str">
        <f>IFERROR(INDEX(Tableau2[Rechercher],MATCH(ROWS($I$3:I561),Tableau2[Position],0)),"")</f>
        <v>mBD559</v>
      </c>
      <c r="K561" s="18">
        <f>Tableau2[[#This Row],[N°ARTICLE]]</f>
        <v>1559</v>
      </c>
    </row>
    <row r="562" spans="1:11" x14ac:dyDescent="0.25">
      <c r="A562" s="6">
        <v>1560</v>
      </c>
      <c r="B562" t="s">
        <v>1350</v>
      </c>
      <c r="C562" t="s">
        <v>661</v>
      </c>
      <c r="D562" t="s">
        <v>25</v>
      </c>
      <c r="E562">
        <v>1</v>
      </c>
      <c r="F562">
        <v>560</v>
      </c>
      <c r="G562" t="str">
        <f t="shared" si="17"/>
        <v>nBD560</v>
      </c>
      <c r="H562">
        <f t="shared" si="16"/>
        <v>1</v>
      </c>
      <c r="I562">
        <f>IF(H562=1,COUNTIF($H$3:H562,1),"")</f>
        <v>560</v>
      </c>
      <c r="J562" t="str">
        <f>IFERROR(INDEX(Tableau2[Rechercher],MATCH(ROWS($I$3:I562),Tableau2[Position],0)),"")</f>
        <v>nBD560</v>
      </c>
      <c r="K562" s="18">
        <f>Tableau2[[#This Row],[N°ARTICLE]]</f>
        <v>1560</v>
      </c>
    </row>
    <row r="563" spans="1:11" x14ac:dyDescent="0.25">
      <c r="A563" s="6">
        <v>1561</v>
      </c>
      <c r="B563" t="s">
        <v>1351</v>
      </c>
      <c r="C563" t="s">
        <v>662</v>
      </c>
      <c r="D563" t="s">
        <v>25</v>
      </c>
      <c r="E563">
        <v>1</v>
      </c>
      <c r="F563">
        <v>561</v>
      </c>
      <c r="G563" t="str">
        <f t="shared" si="17"/>
        <v>OBD561</v>
      </c>
      <c r="H563">
        <f t="shared" si="16"/>
        <v>1</v>
      </c>
      <c r="I563">
        <f>IF(H563=1,COUNTIF($H$3:H563,1),"")</f>
        <v>561</v>
      </c>
      <c r="J563" t="str">
        <f>IFERROR(INDEX(Tableau2[Rechercher],MATCH(ROWS($I$3:I563),Tableau2[Position],0)),"")</f>
        <v>OBD561</v>
      </c>
      <c r="K563" s="18">
        <f>Tableau2[[#This Row],[N°ARTICLE]]</f>
        <v>1561</v>
      </c>
    </row>
    <row r="564" spans="1:11" x14ac:dyDescent="0.25">
      <c r="A564" s="6">
        <v>1562</v>
      </c>
      <c r="B564" t="s">
        <v>1352</v>
      </c>
      <c r="C564" t="s">
        <v>663</v>
      </c>
      <c r="D564" t="s">
        <v>25</v>
      </c>
      <c r="E564">
        <v>1</v>
      </c>
      <c r="F564">
        <v>562</v>
      </c>
      <c r="G564" t="str">
        <f t="shared" si="17"/>
        <v>PBD562</v>
      </c>
      <c r="H564">
        <f t="shared" si="16"/>
        <v>1</v>
      </c>
      <c r="I564">
        <f>IF(H564=1,COUNTIF($H$3:H564,1),"")</f>
        <v>562</v>
      </c>
      <c r="J564" t="str">
        <f>IFERROR(INDEX(Tableau2[Rechercher],MATCH(ROWS($I$3:I564),Tableau2[Position],0)),"")</f>
        <v>PBD562</v>
      </c>
      <c r="K564" s="18">
        <f>Tableau2[[#This Row],[N°ARTICLE]]</f>
        <v>1562</v>
      </c>
    </row>
    <row r="565" spans="1:11" x14ac:dyDescent="0.25">
      <c r="A565" s="6">
        <v>1563</v>
      </c>
      <c r="B565" t="s">
        <v>1353</v>
      </c>
      <c r="C565" t="s">
        <v>664</v>
      </c>
      <c r="D565" t="s">
        <v>45</v>
      </c>
      <c r="E565">
        <v>1</v>
      </c>
      <c r="F565">
        <v>563</v>
      </c>
      <c r="G565" t="str">
        <f t="shared" si="17"/>
        <v>QBD563</v>
      </c>
      <c r="H565">
        <f t="shared" si="16"/>
        <v>1</v>
      </c>
      <c r="I565">
        <f>IF(H565=1,COUNTIF($H$3:H565,1),"")</f>
        <v>563</v>
      </c>
      <c r="J565" t="str">
        <f>IFERROR(INDEX(Tableau2[Rechercher],MATCH(ROWS($I$3:I565),Tableau2[Position],0)),"")</f>
        <v>QBD563</v>
      </c>
      <c r="K565" s="18">
        <f>Tableau2[[#This Row],[N°ARTICLE]]</f>
        <v>1563</v>
      </c>
    </row>
    <row r="566" spans="1:11" x14ac:dyDescent="0.25">
      <c r="A566" s="6">
        <v>1564</v>
      </c>
      <c r="B566" t="s">
        <v>1354</v>
      </c>
      <c r="C566" t="s">
        <v>665</v>
      </c>
      <c r="D566" t="s">
        <v>45</v>
      </c>
      <c r="E566">
        <v>1</v>
      </c>
      <c r="F566">
        <v>564</v>
      </c>
      <c r="G566" t="str">
        <f t="shared" si="17"/>
        <v>RBD564</v>
      </c>
      <c r="H566">
        <f t="shared" si="16"/>
        <v>1</v>
      </c>
      <c r="I566">
        <f>IF(H566=1,COUNTIF($H$3:H566,1),"")</f>
        <v>564</v>
      </c>
      <c r="J566" t="str">
        <f>IFERROR(INDEX(Tableau2[Rechercher],MATCH(ROWS($I$3:I566),Tableau2[Position],0)),"")</f>
        <v>RBD564</v>
      </c>
      <c r="K566" s="18">
        <f>Tableau2[[#This Row],[N°ARTICLE]]</f>
        <v>1564</v>
      </c>
    </row>
    <row r="567" spans="1:11" x14ac:dyDescent="0.25">
      <c r="A567" s="6">
        <v>1565</v>
      </c>
      <c r="B567" t="s">
        <v>1355</v>
      </c>
      <c r="C567" t="s">
        <v>666</v>
      </c>
      <c r="D567" t="s">
        <v>45</v>
      </c>
      <c r="E567">
        <v>1</v>
      </c>
      <c r="F567">
        <v>565</v>
      </c>
      <c r="G567" t="str">
        <f t="shared" si="17"/>
        <v>SBD565</v>
      </c>
      <c r="H567">
        <f t="shared" si="16"/>
        <v>1</v>
      </c>
      <c r="I567">
        <f>IF(H567=1,COUNTIF($H$3:H567,1),"")</f>
        <v>565</v>
      </c>
      <c r="J567" t="str">
        <f>IFERROR(INDEX(Tableau2[Rechercher],MATCH(ROWS($I$3:I567),Tableau2[Position],0)),"")</f>
        <v>SBD565</v>
      </c>
      <c r="K567" s="18">
        <f>Tableau2[[#This Row],[N°ARTICLE]]</f>
        <v>1565</v>
      </c>
    </row>
    <row r="568" spans="1:11" x14ac:dyDescent="0.25">
      <c r="A568" s="6">
        <v>1566</v>
      </c>
      <c r="B568" t="s">
        <v>1356</v>
      </c>
      <c r="C568" t="s">
        <v>667</v>
      </c>
      <c r="D568" t="s">
        <v>45</v>
      </c>
      <c r="E568">
        <v>1</v>
      </c>
      <c r="F568">
        <v>566</v>
      </c>
      <c r="G568" t="str">
        <f t="shared" si="17"/>
        <v>TBD566</v>
      </c>
      <c r="H568">
        <f t="shared" si="16"/>
        <v>1</v>
      </c>
      <c r="I568">
        <f>IF(H568=1,COUNTIF($H$3:H568,1),"")</f>
        <v>566</v>
      </c>
      <c r="J568" t="str">
        <f>IFERROR(INDEX(Tableau2[Rechercher],MATCH(ROWS($I$3:I568),Tableau2[Position],0)),"")</f>
        <v>TBD566</v>
      </c>
      <c r="K568" s="18">
        <f>Tableau2[[#This Row],[N°ARTICLE]]</f>
        <v>1566</v>
      </c>
    </row>
    <row r="569" spans="1:11" x14ac:dyDescent="0.25">
      <c r="A569" s="6">
        <v>1567</v>
      </c>
      <c r="B569" t="s">
        <v>1357</v>
      </c>
      <c r="C569" t="s">
        <v>668</v>
      </c>
      <c r="D569" t="s">
        <v>45</v>
      </c>
      <c r="E569">
        <v>1</v>
      </c>
      <c r="F569">
        <v>567</v>
      </c>
      <c r="G569" t="str">
        <f t="shared" si="17"/>
        <v>UBD567</v>
      </c>
      <c r="H569">
        <f t="shared" si="16"/>
        <v>1</v>
      </c>
      <c r="I569">
        <f>IF(H569=1,COUNTIF($H$3:H569,1),"")</f>
        <v>567</v>
      </c>
      <c r="J569" t="str">
        <f>IFERROR(INDEX(Tableau2[Rechercher],MATCH(ROWS($I$3:I569),Tableau2[Position],0)),"")</f>
        <v>UBD567</v>
      </c>
      <c r="K569" s="18">
        <f>Tableau2[[#This Row],[N°ARTICLE]]</f>
        <v>1567</v>
      </c>
    </row>
    <row r="570" spans="1:11" x14ac:dyDescent="0.25">
      <c r="A570" s="6">
        <v>1568</v>
      </c>
      <c r="B570" t="s">
        <v>1358</v>
      </c>
      <c r="C570" t="s">
        <v>669</v>
      </c>
      <c r="D570" t="s">
        <v>45</v>
      </c>
      <c r="E570">
        <v>1</v>
      </c>
      <c r="F570">
        <v>568</v>
      </c>
      <c r="G570" t="str">
        <f t="shared" si="17"/>
        <v>VBD568</v>
      </c>
      <c r="H570">
        <f t="shared" si="16"/>
        <v>1</v>
      </c>
      <c r="I570">
        <f>IF(H570=1,COUNTIF($H$3:H570,1),"")</f>
        <v>568</v>
      </c>
      <c r="J570" t="str">
        <f>IFERROR(INDEX(Tableau2[Rechercher],MATCH(ROWS($I$3:I570),Tableau2[Position],0)),"")</f>
        <v>VBD568</v>
      </c>
      <c r="K570" s="18">
        <f>Tableau2[[#This Row],[N°ARTICLE]]</f>
        <v>1568</v>
      </c>
    </row>
    <row r="571" spans="1:11" x14ac:dyDescent="0.25">
      <c r="A571" s="6">
        <v>1569</v>
      </c>
      <c r="B571" t="s">
        <v>1359</v>
      </c>
      <c r="C571" t="s">
        <v>670</v>
      </c>
      <c r="D571" t="s">
        <v>45</v>
      </c>
      <c r="E571">
        <v>1</v>
      </c>
      <c r="F571">
        <v>569</v>
      </c>
      <c r="G571" t="str">
        <f t="shared" si="17"/>
        <v>WBD569</v>
      </c>
      <c r="H571">
        <f t="shared" si="16"/>
        <v>1</v>
      </c>
      <c r="I571">
        <f>IF(H571=1,COUNTIF($H$3:H571,1),"")</f>
        <v>569</v>
      </c>
      <c r="J571" t="str">
        <f>IFERROR(INDEX(Tableau2[Rechercher],MATCH(ROWS($I$3:I571),Tableau2[Position],0)),"")</f>
        <v>WBD569</v>
      </c>
      <c r="K571" s="18">
        <f>Tableau2[[#This Row],[N°ARTICLE]]</f>
        <v>1569</v>
      </c>
    </row>
    <row r="572" spans="1:11" x14ac:dyDescent="0.25">
      <c r="A572" s="6">
        <v>1570</v>
      </c>
      <c r="B572" t="s">
        <v>1360</v>
      </c>
      <c r="C572" t="s">
        <v>671</v>
      </c>
      <c r="D572" t="s">
        <v>69</v>
      </c>
      <c r="E572">
        <v>1</v>
      </c>
      <c r="F572">
        <v>570</v>
      </c>
      <c r="G572" t="str">
        <f t="shared" si="17"/>
        <v>XBD570</v>
      </c>
      <c r="H572">
        <f t="shared" si="16"/>
        <v>1</v>
      </c>
      <c r="I572">
        <f>IF(H572=1,COUNTIF($H$3:H572,1),"")</f>
        <v>570</v>
      </c>
      <c r="J572" t="str">
        <f>IFERROR(INDEX(Tableau2[Rechercher],MATCH(ROWS($I$3:I572),Tableau2[Position],0)),"")</f>
        <v>XBD570</v>
      </c>
      <c r="K572" s="18">
        <f>Tableau2[[#This Row],[N°ARTICLE]]</f>
        <v>1570</v>
      </c>
    </row>
    <row r="573" spans="1:11" x14ac:dyDescent="0.25">
      <c r="A573" s="6">
        <v>1571</v>
      </c>
      <c r="B573" t="s">
        <v>1361</v>
      </c>
      <c r="C573" t="s">
        <v>672</v>
      </c>
      <c r="D573" t="s">
        <v>51</v>
      </c>
      <c r="E573">
        <v>1</v>
      </c>
      <c r="F573">
        <v>571</v>
      </c>
      <c r="G573" t="str">
        <f t="shared" si="17"/>
        <v>YBD571</v>
      </c>
      <c r="H573">
        <f t="shared" si="16"/>
        <v>1</v>
      </c>
      <c r="I573">
        <f>IF(H573=1,COUNTIF($H$3:H573,1),"")</f>
        <v>571</v>
      </c>
      <c r="J573" t="str">
        <f>IFERROR(INDEX(Tableau2[Rechercher],MATCH(ROWS($I$3:I573),Tableau2[Position],0)),"")</f>
        <v>YBD571</v>
      </c>
      <c r="K573" s="18">
        <f>Tableau2[[#This Row],[N°ARTICLE]]</f>
        <v>1571</v>
      </c>
    </row>
    <row r="574" spans="1:11" x14ac:dyDescent="0.25">
      <c r="A574" s="6">
        <v>1572</v>
      </c>
      <c r="B574" t="s">
        <v>1362</v>
      </c>
      <c r="C574" t="s">
        <v>673</v>
      </c>
      <c r="D574" t="s">
        <v>28</v>
      </c>
      <c r="E574">
        <v>1</v>
      </c>
      <c r="F574">
        <v>572</v>
      </c>
      <c r="G574" t="str">
        <f t="shared" si="17"/>
        <v>ZBD572</v>
      </c>
      <c r="H574">
        <f t="shared" si="16"/>
        <v>1</v>
      </c>
      <c r="I574">
        <f>IF(H574=1,COUNTIF($H$3:H574,1),"")</f>
        <v>572</v>
      </c>
      <c r="J574" t="str">
        <f>IFERROR(INDEX(Tableau2[Rechercher],MATCH(ROWS($I$3:I574),Tableau2[Position],0)),"")</f>
        <v>ZBD572</v>
      </c>
      <c r="K574" s="18">
        <f>Tableau2[[#This Row],[N°ARTICLE]]</f>
        <v>1572</v>
      </c>
    </row>
    <row r="575" spans="1:11" x14ac:dyDescent="0.25">
      <c r="A575" s="6">
        <v>1573</v>
      </c>
      <c r="B575" t="s">
        <v>1363</v>
      </c>
      <c r="C575" t="s">
        <v>674</v>
      </c>
      <c r="D575" t="s">
        <v>28</v>
      </c>
      <c r="E575">
        <v>1</v>
      </c>
      <c r="F575">
        <v>573</v>
      </c>
      <c r="G575" t="str">
        <f t="shared" si="17"/>
        <v>ABD573</v>
      </c>
      <c r="H575">
        <f t="shared" si="16"/>
        <v>1</v>
      </c>
      <c r="I575">
        <f>IF(H575=1,COUNTIF($H$3:H575,1),"")</f>
        <v>573</v>
      </c>
      <c r="J575" t="str">
        <f>IFERROR(INDEX(Tableau2[Rechercher],MATCH(ROWS($I$3:I575),Tableau2[Position],0)),"")</f>
        <v>ABD573</v>
      </c>
      <c r="K575" s="18">
        <f>Tableau2[[#This Row],[N°ARTICLE]]</f>
        <v>1573</v>
      </c>
    </row>
    <row r="576" spans="1:11" x14ac:dyDescent="0.25">
      <c r="A576" s="6">
        <v>1574</v>
      </c>
      <c r="B576" t="s">
        <v>1364</v>
      </c>
      <c r="C576" t="s">
        <v>675</v>
      </c>
      <c r="D576" t="s">
        <v>28</v>
      </c>
      <c r="E576">
        <v>1</v>
      </c>
      <c r="F576">
        <v>574</v>
      </c>
      <c r="G576" t="str">
        <f t="shared" si="17"/>
        <v>BBD574</v>
      </c>
      <c r="H576">
        <f t="shared" si="16"/>
        <v>1</v>
      </c>
      <c r="I576">
        <f>IF(H576=1,COUNTIF($H$3:H576,1),"")</f>
        <v>574</v>
      </c>
      <c r="J576" t="str">
        <f>IFERROR(INDEX(Tableau2[Rechercher],MATCH(ROWS($I$3:I576),Tableau2[Position],0)),"")</f>
        <v>BBD574</v>
      </c>
      <c r="K576" s="18">
        <f>Tableau2[[#This Row],[N°ARTICLE]]</f>
        <v>1574</v>
      </c>
    </row>
    <row r="577" spans="1:11" x14ac:dyDescent="0.25">
      <c r="A577" s="6">
        <v>1575</v>
      </c>
      <c r="B577" t="s">
        <v>1365</v>
      </c>
      <c r="C577" t="s">
        <v>676</v>
      </c>
      <c r="D577" t="s">
        <v>28</v>
      </c>
      <c r="E577">
        <v>1</v>
      </c>
      <c r="F577">
        <v>575</v>
      </c>
      <c r="G577" t="str">
        <f t="shared" si="17"/>
        <v>CBD575</v>
      </c>
      <c r="H577">
        <f t="shared" si="16"/>
        <v>1</v>
      </c>
      <c r="I577">
        <f>IF(H577=1,COUNTIF($H$3:H577,1),"")</f>
        <v>575</v>
      </c>
      <c r="J577" t="str">
        <f>IFERROR(INDEX(Tableau2[Rechercher],MATCH(ROWS($I$3:I577),Tableau2[Position],0)),"")</f>
        <v>CBD575</v>
      </c>
      <c r="K577" s="18">
        <f>Tableau2[[#This Row],[N°ARTICLE]]</f>
        <v>1575</v>
      </c>
    </row>
    <row r="578" spans="1:11" x14ac:dyDescent="0.25">
      <c r="A578" s="6">
        <v>1576</v>
      </c>
      <c r="B578" t="s">
        <v>1366</v>
      </c>
      <c r="C578" t="s">
        <v>677</v>
      </c>
      <c r="D578" t="s">
        <v>24</v>
      </c>
      <c r="E578">
        <v>1</v>
      </c>
      <c r="F578">
        <v>576</v>
      </c>
      <c r="G578" t="str">
        <f t="shared" si="17"/>
        <v>DBD576</v>
      </c>
      <c r="H578">
        <f t="shared" si="16"/>
        <v>1</v>
      </c>
      <c r="I578">
        <f>IF(H578=1,COUNTIF($H$3:H578,1),"")</f>
        <v>576</v>
      </c>
      <c r="J578" t="str">
        <f>IFERROR(INDEX(Tableau2[Rechercher],MATCH(ROWS($I$3:I578),Tableau2[Position],0)),"")</f>
        <v>DBD576</v>
      </c>
      <c r="K578" s="18">
        <f>Tableau2[[#This Row],[N°ARTICLE]]</f>
        <v>1576</v>
      </c>
    </row>
    <row r="579" spans="1:11" x14ac:dyDescent="0.25">
      <c r="A579" s="6">
        <v>1577</v>
      </c>
      <c r="B579" t="s">
        <v>1367</v>
      </c>
      <c r="C579" t="s">
        <v>678</v>
      </c>
      <c r="D579" t="s">
        <v>39</v>
      </c>
      <c r="E579">
        <v>1</v>
      </c>
      <c r="F579">
        <v>577</v>
      </c>
      <c r="G579" t="str">
        <f t="shared" si="17"/>
        <v>EBD577</v>
      </c>
      <c r="H579">
        <f t="shared" ref="H579:H642" si="18">--ISNUMBER(IFERROR(SEARCH(NomArt,G579,1),""))</f>
        <v>1</v>
      </c>
      <c r="I579">
        <f>IF(H579=1,COUNTIF($H$3:H579,1),"")</f>
        <v>577</v>
      </c>
      <c r="J579" t="str">
        <f>IFERROR(INDEX(Tableau2[Rechercher],MATCH(ROWS($I$3:I579),Tableau2[Position],0)),"")</f>
        <v>EBD577</v>
      </c>
      <c r="K579" s="18">
        <f>Tableau2[[#This Row],[N°ARTICLE]]</f>
        <v>1577</v>
      </c>
    </row>
    <row r="580" spans="1:11" x14ac:dyDescent="0.25">
      <c r="A580" s="6">
        <v>1578</v>
      </c>
      <c r="B580" t="s">
        <v>1368</v>
      </c>
      <c r="C580" t="s">
        <v>679</v>
      </c>
      <c r="D580" t="s">
        <v>39</v>
      </c>
      <c r="E580">
        <v>1</v>
      </c>
      <c r="F580">
        <v>578</v>
      </c>
      <c r="G580" t="str">
        <f t="shared" ref="G580:G643" si="19">B580</f>
        <v>FBD578</v>
      </c>
      <c r="H580">
        <f t="shared" si="18"/>
        <v>1</v>
      </c>
      <c r="I580">
        <f>IF(H580=1,COUNTIF($H$3:H580,1),"")</f>
        <v>578</v>
      </c>
      <c r="J580" t="str">
        <f>IFERROR(INDEX(Tableau2[Rechercher],MATCH(ROWS($I$3:I580),Tableau2[Position],0)),"")</f>
        <v>FBD578</v>
      </c>
      <c r="K580" s="18">
        <f>Tableau2[[#This Row],[N°ARTICLE]]</f>
        <v>1578</v>
      </c>
    </row>
    <row r="581" spans="1:11" x14ac:dyDescent="0.25">
      <c r="A581" s="6">
        <v>1579</v>
      </c>
      <c r="B581" t="s">
        <v>1369</v>
      </c>
      <c r="C581" t="s">
        <v>680</v>
      </c>
      <c r="D581" t="s">
        <v>28</v>
      </c>
      <c r="E581">
        <v>1</v>
      </c>
      <c r="F581">
        <v>579</v>
      </c>
      <c r="G581" t="str">
        <f t="shared" si="19"/>
        <v>GBD579</v>
      </c>
      <c r="H581">
        <f t="shared" si="18"/>
        <v>1</v>
      </c>
      <c r="I581">
        <f>IF(H581=1,COUNTIF($H$3:H581,1),"")</f>
        <v>579</v>
      </c>
      <c r="J581" t="str">
        <f>IFERROR(INDEX(Tableau2[Rechercher],MATCH(ROWS($I$3:I581),Tableau2[Position],0)),"")</f>
        <v>GBD579</v>
      </c>
      <c r="K581" s="18">
        <f>Tableau2[[#This Row],[N°ARTICLE]]</f>
        <v>1579</v>
      </c>
    </row>
    <row r="582" spans="1:11" x14ac:dyDescent="0.25">
      <c r="A582" s="6">
        <v>1580</v>
      </c>
      <c r="B582" t="s">
        <v>1370</v>
      </c>
      <c r="C582" t="s">
        <v>681</v>
      </c>
      <c r="D582" t="s">
        <v>28</v>
      </c>
      <c r="E582">
        <v>1</v>
      </c>
      <c r="F582">
        <v>580</v>
      </c>
      <c r="G582" t="str">
        <f t="shared" si="19"/>
        <v>HBD580</v>
      </c>
      <c r="H582">
        <f t="shared" si="18"/>
        <v>1</v>
      </c>
      <c r="I582">
        <f>IF(H582=1,COUNTIF($H$3:H582,1),"")</f>
        <v>580</v>
      </c>
      <c r="J582" t="str">
        <f>IFERROR(INDEX(Tableau2[Rechercher],MATCH(ROWS($I$3:I582),Tableau2[Position],0)),"")</f>
        <v>HBD580</v>
      </c>
      <c r="K582" s="18">
        <f>Tableau2[[#This Row],[N°ARTICLE]]</f>
        <v>1580</v>
      </c>
    </row>
    <row r="583" spans="1:11" x14ac:dyDescent="0.25">
      <c r="A583" s="6">
        <v>1581</v>
      </c>
      <c r="B583" t="s">
        <v>1371</v>
      </c>
      <c r="C583" t="s">
        <v>682</v>
      </c>
      <c r="D583" t="s">
        <v>28</v>
      </c>
      <c r="E583">
        <v>1</v>
      </c>
      <c r="F583">
        <v>581</v>
      </c>
      <c r="G583" t="str">
        <f t="shared" si="19"/>
        <v>IBD581</v>
      </c>
      <c r="H583">
        <f t="shared" si="18"/>
        <v>1</v>
      </c>
      <c r="I583">
        <f>IF(H583=1,COUNTIF($H$3:H583,1),"")</f>
        <v>581</v>
      </c>
      <c r="J583" t="str">
        <f>IFERROR(INDEX(Tableau2[Rechercher],MATCH(ROWS($I$3:I583),Tableau2[Position],0)),"")</f>
        <v>IBD581</v>
      </c>
      <c r="K583" s="18">
        <f>Tableau2[[#This Row],[N°ARTICLE]]</f>
        <v>1581</v>
      </c>
    </row>
    <row r="584" spans="1:11" x14ac:dyDescent="0.25">
      <c r="A584" s="6">
        <v>1582</v>
      </c>
      <c r="B584" t="s">
        <v>1372</v>
      </c>
      <c r="C584" t="s">
        <v>683</v>
      </c>
      <c r="D584" t="s">
        <v>28</v>
      </c>
      <c r="E584">
        <v>1</v>
      </c>
      <c r="F584">
        <v>582</v>
      </c>
      <c r="G584" t="str">
        <f t="shared" si="19"/>
        <v>JBD582</v>
      </c>
      <c r="H584">
        <f t="shared" si="18"/>
        <v>1</v>
      </c>
      <c r="I584">
        <f>IF(H584=1,COUNTIF($H$3:H584,1),"")</f>
        <v>582</v>
      </c>
      <c r="J584" t="str">
        <f>IFERROR(INDEX(Tableau2[Rechercher],MATCH(ROWS($I$3:I584),Tableau2[Position],0)),"")</f>
        <v>JBD582</v>
      </c>
      <c r="K584" s="18">
        <f>Tableau2[[#This Row],[N°ARTICLE]]</f>
        <v>1582</v>
      </c>
    </row>
    <row r="585" spans="1:11" x14ac:dyDescent="0.25">
      <c r="A585" s="6">
        <v>1583</v>
      </c>
      <c r="B585" t="s">
        <v>1373</v>
      </c>
      <c r="C585" t="s">
        <v>684</v>
      </c>
      <c r="D585" t="s">
        <v>28</v>
      </c>
      <c r="E585">
        <v>1</v>
      </c>
      <c r="F585">
        <v>583</v>
      </c>
      <c r="G585" t="str">
        <f t="shared" si="19"/>
        <v>KBD583</v>
      </c>
      <c r="H585">
        <f t="shared" si="18"/>
        <v>1</v>
      </c>
      <c r="I585">
        <f>IF(H585=1,COUNTIF($H$3:H585,1),"")</f>
        <v>583</v>
      </c>
      <c r="J585" t="str">
        <f>IFERROR(INDEX(Tableau2[Rechercher],MATCH(ROWS($I$3:I585),Tableau2[Position],0)),"")</f>
        <v>KBD583</v>
      </c>
      <c r="K585" s="18">
        <f>Tableau2[[#This Row],[N°ARTICLE]]</f>
        <v>1583</v>
      </c>
    </row>
    <row r="586" spans="1:11" x14ac:dyDescent="0.25">
      <c r="A586" s="6">
        <v>1584</v>
      </c>
      <c r="B586" t="s">
        <v>1374</v>
      </c>
      <c r="C586" t="s">
        <v>685</v>
      </c>
      <c r="D586" t="s">
        <v>50</v>
      </c>
      <c r="E586">
        <v>1</v>
      </c>
      <c r="F586">
        <v>584</v>
      </c>
      <c r="G586" t="str">
        <f t="shared" si="19"/>
        <v>LBD584</v>
      </c>
      <c r="H586">
        <f t="shared" si="18"/>
        <v>1</v>
      </c>
      <c r="I586">
        <f>IF(H586=1,COUNTIF($H$3:H586,1),"")</f>
        <v>584</v>
      </c>
      <c r="J586" t="str">
        <f>IFERROR(INDEX(Tableau2[Rechercher],MATCH(ROWS($I$3:I586),Tableau2[Position],0)),"")</f>
        <v>LBD584</v>
      </c>
      <c r="K586" s="18">
        <f>Tableau2[[#This Row],[N°ARTICLE]]</f>
        <v>1584</v>
      </c>
    </row>
    <row r="587" spans="1:11" x14ac:dyDescent="0.25">
      <c r="A587" s="6">
        <v>1585</v>
      </c>
      <c r="B587" t="s">
        <v>1375</v>
      </c>
      <c r="C587" t="s">
        <v>686</v>
      </c>
      <c r="D587" t="s">
        <v>50</v>
      </c>
      <c r="E587">
        <v>1</v>
      </c>
      <c r="F587">
        <v>585</v>
      </c>
      <c r="G587" t="str">
        <f t="shared" si="19"/>
        <v>mBD585</v>
      </c>
      <c r="H587">
        <f t="shared" si="18"/>
        <v>1</v>
      </c>
      <c r="I587">
        <f>IF(H587=1,COUNTIF($H$3:H587,1),"")</f>
        <v>585</v>
      </c>
      <c r="J587" t="str">
        <f>IFERROR(INDEX(Tableau2[Rechercher],MATCH(ROWS($I$3:I587),Tableau2[Position],0)),"")</f>
        <v>mBD585</v>
      </c>
      <c r="K587" s="18">
        <f>Tableau2[[#This Row],[N°ARTICLE]]</f>
        <v>1585</v>
      </c>
    </row>
    <row r="588" spans="1:11" x14ac:dyDescent="0.25">
      <c r="A588" s="6">
        <v>1586</v>
      </c>
      <c r="B588" t="s">
        <v>1376</v>
      </c>
      <c r="C588" t="s">
        <v>687</v>
      </c>
      <c r="D588" t="s">
        <v>47</v>
      </c>
      <c r="E588">
        <v>5</v>
      </c>
      <c r="F588">
        <v>586</v>
      </c>
      <c r="G588" t="str">
        <f t="shared" si="19"/>
        <v>nBD586</v>
      </c>
      <c r="H588">
        <f t="shared" si="18"/>
        <v>1</v>
      </c>
      <c r="I588">
        <f>IF(H588=1,COUNTIF($H$3:H588,1),"")</f>
        <v>586</v>
      </c>
      <c r="J588" t="str">
        <f>IFERROR(INDEX(Tableau2[Rechercher],MATCH(ROWS($I$3:I588),Tableau2[Position],0)),"")</f>
        <v>nBD586</v>
      </c>
      <c r="K588" s="18">
        <f>Tableau2[[#This Row],[N°ARTICLE]]</f>
        <v>1586</v>
      </c>
    </row>
    <row r="589" spans="1:11" x14ac:dyDescent="0.25">
      <c r="A589" s="6">
        <v>2000</v>
      </c>
      <c r="B589" t="s">
        <v>1377</v>
      </c>
      <c r="C589" t="s">
        <v>688</v>
      </c>
      <c r="D589" s="9"/>
      <c r="E589" s="9"/>
      <c r="F589">
        <v>587</v>
      </c>
      <c r="G589" t="str">
        <f t="shared" si="19"/>
        <v>OBD587</v>
      </c>
      <c r="H589">
        <f t="shared" si="18"/>
        <v>1</v>
      </c>
      <c r="I589">
        <f>IF(H589=1,COUNTIF($H$3:H589,1),"")</f>
        <v>587</v>
      </c>
      <c r="J589" t="str">
        <f>IFERROR(INDEX(Tableau2[Rechercher],MATCH(ROWS($I$3:I589),Tableau2[Position],0)),"")</f>
        <v>OBD587</v>
      </c>
      <c r="K589" s="18">
        <f>Tableau2[[#This Row],[N°ARTICLE]]</f>
        <v>2000</v>
      </c>
    </row>
    <row r="590" spans="1:11" x14ac:dyDescent="0.25">
      <c r="A590" s="6">
        <v>2001</v>
      </c>
      <c r="B590" t="s">
        <v>1378</v>
      </c>
      <c r="C590" t="s">
        <v>689</v>
      </c>
      <c r="D590" t="s">
        <v>49</v>
      </c>
      <c r="E590">
        <v>5</v>
      </c>
      <c r="F590">
        <v>588</v>
      </c>
      <c r="G590" t="str">
        <f t="shared" si="19"/>
        <v>PBDauteurprésent588</v>
      </c>
      <c r="H590">
        <f t="shared" si="18"/>
        <v>1</v>
      </c>
      <c r="I590">
        <f>IF(H590=1,COUNTIF($H$3:H590,1),"")</f>
        <v>588</v>
      </c>
      <c r="J590" t="str">
        <f>IFERROR(INDEX(Tableau2[Rechercher],MATCH(ROWS($I$3:I590),Tableau2[Position],0)),"")</f>
        <v>PBDauteurprésent588</v>
      </c>
      <c r="K590" s="18">
        <f>Tableau2[[#This Row],[N°ARTICLE]]</f>
        <v>2001</v>
      </c>
    </row>
    <row r="591" spans="1:11" x14ac:dyDescent="0.25">
      <c r="A591" s="6">
        <v>2002</v>
      </c>
      <c r="B591" t="s">
        <v>1379</v>
      </c>
      <c r="C591" t="s">
        <v>690</v>
      </c>
      <c r="D591" t="s">
        <v>49</v>
      </c>
      <c r="E591">
        <v>30</v>
      </c>
      <c r="F591">
        <v>589</v>
      </c>
      <c r="G591" t="str">
        <f t="shared" si="19"/>
        <v>QBDauteurprésent589</v>
      </c>
      <c r="H591">
        <f t="shared" si="18"/>
        <v>1</v>
      </c>
      <c r="I591">
        <f>IF(H591=1,COUNTIF($H$3:H591,1),"")</f>
        <v>589</v>
      </c>
      <c r="J591" t="str">
        <f>IFERROR(INDEX(Tableau2[Rechercher],MATCH(ROWS($I$3:I591),Tableau2[Position],0)),"")</f>
        <v>QBDauteurprésent589</v>
      </c>
      <c r="K591" s="18">
        <f>Tableau2[[#This Row],[N°ARTICLE]]</f>
        <v>2002</v>
      </c>
    </row>
    <row r="592" spans="1:11" x14ac:dyDescent="0.25">
      <c r="A592" s="6">
        <v>2003</v>
      </c>
      <c r="B592" t="s">
        <v>1380</v>
      </c>
      <c r="C592" t="s">
        <v>691</v>
      </c>
      <c r="D592" t="s">
        <v>49</v>
      </c>
      <c r="E592">
        <v>20</v>
      </c>
      <c r="F592">
        <v>590</v>
      </c>
      <c r="G592" t="str">
        <f t="shared" si="19"/>
        <v>RBDauteurprésent590</v>
      </c>
      <c r="H592">
        <f t="shared" si="18"/>
        <v>1</v>
      </c>
      <c r="I592">
        <f>IF(H592=1,COUNTIF($H$3:H592,1),"")</f>
        <v>590</v>
      </c>
      <c r="J592" t="str">
        <f>IFERROR(INDEX(Tableau2[Rechercher],MATCH(ROWS($I$3:I592),Tableau2[Position],0)),"")</f>
        <v>RBDauteurprésent590</v>
      </c>
      <c r="K592" s="18">
        <f>Tableau2[[#This Row],[N°ARTICLE]]</f>
        <v>2003</v>
      </c>
    </row>
    <row r="593" spans="1:11" x14ac:dyDescent="0.25">
      <c r="A593" s="6">
        <v>2004</v>
      </c>
      <c r="B593" t="s">
        <v>1381</v>
      </c>
      <c r="C593" t="s">
        <v>692</v>
      </c>
      <c r="D593" t="s">
        <v>49</v>
      </c>
      <c r="E593">
        <v>5</v>
      </c>
      <c r="F593">
        <v>591</v>
      </c>
      <c r="G593" t="str">
        <f t="shared" si="19"/>
        <v>SBDauteurprésent591</v>
      </c>
      <c r="H593">
        <f t="shared" si="18"/>
        <v>1</v>
      </c>
      <c r="I593">
        <f>IF(H593=1,COUNTIF($H$3:H593,1),"")</f>
        <v>591</v>
      </c>
      <c r="J593" t="str">
        <f>IFERROR(INDEX(Tableau2[Rechercher],MATCH(ROWS($I$3:I593),Tableau2[Position],0)),"")</f>
        <v>SBDauteurprésent591</v>
      </c>
      <c r="K593" s="18">
        <f>Tableau2[[#This Row],[N°ARTICLE]]</f>
        <v>2004</v>
      </c>
    </row>
    <row r="594" spans="1:11" x14ac:dyDescent="0.25">
      <c r="A594" s="6">
        <v>2005</v>
      </c>
      <c r="B594" t="s">
        <v>1382</v>
      </c>
      <c r="C594" t="s">
        <v>693</v>
      </c>
      <c r="D594" t="s">
        <v>49</v>
      </c>
      <c r="E594">
        <v>5</v>
      </c>
      <c r="F594">
        <v>592</v>
      </c>
      <c r="G594" t="str">
        <f t="shared" si="19"/>
        <v>TBDauteurprésent592</v>
      </c>
      <c r="H594">
        <f t="shared" si="18"/>
        <v>1</v>
      </c>
      <c r="I594">
        <f>IF(H594=1,COUNTIF($H$3:H594,1),"")</f>
        <v>592</v>
      </c>
      <c r="J594" t="str">
        <f>IFERROR(INDEX(Tableau2[Rechercher],MATCH(ROWS($I$3:I594),Tableau2[Position],0)),"")</f>
        <v>TBDauteurprésent592</v>
      </c>
      <c r="K594" s="18">
        <f>Tableau2[[#This Row],[N°ARTICLE]]</f>
        <v>2005</v>
      </c>
    </row>
    <row r="595" spans="1:11" x14ac:dyDescent="0.25">
      <c r="A595" s="6">
        <v>2006</v>
      </c>
      <c r="B595" t="s">
        <v>1383</v>
      </c>
      <c r="C595" t="s">
        <v>694</v>
      </c>
      <c r="D595" t="s">
        <v>28</v>
      </c>
      <c r="E595">
        <v>10</v>
      </c>
      <c r="F595">
        <v>593</v>
      </c>
      <c r="G595" t="str">
        <f t="shared" si="19"/>
        <v>UBDauteurprésent593</v>
      </c>
      <c r="H595">
        <f t="shared" si="18"/>
        <v>1</v>
      </c>
      <c r="I595">
        <f>IF(H595=1,COUNTIF($H$3:H595,1),"")</f>
        <v>593</v>
      </c>
      <c r="J595" t="str">
        <f>IFERROR(INDEX(Tableau2[Rechercher],MATCH(ROWS($I$3:I595),Tableau2[Position],0)),"")</f>
        <v>UBDauteurprésent593</v>
      </c>
      <c r="K595" s="18">
        <f>Tableau2[[#This Row],[N°ARTICLE]]</f>
        <v>2006</v>
      </c>
    </row>
    <row r="596" spans="1:11" x14ac:dyDescent="0.25">
      <c r="A596" s="6">
        <v>2007</v>
      </c>
      <c r="B596" t="s">
        <v>1384</v>
      </c>
      <c r="C596" t="s">
        <v>695</v>
      </c>
      <c r="D596" t="s">
        <v>49</v>
      </c>
      <c r="E596">
        <v>5</v>
      </c>
      <c r="F596">
        <v>594</v>
      </c>
      <c r="G596" t="str">
        <f t="shared" si="19"/>
        <v>VBDauteurprésent594</v>
      </c>
      <c r="H596">
        <f t="shared" si="18"/>
        <v>1</v>
      </c>
      <c r="I596">
        <f>IF(H596=1,COUNTIF($H$3:H596,1),"")</f>
        <v>594</v>
      </c>
      <c r="J596" t="str">
        <f>IFERROR(INDEX(Tableau2[Rechercher],MATCH(ROWS($I$3:I596),Tableau2[Position],0)),"")</f>
        <v>VBDauteurprésent594</v>
      </c>
      <c r="K596" s="18">
        <f>Tableau2[[#This Row],[N°ARTICLE]]</f>
        <v>2007</v>
      </c>
    </row>
    <row r="597" spans="1:11" x14ac:dyDescent="0.25">
      <c r="A597" s="6">
        <v>2008</v>
      </c>
      <c r="B597" t="s">
        <v>1385</v>
      </c>
      <c r="C597" t="s">
        <v>696</v>
      </c>
      <c r="D597" t="s">
        <v>45</v>
      </c>
      <c r="E597">
        <v>10</v>
      </c>
      <c r="F597">
        <v>595</v>
      </c>
      <c r="G597" t="str">
        <f t="shared" si="19"/>
        <v>WBDauteurprésent595</v>
      </c>
      <c r="H597">
        <f t="shared" si="18"/>
        <v>1</v>
      </c>
      <c r="I597">
        <f>IF(H597=1,COUNTIF($H$3:H597,1),"")</f>
        <v>595</v>
      </c>
      <c r="J597" t="str">
        <f>IFERROR(INDEX(Tableau2[Rechercher],MATCH(ROWS($I$3:I597),Tableau2[Position],0)),"")</f>
        <v>WBDauteurprésent595</v>
      </c>
      <c r="K597" s="18">
        <f>Tableau2[[#This Row],[N°ARTICLE]]</f>
        <v>2008</v>
      </c>
    </row>
    <row r="598" spans="1:11" x14ac:dyDescent="0.25">
      <c r="A598" s="6">
        <v>2009</v>
      </c>
      <c r="B598" t="s">
        <v>1386</v>
      </c>
      <c r="C598" t="s">
        <v>697</v>
      </c>
      <c r="D598" t="s">
        <v>45</v>
      </c>
      <c r="E598">
        <v>10</v>
      </c>
      <c r="F598">
        <v>596</v>
      </c>
      <c r="G598" t="str">
        <f t="shared" si="19"/>
        <v>XBDauteurprésent596</v>
      </c>
      <c r="H598">
        <f t="shared" si="18"/>
        <v>1</v>
      </c>
      <c r="I598">
        <f>IF(H598=1,COUNTIF($H$3:H598,1),"")</f>
        <v>596</v>
      </c>
      <c r="J598" t="str">
        <f>IFERROR(INDEX(Tableau2[Rechercher],MATCH(ROWS($I$3:I598),Tableau2[Position],0)),"")</f>
        <v>XBDauteurprésent596</v>
      </c>
      <c r="K598" s="18">
        <f>Tableau2[[#This Row],[N°ARTICLE]]</f>
        <v>2009</v>
      </c>
    </row>
    <row r="599" spans="1:11" x14ac:dyDescent="0.25">
      <c r="A599" s="6">
        <v>2010</v>
      </c>
      <c r="B599" t="s">
        <v>1387</v>
      </c>
      <c r="C599" t="s">
        <v>698</v>
      </c>
      <c r="D599" t="s">
        <v>45</v>
      </c>
      <c r="E599">
        <v>10</v>
      </c>
      <c r="F599">
        <v>597</v>
      </c>
      <c r="G599" t="str">
        <f t="shared" si="19"/>
        <v>YBDauteurprésent597</v>
      </c>
      <c r="H599">
        <f t="shared" si="18"/>
        <v>1</v>
      </c>
      <c r="I599">
        <f>IF(H599=1,COUNTIF($H$3:H599,1),"")</f>
        <v>597</v>
      </c>
      <c r="J599" t="str">
        <f>IFERROR(INDEX(Tableau2[Rechercher],MATCH(ROWS($I$3:I599),Tableau2[Position],0)),"")</f>
        <v>YBDauteurprésent597</v>
      </c>
      <c r="K599" s="18">
        <f>Tableau2[[#This Row],[N°ARTICLE]]</f>
        <v>2010</v>
      </c>
    </row>
    <row r="600" spans="1:11" x14ac:dyDescent="0.25">
      <c r="A600" s="6">
        <v>2011</v>
      </c>
      <c r="B600" t="s">
        <v>1388</v>
      </c>
      <c r="C600" t="s">
        <v>699</v>
      </c>
      <c r="D600" t="s">
        <v>73</v>
      </c>
      <c r="E600">
        <v>15</v>
      </c>
      <c r="F600">
        <v>598</v>
      </c>
      <c r="G600" t="str">
        <f t="shared" si="19"/>
        <v>ZBDauteurprésent598</v>
      </c>
      <c r="H600">
        <f t="shared" si="18"/>
        <v>1</v>
      </c>
      <c r="I600">
        <f>IF(H600=1,COUNTIF($H$3:H600,1),"")</f>
        <v>598</v>
      </c>
      <c r="J600" t="str">
        <f>IFERROR(INDEX(Tableau2[Rechercher],MATCH(ROWS($I$3:I600),Tableau2[Position],0)),"")</f>
        <v>ZBDauteurprésent598</v>
      </c>
      <c r="K600" s="18">
        <f>Tableau2[[#This Row],[N°ARTICLE]]</f>
        <v>2011</v>
      </c>
    </row>
    <row r="601" spans="1:11" x14ac:dyDescent="0.25">
      <c r="A601" s="6">
        <v>2012</v>
      </c>
      <c r="B601" t="s">
        <v>1389</v>
      </c>
      <c r="C601" t="s">
        <v>700</v>
      </c>
      <c r="D601" t="s">
        <v>39</v>
      </c>
      <c r="E601">
        <v>5</v>
      </c>
      <c r="F601">
        <v>599</v>
      </c>
      <c r="G601" t="str">
        <f t="shared" si="19"/>
        <v>ABDauteurprésent599</v>
      </c>
      <c r="H601">
        <f t="shared" si="18"/>
        <v>1</v>
      </c>
      <c r="I601">
        <f>IF(H601=1,COUNTIF($H$3:H601,1),"")</f>
        <v>599</v>
      </c>
      <c r="J601" t="str">
        <f>IFERROR(INDEX(Tableau2[Rechercher],MATCH(ROWS($I$3:I601),Tableau2[Position],0)),"")</f>
        <v>ABDauteurprésent599</v>
      </c>
      <c r="K601" s="18">
        <f>Tableau2[[#This Row],[N°ARTICLE]]</f>
        <v>2012</v>
      </c>
    </row>
    <row r="602" spans="1:11" x14ac:dyDescent="0.25">
      <c r="A602" s="6">
        <v>2013</v>
      </c>
      <c r="B602" t="s">
        <v>1390</v>
      </c>
      <c r="C602" t="s">
        <v>701</v>
      </c>
      <c r="D602" t="s">
        <v>39</v>
      </c>
      <c r="E602">
        <v>5</v>
      </c>
      <c r="F602">
        <v>600</v>
      </c>
      <c r="G602" t="str">
        <f t="shared" si="19"/>
        <v>BBDauteurprésent600</v>
      </c>
      <c r="H602">
        <f t="shared" si="18"/>
        <v>1</v>
      </c>
      <c r="I602">
        <f>IF(H602=1,COUNTIF($H$3:H602,1),"")</f>
        <v>600</v>
      </c>
      <c r="J602" t="str">
        <f>IFERROR(INDEX(Tableau2[Rechercher],MATCH(ROWS($I$3:I602),Tableau2[Position],0)),"")</f>
        <v>BBDauteurprésent600</v>
      </c>
      <c r="K602" s="18">
        <f>Tableau2[[#This Row],[N°ARTICLE]]</f>
        <v>2013</v>
      </c>
    </row>
    <row r="603" spans="1:11" x14ac:dyDescent="0.25">
      <c r="A603" s="6">
        <v>2014</v>
      </c>
      <c r="B603" t="s">
        <v>1391</v>
      </c>
      <c r="C603" t="s">
        <v>702</v>
      </c>
      <c r="D603" t="s">
        <v>39</v>
      </c>
      <c r="E603">
        <v>5</v>
      </c>
      <c r="F603">
        <v>601</v>
      </c>
      <c r="G603" t="str">
        <f t="shared" si="19"/>
        <v>CBDauteurprésent601</v>
      </c>
      <c r="H603">
        <f t="shared" si="18"/>
        <v>1</v>
      </c>
      <c r="I603">
        <f>IF(H603=1,COUNTIF($H$3:H603,1),"")</f>
        <v>601</v>
      </c>
      <c r="J603" t="str">
        <f>IFERROR(INDEX(Tableau2[Rechercher],MATCH(ROWS($I$3:I603),Tableau2[Position],0)),"")</f>
        <v>CBDauteurprésent601</v>
      </c>
      <c r="K603" s="18">
        <f>Tableau2[[#This Row],[N°ARTICLE]]</f>
        <v>2014</v>
      </c>
    </row>
    <row r="604" spans="1:11" x14ac:dyDescent="0.25">
      <c r="A604" s="6">
        <v>2015</v>
      </c>
      <c r="B604" t="s">
        <v>1392</v>
      </c>
      <c r="C604" t="s">
        <v>703</v>
      </c>
      <c r="D604" t="s">
        <v>39</v>
      </c>
      <c r="E604">
        <v>5</v>
      </c>
      <c r="F604">
        <v>602</v>
      </c>
      <c r="G604" t="str">
        <f t="shared" si="19"/>
        <v>DBDauteurprésent602</v>
      </c>
      <c r="H604">
        <f t="shared" si="18"/>
        <v>1</v>
      </c>
      <c r="I604">
        <f>IF(H604=1,COUNTIF($H$3:H604,1),"")</f>
        <v>602</v>
      </c>
      <c r="J604" t="str">
        <f>IFERROR(INDEX(Tableau2[Rechercher],MATCH(ROWS($I$3:I604),Tableau2[Position],0)),"")</f>
        <v>DBDauteurprésent602</v>
      </c>
      <c r="K604" s="18">
        <f>Tableau2[[#This Row],[N°ARTICLE]]</f>
        <v>2015</v>
      </c>
    </row>
    <row r="605" spans="1:11" x14ac:dyDescent="0.25">
      <c r="A605" s="6">
        <v>2016</v>
      </c>
      <c r="B605" t="s">
        <v>1393</v>
      </c>
      <c r="C605" t="s">
        <v>704</v>
      </c>
      <c r="D605" t="s">
        <v>39</v>
      </c>
      <c r="E605">
        <v>15</v>
      </c>
      <c r="F605">
        <v>603</v>
      </c>
      <c r="G605" t="str">
        <f t="shared" si="19"/>
        <v>EBDauteurprésent603</v>
      </c>
      <c r="H605">
        <f t="shared" si="18"/>
        <v>1</v>
      </c>
      <c r="I605">
        <f>IF(H605=1,COUNTIF($H$3:H605,1),"")</f>
        <v>603</v>
      </c>
      <c r="J605" t="str">
        <f>IFERROR(INDEX(Tableau2[Rechercher],MATCH(ROWS($I$3:I605),Tableau2[Position],0)),"")</f>
        <v>EBDauteurprésent603</v>
      </c>
      <c r="K605" s="18">
        <f>Tableau2[[#This Row],[N°ARTICLE]]</f>
        <v>2016</v>
      </c>
    </row>
    <row r="606" spans="1:11" x14ac:dyDescent="0.25">
      <c r="A606" s="6">
        <v>2017</v>
      </c>
      <c r="B606" t="s">
        <v>1394</v>
      </c>
      <c r="C606" t="s">
        <v>705</v>
      </c>
      <c r="D606" t="s">
        <v>74</v>
      </c>
      <c r="E606">
        <v>25</v>
      </c>
      <c r="F606">
        <v>604</v>
      </c>
      <c r="G606" t="str">
        <f t="shared" si="19"/>
        <v>FBDauteurprésent604</v>
      </c>
      <c r="H606">
        <f t="shared" si="18"/>
        <v>1</v>
      </c>
      <c r="I606">
        <f>IF(H606=1,COUNTIF($H$3:H606,1),"")</f>
        <v>604</v>
      </c>
      <c r="J606" t="str">
        <f>IFERROR(INDEX(Tableau2[Rechercher],MATCH(ROWS($I$3:I606),Tableau2[Position],0)),"")</f>
        <v>FBDauteurprésent604</v>
      </c>
      <c r="K606" s="18">
        <f>Tableau2[[#This Row],[N°ARTICLE]]</f>
        <v>2017</v>
      </c>
    </row>
    <row r="607" spans="1:11" x14ac:dyDescent="0.25">
      <c r="A607" s="6">
        <v>2018</v>
      </c>
      <c r="B607" t="s">
        <v>1395</v>
      </c>
      <c r="C607" t="s">
        <v>706</v>
      </c>
      <c r="D607" t="s">
        <v>75</v>
      </c>
      <c r="E607">
        <v>20</v>
      </c>
      <c r="F607">
        <v>605</v>
      </c>
      <c r="G607" t="str">
        <f t="shared" si="19"/>
        <v>GBDauteurprésent605</v>
      </c>
      <c r="H607">
        <f t="shared" si="18"/>
        <v>1</v>
      </c>
      <c r="I607">
        <f>IF(H607=1,COUNTIF($H$3:H607,1),"")</f>
        <v>605</v>
      </c>
      <c r="J607" t="str">
        <f>IFERROR(INDEX(Tableau2[Rechercher],MATCH(ROWS($I$3:I607),Tableau2[Position],0)),"")</f>
        <v>GBDauteurprésent605</v>
      </c>
      <c r="K607" s="18">
        <f>Tableau2[[#This Row],[N°ARTICLE]]</f>
        <v>2018</v>
      </c>
    </row>
    <row r="608" spans="1:11" x14ac:dyDescent="0.25">
      <c r="A608" s="6">
        <v>2019</v>
      </c>
      <c r="B608" t="s">
        <v>1396</v>
      </c>
      <c r="C608" t="s">
        <v>707</v>
      </c>
      <c r="D608" t="s">
        <v>45</v>
      </c>
      <c r="E608">
        <v>20</v>
      </c>
      <c r="F608">
        <v>606</v>
      </c>
      <c r="G608" t="str">
        <f t="shared" si="19"/>
        <v>HBDauteurprésent606</v>
      </c>
      <c r="H608">
        <f t="shared" si="18"/>
        <v>1</v>
      </c>
      <c r="I608">
        <f>IF(H608=1,COUNTIF($H$3:H608,1),"")</f>
        <v>606</v>
      </c>
      <c r="J608" t="str">
        <f>IFERROR(INDEX(Tableau2[Rechercher],MATCH(ROWS($I$3:I608),Tableau2[Position],0)),"")</f>
        <v>HBDauteurprésent606</v>
      </c>
      <c r="K608" s="18">
        <f>Tableau2[[#This Row],[N°ARTICLE]]</f>
        <v>2019</v>
      </c>
    </row>
    <row r="609" spans="1:11" x14ac:dyDescent="0.25">
      <c r="A609" s="6">
        <v>2020</v>
      </c>
      <c r="B609" t="s">
        <v>1397</v>
      </c>
      <c r="C609" t="s">
        <v>708</v>
      </c>
      <c r="D609" t="s">
        <v>24</v>
      </c>
      <c r="E609">
        <v>10</v>
      </c>
      <c r="F609">
        <v>607</v>
      </c>
      <c r="G609" t="str">
        <f t="shared" si="19"/>
        <v>IBDauteurprésent607</v>
      </c>
      <c r="H609">
        <f t="shared" si="18"/>
        <v>1</v>
      </c>
      <c r="I609">
        <f>IF(H609=1,COUNTIF($H$3:H609,1),"")</f>
        <v>607</v>
      </c>
      <c r="J609" t="str">
        <f>IFERROR(INDEX(Tableau2[Rechercher],MATCH(ROWS($I$3:I609),Tableau2[Position],0)),"")</f>
        <v>IBDauteurprésent607</v>
      </c>
      <c r="K609" s="18">
        <f>Tableau2[[#This Row],[N°ARTICLE]]</f>
        <v>2020</v>
      </c>
    </row>
    <row r="610" spans="1:11" x14ac:dyDescent="0.25">
      <c r="A610" s="6">
        <v>2021</v>
      </c>
      <c r="B610" t="s">
        <v>1398</v>
      </c>
      <c r="C610" t="s">
        <v>709</v>
      </c>
      <c r="D610" t="s">
        <v>24</v>
      </c>
      <c r="E610">
        <v>10</v>
      </c>
      <c r="F610">
        <v>608</v>
      </c>
      <c r="G610" t="str">
        <f t="shared" si="19"/>
        <v>JBDauteurprésent608</v>
      </c>
      <c r="H610">
        <f t="shared" si="18"/>
        <v>1</v>
      </c>
      <c r="I610">
        <f>IF(H610=1,COUNTIF($H$3:H610,1),"")</f>
        <v>608</v>
      </c>
      <c r="J610" t="str">
        <f>IFERROR(INDEX(Tableau2[Rechercher],MATCH(ROWS($I$3:I610),Tableau2[Position],0)),"")</f>
        <v>JBDauteurprésent608</v>
      </c>
      <c r="K610" s="18">
        <f>Tableau2[[#This Row],[N°ARTICLE]]</f>
        <v>2021</v>
      </c>
    </row>
    <row r="611" spans="1:11" x14ac:dyDescent="0.25">
      <c r="A611" s="6">
        <v>2022</v>
      </c>
      <c r="B611" t="s">
        <v>1399</v>
      </c>
      <c r="C611" t="s">
        <v>710</v>
      </c>
      <c r="D611" t="s">
        <v>24</v>
      </c>
      <c r="E611">
        <v>12</v>
      </c>
      <c r="F611">
        <v>609</v>
      </c>
      <c r="G611" t="str">
        <f t="shared" si="19"/>
        <v>KBDauteurprésent609</v>
      </c>
      <c r="H611">
        <f t="shared" si="18"/>
        <v>1</v>
      </c>
      <c r="I611">
        <f>IF(H611=1,COUNTIF($H$3:H611,1),"")</f>
        <v>609</v>
      </c>
      <c r="J611" t="str">
        <f>IFERROR(INDEX(Tableau2[Rechercher],MATCH(ROWS($I$3:I611),Tableau2[Position],0)),"")</f>
        <v>KBDauteurprésent609</v>
      </c>
      <c r="K611" s="18">
        <f>Tableau2[[#This Row],[N°ARTICLE]]</f>
        <v>2022</v>
      </c>
    </row>
    <row r="612" spans="1:11" x14ac:dyDescent="0.25">
      <c r="A612" s="6">
        <v>2023</v>
      </c>
      <c r="B612" t="s">
        <v>1400</v>
      </c>
      <c r="C612" t="s">
        <v>711</v>
      </c>
      <c r="D612" t="s">
        <v>24</v>
      </c>
      <c r="E612">
        <v>15</v>
      </c>
      <c r="F612">
        <v>610</v>
      </c>
      <c r="G612" t="str">
        <f t="shared" si="19"/>
        <v>LBDauteurprésent610</v>
      </c>
      <c r="H612">
        <f t="shared" si="18"/>
        <v>1</v>
      </c>
      <c r="I612">
        <f>IF(H612=1,COUNTIF($H$3:H612,1),"")</f>
        <v>610</v>
      </c>
      <c r="J612" t="str">
        <f>IFERROR(INDEX(Tableau2[Rechercher],MATCH(ROWS($I$3:I612),Tableau2[Position],0)),"")</f>
        <v>LBDauteurprésent610</v>
      </c>
      <c r="K612" s="18">
        <f>Tableau2[[#This Row],[N°ARTICLE]]</f>
        <v>2023</v>
      </c>
    </row>
    <row r="613" spans="1:11" x14ac:dyDescent="0.25">
      <c r="A613" s="6">
        <v>2024</v>
      </c>
      <c r="B613" t="s">
        <v>1401</v>
      </c>
      <c r="C613" t="s">
        <v>712</v>
      </c>
      <c r="D613" t="s">
        <v>24</v>
      </c>
      <c r="E613">
        <v>15</v>
      </c>
      <c r="F613">
        <v>611</v>
      </c>
      <c r="G613" t="str">
        <f t="shared" si="19"/>
        <v>mBDauteurprésent611</v>
      </c>
      <c r="H613">
        <f t="shared" si="18"/>
        <v>1</v>
      </c>
      <c r="I613">
        <f>IF(H613=1,COUNTIF($H$3:H613,1),"")</f>
        <v>611</v>
      </c>
      <c r="J613" t="str">
        <f>IFERROR(INDEX(Tableau2[Rechercher],MATCH(ROWS($I$3:I613),Tableau2[Position],0)),"")</f>
        <v>mBDauteurprésent611</v>
      </c>
      <c r="K613" s="18">
        <f>Tableau2[[#This Row],[N°ARTICLE]]</f>
        <v>2024</v>
      </c>
    </row>
    <row r="614" spans="1:11" x14ac:dyDescent="0.25">
      <c r="A614" s="6">
        <v>2025</v>
      </c>
      <c r="B614" t="s">
        <v>1402</v>
      </c>
      <c r="C614" t="s">
        <v>713</v>
      </c>
      <c r="D614" t="s">
        <v>29</v>
      </c>
      <c r="E614">
        <v>10</v>
      </c>
      <c r="F614">
        <v>612</v>
      </c>
      <c r="G614" t="str">
        <f t="shared" si="19"/>
        <v>nBDauteurprésent612</v>
      </c>
      <c r="H614">
        <f t="shared" si="18"/>
        <v>1</v>
      </c>
      <c r="I614">
        <f>IF(H614=1,COUNTIF($H$3:H614,1),"")</f>
        <v>612</v>
      </c>
      <c r="J614" t="str">
        <f>IFERROR(INDEX(Tableau2[Rechercher],MATCH(ROWS($I$3:I614),Tableau2[Position],0)),"")</f>
        <v>nBDauteurprésent612</v>
      </c>
      <c r="K614" s="18">
        <f>Tableau2[[#This Row],[N°ARTICLE]]</f>
        <v>2025</v>
      </c>
    </row>
    <row r="615" spans="1:11" x14ac:dyDescent="0.25">
      <c r="A615" s="6">
        <v>2026</v>
      </c>
      <c r="B615" t="s">
        <v>1403</v>
      </c>
      <c r="C615" t="s">
        <v>714</v>
      </c>
      <c r="D615" t="s">
        <v>49</v>
      </c>
      <c r="E615">
        <v>5</v>
      </c>
      <c r="F615">
        <v>613</v>
      </c>
      <c r="G615" t="str">
        <f t="shared" si="19"/>
        <v>OBDauteurprésent613</v>
      </c>
      <c r="H615">
        <f t="shared" si="18"/>
        <v>1</v>
      </c>
      <c r="I615">
        <f>IF(H615=1,COUNTIF($H$3:H615,1),"")</f>
        <v>613</v>
      </c>
      <c r="J615" t="str">
        <f>IFERROR(INDEX(Tableau2[Rechercher],MATCH(ROWS($I$3:I615),Tableau2[Position],0)),"")</f>
        <v>OBDauteurprésent613</v>
      </c>
      <c r="K615" s="18">
        <f>Tableau2[[#This Row],[N°ARTICLE]]</f>
        <v>2026</v>
      </c>
    </row>
    <row r="616" spans="1:11" x14ac:dyDescent="0.25">
      <c r="A616" s="6">
        <v>2027</v>
      </c>
      <c r="B616" t="s">
        <v>1404</v>
      </c>
      <c r="C616" t="s">
        <v>715</v>
      </c>
      <c r="D616" t="s">
        <v>26</v>
      </c>
      <c r="E616">
        <v>2</v>
      </c>
      <c r="F616">
        <v>614</v>
      </c>
      <c r="G616" t="str">
        <f t="shared" si="19"/>
        <v>PBDauteurprésent614</v>
      </c>
      <c r="H616">
        <f t="shared" si="18"/>
        <v>1</v>
      </c>
      <c r="I616">
        <f>IF(H616=1,COUNTIF($H$3:H616,1),"")</f>
        <v>614</v>
      </c>
      <c r="J616" t="str">
        <f>IFERROR(INDEX(Tableau2[Rechercher],MATCH(ROWS($I$3:I616),Tableau2[Position],0)),"")</f>
        <v>PBDauteurprésent614</v>
      </c>
      <c r="K616" s="18">
        <f>Tableau2[[#This Row],[N°ARTICLE]]</f>
        <v>2027</v>
      </c>
    </row>
    <row r="617" spans="1:11" x14ac:dyDescent="0.25">
      <c r="A617" s="6">
        <v>2028</v>
      </c>
      <c r="B617" t="s">
        <v>1405</v>
      </c>
      <c r="C617" t="s">
        <v>716</v>
      </c>
      <c r="D617" t="s">
        <v>74</v>
      </c>
      <c r="E617">
        <v>10</v>
      </c>
      <c r="F617">
        <v>615</v>
      </c>
      <c r="G617" t="str">
        <f t="shared" si="19"/>
        <v>QBDauteurprésent615</v>
      </c>
      <c r="H617">
        <f t="shared" si="18"/>
        <v>1</v>
      </c>
      <c r="I617">
        <f>IF(H617=1,COUNTIF($H$3:H617,1),"")</f>
        <v>615</v>
      </c>
      <c r="J617" t="str">
        <f>IFERROR(INDEX(Tableau2[Rechercher],MATCH(ROWS($I$3:I617),Tableau2[Position],0)),"")</f>
        <v>QBDauteurprésent615</v>
      </c>
      <c r="K617" s="18">
        <f>Tableau2[[#This Row],[N°ARTICLE]]</f>
        <v>2028</v>
      </c>
    </row>
    <row r="618" spans="1:11" x14ac:dyDescent="0.25">
      <c r="A618" s="6">
        <v>2029</v>
      </c>
      <c r="B618" t="s">
        <v>1406</v>
      </c>
      <c r="C618" t="s">
        <v>717</v>
      </c>
      <c r="D618" t="s">
        <v>55</v>
      </c>
      <c r="E618">
        <v>20</v>
      </c>
      <c r="F618">
        <v>616</v>
      </c>
      <c r="G618" t="str">
        <f t="shared" si="19"/>
        <v>RBDauteurprésent616</v>
      </c>
      <c r="H618">
        <f t="shared" si="18"/>
        <v>1</v>
      </c>
      <c r="I618">
        <f>IF(H618=1,COUNTIF($H$3:H618,1),"")</f>
        <v>616</v>
      </c>
      <c r="J618" t="str">
        <f>IFERROR(INDEX(Tableau2[Rechercher],MATCH(ROWS($I$3:I618),Tableau2[Position],0)),"")</f>
        <v>RBDauteurprésent616</v>
      </c>
      <c r="K618" s="18">
        <f>Tableau2[[#This Row],[N°ARTICLE]]</f>
        <v>2029</v>
      </c>
    </row>
    <row r="619" spans="1:11" x14ac:dyDescent="0.25">
      <c r="A619" s="6">
        <v>2030</v>
      </c>
      <c r="B619" t="s">
        <v>1407</v>
      </c>
      <c r="C619" t="s">
        <v>718</v>
      </c>
      <c r="D619" t="s">
        <v>55</v>
      </c>
      <c r="E619">
        <v>20</v>
      </c>
      <c r="F619">
        <v>617</v>
      </c>
      <c r="G619" t="str">
        <f t="shared" si="19"/>
        <v>SBDauteurprésent617</v>
      </c>
      <c r="H619">
        <f t="shared" si="18"/>
        <v>1</v>
      </c>
      <c r="I619">
        <f>IF(H619=1,COUNTIF($H$3:H619,1),"")</f>
        <v>617</v>
      </c>
      <c r="J619" t="str">
        <f>IFERROR(INDEX(Tableau2[Rechercher],MATCH(ROWS($I$3:I619),Tableau2[Position],0)),"")</f>
        <v>SBDauteurprésent617</v>
      </c>
      <c r="K619" s="18">
        <f>Tableau2[[#This Row],[N°ARTICLE]]</f>
        <v>2030</v>
      </c>
    </row>
    <row r="620" spans="1:11" x14ac:dyDescent="0.25">
      <c r="A620" s="6">
        <v>2031</v>
      </c>
      <c r="B620" t="s">
        <v>1408</v>
      </c>
      <c r="C620" t="s">
        <v>719</v>
      </c>
      <c r="D620" t="s">
        <v>26</v>
      </c>
      <c r="E620">
        <v>10</v>
      </c>
      <c r="F620">
        <v>618</v>
      </c>
      <c r="G620" t="str">
        <f t="shared" si="19"/>
        <v>TBDauteurprésent618</v>
      </c>
      <c r="H620">
        <f t="shared" si="18"/>
        <v>1</v>
      </c>
      <c r="I620">
        <f>IF(H620=1,COUNTIF($H$3:H620,1),"")</f>
        <v>618</v>
      </c>
      <c r="J620" t="str">
        <f>IFERROR(INDEX(Tableau2[Rechercher],MATCH(ROWS($I$3:I620),Tableau2[Position],0)),"")</f>
        <v>TBDauteurprésent618</v>
      </c>
      <c r="K620" s="18">
        <f>Tableau2[[#This Row],[N°ARTICLE]]</f>
        <v>2031</v>
      </c>
    </row>
    <row r="621" spans="1:11" x14ac:dyDescent="0.25">
      <c r="A621" s="6">
        <v>2032</v>
      </c>
      <c r="B621" t="s">
        <v>1409</v>
      </c>
      <c r="C621" t="s">
        <v>720</v>
      </c>
      <c r="D621" t="s">
        <v>76</v>
      </c>
      <c r="E621">
        <v>10</v>
      </c>
      <c r="F621">
        <v>619</v>
      </c>
      <c r="G621" t="str">
        <f t="shared" si="19"/>
        <v>UBDauteurprésent619</v>
      </c>
      <c r="H621">
        <f t="shared" si="18"/>
        <v>1</v>
      </c>
      <c r="I621">
        <f>IF(H621=1,COUNTIF($H$3:H621,1),"")</f>
        <v>619</v>
      </c>
      <c r="J621" t="str">
        <f>IFERROR(INDEX(Tableau2[Rechercher],MATCH(ROWS($I$3:I621),Tableau2[Position],0)),"")</f>
        <v>UBDauteurprésent619</v>
      </c>
      <c r="K621" s="18">
        <f>Tableau2[[#This Row],[N°ARTICLE]]</f>
        <v>2032</v>
      </c>
    </row>
    <row r="622" spans="1:11" x14ac:dyDescent="0.25">
      <c r="A622" s="6">
        <v>2033</v>
      </c>
      <c r="B622" t="s">
        <v>1410</v>
      </c>
      <c r="C622" t="s">
        <v>721</v>
      </c>
      <c r="D622" t="s">
        <v>76</v>
      </c>
      <c r="E622">
        <v>10</v>
      </c>
      <c r="F622">
        <v>620</v>
      </c>
      <c r="G622" t="str">
        <f t="shared" si="19"/>
        <v>VBDauteurprésent620</v>
      </c>
      <c r="H622">
        <f t="shared" si="18"/>
        <v>1</v>
      </c>
      <c r="I622">
        <f>IF(H622=1,COUNTIF($H$3:H622,1),"")</f>
        <v>620</v>
      </c>
      <c r="J622" t="str">
        <f>IFERROR(INDEX(Tableau2[Rechercher],MATCH(ROWS($I$3:I622),Tableau2[Position],0)),"")</f>
        <v>VBDauteurprésent620</v>
      </c>
      <c r="K622" s="18">
        <f>Tableau2[[#This Row],[N°ARTICLE]]</f>
        <v>2033</v>
      </c>
    </row>
    <row r="623" spans="1:11" x14ac:dyDescent="0.25">
      <c r="A623" s="6">
        <v>2034</v>
      </c>
      <c r="B623" t="s">
        <v>1411</v>
      </c>
      <c r="C623" t="s">
        <v>722</v>
      </c>
      <c r="D623" t="s">
        <v>77</v>
      </c>
      <c r="E623">
        <v>5</v>
      </c>
      <c r="F623">
        <v>621</v>
      </c>
      <c r="G623" t="str">
        <f t="shared" si="19"/>
        <v>WBDauteurprésent621</v>
      </c>
      <c r="H623">
        <f t="shared" si="18"/>
        <v>1</v>
      </c>
      <c r="I623">
        <f>IF(H623=1,COUNTIF($H$3:H623,1),"")</f>
        <v>621</v>
      </c>
      <c r="J623" t="str">
        <f>IFERROR(INDEX(Tableau2[Rechercher],MATCH(ROWS($I$3:I623),Tableau2[Position],0)),"")</f>
        <v>WBDauteurprésent621</v>
      </c>
      <c r="K623" s="18">
        <f>Tableau2[[#This Row],[N°ARTICLE]]</f>
        <v>2034</v>
      </c>
    </row>
    <row r="624" spans="1:11" x14ac:dyDescent="0.25">
      <c r="A624" s="6">
        <v>2035</v>
      </c>
      <c r="B624" t="s">
        <v>1412</v>
      </c>
      <c r="C624" t="s">
        <v>723</v>
      </c>
      <c r="D624" t="s">
        <v>55</v>
      </c>
      <c r="E624">
        <v>10</v>
      </c>
      <c r="F624">
        <v>622</v>
      </c>
      <c r="G624" t="str">
        <f t="shared" si="19"/>
        <v>XBDauteurprésent622</v>
      </c>
      <c r="H624">
        <f t="shared" si="18"/>
        <v>1</v>
      </c>
      <c r="I624">
        <f>IF(H624=1,COUNTIF($H$3:H624,1),"")</f>
        <v>622</v>
      </c>
      <c r="J624" t="str">
        <f>IFERROR(INDEX(Tableau2[Rechercher],MATCH(ROWS($I$3:I624),Tableau2[Position],0)),"")</f>
        <v>XBDauteurprésent622</v>
      </c>
      <c r="K624" s="18">
        <f>Tableau2[[#This Row],[N°ARTICLE]]</f>
        <v>2035</v>
      </c>
    </row>
    <row r="625" spans="1:11" x14ac:dyDescent="0.25">
      <c r="A625" s="6">
        <v>2036</v>
      </c>
      <c r="B625" t="s">
        <v>1413</v>
      </c>
      <c r="C625" t="s">
        <v>724</v>
      </c>
      <c r="D625" t="s">
        <v>55</v>
      </c>
      <c r="E625">
        <v>10</v>
      </c>
      <c r="F625">
        <v>623</v>
      </c>
      <c r="G625" t="str">
        <f t="shared" si="19"/>
        <v>YBDauteurprésent623</v>
      </c>
      <c r="H625">
        <f t="shared" si="18"/>
        <v>1</v>
      </c>
      <c r="I625">
        <f>IF(H625=1,COUNTIF($H$3:H625,1),"")</f>
        <v>623</v>
      </c>
      <c r="J625" t="str">
        <f>IFERROR(INDEX(Tableau2[Rechercher],MATCH(ROWS($I$3:I625),Tableau2[Position],0)),"")</f>
        <v>YBDauteurprésent623</v>
      </c>
      <c r="K625" s="18">
        <f>Tableau2[[#This Row],[N°ARTICLE]]</f>
        <v>2036</v>
      </c>
    </row>
    <row r="626" spans="1:11" x14ac:dyDescent="0.25">
      <c r="A626" s="6">
        <v>2037</v>
      </c>
      <c r="B626" t="s">
        <v>1414</v>
      </c>
      <c r="C626" t="s">
        <v>725</v>
      </c>
      <c r="D626" t="s">
        <v>55</v>
      </c>
      <c r="E626">
        <v>10</v>
      </c>
      <c r="F626">
        <v>624</v>
      </c>
      <c r="G626" t="str">
        <f t="shared" si="19"/>
        <v>ZBDauteurprésent624</v>
      </c>
      <c r="H626">
        <f t="shared" si="18"/>
        <v>1</v>
      </c>
      <c r="I626">
        <f>IF(H626=1,COUNTIF($H$3:H626,1),"")</f>
        <v>624</v>
      </c>
      <c r="J626" t="str">
        <f>IFERROR(INDEX(Tableau2[Rechercher],MATCH(ROWS($I$3:I626),Tableau2[Position],0)),"")</f>
        <v>ZBDauteurprésent624</v>
      </c>
      <c r="K626" s="18">
        <f>Tableau2[[#This Row],[N°ARTICLE]]</f>
        <v>2037</v>
      </c>
    </row>
    <row r="627" spans="1:11" x14ac:dyDescent="0.25">
      <c r="A627" s="6">
        <v>2038</v>
      </c>
      <c r="B627" t="s">
        <v>1415</v>
      </c>
      <c r="C627" t="s">
        <v>726</v>
      </c>
      <c r="D627" t="s">
        <v>55</v>
      </c>
      <c r="E627">
        <v>10</v>
      </c>
      <c r="F627">
        <v>625</v>
      </c>
      <c r="G627" t="str">
        <f t="shared" si="19"/>
        <v>ABDauteurprésent625</v>
      </c>
      <c r="H627">
        <f t="shared" si="18"/>
        <v>1</v>
      </c>
      <c r="I627">
        <f>IF(H627=1,COUNTIF($H$3:H627,1),"")</f>
        <v>625</v>
      </c>
      <c r="J627" t="str">
        <f>IFERROR(INDEX(Tableau2[Rechercher],MATCH(ROWS($I$3:I627),Tableau2[Position],0)),"")</f>
        <v>ABDauteurprésent625</v>
      </c>
      <c r="K627" s="18">
        <f>Tableau2[[#This Row],[N°ARTICLE]]</f>
        <v>2038</v>
      </c>
    </row>
    <row r="628" spans="1:11" x14ac:dyDescent="0.25">
      <c r="A628" s="6">
        <v>2039</v>
      </c>
      <c r="B628" t="s">
        <v>1416</v>
      </c>
      <c r="C628" t="s">
        <v>727</v>
      </c>
      <c r="D628" t="s">
        <v>55</v>
      </c>
      <c r="E628">
        <v>10</v>
      </c>
      <c r="F628">
        <v>626</v>
      </c>
      <c r="G628" t="str">
        <f t="shared" si="19"/>
        <v>BBDauteurprésent626</v>
      </c>
      <c r="H628">
        <f t="shared" si="18"/>
        <v>1</v>
      </c>
      <c r="I628">
        <f>IF(H628=1,COUNTIF($H$3:H628,1),"")</f>
        <v>626</v>
      </c>
      <c r="J628" t="str">
        <f>IFERROR(INDEX(Tableau2[Rechercher],MATCH(ROWS($I$3:I628),Tableau2[Position],0)),"")</f>
        <v>BBDauteurprésent626</v>
      </c>
      <c r="K628" s="18">
        <f>Tableau2[[#This Row],[N°ARTICLE]]</f>
        <v>2039</v>
      </c>
    </row>
    <row r="629" spans="1:11" x14ac:dyDescent="0.25">
      <c r="A629" s="6">
        <v>2040</v>
      </c>
      <c r="B629" t="s">
        <v>1417</v>
      </c>
      <c r="C629" t="s">
        <v>728</v>
      </c>
      <c r="D629" t="s">
        <v>45</v>
      </c>
      <c r="E629">
        <v>5</v>
      </c>
      <c r="F629">
        <v>627</v>
      </c>
      <c r="G629" t="str">
        <f t="shared" si="19"/>
        <v>CBDauteurprésent627</v>
      </c>
      <c r="H629">
        <f t="shared" si="18"/>
        <v>1</v>
      </c>
      <c r="I629">
        <f>IF(H629=1,COUNTIF($H$3:H629,1),"")</f>
        <v>627</v>
      </c>
      <c r="J629" t="str">
        <f>IFERROR(INDEX(Tableau2[Rechercher],MATCH(ROWS($I$3:I629),Tableau2[Position],0)),"")</f>
        <v>CBDauteurprésent627</v>
      </c>
      <c r="K629" s="18">
        <f>Tableau2[[#This Row],[N°ARTICLE]]</f>
        <v>2040</v>
      </c>
    </row>
    <row r="630" spans="1:11" x14ac:dyDescent="0.25">
      <c r="A630" s="6">
        <v>2041</v>
      </c>
      <c r="B630" t="s">
        <v>1418</v>
      </c>
      <c r="C630" t="s">
        <v>729</v>
      </c>
      <c r="D630" t="s">
        <v>45</v>
      </c>
      <c r="E630">
        <v>5</v>
      </c>
      <c r="F630">
        <v>628</v>
      </c>
      <c r="G630" t="str">
        <f t="shared" si="19"/>
        <v>DBDauteurprésent628</v>
      </c>
      <c r="H630">
        <f t="shared" si="18"/>
        <v>1</v>
      </c>
      <c r="I630">
        <f>IF(H630=1,COUNTIF($H$3:H630,1),"")</f>
        <v>628</v>
      </c>
      <c r="J630" t="str">
        <f>IFERROR(INDEX(Tableau2[Rechercher],MATCH(ROWS($I$3:I630),Tableau2[Position],0)),"")</f>
        <v>DBDauteurprésent628</v>
      </c>
      <c r="K630" s="18">
        <f>Tableau2[[#This Row],[N°ARTICLE]]</f>
        <v>2041</v>
      </c>
    </row>
    <row r="631" spans="1:11" x14ac:dyDescent="0.25">
      <c r="A631" s="6">
        <v>2042</v>
      </c>
      <c r="B631" t="s">
        <v>1419</v>
      </c>
      <c r="C631" t="s">
        <v>730</v>
      </c>
      <c r="D631" t="s">
        <v>45</v>
      </c>
      <c r="E631">
        <v>5</v>
      </c>
      <c r="F631">
        <v>629</v>
      </c>
      <c r="G631" t="str">
        <f t="shared" si="19"/>
        <v>EBDauteurprésent629</v>
      </c>
      <c r="H631">
        <f t="shared" si="18"/>
        <v>1</v>
      </c>
      <c r="I631">
        <f>IF(H631=1,COUNTIF($H$3:H631,1),"")</f>
        <v>629</v>
      </c>
      <c r="J631" t="str">
        <f>IFERROR(INDEX(Tableau2[Rechercher],MATCH(ROWS($I$3:I631),Tableau2[Position],0)),"")</f>
        <v>EBDauteurprésent629</v>
      </c>
      <c r="K631" s="18">
        <f>Tableau2[[#This Row],[N°ARTICLE]]</f>
        <v>2042</v>
      </c>
    </row>
    <row r="632" spans="1:11" x14ac:dyDescent="0.25">
      <c r="A632" s="6">
        <v>2043</v>
      </c>
      <c r="B632" t="s">
        <v>1420</v>
      </c>
      <c r="C632" t="s">
        <v>731</v>
      </c>
      <c r="D632" t="s">
        <v>28</v>
      </c>
      <c r="E632">
        <v>5</v>
      </c>
      <c r="F632">
        <v>630</v>
      </c>
      <c r="G632" t="str">
        <f t="shared" si="19"/>
        <v>FBDauteurprésent630</v>
      </c>
      <c r="H632">
        <f t="shared" si="18"/>
        <v>1</v>
      </c>
      <c r="I632">
        <f>IF(H632=1,COUNTIF($H$3:H632,1),"")</f>
        <v>630</v>
      </c>
      <c r="J632" t="str">
        <f>IFERROR(INDEX(Tableau2[Rechercher],MATCH(ROWS($I$3:I632),Tableau2[Position],0)),"")</f>
        <v>FBDauteurprésent630</v>
      </c>
      <c r="K632" s="18">
        <f>Tableau2[[#This Row],[N°ARTICLE]]</f>
        <v>2043</v>
      </c>
    </row>
    <row r="633" spans="1:11" x14ac:dyDescent="0.25">
      <c r="A633" s="6">
        <v>2044</v>
      </c>
      <c r="B633" t="s">
        <v>1421</v>
      </c>
      <c r="C633" t="s">
        <v>732</v>
      </c>
      <c r="D633" t="s">
        <v>28</v>
      </c>
      <c r="E633">
        <v>5</v>
      </c>
      <c r="F633">
        <v>631</v>
      </c>
      <c r="G633" t="str">
        <f t="shared" si="19"/>
        <v>GBDauteurprésent631</v>
      </c>
      <c r="H633">
        <f t="shared" si="18"/>
        <v>1</v>
      </c>
      <c r="I633">
        <f>IF(H633=1,COUNTIF($H$3:H633,1),"")</f>
        <v>631</v>
      </c>
      <c r="J633" t="str">
        <f>IFERROR(INDEX(Tableau2[Rechercher],MATCH(ROWS($I$3:I633),Tableau2[Position],0)),"")</f>
        <v>GBDauteurprésent631</v>
      </c>
      <c r="K633" s="18">
        <f>Tableau2[[#This Row],[N°ARTICLE]]</f>
        <v>2044</v>
      </c>
    </row>
    <row r="634" spans="1:11" x14ac:dyDescent="0.25">
      <c r="A634" s="6">
        <v>2045</v>
      </c>
      <c r="B634" t="s">
        <v>1422</v>
      </c>
      <c r="C634" t="s">
        <v>733</v>
      </c>
      <c r="D634" t="s">
        <v>49</v>
      </c>
      <c r="E634">
        <v>5</v>
      </c>
      <c r="F634">
        <v>632</v>
      </c>
      <c r="G634" t="str">
        <f t="shared" si="19"/>
        <v>HBDauteurprésent632</v>
      </c>
      <c r="H634">
        <f t="shared" si="18"/>
        <v>1</v>
      </c>
      <c r="I634">
        <f>IF(H634=1,COUNTIF($H$3:H634,1),"")</f>
        <v>632</v>
      </c>
      <c r="J634" t="str">
        <f>IFERROR(INDEX(Tableau2[Rechercher],MATCH(ROWS($I$3:I634),Tableau2[Position],0)),"")</f>
        <v>HBDauteurprésent632</v>
      </c>
      <c r="K634" s="18">
        <f>Tableau2[[#This Row],[N°ARTICLE]]</f>
        <v>2045</v>
      </c>
    </row>
    <row r="635" spans="1:11" x14ac:dyDescent="0.25">
      <c r="A635" s="6">
        <v>2046</v>
      </c>
      <c r="B635" t="s">
        <v>1423</v>
      </c>
      <c r="C635" t="s">
        <v>734</v>
      </c>
      <c r="D635" t="s">
        <v>49</v>
      </c>
      <c r="E635">
        <v>5</v>
      </c>
      <c r="F635">
        <v>633</v>
      </c>
      <c r="G635" t="str">
        <f t="shared" si="19"/>
        <v>IBDauteurprésent633</v>
      </c>
      <c r="H635">
        <f t="shared" si="18"/>
        <v>1</v>
      </c>
      <c r="I635">
        <f>IF(H635=1,COUNTIF($H$3:H635,1),"")</f>
        <v>633</v>
      </c>
      <c r="J635" t="str">
        <f>IFERROR(INDEX(Tableau2[Rechercher],MATCH(ROWS($I$3:I635),Tableau2[Position],0)),"")</f>
        <v>IBDauteurprésent633</v>
      </c>
      <c r="K635" s="18">
        <f>Tableau2[[#This Row],[N°ARTICLE]]</f>
        <v>2046</v>
      </c>
    </row>
    <row r="636" spans="1:11" x14ac:dyDescent="0.25">
      <c r="A636" s="6">
        <v>2047</v>
      </c>
      <c r="B636" t="s">
        <v>1424</v>
      </c>
      <c r="C636" t="s">
        <v>735</v>
      </c>
      <c r="D636" t="s">
        <v>49</v>
      </c>
      <c r="E636">
        <v>5</v>
      </c>
      <c r="F636">
        <v>634</v>
      </c>
      <c r="G636" t="str">
        <f t="shared" si="19"/>
        <v>JBDauteurprésent634</v>
      </c>
      <c r="H636">
        <f t="shared" si="18"/>
        <v>1</v>
      </c>
      <c r="I636">
        <f>IF(H636=1,COUNTIF($H$3:H636,1),"")</f>
        <v>634</v>
      </c>
      <c r="J636" t="str">
        <f>IFERROR(INDEX(Tableau2[Rechercher],MATCH(ROWS($I$3:I636),Tableau2[Position],0)),"")</f>
        <v>JBDauteurprésent634</v>
      </c>
      <c r="K636" s="18">
        <f>Tableau2[[#This Row],[N°ARTICLE]]</f>
        <v>2047</v>
      </c>
    </row>
    <row r="637" spans="1:11" x14ac:dyDescent="0.25">
      <c r="A637" s="6">
        <v>2048</v>
      </c>
      <c r="B637" t="s">
        <v>1425</v>
      </c>
      <c r="C637" t="s">
        <v>736</v>
      </c>
      <c r="D637" t="s">
        <v>49</v>
      </c>
      <c r="E637">
        <v>5</v>
      </c>
      <c r="F637">
        <v>635</v>
      </c>
      <c r="G637" t="str">
        <f t="shared" si="19"/>
        <v>KBDauteurprésent635</v>
      </c>
      <c r="H637">
        <f t="shared" si="18"/>
        <v>1</v>
      </c>
      <c r="I637">
        <f>IF(H637=1,COUNTIF($H$3:H637,1),"")</f>
        <v>635</v>
      </c>
      <c r="J637" t="str">
        <f>IFERROR(INDEX(Tableau2[Rechercher],MATCH(ROWS($I$3:I637),Tableau2[Position],0)),"")</f>
        <v>KBDauteurprésent635</v>
      </c>
      <c r="K637" s="18">
        <f>Tableau2[[#This Row],[N°ARTICLE]]</f>
        <v>2048</v>
      </c>
    </row>
    <row r="638" spans="1:11" x14ac:dyDescent="0.25">
      <c r="A638" s="6">
        <v>2049</v>
      </c>
      <c r="B638" t="s">
        <v>1426</v>
      </c>
      <c r="C638" t="s">
        <v>737</v>
      </c>
      <c r="D638" t="s">
        <v>49</v>
      </c>
      <c r="E638">
        <v>5</v>
      </c>
      <c r="F638">
        <v>636</v>
      </c>
      <c r="G638" t="str">
        <f t="shared" si="19"/>
        <v>LBDauteurprésent636</v>
      </c>
      <c r="H638">
        <f t="shared" si="18"/>
        <v>1</v>
      </c>
      <c r="I638">
        <f>IF(H638=1,COUNTIF($H$3:H638,1),"")</f>
        <v>636</v>
      </c>
      <c r="J638" t="str">
        <f>IFERROR(INDEX(Tableau2[Rechercher],MATCH(ROWS($I$3:I638),Tableau2[Position],0)),"")</f>
        <v>LBDauteurprésent636</v>
      </c>
      <c r="K638" s="18">
        <f>Tableau2[[#This Row],[N°ARTICLE]]</f>
        <v>2049</v>
      </c>
    </row>
    <row r="639" spans="1:11" x14ac:dyDescent="0.25">
      <c r="A639" s="6">
        <v>2050</v>
      </c>
      <c r="B639" t="s">
        <v>1427</v>
      </c>
      <c r="C639" t="s">
        <v>738</v>
      </c>
      <c r="D639" t="s">
        <v>26</v>
      </c>
      <c r="E639">
        <v>5</v>
      </c>
      <c r="F639">
        <v>637</v>
      </c>
      <c r="G639" t="str">
        <f t="shared" si="19"/>
        <v>mBDauteurprésent637</v>
      </c>
      <c r="H639">
        <f t="shared" si="18"/>
        <v>1</v>
      </c>
      <c r="I639">
        <f>IF(H639=1,COUNTIF($H$3:H639,1),"")</f>
        <v>637</v>
      </c>
      <c r="J639" t="str">
        <f>IFERROR(INDEX(Tableau2[Rechercher],MATCH(ROWS($I$3:I639),Tableau2[Position],0)),"")</f>
        <v>mBDauteurprésent637</v>
      </c>
      <c r="K639" s="18">
        <f>Tableau2[[#This Row],[N°ARTICLE]]</f>
        <v>2050</v>
      </c>
    </row>
    <row r="640" spans="1:11" x14ac:dyDescent="0.25">
      <c r="A640" s="6">
        <v>2051</v>
      </c>
      <c r="B640" t="s">
        <v>1428</v>
      </c>
      <c r="C640" t="s">
        <v>739</v>
      </c>
      <c r="D640" t="s">
        <v>39</v>
      </c>
      <c r="E640">
        <v>15</v>
      </c>
      <c r="F640">
        <v>638</v>
      </c>
      <c r="G640" t="str">
        <f t="shared" si="19"/>
        <v>nBDauteurprésent638</v>
      </c>
      <c r="H640">
        <f t="shared" si="18"/>
        <v>1</v>
      </c>
      <c r="I640">
        <f>IF(H640=1,COUNTIF($H$3:H640,1),"")</f>
        <v>638</v>
      </c>
      <c r="J640" t="str">
        <f>IFERROR(INDEX(Tableau2[Rechercher],MATCH(ROWS($I$3:I640),Tableau2[Position],0)),"")</f>
        <v>nBDauteurprésent638</v>
      </c>
      <c r="K640" s="18">
        <f>Tableau2[[#This Row],[N°ARTICLE]]</f>
        <v>2051</v>
      </c>
    </row>
    <row r="641" spans="1:11" x14ac:dyDescent="0.25">
      <c r="A641" s="6">
        <v>2052</v>
      </c>
      <c r="B641" t="s">
        <v>1429</v>
      </c>
      <c r="C641" t="s">
        <v>740</v>
      </c>
      <c r="D641" t="s">
        <v>22</v>
      </c>
      <c r="E641">
        <v>10</v>
      </c>
      <c r="F641">
        <v>639</v>
      </c>
      <c r="G641" t="str">
        <f t="shared" si="19"/>
        <v>OBDauteurprésent639</v>
      </c>
      <c r="H641">
        <f t="shared" si="18"/>
        <v>1</v>
      </c>
      <c r="I641">
        <f>IF(H641=1,COUNTIF($H$3:H641,1),"")</f>
        <v>639</v>
      </c>
      <c r="J641" t="str">
        <f>IFERROR(INDEX(Tableau2[Rechercher],MATCH(ROWS($I$3:I641),Tableau2[Position],0)),"")</f>
        <v>OBDauteurprésent639</v>
      </c>
      <c r="K641" s="18">
        <f>Tableau2[[#This Row],[N°ARTICLE]]</f>
        <v>2052</v>
      </c>
    </row>
    <row r="642" spans="1:11" x14ac:dyDescent="0.25">
      <c r="A642" s="6">
        <v>2053</v>
      </c>
      <c r="B642" t="s">
        <v>1430</v>
      </c>
      <c r="C642" t="s">
        <v>741</v>
      </c>
      <c r="D642" t="s">
        <v>22</v>
      </c>
      <c r="E642">
        <v>10</v>
      </c>
      <c r="F642">
        <v>640</v>
      </c>
      <c r="G642" t="str">
        <f t="shared" si="19"/>
        <v>PBDauteurprésent640</v>
      </c>
      <c r="H642">
        <f t="shared" si="18"/>
        <v>1</v>
      </c>
      <c r="I642">
        <f>IF(H642=1,COUNTIF($H$3:H642,1),"")</f>
        <v>640</v>
      </c>
      <c r="J642" t="str">
        <f>IFERROR(INDEX(Tableau2[Rechercher],MATCH(ROWS($I$3:I642),Tableau2[Position],0)),"")</f>
        <v>PBDauteurprésent640</v>
      </c>
      <c r="K642" s="18">
        <f>Tableau2[[#This Row],[N°ARTICLE]]</f>
        <v>2053</v>
      </c>
    </row>
    <row r="643" spans="1:11" x14ac:dyDescent="0.25">
      <c r="A643" s="6">
        <v>2054</v>
      </c>
      <c r="B643" t="s">
        <v>1431</v>
      </c>
      <c r="C643" t="s">
        <v>742</v>
      </c>
      <c r="D643" t="s">
        <v>22</v>
      </c>
      <c r="E643">
        <v>10</v>
      </c>
      <c r="F643">
        <v>641</v>
      </c>
      <c r="G643" t="str">
        <f t="shared" si="19"/>
        <v>QBDauteurprésent641</v>
      </c>
      <c r="H643">
        <f t="shared" ref="H643:H691" si="20">--ISNUMBER(IFERROR(SEARCH(NomArt,G643,1),""))</f>
        <v>1</v>
      </c>
      <c r="I643">
        <f>IF(H643=1,COUNTIF($H$3:H643,1),"")</f>
        <v>641</v>
      </c>
      <c r="J643" t="str">
        <f>IFERROR(INDEX(Tableau2[Rechercher],MATCH(ROWS($I$3:I643),Tableau2[Position],0)),"")</f>
        <v>QBDauteurprésent641</v>
      </c>
      <c r="K643" s="18">
        <f>Tableau2[[#This Row],[N°ARTICLE]]</f>
        <v>2054</v>
      </c>
    </row>
    <row r="644" spans="1:11" x14ac:dyDescent="0.25">
      <c r="A644" s="6">
        <v>2055</v>
      </c>
      <c r="B644" t="s">
        <v>1432</v>
      </c>
      <c r="C644" t="s">
        <v>743</v>
      </c>
      <c r="D644" t="s">
        <v>26</v>
      </c>
      <c r="E644">
        <v>30</v>
      </c>
      <c r="F644">
        <v>642</v>
      </c>
      <c r="G644" t="str">
        <f t="shared" ref="G644:G691" si="21">B644</f>
        <v>RBDauteurprésent642</v>
      </c>
      <c r="H644">
        <f t="shared" si="20"/>
        <v>1</v>
      </c>
      <c r="I644">
        <f>IF(H644=1,COUNTIF($H$3:H644,1),"")</f>
        <v>642</v>
      </c>
      <c r="J644" t="str">
        <f>IFERROR(INDEX(Tableau2[Rechercher],MATCH(ROWS($I$3:I644),Tableau2[Position],0)),"")</f>
        <v>RBDauteurprésent642</v>
      </c>
      <c r="K644" s="18">
        <f>Tableau2[[#This Row],[N°ARTICLE]]</f>
        <v>2055</v>
      </c>
    </row>
    <row r="645" spans="1:11" x14ac:dyDescent="0.25">
      <c r="A645" s="6">
        <v>2056</v>
      </c>
      <c r="B645" t="s">
        <v>1433</v>
      </c>
      <c r="C645" t="s">
        <v>744</v>
      </c>
      <c r="D645" t="s">
        <v>45</v>
      </c>
      <c r="E645">
        <v>5</v>
      </c>
      <c r="F645">
        <v>643</v>
      </c>
      <c r="G645" t="str">
        <f t="shared" si="21"/>
        <v>SBDauteurprésent643</v>
      </c>
      <c r="H645">
        <f t="shared" si="20"/>
        <v>1</v>
      </c>
      <c r="I645">
        <f>IF(H645=1,COUNTIF($H$3:H645,1),"")</f>
        <v>643</v>
      </c>
      <c r="J645" t="str">
        <f>IFERROR(INDEX(Tableau2[Rechercher],MATCH(ROWS($I$3:I645),Tableau2[Position],0)),"")</f>
        <v>SBDauteurprésent643</v>
      </c>
      <c r="K645" s="18">
        <f>Tableau2[[#This Row],[N°ARTICLE]]</f>
        <v>2056</v>
      </c>
    </row>
    <row r="646" spans="1:11" x14ac:dyDescent="0.25">
      <c r="A646" s="6">
        <v>2057</v>
      </c>
      <c r="B646" t="s">
        <v>1434</v>
      </c>
      <c r="C646" t="s">
        <v>745</v>
      </c>
      <c r="D646" t="s">
        <v>78</v>
      </c>
      <c r="E646">
        <v>10</v>
      </c>
      <c r="F646">
        <v>644</v>
      </c>
      <c r="G646" t="str">
        <f t="shared" si="21"/>
        <v>TBDauteurprésent644</v>
      </c>
      <c r="H646">
        <f t="shared" si="20"/>
        <v>1</v>
      </c>
      <c r="I646">
        <f>IF(H646=1,COUNTIF($H$3:H646,1),"")</f>
        <v>644</v>
      </c>
      <c r="J646" t="str">
        <f>IFERROR(INDEX(Tableau2[Rechercher],MATCH(ROWS($I$3:I646),Tableau2[Position],0)),"")</f>
        <v>TBDauteurprésent644</v>
      </c>
      <c r="K646" s="18">
        <f>Tableau2[[#This Row],[N°ARTICLE]]</f>
        <v>2057</v>
      </c>
    </row>
    <row r="647" spans="1:11" x14ac:dyDescent="0.25">
      <c r="A647" s="6">
        <v>2058</v>
      </c>
      <c r="B647" t="s">
        <v>1435</v>
      </c>
      <c r="C647" t="s">
        <v>746</v>
      </c>
      <c r="D647" t="s">
        <v>29</v>
      </c>
      <c r="E647">
        <v>4</v>
      </c>
      <c r="F647">
        <v>645</v>
      </c>
      <c r="G647" t="str">
        <f t="shared" si="21"/>
        <v>UBDauteurprésent645</v>
      </c>
      <c r="H647">
        <f t="shared" si="20"/>
        <v>1</v>
      </c>
      <c r="I647">
        <f>IF(H647=1,COUNTIF($H$3:H647,1),"")</f>
        <v>645</v>
      </c>
      <c r="J647" t="str">
        <f>IFERROR(INDEX(Tableau2[Rechercher],MATCH(ROWS($I$3:I647),Tableau2[Position],0)),"")</f>
        <v>UBDauteurprésent645</v>
      </c>
      <c r="K647" s="18">
        <f>Tableau2[[#This Row],[N°ARTICLE]]</f>
        <v>2058</v>
      </c>
    </row>
    <row r="648" spans="1:11" x14ac:dyDescent="0.25">
      <c r="A648" s="6">
        <v>2059</v>
      </c>
      <c r="B648" t="s">
        <v>1436</v>
      </c>
      <c r="C648" t="s">
        <v>747</v>
      </c>
      <c r="D648" t="s">
        <v>29</v>
      </c>
      <c r="E648">
        <v>8</v>
      </c>
      <c r="F648">
        <v>646</v>
      </c>
      <c r="G648" t="str">
        <f t="shared" si="21"/>
        <v>VBDauteurprésent646</v>
      </c>
      <c r="H648">
        <f t="shared" si="20"/>
        <v>1</v>
      </c>
      <c r="I648">
        <f>IF(H648=1,COUNTIF($H$3:H648,1),"")</f>
        <v>646</v>
      </c>
      <c r="J648" t="str">
        <f>IFERROR(INDEX(Tableau2[Rechercher],MATCH(ROWS($I$3:I648),Tableau2[Position],0)),"")</f>
        <v>VBDauteurprésent646</v>
      </c>
      <c r="K648" s="18">
        <f>Tableau2[[#This Row],[N°ARTICLE]]</f>
        <v>2059</v>
      </c>
    </row>
    <row r="649" spans="1:11" x14ac:dyDescent="0.25">
      <c r="A649" s="6">
        <v>2060</v>
      </c>
      <c r="B649" t="s">
        <v>1437</v>
      </c>
      <c r="C649" t="s">
        <v>748</v>
      </c>
      <c r="D649" t="s">
        <v>29</v>
      </c>
      <c r="E649">
        <v>8</v>
      </c>
      <c r="F649">
        <v>647</v>
      </c>
      <c r="G649" t="str">
        <f t="shared" si="21"/>
        <v>WBDauteurprésent647</v>
      </c>
      <c r="H649">
        <f t="shared" si="20"/>
        <v>1</v>
      </c>
      <c r="I649">
        <f>IF(H649=1,COUNTIF($H$3:H649,1),"")</f>
        <v>647</v>
      </c>
      <c r="J649" t="str">
        <f>IFERROR(INDEX(Tableau2[Rechercher],MATCH(ROWS($I$3:I649),Tableau2[Position],0)),"")</f>
        <v>WBDauteurprésent647</v>
      </c>
      <c r="K649" s="18">
        <f>Tableau2[[#This Row],[N°ARTICLE]]</f>
        <v>2060</v>
      </c>
    </row>
    <row r="650" spans="1:11" x14ac:dyDescent="0.25">
      <c r="A650" s="6">
        <v>2061</v>
      </c>
      <c r="B650" t="s">
        <v>1438</v>
      </c>
      <c r="C650" t="s">
        <v>749</v>
      </c>
      <c r="D650" t="s">
        <v>29</v>
      </c>
      <c r="E650">
        <v>8</v>
      </c>
      <c r="F650">
        <v>648</v>
      </c>
      <c r="G650" t="str">
        <f t="shared" si="21"/>
        <v>XBDauteurprésent648</v>
      </c>
      <c r="H650">
        <f t="shared" si="20"/>
        <v>1</v>
      </c>
      <c r="I650">
        <f>IF(H650=1,COUNTIF($H$3:H650,1),"")</f>
        <v>648</v>
      </c>
      <c r="J650" t="str">
        <f>IFERROR(INDEX(Tableau2[Rechercher],MATCH(ROWS($I$3:I650),Tableau2[Position],0)),"")</f>
        <v>XBDauteurprésent648</v>
      </c>
      <c r="K650" s="18">
        <f>Tableau2[[#This Row],[N°ARTICLE]]</f>
        <v>2061</v>
      </c>
    </row>
    <row r="651" spans="1:11" x14ac:dyDescent="0.25">
      <c r="A651" s="6">
        <v>2062</v>
      </c>
      <c r="B651" t="s">
        <v>1439</v>
      </c>
      <c r="C651" t="s">
        <v>750</v>
      </c>
      <c r="D651" t="s">
        <v>39</v>
      </c>
      <c r="E651">
        <v>3</v>
      </c>
      <c r="F651">
        <v>649</v>
      </c>
      <c r="G651" t="str">
        <f t="shared" si="21"/>
        <v>YBDauteurprésent649</v>
      </c>
      <c r="H651">
        <f t="shared" si="20"/>
        <v>1</v>
      </c>
      <c r="I651">
        <f>IF(H651=1,COUNTIF($H$3:H651,1),"")</f>
        <v>649</v>
      </c>
      <c r="J651" t="str">
        <f>IFERROR(INDEX(Tableau2[Rechercher],MATCH(ROWS($I$3:I651),Tableau2[Position],0)),"")</f>
        <v>YBDauteurprésent649</v>
      </c>
      <c r="K651" s="18">
        <f>Tableau2[[#This Row],[N°ARTICLE]]</f>
        <v>2062</v>
      </c>
    </row>
    <row r="652" spans="1:11" x14ac:dyDescent="0.25">
      <c r="A652" s="6">
        <v>2063</v>
      </c>
      <c r="B652" t="s">
        <v>1440</v>
      </c>
      <c r="C652" t="s">
        <v>751</v>
      </c>
      <c r="D652" t="s">
        <v>39</v>
      </c>
      <c r="E652">
        <v>3</v>
      </c>
      <c r="F652">
        <v>650</v>
      </c>
      <c r="G652" t="str">
        <f t="shared" si="21"/>
        <v>ZBDauteurprésent650</v>
      </c>
      <c r="H652">
        <f t="shared" si="20"/>
        <v>1</v>
      </c>
      <c r="I652">
        <f>IF(H652=1,COUNTIF($H$3:H652,1),"")</f>
        <v>650</v>
      </c>
      <c r="J652" t="str">
        <f>IFERROR(INDEX(Tableau2[Rechercher],MATCH(ROWS($I$3:I652),Tableau2[Position],0)),"")</f>
        <v>ZBDauteurprésent650</v>
      </c>
      <c r="K652" s="18">
        <f>Tableau2[[#This Row],[N°ARTICLE]]</f>
        <v>2063</v>
      </c>
    </row>
    <row r="653" spans="1:11" x14ac:dyDescent="0.25">
      <c r="A653" s="6">
        <v>2064</v>
      </c>
      <c r="B653" t="s">
        <v>1441</v>
      </c>
      <c r="C653" t="s">
        <v>752</v>
      </c>
      <c r="D653" t="s">
        <v>39</v>
      </c>
      <c r="E653">
        <v>3</v>
      </c>
      <c r="F653">
        <v>651</v>
      </c>
      <c r="G653" t="str">
        <f t="shared" si="21"/>
        <v>ABDauteurprésent651</v>
      </c>
      <c r="H653">
        <f t="shared" si="20"/>
        <v>1</v>
      </c>
      <c r="I653">
        <f>IF(H653=1,COUNTIF($H$3:H653,1),"")</f>
        <v>651</v>
      </c>
      <c r="J653" t="str">
        <f>IFERROR(INDEX(Tableau2[Rechercher],MATCH(ROWS($I$3:I653),Tableau2[Position],0)),"")</f>
        <v>ABDauteurprésent651</v>
      </c>
      <c r="K653" s="18">
        <f>Tableau2[[#This Row],[N°ARTICLE]]</f>
        <v>2064</v>
      </c>
    </row>
    <row r="654" spans="1:11" x14ac:dyDescent="0.25">
      <c r="A654" s="6">
        <v>2065</v>
      </c>
      <c r="B654" t="s">
        <v>1442</v>
      </c>
      <c r="C654" t="s">
        <v>753</v>
      </c>
      <c r="D654" t="s">
        <v>79</v>
      </c>
      <c r="E654">
        <v>10</v>
      </c>
      <c r="F654">
        <v>652</v>
      </c>
      <c r="G654" t="str">
        <f t="shared" si="21"/>
        <v>BBDauteurprésent652</v>
      </c>
      <c r="H654">
        <f t="shared" si="20"/>
        <v>1</v>
      </c>
      <c r="I654">
        <f>IF(H654=1,COUNTIF($H$3:H654,1),"")</f>
        <v>652</v>
      </c>
      <c r="J654" t="str">
        <f>IFERROR(INDEX(Tableau2[Rechercher],MATCH(ROWS($I$3:I654),Tableau2[Position],0)),"")</f>
        <v>BBDauteurprésent652</v>
      </c>
      <c r="K654" s="18">
        <f>Tableau2[[#This Row],[N°ARTICLE]]</f>
        <v>2065</v>
      </c>
    </row>
    <row r="655" spans="1:11" x14ac:dyDescent="0.25">
      <c r="A655" s="6">
        <v>2066</v>
      </c>
      <c r="B655" t="s">
        <v>1443</v>
      </c>
      <c r="C655" t="s">
        <v>754</v>
      </c>
      <c r="D655" t="s">
        <v>79</v>
      </c>
      <c r="E655">
        <v>10</v>
      </c>
      <c r="F655">
        <v>653</v>
      </c>
      <c r="G655" t="str">
        <f t="shared" si="21"/>
        <v>CBDauteurprésent653</v>
      </c>
      <c r="H655">
        <f t="shared" si="20"/>
        <v>1</v>
      </c>
      <c r="I655">
        <f>IF(H655=1,COUNTIF($H$3:H655,1),"")</f>
        <v>653</v>
      </c>
      <c r="J655" t="str">
        <f>IFERROR(INDEX(Tableau2[Rechercher],MATCH(ROWS($I$3:I655),Tableau2[Position],0)),"")</f>
        <v>CBDauteurprésent653</v>
      </c>
      <c r="K655" s="18">
        <f>Tableau2[[#This Row],[N°ARTICLE]]</f>
        <v>2066</v>
      </c>
    </row>
    <row r="656" spans="1:11" x14ac:dyDescent="0.25">
      <c r="A656" s="6">
        <v>2067</v>
      </c>
      <c r="B656" t="s">
        <v>1444</v>
      </c>
      <c r="C656" t="s">
        <v>755</v>
      </c>
      <c r="D656" t="s">
        <v>79</v>
      </c>
      <c r="E656">
        <v>10</v>
      </c>
      <c r="F656">
        <v>654</v>
      </c>
      <c r="G656" t="str">
        <f t="shared" si="21"/>
        <v>DBDauteurprésent654</v>
      </c>
      <c r="H656">
        <f t="shared" si="20"/>
        <v>1</v>
      </c>
      <c r="I656">
        <f>IF(H656=1,COUNTIF($H$3:H656,1),"")</f>
        <v>654</v>
      </c>
      <c r="J656" t="str">
        <f>IFERROR(INDEX(Tableau2[Rechercher],MATCH(ROWS($I$3:I656),Tableau2[Position],0)),"")</f>
        <v>DBDauteurprésent654</v>
      </c>
      <c r="K656" s="18">
        <f>Tableau2[[#This Row],[N°ARTICLE]]</f>
        <v>2067</v>
      </c>
    </row>
    <row r="657" spans="1:11" x14ac:dyDescent="0.25">
      <c r="A657" s="6">
        <v>2068</v>
      </c>
      <c r="B657" t="s">
        <v>1445</v>
      </c>
      <c r="C657" t="s">
        <v>756</v>
      </c>
      <c r="D657" t="s">
        <v>79</v>
      </c>
      <c r="E657">
        <v>5</v>
      </c>
      <c r="F657">
        <v>655</v>
      </c>
      <c r="G657" t="str">
        <f t="shared" si="21"/>
        <v>EBDauteurprésent655</v>
      </c>
      <c r="H657">
        <f t="shared" si="20"/>
        <v>1</v>
      </c>
      <c r="I657">
        <f>IF(H657=1,COUNTIF($H$3:H657,1),"")</f>
        <v>655</v>
      </c>
      <c r="J657" t="str">
        <f>IFERROR(INDEX(Tableau2[Rechercher],MATCH(ROWS($I$3:I657),Tableau2[Position],0)),"")</f>
        <v>EBDauteurprésent655</v>
      </c>
      <c r="K657" s="18">
        <f>Tableau2[[#This Row],[N°ARTICLE]]</f>
        <v>2068</v>
      </c>
    </row>
    <row r="658" spans="1:11" x14ac:dyDescent="0.25">
      <c r="A658" s="6">
        <v>2069</v>
      </c>
      <c r="B658" t="s">
        <v>1446</v>
      </c>
      <c r="C658" t="s">
        <v>757</v>
      </c>
      <c r="D658" t="s">
        <v>79</v>
      </c>
      <c r="E658">
        <v>5</v>
      </c>
      <c r="F658">
        <v>656</v>
      </c>
      <c r="G658" t="str">
        <f t="shared" si="21"/>
        <v>FBDauteurprésent656</v>
      </c>
      <c r="H658">
        <f t="shared" si="20"/>
        <v>1</v>
      </c>
      <c r="I658">
        <f>IF(H658=1,COUNTIF($H$3:H658,1),"")</f>
        <v>656</v>
      </c>
      <c r="J658" t="str">
        <f>IFERROR(INDEX(Tableau2[Rechercher],MATCH(ROWS($I$3:I658),Tableau2[Position],0)),"")</f>
        <v>FBDauteurprésent656</v>
      </c>
      <c r="K658" s="18">
        <f>Tableau2[[#This Row],[N°ARTICLE]]</f>
        <v>2069</v>
      </c>
    </row>
    <row r="659" spans="1:11" x14ac:dyDescent="0.25">
      <c r="A659" s="6">
        <v>2070</v>
      </c>
      <c r="B659" t="s">
        <v>1447</v>
      </c>
      <c r="C659" t="s">
        <v>758</v>
      </c>
      <c r="D659" t="s">
        <v>80</v>
      </c>
      <c r="E659">
        <v>3</v>
      </c>
      <c r="F659">
        <v>657</v>
      </c>
      <c r="G659" t="str">
        <f t="shared" si="21"/>
        <v>GBDauteurprésent657</v>
      </c>
      <c r="H659">
        <f t="shared" si="20"/>
        <v>1</v>
      </c>
      <c r="I659">
        <f>IF(H659=1,COUNTIF($H$3:H659,1),"")</f>
        <v>657</v>
      </c>
      <c r="J659" t="str">
        <f>IFERROR(INDEX(Tableau2[Rechercher],MATCH(ROWS($I$3:I659),Tableau2[Position],0)),"")</f>
        <v>GBDauteurprésent657</v>
      </c>
      <c r="K659" s="18">
        <f>Tableau2[[#This Row],[N°ARTICLE]]</f>
        <v>2070</v>
      </c>
    </row>
    <row r="660" spans="1:11" x14ac:dyDescent="0.25">
      <c r="A660" s="6">
        <v>2071</v>
      </c>
      <c r="B660" t="s">
        <v>1448</v>
      </c>
      <c r="C660" t="s">
        <v>759</v>
      </c>
      <c r="D660" t="s">
        <v>28</v>
      </c>
      <c r="E660">
        <v>20</v>
      </c>
      <c r="F660">
        <v>658</v>
      </c>
      <c r="G660" t="str">
        <f t="shared" si="21"/>
        <v>HBDauteurprésent658</v>
      </c>
      <c r="H660">
        <f t="shared" si="20"/>
        <v>1</v>
      </c>
      <c r="I660">
        <f>IF(H660=1,COUNTIF($H$3:H660,1),"")</f>
        <v>658</v>
      </c>
      <c r="J660" t="str">
        <f>IFERROR(INDEX(Tableau2[Rechercher],MATCH(ROWS($I$3:I660),Tableau2[Position],0)),"")</f>
        <v>HBDauteurprésent658</v>
      </c>
      <c r="K660" s="18">
        <f>Tableau2[[#This Row],[N°ARTICLE]]</f>
        <v>2071</v>
      </c>
    </row>
    <row r="661" spans="1:11" x14ac:dyDescent="0.25">
      <c r="A661" s="6">
        <v>2072</v>
      </c>
      <c r="B661" t="s">
        <v>1449</v>
      </c>
      <c r="C661" t="s">
        <v>760</v>
      </c>
      <c r="D661" t="s">
        <v>81</v>
      </c>
      <c r="E661">
        <v>15</v>
      </c>
      <c r="F661">
        <v>659</v>
      </c>
      <c r="G661" t="str">
        <f t="shared" si="21"/>
        <v>IBDauteurprésent659</v>
      </c>
      <c r="H661">
        <f t="shared" si="20"/>
        <v>1</v>
      </c>
      <c r="I661">
        <f>IF(H661=1,COUNTIF($H$3:H661,1),"")</f>
        <v>659</v>
      </c>
      <c r="J661" t="str">
        <f>IFERROR(INDEX(Tableau2[Rechercher],MATCH(ROWS($I$3:I661),Tableau2[Position],0)),"")</f>
        <v>IBDauteurprésent659</v>
      </c>
      <c r="K661" s="18">
        <f>Tableau2[[#This Row],[N°ARTICLE]]</f>
        <v>2072</v>
      </c>
    </row>
    <row r="662" spans="1:11" x14ac:dyDescent="0.25">
      <c r="A662" s="6">
        <v>2073</v>
      </c>
      <c r="B662" t="s">
        <v>1450</v>
      </c>
      <c r="C662" t="s">
        <v>761</v>
      </c>
      <c r="D662" t="s">
        <v>81</v>
      </c>
      <c r="E662">
        <v>15</v>
      </c>
      <c r="F662">
        <v>660</v>
      </c>
      <c r="G662" t="str">
        <f t="shared" si="21"/>
        <v>JBDauteurprésent660</v>
      </c>
      <c r="H662">
        <f t="shared" si="20"/>
        <v>1</v>
      </c>
      <c r="I662">
        <f>IF(H662=1,COUNTIF($H$3:H662,1),"")</f>
        <v>660</v>
      </c>
      <c r="J662" t="str">
        <f>IFERROR(INDEX(Tableau2[Rechercher],MATCH(ROWS($I$3:I662),Tableau2[Position],0)),"")</f>
        <v>JBDauteurprésent660</v>
      </c>
      <c r="K662" s="18">
        <f>Tableau2[[#This Row],[N°ARTICLE]]</f>
        <v>2073</v>
      </c>
    </row>
    <row r="663" spans="1:11" x14ac:dyDescent="0.25">
      <c r="A663" s="6">
        <v>2074</v>
      </c>
      <c r="B663" t="s">
        <v>1451</v>
      </c>
      <c r="C663" t="s">
        <v>762</v>
      </c>
      <c r="D663" t="s">
        <v>39</v>
      </c>
      <c r="E663">
        <v>10</v>
      </c>
      <c r="F663">
        <v>661</v>
      </c>
      <c r="G663" t="str">
        <f t="shared" si="21"/>
        <v>KBDauteurprésent661</v>
      </c>
      <c r="H663">
        <f t="shared" si="20"/>
        <v>1</v>
      </c>
      <c r="I663">
        <f>IF(H663=1,COUNTIF($H$3:H663,1),"")</f>
        <v>661</v>
      </c>
      <c r="J663" t="str">
        <f>IFERROR(INDEX(Tableau2[Rechercher],MATCH(ROWS($I$3:I663),Tableau2[Position],0)),"")</f>
        <v>KBDauteurprésent661</v>
      </c>
      <c r="K663" s="18">
        <f>Tableau2[[#This Row],[N°ARTICLE]]</f>
        <v>2074</v>
      </c>
    </row>
    <row r="664" spans="1:11" x14ac:dyDescent="0.25">
      <c r="A664" s="6">
        <v>2075</v>
      </c>
      <c r="B664" t="s">
        <v>1452</v>
      </c>
      <c r="C664" t="s">
        <v>763</v>
      </c>
      <c r="D664" t="s">
        <v>39</v>
      </c>
      <c r="E664">
        <v>10</v>
      </c>
      <c r="F664">
        <v>662</v>
      </c>
      <c r="G664" t="str">
        <f t="shared" si="21"/>
        <v>LBDauteurprésent662</v>
      </c>
      <c r="H664">
        <f t="shared" si="20"/>
        <v>1</v>
      </c>
      <c r="I664">
        <f>IF(H664=1,COUNTIF($H$3:H664,1),"")</f>
        <v>662</v>
      </c>
      <c r="J664" t="str">
        <f>IFERROR(INDEX(Tableau2[Rechercher],MATCH(ROWS($I$3:I664),Tableau2[Position],0)),"")</f>
        <v>LBDauteurprésent662</v>
      </c>
      <c r="K664" s="18">
        <f>Tableau2[[#This Row],[N°ARTICLE]]</f>
        <v>2075</v>
      </c>
    </row>
    <row r="665" spans="1:11" x14ac:dyDescent="0.25">
      <c r="A665" s="6">
        <v>2076</v>
      </c>
      <c r="B665" t="s">
        <v>1453</v>
      </c>
      <c r="C665" t="s">
        <v>764</v>
      </c>
      <c r="D665" t="s">
        <v>39</v>
      </c>
      <c r="E665">
        <v>10</v>
      </c>
      <c r="F665">
        <v>663</v>
      </c>
      <c r="G665" t="str">
        <f t="shared" si="21"/>
        <v>mBDauteurprésent663</v>
      </c>
      <c r="H665">
        <f t="shared" si="20"/>
        <v>1</v>
      </c>
      <c r="I665">
        <f>IF(H665=1,COUNTIF($H$3:H665,1),"")</f>
        <v>663</v>
      </c>
      <c r="J665" t="str">
        <f>IFERROR(INDEX(Tableau2[Rechercher],MATCH(ROWS($I$3:I665),Tableau2[Position],0)),"")</f>
        <v>mBDauteurprésent663</v>
      </c>
      <c r="K665" s="18">
        <f>Tableau2[[#This Row],[N°ARTICLE]]</f>
        <v>2076</v>
      </c>
    </row>
    <row r="666" spans="1:11" x14ac:dyDescent="0.25">
      <c r="A666" s="6">
        <v>2077</v>
      </c>
      <c r="B666" t="s">
        <v>1454</v>
      </c>
      <c r="C666" t="s">
        <v>765</v>
      </c>
      <c r="D666" t="s">
        <v>39</v>
      </c>
      <c r="E666">
        <v>10</v>
      </c>
      <c r="F666">
        <v>664</v>
      </c>
      <c r="G666" t="str">
        <f t="shared" si="21"/>
        <v>nBDauteurprésent664</v>
      </c>
      <c r="H666">
        <f t="shared" si="20"/>
        <v>1</v>
      </c>
      <c r="I666">
        <f>IF(H666=1,COUNTIF($H$3:H666,1),"")</f>
        <v>664</v>
      </c>
      <c r="J666" t="str">
        <f>IFERROR(INDEX(Tableau2[Rechercher],MATCH(ROWS($I$3:I666),Tableau2[Position],0)),"")</f>
        <v>nBDauteurprésent664</v>
      </c>
      <c r="K666" s="18">
        <f>Tableau2[[#This Row],[N°ARTICLE]]</f>
        <v>2077</v>
      </c>
    </row>
    <row r="667" spans="1:11" x14ac:dyDescent="0.25">
      <c r="A667" s="6">
        <v>2078</v>
      </c>
      <c r="B667" t="s">
        <v>1455</v>
      </c>
      <c r="C667" t="s">
        <v>766</v>
      </c>
      <c r="D667" t="s">
        <v>39</v>
      </c>
      <c r="E667">
        <v>15</v>
      </c>
      <c r="F667">
        <v>665</v>
      </c>
      <c r="G667" t="str">
        <f t="shared" si="21"/>
        <v>OBDauteurprésent665</v>
      </c>
      <c r="H667">
        <f t="shared" si="20"/>
        <v>1</v>
      </c>
      <c r="I667">
        <f>IF(H667=1,COUNTIF($H$3:H667,1),"")</f>
        <v>665</v>
      </c>
      <c r="J667" t="str">
        <f>IFERROR(INDEX(Tableau2[Rechercher],MATCH(ROWS($I$3:I667),Tableau2[Position],0)),"")</f>
        <v>OBDauteurprésent665</v>
      </c>
      <c r="K667" s="18">
        <f>Tableau2[[#This Row],[N°ARTICLE]]</f>
        <v>2078</v>
      </c>
    </row>
    <row r="668" spans="1:11" x14ac:dyDescent="0.25">
      <c r="A668" s="6">
        <v>2079</v>
      </c>
      <c r="B668" t="s">
        <v>1456</v>
      </c>
      <c r="C668" t="s">
        <v>767</v>
      </c>
      <c r="D668" t="s">
        <v>47</v>
      </c>
      <c r="E668">
        <v>5</v>
      </c>
      <c r="F668">
        <v>666</v>
      </c>
      <c r="G668" t="str">
        <f t="shared" si="21"/>
        <v>PBDauteurprésent666</v>
      </c>
      <c r="H668">
        <f t="shared" si="20"/>
        <v>1</v>
      </c>
      <c r="I668">
        <f>IF(H668=1,COUNTIF($H$3:H668,1),"")</f>
        <v>666</v>
      </c>
      <c r="J668" t="str">
        <f>IFERROR(INDEX(Tableau2[Rechercher],MATCH(ROWS($I$3:I668),Tableau2[Position],0)),"")</f>
        <v>PBDauteurprésent666</v>
      </c>
      <c r="K668" s="18">
        <f>Tableau2[[#This Row],[N°ARTICLE]]</f>
        <v>2079</v>
      </c>
    </row>
    <row r="669" spans="1:11" x14ac:dyDescent="0.25">
      <c r="A669" s="6">
        <v>2080</v>
      </c>
      <c r="B669" t="s">
        <v>1457</v>
      </c>
      <c r="C669" t="s">
        <v>768</v>
      </c>
      <c r="D669" t="s">
        <v>74</v>
      </c>
      <c r="E669">
        <v>8</v>
      </c>
      <c r="F669">
        <v>667</v>
      </c>
      <c r="G669" t="str">
        <f t="shared" si="21"/>
        <v>QBDauteurprésent667</v>
      </c>
      <c r="H669">
        <f t="shared" si="20"/>
        <v>1</v>
      </c>
      <c r="I669">
        <f>IF(H669=1,COUNTIF($H$3:H669,1),"")</f>
        <v>667</v>
      </c>
      <c r="J669" t="str">
        <f>IFERROR(INDEX(Tableau2[Rechercher],MATCH(ROWS($I$3:I669),Tableau2[Position],0)),"")</f>
        <v>QBDauteurprésent667</v>
      </c>
      <c r="K669" s="18">
        <f>Tableau2[[#This Row],[N°ARTICLE]]</f>
        <v>2080</v>
      </c>
    </row>
    <row r="670" spans="1:11" x14ac:dyDescent="0.25">
      <c r="A670" s="6">
        <v>2081</v>
      </c>
      <c r="B670" t="s">
        <v>1458</v>
      </c>
      <c r="C670" t="s">
        <v>769</v>
      </c>
      <c r="D670" t="s">
        <v>74</v>
      </c>
      <c r="E670">
        <v>8</v>
      </c>
      <c r="F670">
        <v>668</v>
      </c>
      <c r="G670" t="str">
        <f t="shared" si="21"/>
        <v>RBDauteurprésent668</v>
      </c>
      <c r="H670">
        <f t="shared" si="20"/>
        <v>1</v>
      </c>
      <c r="I670">
        <f>IF(H670=1,COUNTIF($H$3:H670,1),"")</f>
        <v>668</v>
      </c>
      <c r="J670" t="str">
        <f>IFERROR(INDEX(Tableau2[Rechercher],MATCH(ROWS($I$3:I670),Tableau2[Position],0)),"")</f>
        <v>RBDauteurprésent668</v>
      </c>
      <c r="K670" s="18">
        <f>Tableau2[[#This Row],[N°ARTICLE]]</f>
        <v>2081</v>
      </c>
    </row>
    <row r="671" spans="1:11" x14ac:dyDescent="0.25">
      <c r="A671" s="6">
        <v>2082</v>
      </c>
      <c r="B671" t="s">
        <v>1459</v>
      </c>
      <c r="C671" t="s">
        <v>770</v>
      </c>
      <c r="D671" t="s">
        <v>74</v>
      </c>
      <c r="E671">
        <v>8</v>
      </c>
      <c r="F671">
        <v>669</v>
      </c>
      <c r="G671" t="str">
        <f t="shared" si="21"/>
        <v>SBDauteurprésent669</v>
      </c>
      <c r="H671">
        <f t="shared" si="20"/>
        <v>1</v>
      </c>
      <c r="I671">
        <f>IF(H671=1,COUNTIF($H$3:H671,1),"")</f>
        <v>669</v>
      </c>
      <c r="J671" t="str">
        <f>IFERROR(INDEX(Tableau2[Rechercher],MATCH(ROWS($I$3:I671),Tableau2[Position],0)),"")</f>
        <v>SBDauteurprésent669</v>
      </c>
      <c r="K671" s="18">
        <f>Tableau2[[#This Row],[N°ARTICLE]]</f>
        <v>2082</v>
      </c>
    </row>
    <row r="672" spans="1:11" x14ac:dyDescent="0.25">
      <c r="A672" s="6">
        <v>2083</v>
      </c>
      <c r="B672" t="s">
        <v>1460</v>
      </c>
      <c r="C672" t="s">
        <v>771</v>
      </c>
      <c r="D672" t="s">
        <v>76</v>
      </c>
      <c r="E672">
        <v>10</v>
      </c>
      <c r="F672">
        <v>670</v>
      </c>
      <c r="G672" t="str">
        <f t="shared" si="21"/>
        <v>TBDauteurprésent670</v>
      </c>
      <c r="H672">
        <f t="shared" si="20"/>
        <v>1</v>
      </c>
      <c r="I672">
        <f>IF(H672=1,COUNTIF($H$3:H672,1),"")</f>
        <v>670</v>
      </c>
      <c r="J672" t="str">
        <f>IFERROR(INDEX(Tableau2[Rechercher],MATCH(ROWS($I$3:I672),Tableau2[Position],0)),"")</f>
        <v>TBDauteurprésent670</v>
      </c>
      <c r="K672" s="18">
        <f>Tableau2[[#This Row],[N°ARTICLE]]</f>
        <v>2083</v>
      </c>
    </row>
    <row r="673" spans="1:11" x14ac:dyDescent="0.25">
      <c r="A673" s="6">
        <v>2084</v>
      </c>
      <c r="B673" t="s">
        <v>1461</v>
      </c>
      <c r="C673" t="s">
        <v>772</v>
      </c>
      <c r="D673" t="s">
        <v>76</v>
      </c>
      <c r="E673">
        <v>5</v>
      </c>
      <c r="F673">
        <v>671</v>
      </c>
      <c r="G673" t="str">
        <f t="shared" si="21"/>
        <v>UBDauteurprésent671</v>
      </c>
      <c r="H673">
        <f t="shared" si="20"/>
        <v>1</v>
      </c>
      <c r="I673">
        <f>IF(H673=1,COUNTIF($H$3:H673,1),"")</f>
        <v>671</v>
      </c>
      <c r="J673" t="str">
        <f>IFERROR(INDEX(Tableau2[Rechercher],MATCH(ROWS($I$3:I673),Tableau2[Position],0)),"")</f>
        <v>UBDauteurprésent671</v>
      </c>
      <c r="K673" s="18">
        <f>Tableau2[[#This Row],[N°ARTICLE]]</f>
        <v>2084</v>
      </c>
    </row>
    <row r="674" spans="1:11" x14ac:dyDescent="0.25">
      <c r="A674" s="6">
        <v>2085</v>
      </c>
      <c r="B674" t="s">
        <v>1462</v>
      </c>
      <c r="C674" t="s">
        <v>773</v>
      </c>
      <c r="D674" t="s">
        <v>49</v>
      </c>
      <c r="E674">
        <v>5</v>
      </c>
      <c r="F674">
        <v>672</v>
      </c>
      <c r="G674" t="str">
        <f t="shared" si="21"/>
        <v>VBDauteurprésent672</v>
      </c>
      <c r="H674">
        <f t="shared" si="20"/>
        <v>1</v>
      </c>
      <c r="I674">
        <f>IF(H674=1,COUNTIF($H$3:H674,1),"")</f>
        <v>672</v>
      </c>
      <c r="J674" t="str">
        <f>IFERROR(INDEX(Tableau2[Rechercher],MATCH(ROWS($I$3:I674),Tableau2[Position],0)),"")</f>
        <v>VBDauteurprésent672</v>
      </c>
      <c r="K674" s="18">
        <f>Tableau2[[#This Row],[N°ARTICLE]]</f>
        <v>2085</v>
      </c>
    </row>
    <row r="675" spans="1:11" x14ac:dyDescent="0.25">
      <c r="A675" s="6">
        <v>2086</v>
      </c>
      <c r="B675" t="s">
        <v>1463</v>
      </c>
      <c r="C675" t="s">
        <v>774</v>
      </c>
      <c r="D675" t="s">
        <v>55</v>
      </c>
      <c r="E675">
        <v>30</v>
      </c>
      <c r="F675">
        <v>673</v>
      </c>
      <c r="G675" t="str">
        <f t="shared" si="21"/>
        <v>WBDauteurprésent673</v>
      </c>
      <c r="H675">
        <f t="shared" si="20"/>
        <v>1</v>
      </c>
      <c r="I675">
        <f>IF(H675=1,COUNTIF($H$3:H675,1),"")</f>
        <v>673</v>
      </c>
      <c r="J675" t="str">
        <f>IFERROR(INDEX(Tableau2[Rechercher],MATCH(ROWS($I$3:I675),Tableau2[Position],0)),"")</f>
        <v>WBDauteurprésent673</v>
      </c>
      <c r="K675" s="18">
        <f>Tableau2[[#This Row],[N°ARTICLE]]</f>
        <v>2086</v>
      </c>
    </row>
    <row r="676" spans="1:11" x14ac:dyDescent="0.25">
      <c r="A676" s="6">
        <v>2087</v>
      </c>
      <c r="B676" t="s">
        <v>1464</v>
      </c>
      <c r="C676" t="s">
        <v>775</v>
      </c>
      <c r="D676" t="s">
        <v>82</v>
      </c>
      <c r="E676">
        <v>15</v>
      </c>
      <c r="F676">
        <v>674</v>
      </c>
      <c r="G676" t="str">
        <f t="shared" si="21"/>
        <v>XBDauteurprésent674</v>
      </c>
      <c r="H676">
        <f t="shared" si="20"/>
        <v>1</v>
      </c>
      <c r="I676">
        <f>IF(H676=1,COUNTIF($H$3:H676,1),"")</f>
        <v>674</v>
      </c>
      <c r="J676" t="str">
        <f>IFERROR(INDEX(Tableau2[Rechercher],MATCH(ROWS($I$3:I676),Tableau2[Position],0)),"")</f>
        <v>XBDauteurprésent674</v>
      </c>
      <c r="K676" s="18">
        <f>Tableau2[[#This Row],[N°ARTICLE]]</f>
        <v>2087</v>
      </c>
    </row>
    <row r="677" spans="1:11" x14ac:dyDescent="0.25">
      <c r="A677" s="6">
        <v>2088</v>
      </c>
      <c r="B677" t="s">
        <v>1465</v>
      </c>
      <c r="C677" t="s">
        <v>776</v>
      </c>
      <c r="D677" t="s">
        <v>82</v>
      </c>
      <c r="E677">
        <v>15</v>
      </c>
      <c r="F677">
        <v>675</v>
      </c>
      <c r="G677" t="str">
        <f t="shared" si="21"/>
        <v>YBDauteurprésent675</v>
      </c>
      <c r="H677">
        <f t="shared" si="20"/>
        <v>1</v>
      </c>
      <c r="I677">
        <f>IF(H677=1,COUNTIF($H$3:H677,1),"")</f>
        <v>675</v>
      </c>
      <c r="J677" t="str">
        <f>IFERROR(INDEX(Tableau2[Rechercher],MATCH(ROWS($I$3:I677),Tableau2[Position],0)),"")</f>
        <v>YBDauteurprésent675</v>
      </c>
      <c r="K677" s="18">
        <f>Tableau2[[#This Row],[N°ARTICLE]]</f>
        <v>2088</v>
      </c>
    </row>
    <row r="678" spans="1:11" x14ac:dyDescent="0.25">
      <c r="A678" s="6">
        <v>2089</v>
      </c>
      <c r="B678" t="s">
        <v>1466</v>
      </c>
      <c r="C678" t="s">
        <v>777</v>
      </c>
      <c r="D678" t="s">
        <v>83</v>
      </c>
      <c r="E678">
        <v>30</v>
      </c>
      <c r="F678">
        <v>676</v>
      </c>
      <c r="G678" t="str">
        <f t="shared" si="21"/>
        <v>ZBDauteurprésent676</v>
      </c>
      <c r="H678">
        <f t="shared" si="20"/>
        <v>1</v>
      </c>
      <c r="I678">
        <f>IF(H678=1,COUNTIF($H$3:H678,1),"")</f>
        <v>676</v>
      </c>
      <c r="J678" t="str">
        <f>IFERROR(INDEX(Tableau2[Rechercher],MATCH(ROWS($I$3:I678),Tableau2[Position],0)),"")</f>
        <v>ZBDauteurprésent676</v>
      </c>
      <c r="K678" s="18">
        <f>Tableau2[[#This Row],[N°ARTICLE]]</f>
        <v>2089</v>
      </c>
    </row>
    <row r="679" spans="1:11" x14ac:dyDescent="0.25">
      <c r="A679" s="6">
        <v>2090</v>
      </c>
      <c r="B679" t="s">
        <v>1467</v>
      </c>
      <c r="C679" t="s">
        <v>778</v>
      </c>
      <c r="D679" t="s">
        <v>39</v>
      </c>
      <c r="E679">
        <v>15</v>
      </c>
      <c r="F679">
        <v>677</v>
      </c>
      <c r="G679" t="str">
        <f t="shared" si="21"/>
        <v>ABDauteurprésent677</v>
      </c>
      <c r="H679">
        <f t="shared" si="20"/>
        <v>1</v>
      </c>
      <c r="I679">
        <f>IF(H679=1,COUNTIF($H$3:H679,1),"")</f>
        <v>677</v>
      </c>
      <c r="J679" t="str">
        <f>IFERROR(INDEX(Tableau2[Rechercher],MATCH(ROWS($I$3:I679),Tableau2[Position],0)),"")</f>
        <v>ABDauteurprésent677</v>
      </c>
      <c r="K679" s="18">
        <f>Tableau2[[#This Row],[N°ARTICLE]]</f>
        <v>2090</v>
      </c>
    </row>
    <row r="680" spans="1:11" x14ac:dyDescent="0.25">
      <c r="A680" s="6">
        <v>2091</v>
      </c>
      <c r="B680" t="s">
        <v>1468</v>
      </c>
      <c r="C680" t="s">
        <v>779</v>
      </c>
      <c r="D680" t="s">
        <v>37</v>
      </c>
      <c r="E680">
        <v>10</v>
      </c>
      <c r="F680">
        <v>678</v>
      </c>
      <c r="G680" t="str">
        <f t="shared" si="21"/>
        <v>BBDauteurprésent678</v>
      </c>
      <c r="H680">
        <f t="shared" si="20"/>
        <v>1</v>
      </c>
      <c r="I680">
        <f>IF(H680=1,COUNTIF($H$3:H680,1),"")</f>
        <v>678</v>
      </c>
      <c r="J680" t="str">
        <f>IFERROR(INDEX(Tableau2[Rechercher],MATCH(ROWS($I$3:I680),Tableau2[Position],0)),"")</f>
        <v>BBDauteurprésent678</v>
      </c>
      <c r="K680" s="18">
        <f>Tableau2[[#This Row],[N°ARTICLE]]</f>
        <v>2091</v>
      </c>
    </row>
    <row r="681" spans="1:11" x14ac:dyDescent="0.25">
      <c r="A681" s="6">
        <v>2092</v>
      </c>
      <c r="B681" t="s">
        <v>1469</v>
      </c>
      <c r="C681" t="s">
        <v>780</v>
      </c>
      <c r="D681" t="s">
        <v>37</v>
      </c>
      <c r="E681">
        <v>10</v>
      </c>
      <c r="F681">
        <v>679</v>
      </c>
      <c r="G681" t="str">
        <f t="shared" si="21"/>
        <v>CBDauteurprésent679</v>
      </c>
      <c r="H681">
        <f t="shared" si="20"/>
        <v>1</v>
      </c>
      <c r="I681">
        <f>IF(H681=1,COUNTIF($H$3:H681,1),"")</f>
        <v>679</v>
      </c>
      <c r="J681" t="str">
        <f>IFERROR(INDEX(Tableau2[Rechercher],MATCH(ROWS($I$3:I681),Tableau2[Position],0)),"")</f>
        <v>CBDauteurprésent679</v>
      </c>
      <c r="K681" s="18">
        <f>Tableau2[[#This Row],[N°ARTICLE]]</f>
        <v>2092</v>
      </c>
    </row>
    <row r="682" spans="1:11" x14ac:dyDescent="0.25">
      <c r="A682" s="6">
        <v>2093</v>
      </c>
      <c r="B682" t="s">
        <v>1470</v>
      </c>
      <c r="C682" t="s">
        <v>781</v>
      </c>
      <c r="D682" t="s">
        <v>49</v>
      </c>
      <c r="E682">
        <v>2</v>
      </c>
      <c r="F682">
        <v>680</v>
      </c>
      <c r="G682" t="str">
        <f t="shared" si="21"/>
        <v>DBDauteurprésent680</v>
      </c>
      <c r="H682">
        <f t="shared" si="20"/>
        <v>1</v>
      </c>
      <c r="I682">
        <f>IF(H682=1,COUNTIF($H$3:H682,1),"")</f>
        <v>680</v>
      </c>
      <c r="J682" t="str">
        <f>IFERROR(INDEX(Tableau2[Rechercher],MATCH(ROWS($I$3:I682),Tableau2[Position],0)),"")</f>
        <v>DBDauteurprésent680</v>
      </c>
      <c r="K682" s="18">
        <f>Tableau2[[#This Row],[N°ARTICLE]]</f>
        <v>2093</v>
      </c>
    </row>
    <row r="683" spans="1:11" x14ac:dyDescent="0.25">
      <c r="A683" s="6">
        <v>2094</v>
      </c>
      <c r="B683" t="s">
        <v>1471</v>
      </c>
      <c r="C683" t="s">
        <v>782</v>
      </c>
      <c r="D683" t="s">
        <v>49</v>
      </c>
      <c r="E683">
        <v>2</v>
      </c>
      <c r="F683">
        <v>681</v>
      </c>
      <c r="G683" t="str">
        <f t="shared" si="21"/>
        <v>EBDauteurprésent681</v>
      </c>
      <c r="H683">
        <f t="shared" si="20"/>
        <v>1</v>
      </c>
      <c r="I683">
        <f>IF(H683=1,COUNTIF($H$3:H683,1),"")</f>
        <v>681</v>
      </c>
      <c r="J683" t="str">
        <f>IFERROR(INDEX(Tableau2[Rechercher],MATCH(ROWS($I$3:I683),Tableau2[Position],0)),"")</f>
        <v>EBDauteurprésent681</v>
      </c>
      <c r="K683" s="18">
        <f>Tableau2[[#This Row],[N°ARTICLE]]</f>
        <v>2094</v>
      </c>
    </row>
    <row r="684" spans="1:11" x14ac:dyDescent="0.25">
      <c r="A684" s="6">
        <v>2095</v>
      </c>
      <c r="B684" t="s">
        <v>1472</v>
      </c>
      <c r="C684" t="s">
        <v>783</v>
      </c>
      <c r="D684" t="s">
        <v>28</v>
      </c>
      <c r="E684">
        <v>20</v>
      </c>
      <c r="F684">
        <v>682</v>
      </c>
      <c r="G684" t="str">
        <f t="shared" si="21"/>
        <v>FBDauteurprésent682</v>
      </c>
      <c r="H684">
        <f t="shared" si="20"/>
        <v>1</v>
      </c>
      <c r="I684">
        <f>IF(H684=1,COUNTIF($H$3:H684,1),"")</f>
        <v>682</v>
      </c>
      <c r="J684" t="str">
        <f>IFERROR(INDEX(Tableau2[Rechercher],MATCH(ROWS($I$3:I684),Tableau2[Position],0)),"")</f>
        <v>FBDauteurprésent682</v>
      </c>
      <c r="K684" s="18">
        <f>Tableau2[[#This Row],[N°ARTICLE]]</f>
        <v>2095</v>
      </c>
    </row>
    <row r="685" spans="1:11" x14ac:dyDescent="0.25">
      <c r="A685" s="6">
        <v>2096</v>
      </c>
      <c r="B685" t="s">
        <v>1473</v>
      </c>
      <c r="C685" t="s">
        <v>784</v>
      </c>
      <c r="D685" t="s">
        <v>80</v>
      </c>
      <c r="E685">
        <v>5</v>
      </c>
      <c r="F685">
        <v>683</v>
      </c>
      <c r="G685" t="str">
        <f t="shared" si="21"/>
        <v>GBDauteurprésent683</v>
      </c>
      <c r="H685">
        <f t="shared" si="20"/>
        <v>1</v>
      </c>
      <c r="I685">
        <f>IF(H685=1,COUNTIF($H$3:H685,1),"")</f>
        <v>683</v>
      </c>
      <c r="J685" t="str">
        <f>IFERROR(INDEX(Tableau2[Rechercher],MATCH(ROWS($I$3:I685),Tableau2[Position],0)),"")</f>
        <v>GBDauteurprésent683</v>
      </c>
      <c r="K685" s="18">
        <f>Tableau2[[#This Row],[N°ARTICLE]]</f>
        <v>2096</v>
      </c>
    </row>
    <row r="686" spans="1:11" x14ac:dyDescent="0.25">
      <c r="A686" s="6">
        <v>2097</v>
      </c>
      <c r="B686" t="s">
        <v>1474</v>
      </c>
      <c r="C686" t="s">
        <v>785</v>
      </c>
      <c r="D686" t="s">
        <v>39</v>
      </c>
      <c r="E686">
        <v>5</v>
      </c>
      <c r="F686">
        <v>684</v>
      </c>
      <c r="G686" t="str">
        <f t="shared" si="21"/>
        <v>HBDauteurprésent684</v>
      </c>
      <c r="H686">
        <f t="shared" si="20"/>
        <v>1</v>
      </c>
      <c r="I686">
        <f>IF(H686=1,COUNTIF($H$3:H686,1),"")</f>
        <v>684</v>
      </c>
      <c r="J686" t="str">
        <f>IFERROR(INDEX(Tableau2[Rechercher],MATCH(ROWS($I$3:I686),Tableau2[Position],0)),"")</f>
        <v>HBDauteurprésent684</v>
      </c>
      <c r="K686" s="18">
        <f>Tableau2[[#This Row],[N°ARTICLE]]</f>
        <v>2097</v>
      </c>
    </row>
    <row r="687" spans="1:11" x14ac:dyDescent="0.25">
      <c r="A687" s="6">
        <v>2098</v>
      </c>
      <c r="B687" t="s">
        <v>1475</v>
      </c>
      <c r="C687" t="s">
        <v>786</v>
      </c>
      <c r="D687" t="s">
        <v>39</v>
      </c>
      <c r="E687">
        <v>4</v>
      </c>
      <c r="F687">
        <v>685</v>
      </c>
      <c r="G687" t="str">
        <f t="shared" si="21"/>
        <v>IBDauteurprésent685</v>
      </c>
      <c r="H687">
        <f t="shared" si="20"/>
        <v>1</v>
      </c>
      <c r="I687">
        <f>IF(H687=1,COUNTIF($H$3:H687,1),"")</f>
        <v>685</v>
      </c>
      <c r="J687" t="str">
        <f>IFERROR(INDEX(Tableau2[Rechercher],MATCH(ROWS($I$3:I687),Tableau2[Position],0)),"")</f>
        <v>IBDauteurprésent685</v>
      </c>
      <c r="K687" s="18">
        <f>Tableau2[[#This Row],[N°ARTICLE]]</f>
        <v>2098</v>
      </c>
    </row>
    <row r="688" spans="1:11" x14ac:dyDescent="0.25">
      <c r="A688" s="6">
        <v>2099</v>
      </c>
      <c r="B688" t="s">
        <v>1476</v>
      </c>
      <c r="C688" t="s">
        <v>787</v>
      </c>
      <c r="D688" t="s">
        <v>39</v>
      </c>
      <c r="E688">
        <v>4</v>
      </c>
      <c r="F688">
        <v>686</v>
      </c>
      <c r="G688" t="str">
        <f t="shared" si="21"/>
        <v>JBDauteurprésent686</v>
      </c>
      <c r="H688">
        <f t="shared" si="20"/>
        <v>1</v>
      </c>
      <c r="I688">
        <f>IF(H688=1,COUNTIF($H$3:H688,1),"")</f>
        <v>686</v>
      </c>
      <c r="J688" t="str">
        <f>IFERROR(INDEX(Tableau2[Rechercher],MATCH(ROWS($I$3:I688),Tableau2[Position],0)),"")</f>
        <v>JBDauteurprésent686</v>
      </c>
      <c r="K688" s="18">
        <f>Tableau2[[#This Row],[N°ARTICLE]]</f>
        <v>2099</v>
      </c>
    </row>
    <row r="689" spans="1:11" x14ac:dyDescent="0.25">
      <c r="A689" s="6">
        <v>2100</v>
      </c>
      <c r="B689" t="s">
        <v>1477</v>
      </c>
      <c r="C689" t="s">
        <v>788</v>
      </c>
      <c r="D689" t="s">
        <v>39</v>
      </c>
      <c r="E689">
        <v>4</v>
      </c>
      <c r="F689">
        <v>687</v>
      </c>
      <c r="G689" t="str">
        <f t="shared" si="21"/>
        <v>KBDauteurprésent687</v>
      </c>
      <c r="H689">
        <f t="shared" si="20"/>
        <v>1</v>
      </c>
      <c r="I689">
        <f>IF(H689=1,COUNTIF($H$3:H689,1),"")</f>
        <v>687</v>
      </c>
      <c r="J689" t="str">
        <f>IFERROR(INDEX(Tableau2[Rechercher],MATCH(ROWS($I$3:I689),Tableau2[Position],0)),"")</f>
        <v>KBDauteurprésent687</v>
      </c>
      <c r="K689" s="18">
        <f>Tableau2[[#This Row],[N°ARTICLE]]</f>
        <v>2100</v>
      </c>
    </row>
    <row r="690" spans="1:11" x14ac:dyDescent="0.25">
      <c r="A690" s="6">
        <v>2101</v>
      </c>
      <c r="B690" t="s">
        <v>1478</v>
      </c>
      <c r="C690" t="s">
        <v>789</v>
      </c>
      <c r="D690" t="s">
        <v>24</v>
      </c>
      <c r="E690">
        <v>30</v>
      </c>
      <c r="F690">
        <v>688</v>
      </c>
      <c r="G690" t="str">
        <f t="shared" si="21"/>
        <v>LBDauteurprésent688</v>
      </c>
      <c r="H690">
        <f t="shared" si="20"/>
        <v>1</v>
      </c>
      <c r="I690">
        <f>IF(H690=1,COUNTIF($H$3:H690,1),"")</f>
        <v>688</v>
      </c>
      <c r="J690" t="str">
        <f>IFERROR(INDEX(Tableau2[Rechercher],MATCH(ROWS($I$3:I690),Tableau2[Position],0)),"")</f>
        <v>LBDauteurprésent688</v>
      </c>
      <c r="K690" s="18">
        <f>Tableau2[[#This Row],[N°ARTICLE]]</f>
        <v>2101</v>
      </c>
    </row>
    <row r="691" spans="1:11" x14ac:dyDescent="0.25">
      <c r="A691" s="6">
        <v>2102</v>
      </c>
      <c r="B691" t="s">
        <v>1479</v>
      </c>
      <c r="C691" t="s">
        <v>790</v>
      </c>
      <c r="D691" t="s">
        <v>84</v>
      </c>
      <c r="E691">
        <v>18</v>
      </c>
      <c r="F691">
        <v>689</v>
      </c>
      <c r="G691" t="str">
        <f t="shared" si="21"/>
        <v>mBDauteurprésent689</v>
      </c>
      <c r="H691">
        <f t="shared" si="20"/>
        <v>1</v>
      </c>
      <c r="I691">
        <f>IF(H691=1,COUNTIF($H$3:H691,1),"")</f>
        <v>689</v>
      </c>
      <c r="J691" t="str">
        <f>IFERROR(INDEX(Tableau2[Rechercher],MATCH(ROWS($I$3:I691),Tableau2[Position],0)),"")</f>
        <v>mBDauteurprésent689</v>
      </c>
      <c r="K691" s="18">
        <f>Tableau2[[#This Row],[N°ARTICLE]]</f>
        <v>2102</v>
      </c>
    </row>
  </sheetData>
  <mergeCells count="1">
    <mergeCell ref="A1:F1"/>
  </mergeCells>
  <phoneticPr fontId="9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CF833-2A03-4D14-9563-9F889C8BB83F}">
  <sheetPr codeName="Feuil3"/>
  <dimension ref="A1:G31"/>
  <sheetViews>
    <sheetView workbookViewId="0">
      <selection activeCell="A3" sqref="A3:G4"/>
    </sheetView>
  </sheetViews>
  <sheetFormatPr baseColWidth="10" defaultRowHeight="15" x14ac:dyDescent="0.25"/>
  <cols>
    <col min="2" max="2" width="20.7109375" customWidth="1"/>
    <col min="3" max="3" width="23.85546875" customWidth="1"/>
    <col min="4" max="4" width="53.28515625" customWidth="1"/>
    <col min="6" max="6" width="31.140625" customWidth="1"/>
  </cols>
  <sheetData>
    <row r="1" spans="1:7" x14ac:dyDescent="0.25">
      <c r="A1" s="69" t="s">
        <v>97</v>
      </c>
      <c r="B1" s="69"/>
      <c r="C1" s="69"/>
      <c r="D1" s="69"/>
      <c r="E1" s="69"/>
      <c r="F1" s="69"/>
      <c r="G1" s="69"/>
    </row>
    <row r="2" spans="1:7" x14ac:dyDescent="0.25">
      <c r="A2" s="20" t="s">
        <v>1484</v>
      </c>
      <c r="B2" s="36" t="s">
        <v>100</v>
      </c>
      <c r="C2" s="20" t="s">
        <v>101</v>
      </c>
      <c r="D2" s="20" t="s">
        <v>4</v>
      </c>
      <c r="E2" s="20" t="s">
        <v>5</v>
      </c>
      <c r="F2" s="20" t="s">
        <v>6</v>
      </c>
      <c r="G2" s="20" t="s">
        <v>7</v>
      </c>
    </row>
    <row r="3" spans="1:7" x14ac:dyDescent="0.25">
      <c r="B3" s="33"/>
    </row>
    <row r="4" spans="1:7" x14ac:dyDescent="0.25">
      <c r="B4" s="33"/>
    </row>
    <row r="5" spans="1:7" x14ac:dyDescent="0.25">
      <c r="B5" s="33"/>
    </row>
    <row r="6" spans="1:7" x14ac:dyDescent="0.25">
      <c r="B6" s="33"/>
    </row>
    <row r="7" spans="1:7" x14ac:dyDescent="0.25">
      <c r="B7" s="33"/>
    </row>
    <row r="8" spans="1:7" x14ac:dyDescent="0.25">
      <c r="B8" s="33"/>
    </row>
    <row r="9" spans="1:7" x14ac:dyDescent="0.25">
      <c r="B9" s="33"/>
    </row>
    <row r="10" spans="1:7" x14ac:dyDescent="0.25">
      <c r="B10" s="33"/>
    </row>
    <row r="11" spans="1:7" x14ac:dyDescent="0.25">
      <c r="B11" s="33"/>
    </row>
    <row r="12" spans="1:7" x14ac:dyDescent="0.25">
      <c r="B12" s="33"/>
    </row>
    <row r="13" spans="1:7" x14ac:dyDescent="0.25">
      <c r="B13" s="33"/>
    </row>
    <row r="14" spans="1:7" x14ac:dyDescent="0.25">
      <c r="B14" s="33"/>
    </row>
    <row r="15" spans="1:7" x14ac:dyDescent="0.25">
      <c r="B15" s="33"/>
    </row>
    <row r="16" spans="1:7" x14ac:dyDescent="0.25">
      <c r="B16" s="33"/>
    </row>
    <row r="17" spans="2:2" x14ac:dyDescent="0.25">
      <c r="B17" s="33"/>
    </row>
    <row r="18" spans="2:2" x14ac:dyDescent="0.25">
      <c r="B18" s="33"/>
    </row>
    <row r="19" spans="2:2" x14ac:dyDescent="0.25">
      <c r="B19" s="33"/>
    </row>
    <row r="20" spans="2:2" x14ac:dyDescent="0.25">
      <c r="B20" s="33"/>
    </row>
    <row r="21" spans="2:2" x14ac:dyDescent="0.25">
      <c r="B21" s="33"/>
    </row>
    <row r="22" spans="2:2" x14ac:dyDescent="0.25">
      <c r="B22" s="33"/>
    </row>
    <row r="23" spans="2:2" x14ac:dyDescent="0.25">
      <c r="B23" s="33"/>
    </row>
    <row r="24" spans="2:2" x14ac:dyDescent="0.25">
      <c r="B24" s="33"/>
    </row>
    <row r="25" spans="2:2" x14ac:dyDescent="0.25">
      <c r="B25" s="33"/>
    </row>
    <row r="26" spans="2:2" x14ac:dyDescent="0.25">
      <c r="B26" s="33"/>
    </row>
    <row r="27" spans="2:2" x14ac:dyDescent="0.25">
      <c r="B27" s="33"/>
    </row>
    <row r="28" spans="2:2" x14ac:dyDescent="0.25">
      <c r="B28" s="33"/>
    </row>
    <row r="29" spans="2:2" x14ac:dyDescent="0.25">
      <c r="B29" s="33"/>
    </row>
    <row r="30" spans="2:2" x14ac:dyDescent="0.25">
      <c r="B30" s="33"/>
    </row>
    <row r="31" spans="2:2" x14ac:dyDescent="0.25">
      <c r="B31" s="33"/>
    </row>
  </sheetData>
  <mergeCells count="1">
    <mergeCell ref="A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9E291-D92D-4B6A-A1AE-C21A16F4AE51}">
  <sheetPr codeName="Feuil4"/>
  <dimension ref="A2:H691"/>
  <sheetViews>
    <sheetView workbookViewId="0">
      <selection activeCell="E35" sqref="E35"/>
    </sheetView>
  </sheetViews>
  <sheetFormatPr baseColWidth="10" defaultRowHeight="15" x14ac:dyDescent="0.25"/>
  <sheetData>
    <row r="2" spans="1:8" x14ac:dyDescent="0.25">
      <c r="A2" s="54" t="s">
        <v>12</v>
      </c>
      <c r="B2" s="54" t="s">
        <v>13</v>
      </c>
      <c r="C2" s="54" t="s">
        <v>14</v>
      </c>
      <c r="D2" s="55" t="s">
        <v>15</v>
      </c>
      <c r="E2" s="55" t="s">
        <v>1482</v>
      </c>
      <c r="F2" s="55" t="s">
        <v>17</v>
      </c>
      <c r="G2" s="58" t="s">
        <v>1481</v>
      </c>
      <c r="H2" s="58" t="s">
        <v>1483</v>
      </c>
    </row>
    <row r="3" spans="1:8" x14ac:dyDescent="0.25">
      <c r="A3" s="56">
        <v>1001</v>
      </c>
      <c r="B3" s="47" t="s">
        <v>791</v>
      </c>
      <c r="C3" s="47" t="s">
        <v>102</v>
      </c>
      <c r="D3" s="47" t="s">
        <v>22</v>
      </c>
      <c r="E3" s="47">
        <v>1</v>
      </c>
      <c r="F3" s="47">
        <v>1</v>
      </c>
      <c r="G3">
        <f>SUMIF(Ventes!$D$3:$D$2500,Inventaire!$B3,Ventes!$E$3:$E$2500)</f>
        <v>0</v>
      </c>
      <c r="H3">
        <f>E3-G3</f>
        <v>1</v>
      </c>
    </row>
    <row r="4" spans="1:8" x14ac:dyDescent="0.25">
      <c r="A4" s="56">
        <v>1002</v>
      </c>
      <c r="B4" s="47" t="s">
        <v>792</v>
      </c>
      <c r="C4" s="47" t="s">
        <v>103</v>
      </c>
      <c r="D4" s="47" t="s">
        <v>22</v>
      </c>
      <c r="E4" s="47">
        <v>1</v>
      </c>
      <c r="F4" s="47">
        <v>2</v>
      </c>
      <c r="G4">
        <f>SUMIF(Ventes!$D$3:$D$2500,Inventaire!$B4,Ventes!$E$3:$E$2500)</f>
        <v>0</v>
      </c>
      <c r="H4">
        <f t="shared" ref="H4:H67" si="0">E4-G4</f>
        <v>1</v>
      </c>
    </row>
    <row r="5" spans="1:8" x14ac:dyDescent="0.25">
      <c r="A5" s="56">
        <v>1003</v>
      </c>
      <c r="B5" s="47" t="s">
        <v>793</v>
      </c>
      <c r="C5" s="47" t="s">
        <v>104</v>
      </c>
      <c r="D5" s="47" t="s">
        <v>22</v>
      </c>
      <c r="E5" s="47">
        <v>1</v>
      </c>
      <c r="F5" s="47">
        <v>3</v>
      </c>
      <c r="G5">
        <f>SUMIF(Ventes!$D$3:$D$2500,Inventaire!$B5,Ventes!$E$3:$E$2500)</f>
        <v>0</v>
      </c>
      <c r="H5">
        <f t="shared" si="0"/>
        <v>1</v>
      </c>
    </row>
    <row r="6" spans="1:8" x14ac:dyDescent="0.25">
      <c r="A6" s="56">
        <v>1004</v>
      </c>
      <c r="B6" s="47" t="s">
        <v>794</v>
      </c>
      <c r="C6" s="47" t="s">
        <v>105</v>
      </c>
      <c r="D6" s="47" t="s">
        <v>23</v>
      </c>
      <c r="E6" s="47">
        <v>1</v>
      </c>
      <c r="F6" s="47">
        <v>4</v>
      </c>
      <c r="G6">
        <f>SUMIF(Ventes!$D$3:$D$2500,Inventaire!$B6,Ventes!$E$3:$E$2500)</f>
        <v>0</v>
      </c>
      <c r="H6">
        <f t="shared" si="0"/>
        <v>1</v>
      </c>
    </row>
    <row r="7" spans="1:8" x14ac:dyDescent="0.25">
      <c r="A7" s="56">
        <v>1005</v>
      </c>
      <c r="B7" s="47" t="s">
        <v>795</v>
      </c>
      <c r="C7" s="47" t="s">
        <v>106</v>
      </c>
      <c r="D7" s="47" t="s">
        <v>24</v>
      </c>
      <c r="E7" s="47">
        <v>1</v>
      </c>
      <c r="F7" s="47">
        <v>5</v>
      </c>
      <c r="G7">
        <f>SUMIF(Ventes!$D$3:$D$2500,Inventaire!$B7,Ventes!$E$3:$E$2500)</f>
        <v>0</v>
      </c>
      <c r="H7">
        <f t="shared" si="0"/>
        <v>1</v>
      </c>
    </row>
    <row r="8" spans="1:8" x14ac:dyDescent="0.25">
      <c r="A8" s="56">
        <v>1006</v>
      </c>
      <c r="B8" s="47" t="s">
        <v>796</v>
      </c>
      <c r="C8" s="47" t="s">
        <v>107</v>
      </c>
      <c r="D8" s="47" t="s">
        <v>23</v>
      </c>
      <c r="E8" s="47">
        <v>1</v>
      </c>
      <c r="F8" s="47">
        <v>6</v>
      </c>
      <c r="G8">
        <f>SUMIF(Ventes!$D$3:$D$2500,Inventaire!$B8,Ventes!$E$3:$E$2500)</f>
        <v>0</v>
      </c>
      <c r="H8">
        <f t="shared" si="0"/>
        <v>1</v>
      </c>
    </row>
    <row r="9" spans="1:8" x14ac:dyDescent="0.25">
      <c r="A9" s="56">
        <v>1007</v>
      </c>
      <c r="B9" s="47" t="s">
        <v>797</v>
      </c>
      <c r="C9" s="47" t="s">
        <v>108</v>
      </c>
      <c r="D9" s="47" t="s">
        <v>23</v>
      </c>
      <c r="E9" s="47">
        <v>1</v>
      </c>
      <c r="F9" s="47">
        <v>7</v>
      </c>
      <c r="G9">
        <f>SUMIF(Ventes!$D$3:$D$2500,Inventaire!$B9,Ventes!$E$3:$E$2500)</f>
        <v>0</v>
      </c>
      <c r="H9">
        <f t="shared" si="0"/>
        <v>1</v>
      </c>
    </row>
    <row r="10" spans="1:8" x14ac:dyDescent="0.25">
      <c r="A10" s="56">
        <v>1008</v>
      </c>
      <c r="B10" s="47" t="s">
        <v>798</v>
      </c>
      <c r="C10" s="47" t="s">
        <v>109</v>
      </c>
      <c r="D10" s="47" t="s">
        <v>23</v>
      </c>
      <c r="E10" s="47">
        <v>1</v>
      </c>
      <c r="F10" s="47">
        <v>8</v>
      </c>
      <c r="G10">
        <f>SUMIF(Ventes!$D$3:$D$2500,Inventaire!$B10,Ventes!$E$3:$E$2500)</f>
        <v>0</v>
      </c>
      <c r="H10">
        <f t="shared" si="0"/>
        <v>1</v>
      </c>
    </row>
    <row r="11" spans="1:8" x14ac:dyDescent="0.25">
      <c r="A11" s="56">
        <v>1009</v>
      </c>
      <c r="B11" s="47" t="s">
        <v>799</v>
      </c>
      <c r="C11" s="47" t="s">
        <v>110</v>
      </c>
      <c r="D11" s="47" t="s">
        <v>23</v>
      </c>
      <c r="E11" s="47">
        <v>1</v>
      </c>
      <c r="F11" s="47">
        <v>9</v>
      </c>
      <c r="G11">
        <f>SUMIF(Ventes!$D$3:$D$2500,Inventaire!$B11,Ventes!$E$3:$E$2500)</f>
        <v>0</v>
      </c>
      <c r="H11">
        <f t="shared" si="0"/>
        <v>1</v>
      </c>
    </row>
    <row r="12" spans="1:8" x14ac:dyDescent="0.25">
      <c r="A12" s="56">
        <v>1010</v>
      </c>
      <c r="B12" s="47" t="s">
        <v>800</v>
      </c>
      <c r="C12" s="47" t="s">
        <v>111</v>
      </c>
      <c r="D12" s="47" t="s">
        <v>23</v>
      </c>
      <c r="E12" s="47">
        <v>1</v>
      </c>
      <c r="F12" s="47">
        <v>10</v>
      </c>
      <c r="G12">
        <f>SUMIF(Ventes!$D$3:$D$2500,Inventaire!$B12,Ventes!$E$3:$E$2500)</f>
        <v>0</v>
      </c>
      <c r="H12">
        <f t="shared" si="0"/>
        <v>1</v>
      </c>
    </row>
    <row r="13" spans="1:8" x14ac:dyDescent="0.25">
      <c r="A13" s="56">
        <v>1011</v>
      </c>
      <c r="B13" s="47" t="s">
        <v>801</v>
      </c>
      <c r="C13" s="47" t="s">
        <v>112</v>
      </c>
      <c r="D13" s="47" t="s">
        <v>23</v>
      </c>
      <c r="E13" s="47">
        <v>1</v>
      </c>
      <c r="F13" s="47">
        <v>11</v>
      </c>
      <c r="G13">
        <f>SUMIF(Ventes!$D$3:$D$2500,Inventaire!$B13,Ventes!$E$3:$E$2500)</f>
        <v>0</v>
      </c>
      <c r="H13">
        <f t="shared" si="0"/>
        <v>1</v>
      </c>
    </row>
    <row r="14" spans="1:8" x14ac:dyDescent="0.25">
      <c r="A14" s="56">
        <v>1012</v>
      </c>
      <c r="B14" s="47" t="s">
        <v>802</v>
      </c>
      <c r="C14" s="47" t="s">
        <v>113</v>
      </c>
      <c r="D14" s="47" t="s">
        <v>25</v>
      </c>
      <c r="E14" s="47">
        <v>2</v>
      </c>
      <c r="F14" s="47">
        <v>12</v>
      </c>
      <c r="G14">
        <f>SUMIF(Ventes!$D$3:$D$2500,Inventaire!$B14,Ventes!$E$3:$E$2500)</f>
        <v>0</v>
      </c>
      <c r="H14">
        <f t="shared" si="0"/>
        <v>2</v>
      </c>
    </row>
    <row r="15" spans="1:8" x14ac:dyDescent="0.25">
      <c r="A15" s="56">
        <v>1013</v>
      </c>
      <c r="B15" s="47" t="s">
        <v>803</v>
      </c>
      <c r="C15" s="47" t="s">
        <v>114</v>
      </c>
      <c r="D15" s="47" t="s">
        <v>26</v>
      </c>
      <c r="E15" s="47">
        <v>3</v>
      </c>
      <c r="F15" s="47">
        <v>13</v>
      </c>
      <c r="G15">
        <f>SUMIF(Ventes!$D$3:$D$2500,Inventaire!$B15,Ventes!$E$3:$E$2500)</f>
        <v>0</v>
      </c>
      <c r="H15">
        <f t="shared" si="0"/>
        <v>3</v>
      </c>
    </row>
    <row r="16" spans="1:8" x14ac:dyDescent="0.25">
      <c r="A16" s="56">
        <v>1014</v>
      </c>
      <c r="B16" s="47" t="s">
        <v>804</v>
      </c>
      <c r="C16" s="47" t="s">
        <v>115</v>
      </c>
      <c r="D16" s="47" t="s">
        <v>27</v>
      </c>
      <c r="E16" s="47">
        <v>1</v>
      </c>
      <c r="F16" s="47">
        <v>14</v>
      </c>
      <c r="G16">
        <f>SUMIF(Ventes!$D$3:$D$2500,Inventaire!$B16,Ventes!$E$3:$E$2500)</f>
        <v>0</v>
      </c>
      <c r="H16">
        <f t="shared" si="0"/>
        <v>1</v>
      </c>
    </row>
    <row r="17" spans="1:8" x14ac:dyDescent="0.25">
      <c r="A17" s="56">
        <v>1015</v>
      </c>
      <c r="B17" s="47" t="s">
        <v>805</v>
      </c>
      <c r="C17" s="47" t="s">
        <v>116</v>
      </c>
      <c r="D17" s="47" t="s">
        <v>27</v>
      </c>
      <c r="E17" s="47">
        <v>1</v>
      </c>
      <c r="F17" s="47">
        <v>15</v>
      </c>
      <c r="G17">
        <f>SUMIF(Ventes!$D$3:$D$2500,Inventaire!$B17,Ventes!$E$3:$E$2500)</f>
        <v>0</v>
      </c>
      <c r="H17">
        <f t="shared" si="0"/>
        <v>1</v>
      </c>
    </row>
    <row r="18" spans="1:8" x14ac:dyDescent="0.25">
      <c r="A18" s="56">
        <v>1016</v>
      </c>
      <c r="B18" s="47" t="s">
        <v>806</v>
      </c>
      <c r="C18" s="47" t="s">
        <v>117</v>
      </c>
      <c r="D18" s="47" t="s">
        <v>27</v>
      </c>
      <c r="E18" s="47">
        <v>1</v>
      </c>
      <c r="F18" s="47">
        <v>16</v>
      </c>
      <c r="G18">
        <f>SUMIF(Ventes!$D$3:$D$2500,Inventaire!$B18,Ventes!$E$3:$E$2500)</f>
        <v>0</v>
      </c>
      <c r="H18">
        <f t="shared" si="0"/>
        <v>1</v>
      </c>
    </row>
    <row r="19" spans="1:8" x14ac:dyDescent="0.25">
      <c r="A19" s="56">
        <v>1017</v>
      </c>
      <c r="B19" s="47" t="s">
        <v>807</v>
      </c>
      <c r="C19" s="47" t="s">
        <v>118</v>
      </c>
      <c r="D19" s="47" t="s">
        <v>27</v>
      </c>
      <c r="E19" s="47">
        <v>1</v>
      </c>
      <c r="F19" s="47">
        <v>17</v>
      </c>
      <c r="G19">
        <f>SUMIF(Ventes!$D$3:$D$2500,Inventaire!$B19,Ventes!$E$3:$E$2500)</f>
        <v>0</v>
      </c>
      <c r="H19">
        <f t="shared" si="0"/>
        <v>1</v>
      </c>
    </row>
    <row r="20" spans="1:8" x14ac:dyDescent="0.25">
      <c r="A20" s="56">
        <v>1018</v>
      </c>
      <c r="B20" s="47" t="s">
        <v>808</v>
      </c>
      <c r="C20" s="47" t="s">
        <v>119</v>
      </c>
      <c r="D20" s="47" t="s">
        <v>28</v>
      </c>
      <c r="E20" s="47">
        <v>2</v>
      </c>
      <c r="F20" s="47">
        <v>18</v>
      </c>
      <c r="G20">
        <f>SUMIF(Ventes!$D$3:$D$2500,Inventaire!$B20,Ventes!$E$3:$E$2500)</f>
        <v>0</v>
      </c>
      <c r="H20">
        <f t="shared" si="0"/>
        <v>2</v>
      </c>
    </row>
    <row r="21" spans="1:8" x14ac:dyDescent="0.25">
      <c r="A21" s="56">
        <v>1019</v>
      </c>
      <c r="B21" s="47" t="s">
        <v>809</v>
      </c>
      <c r="C21" s="47" t="s">
        <v>120</v>
      </c>
      <c r="D21" s="47" t="s">
        <v>28</v>
      </c>
      <c r="E21" s="47">
        <v>2</v>
      </c>
      <c r="F21" s="47">
        <v>19</v>
      </c>
      <c r="G21">
        <f>SUMIF(Ventes!$D$3:$D$2500,Inventaire!$B21,Ventes!$E$3:$E$2500)</f>
        <v>0</v>
      </c>
      <c r="H21">
        <f t="shared" si="0"/>
        <v>2</v>
      </c>
    </row>
    <row r="22" spans="1:8" x14ac:dyDescent="0.25">
      <c r="A22" s="56">
        <v>1020</v>
      </c>
      <c r="B22" s="47" t="s">
        <v>810</v>
      </c>
      <c r="C22" s="47" t="s">
        <v>121</v>
      </c>
      <c r="D22" s="47" t="s">
        <v>28</v>
      </c>
      <c r="E22" s="47">
        <v>2</v>
      </c>
      <c r="F22" s="47">
        <v>20</v>
      </c>
      <c r="G22">
        <f>SUMIF(Ventes!$D$3:$D$2500,Inventaire!$B22,Ventes!$E$3:$E$2500)</f>
        <v>0</v>
      </c>
      <c r="H22">
        <f t="shared" si="0"/>
        <v>2</v>
      </c>
    </row>
    <row r="23" spans="1:8" x14ac:dyDescent="0.25">
      <c r="A23" s="56">
        <v>1021</v>
      </c>
      <c r="B23" s="47" t="s">
        <v>811</v>
      </c>
      <c r="C23" s="47" t="s">
        <v>122</v>
      </c>
      <c r="D23" s="47" t="s">
        <v>28</v>
      </c>
      <c r="E23" s="47">
        <v>2</v>
      </c>
      <c r="F23" s="47">
        <v>21</v>
      </c>
      <c r="G23">
        <f>SUMIF(Ventes!$D$3:$D$2500,Inventaire!$B23,Ventes!$E$3:$E$2500)</f>
        <v>0</v>
      </c>
      <c r="H23">
        <f t="shared" si="0"/>
        <v>2</v>
      </c>
    </row>
    <row r="24" spans="1:8" x14ac:dyDescent="0.25">
      <c r="A24" s="56">
        <v>1022</v>
      </c>
      <c r="B24" s="47" t="s">
        <v>812</v>
      </c>
      <c r="C24" s="47" t="s">
        <v>123</v>
      </c>
      <c r="D24" s="47" t="s">
        <v>29</v>
      </c>
      <c r="E24" s="47">
        <v>1</v>
      </c>
      <c r="F24" s="47">
        <v>22</v>
      </c>
      <c r="G24">
        <f>SUMIF(Ventes!$D$3:$D$2500,Inventaire!$B24,Ventes!$E$3:$E$2500)</f>
        <v>0</v>
      </c>
      <c r="H24">
        <f t="shared" si="0"/>
        <v>1</v>
      </c>
    </row>
    <row r="25" spans="1:8" x14ac:dyDescent="0.25">
      <c r="A25" s="56">
        <v>1023</v>
      </c>
      <c r="B25" s="47" t="s">
        <v>813</v>
      </c>
      <c r="C25" s="47" t="s">
        <v>124</v>
      </c>
      <c r="D25" s="47" t="s">
        <v>29</v>
      </c>
      <c r="E25" s="47">
        <v>1</v>
      </c>
      <c r="F25" s="47">
        <v>23</v>
      </c>
      <c r="G25">
        <f>SUMIF(Ventes!$D$3:$D$2500,Inventaire!$B25,Ventes!$E$3:$E$2500)</f>
        <v>0</v>
      </c>
      <c r="H25">
        <f t="shared" si="0"/>
        <v>1</v>
      </c>
    </row>
    <row r="26" spans="1:8" x14ac:dyDescent="0.25">
      <c r="A26" s="56">
        <v>1024</v>
      </c>
      <c r="B26" s="47" t="s">
        <v>814</v>
      </c>
      <c r="C26" s="47" t="s">
        <v>125</v>
      </c>
      <c r="D26" s="47" t="s">
        <v>29</v>
      </c>
      <c r="E26" s="47">
        <v>1</v>
      </c>
      <c r="F26" s="47">
        <v>24</v>
      </c>
      <c r="G26">
        <f>SUMIF(Ventes!$D$3:$D$2500,Inventaire!$B26,Ventes!$E$3:$E$2500)</f>
        <v>0</v>
      </c>
      <c r="H26">
        <f t="shared" si="0"/>
        <v>1</v>
      </c>
    </row>
    <row r="27" spans="1:8" x14ac:dyDescent="0.25">
      <c r="A27" s="56">
        <v>1025</v>
      </c>
      <c r="B27" s="47" t="s">
        <v>815</v>
      </c>
      <c r="C27" s="47" t="s">
        <v>126</v>
      </c>
      <c r="D27" s="47" t="s">
        <v>29</v>
      </c>
      <c r="E27" s="47">
        <v>1</v>
      </c>
      <c r="F27" s="47">
        <v>25</v>
      </c>
      <c r="G27">
        <f>SUMIF(Ventes!$D$3:$D$2500,Inventaire!$B27,Ventes!$E$3:$E$2500)</f>
        <v>0</v>
      </c>
      <c r="H27">
        <f t="shared" si="0"/>
        <v>1</v>
      </c>
    </row>
    <row r="28" spans="1:8" x14ac:dyDescent="0.25">
      <c r="A28" s="56">
        <v>1026</v>
      </c>
      <c r="B28" s="47" t="s">
        <v>816</v>
      </c>
      <c r="C28" s="47" t="s">
        <v>127</v>
      </c>
      <c r="D28" s="47" t="s">
        <v>30</v>
      </c>
      <c r="E28" s="47">
        <v>1</v>
      </c>
      <c r="F28" s="47">
        <v>26</v>
      </c>
      <c r="G28">
        <f>SUMIF(Ventes!$D$3:$D$2500,Inventaire!$B28,Ventes!$E$3:$E$2500)</f>
        <v>0</v>
      </c>
      <c r="H28">
        <f t="shared" si="0"/>
        <v>1</v>
      </c>
    </row>
    <row r="29" spans="1:8" x14ac:dyDescent="0.25">
      <c r="A29" s="56">
        <v>1027</v>
      </c>
      <c r="B29" s="47" t="s">
        <v>817</v>
      </c>
      <c r="C29" s="47" t="s">
        <v>128</v>
      </c>
      <c r="D29" s="47" t="s">
        <v>30</v>
      </c>
      <c r="E29" s="47">
        <v>1</v>
      </c>
      <c r="F29" s="47">
        <v>27</v>
      </c>
      <c r="G29">
        <f>SUMIF(Ventes!$D$3:$D$2500,Inventaire!$B29,Ventes!$E$3:$E$2500)</f>
        <v>0</v>
      </c>
      <c r="H29">
        <f t="shared" si="0"/>
        <v>1</v>
      </c>
    </row>
    <row r="30" spans="1:8" x14ac:dyDescent="0.25">
      <c r="A30" s="56">
        <v>1028</v>
      </c>
      <c r="B30" s="47" t="s">
        <v>818</v>
      </c>
      <c r="C30" s="47" t="s">
        <v>129</v>
      </c>
      <c r="D30" s="47" t="s">
        <v>30</v>
      </c>
      <c r="E30" s="47">
        <v>1</v>
      </c>
      <c r="F30" s="47">
        <v>28</v>
      </c>
      <c r="G30">
        <f>SUMIF(Ventes!$D$3:$D$2500,Inventaire!$B30,Ventes!$E$3:$E$2500)</f>
        <v>0</v>
      </c>
      <c r="H30">
        <f t="shared" si="0"/>
        <v>1</v>
      </c>
    </row>
    <row r="31" spans="1:8" x14ac:dyDescent="0.25">
      <c r="A31" s="56">
        <v>1029</v>
      </c>
      <c r="B31" s="47" t="s">
        <v>819</v>
      </c>
      <c r="C31" s="47" t="s">
        <v>130</v>
      </c>
      <c r="D31" s="47" t="s">
        <v>30</v>
      </c>
      <c r="E31" s="47">
        <v>1</v>
      </c>
      <c r="F31" s="47">
        <v>29</v>
      </c>
      <c r="G31">
        <f>SUMIF(Ventes!$D$3:$D$2500,Inventaire!$B31,Ventes!$E$3:$E$2500)</f>
        <v>0</v>
      </c>
      <c r="H31">
        <f t="shared" si="0"/>
        <v>1</v>
      </c>
    </row>
    <row r="32" spans="1:8" x14ac:dyDescent="0.25">
      <c r="A32" s="56">
        <v>1030</v>
      </c>
      <c r="B32" s="47" t="s">
        <v>820</v>
      </c>
      <c r="C32" s="47" t="s">
        <v>131</v>
      </c>
      <c r="D32" s="47" t="s">
        <v>24</v>
      </c>
      <c r="E32" s="47">
        <v>1</v>
      </c>
      <c r="F32" s="47">
        <v>30</v>
      </c>
      <c r="G32">
        <f>SUMIF(Ventes!$D$3:$D$2500,Inventaire!$B32,Ventes!$E$3:$E$2500)</f>
        <v>0</v>
      </c>
      <c r="H32">
        <f t="shared" si="0"/>
        <v>1</v>
      </c>
    </row>
    <row r="33" spans="1:8" x14ac:dyDescent="0.25">
      <c r="A33" s="56">
        <v>1031</v>
      </c>
      <c r="B33" s="47" t="s">
        <v>821</v>
      </c>
      <c r="C33" s="47" t="s">
        <v>132</v>
      </c>
      <c r="D33" s="47" t="s">
        <v>24</v>
      </c>
      <c r="E33" s="47">
        <v>1</v>
      </c>
      <c r="F33" s="47">
        <v>31</v>
      </c>
      <c r="G33">
        <f>SUMIF(Ventes!$D$3:$D$2500,Inventaire!$B33,Ventes!$E$3:$E$2500)</f>
        <v>0</v>
      </c>
      <c r="H33">
        <f t="shared" si="0"/>
        <v>1</v>
      </c>
    </row>
    <row r="34" spans="1:8" x14ac:dyDescent="0.25">
      <c r="A34" s="56">
        <v>1032</v>
      </c>
      <c r="B34" s="47" t="s">
        <v>822</v>
      </c>
      <c r="C34" s="47" t="s">
        <v>133</v>
      </c>
      <c r="D34" s="47" t="s">
        <v>31</v>
      </c>
      <c r="E34" s="47">
        <v>1</v>
      </c>
      <c r="F34" s="47">
        <v>32</v>
      </c>
      <c r="G34">
        <f>SUMIF(Ventes!$D$3:$D$2500,Inventaire!$B34,Ventes!$E$3:$E$2500)</f>
        <v>0</v>
      </c>
      <c r="H34">
        <f t="shared" si="0"/>
        <v>1</v>
      </c>
    </row>
    <row r="35" spans="1:8" x14ac:dyDescent="0.25">
      <c r="A35" s="56">
        <v>1033</v>
      </c>
      <c r="B35" s="47" t="s">
        <v>823</v>
      </c>
      <c r="C35" s="47" t="s">
        <v>134</v>
      </c>
      <c r="D35" s="47" t="s">
        <v>31</v>
      </c>
      <c r="E35" s="47">
        <v>1</v>
      </c>
      <c r="F35" s="47">
        <v>33</v>
      </c>
      <c r="G35">
        <f>SUMIF(Ventes!$D$3:$D$2500,Inventaire!$B35,Ventes!$E$3:$E$2500)</f>
        <v>0</v>
      </c>
      <c r="H35">
        <f t="shared" si="0"/>
        <v>1</v>
      </c>
    </row>
    <row r="36" spans="1:8" x14ac:dyDescent="0.25">
      <c r="A36" s="56">
        <v>1034</v>
      </c>
      <c r="B36" s="47" t="s">
        <v>824</v>
      </c>
      <c r="C36" s="47" t="s">
        <v>135</v>
      </c>
      <c r="D36" s="47" t="s">
        <v>31</v>
      </c>
      <c r="E36" s="47">
        <v>1</v>
      </c>
      <c r="F36" s="47">
        <v>34</v>
      </c>
      <c r="G36">
        <f>SUMIF(Ventes!$D$3:$D$2500,Inventaire!$B36,Ventes!$E$3:$E$2500)</f>
        <v>0</v>
      </c>
      <c r="H36">
        <f t="shared" si="0"/>
        <v>1</v>
      </c>
    </row>
    <row r="37" spans="1:8" x14ac:dyDescent="0.25">
      <c r="A37" s="56">
        <v>1035</v>
      </c>
      <c r="B37" s="47" t="s">
        <v>825</v>
      </c>
      <c r="C37" s="47" t="s">
        <v>136</v>
      </c>
      <c r="D37" s="47" t="s">
        <v>31</v>
      </c>
      <c r="E37" s="47">
        <v>1</v>
      </c>
      <c r="F37" s="47">
        <v>35</v>
      </c>
      <c r="G37">
        <f>SUMIF(Ventes!$D$3:$D$2500,Inventaire!$B37,Ventes!$E$3:$E$2500)</f>
        <v>0</v>
      </c>
      <c r="H37">
        <f t="shared" si="0"/>
        <v>1</v>
      </c>
    </row>
    <row r="38" spans="1:8" x14ac:dyDescent="0.25">
      <c r="A38" s="56">
        <v>1036</v>
      </c>
      <c r="B38" s="47" t="s">
        <v>826</v>
      </c>
      <c r="C38" s="47" t="s">
        <v>137</v>
      </c>
      <c r="D38" s="47" t="s">
        <v>31</v>
      </c>
      <c r="E38" s="47">
        <v>1</v>
      </c>
      <c r="F38" s="47">
        <v>36</v>
      </c>
      <c r="G38">
        <f>SUMIF(Ventes!$D$3:$D$2500,Inventaire!$B38,Ventes!$E$3:$E$2500)</f>
        <v>0</v>
      </c>
      <c r="H38">
        <f t="shared" si="0"/>
        <v>1</v>
      </c>
    </row>
    <row r="39" spans="1:8" x14ac:dyDescent="0.25">
      <c r="A39" s="56">
        <v>1037</v>
      </c>
      <c r="B39" s="47" t="s">
        <v>827</v>
      </c>
      <c r="C39" s="47" t="s">
        <v>138</v>
      </c>
      <c r="D39" s="47" t="s">
        <v>32</v>
      </c>
      <c r="E39" s="47">
        <v>5</v>
      </c>
      <c r="F39" s="47">
        <v>37</v>
      </c>
      <c r="G39">
        <f>SUMIF(Ventes!$D$3:$D$2500,Inventaire!$B39,Ventes!$E$3:$E$2500)</f>
        <v>0</v>
      </c>
      <c r="H39">
        <f t="shared" si="0"/>
        <v>5</v>
      </c>
    </row>
    <row r="40" spans="1:8" x14ac:dyDescent="0.25">
      <c r="A40" s="56">
        <v>1038</v>
      </c>
      <c r="B40" s="47" t="s">
        <v>828</v>
      </c>
      <c r="C40" s="47" t="s">
        <v>139</v>
      </c>
      <c r="D40" s="47" t="s">
        <v>33</v>
      </c>
      <c r="E40" s="47">
        <v>2</v>
      </c>
      <c r="F40" s="47">
        <v>38</v>
      </c>
      <c r="G40">
        <f>SUMIF(Ventes!$D$3:$D$2500,Inventaire!$B40,Ventes!$E$3:$E$2500)</f>
        <v>0</v>
      </c>
      <c r="H40">
        <f t="shared" si="0"/>
        <v>2</v>
      </c>
    </row>
    <row r="41" spans="1:8" x14ac:dyDescent="0.25">
      <c r="A41" s="56">
        <v>1039</v>
      </c>
      <c r="B41" s="47" t="s">
        <v>829</v>
      </c>
      <c r="C41" s="47" t="s">
        <v>140</v>
      </c>
      <c r="D41" s="47" t="s">
        <v>34</v>
      </c>
      <c r="E41" s="47">
        <v>3</v>
      </c>
      <c r="F41" s="47">
        <v>39</v>
      </c>
      <c r="G41">
        <f>SUMIF(Ventes!$D$3:$D$2500,Inventaire!$B41,Ventes!$E$3:$E$2500)</f>
        <v>0</v>
      </c>
      <c r="H41">
        <f t="shared" si="0"/>
        <v>3</v>
      </c>
    </row>
    <row r="42" spans="1:8" x14ac:dyDescent="0.25">
      <c r="A42" s="56">
        <v>1040</v>
      </c>
      <c r="B42" s="47" t="s">
        <v>830</v>
      </c>
      <c r="C42" s="47" t="s">
        <v>141</v>
      </c>
      <c r="D42" s="47" t="s">
        <v>34</v>
      </c>
      <c r="E42" s="47">
        <v>3</v>
      </c>
      <c r="F42" s="47">
        <v>40</v>
      </c>
      <c r="G42">
        <f>SUMIF(Ventes!$D$3:$D$2500,Inventaire!$B42,Ventes!$E$3:$E$2500)</f>
        <v>0</v>
      </c>
      <c r="H42">
        <f t="shared" si="0"/>
        <v>3</v>
      </c>
    </row>
    <row r="43" spans="1:8" x14ac:dyDescent="0.25">
      <c r="A43" s="56">
        <v>1041</v>
      </c>
      <c r="B43" s="47" t="s">
        <v>831</v>
      </c>
      <c r="C43" s="47" t="s">
        <v>142</v>
      </c>
      <c r="D43" s="47" t="s">
        <v>34</v>
      </c>
      <c r="E43" s="47">
        <v>3</v>
      </c>
      <c r="F43" s="47">
        <v>41</v>
      </c>
      <c r="G43">
        <f>SUMIF(Ventes!$D$3:$D$2500,Inventaire!$B43,Ventes!$E$3:$E$2500)</f>
        <v>0</v>
      </c>
      <c r="H43">
        <f t="shared" si="0"/>
        <v>3</v>
      </c>
    </row>
    <row r="44" spans="1:8" x14ac:dyDescent="0.25">
      <c r="A44" s="56">
        <v>1042</v>
      </c>
      <c r="B44" s="47" t="s">
        <v>832</v>
      </c>
      <c r="C44" s="47" t="s">
        <v>143</v>
      </c>
      <c r="D44" s="47" t="s">
        <v>34</v>
      </c>
      <c r="E44" s="47">
        <v>3</v>
      </c>
      <c r="F44" s="47">
        <v>42</v>
      </c>
      <c r="G44">
        <f>SUMIF(Ventes!$D$3:$D$2500,Inventaire!$B44,Ventes!$E$3:$E$2500)</f>
        <v>0</v>
      </c>
      <c r="H44">
        <f t="shared" si="0"/>
        <v>3</v>
      </c>
    </row>
    <row r="45" spans="1:8" x14ac:dyDescent="0.25">
      <c r="A45" s="56">
        <v>1043</v>
      </c>
      <c r="B45" s="47" t="s">
        <v>833</v>
      </c>
      <c r="C45" s="47" t="s">
        <v>144</v>
      </c>
      <c r="D45" s="47" t="s">
        <v>34</v>
      </c>
      <c r="E45" s="47">
        <v>3</v>
      </c>
      <c r="F45" s="47">
        <v>43</v>
      </c>
      <c r="G45">
        <f>SUMIF(Ventes!$D$3:$D$2500,Inventaire!$B45,Ventes!$E$3:$E$2500)</f>
        <v>0</v>
      </c>
      <c r="H45">
        <f t="shared" si="0"/>
        <v>3</v>
      </c>
    </row>
    <row r="46" spans="1:8" x14ac:dyDescent="0.25">
      <c r="A46" s="56">
        <v>1044</v>
      </c>
      <c r="B46" s="47" t="s">
        <v>834</v>
      </c>
      <c r="C46" s="47" t="s">
        <v>145</v>
      </c>
      <c r="D46" s="47" t="s">
        <v>34</v>
      </c>
      <c r="E46" s="47">
        <v>3</v>
      </c>
      <c r="F46" s="47">
        <v>44</v>
      </c>
      <c r="G46">
        <f>SUMIF(Ventes!$D$3:$D$2500,Inventaire!$B46,Ventes!$E$3:$E$2500)</f>
        <v>0</v>
      </c>
      <c r="H46">
        <f t="shared" si="0"/>
        <v>3</v>
      </c>
    </row>
    <row r="47" spans="1:8" x14ac:dyDescent="0.25">
      <c r="A47" s="56">
        <v>1045</v>
      </c>
      <c r="B47" s="47" t="s">
        <v>835</v>
      </c>
      <c r="C47" s="47" t="s">
        <v>146</v>
      </c>
      <c r="D47" s="47" t="s">
        <v>34</v>
      </c>
      <c r="E47" s="47">
        <v>3</v>
      </c>
      <c r="F47" s="47">
        <v>45</v>
      </c>
      <c r="G47">
        <f>SUMIF(Ventes!$D$3:$D$2500,Inventaire!$B47,Ventes!$E$3:$E$2500)</f>
        <v>0</v>
      </c>
      <c r="H47">
        <f t="shared" si="0"/>
        <v>3</v>
      </c>
    </row>
    <row r="48" spans="1:8" x14ac:dyDescent="0.25">
      <c r="A48" s="56">
        <v>1046</v>
      </c>
      <c r="B48" s="47" t="s">
        <v>836</v>
      </c>
      <c r="C48" s="47" t="s">
        <v>147</v>
      </c>
      <c r="D48" s="47" t="s">
        <v>34</v>
      </c>
      <c r="E48" s="47">
        <v>3</v>
      </c>
      <c r="F48" s="47">
        <v>46</v>
      </c>
      <c r="G48">
        <f>SUMIF(Ventes!$D$3:$D$2500,Inventaire!$B48,Ventes!$E$3:$E$2500)</f>
        <v>0</v>
      </c>
      <c r="H48">
        <f t="shared" si="0"/>
        <v>3</v>
      </c>
    </row>
    <row r="49" spans="1:8" x14ac:dyDescent="0.25">
      <c r="A49" s="56">
        <v>1047</v>
      </c>
      <c r="B49" s="47" t="s">
        <v>837</v>
      </c>
      <c r="C49" s="47" t="s">
        <v>148</v>
      </c>
      <c r="D49" s="47" t="s">
        <v>35</v>
      </c>
      <c r="E49" s="47">
        <v>1</v>
      </c>
      <c r="F49" s="47">
        <v>47</v>
      </c>
      <c r="G49">
        <f>SUMIF(Ventes!$D$3:$D$2500,Inventaire!$B49,Ventes!$E$3:$E$2500)</f>
        <v>0</v>
      </c>
      <c r="H49">
        <f t="shared" si="0"/>
        <v>1</v>
      </c>
    </row>
    <row r="50" spans="1:8" x14ac:dyDescent="0.25">
      <c r="A50" s="56">
        <v>1048</v>
      </c>
      <c r="B50" s="47" t="s">
        <v>838</v>
      </c>
      <c r="C50" s="47" t="s">
        <v>149</v>
      </c>
      <c r="D50" s="47" t="s">
        <v>30</v>
      </c>
      <c r="E50" s="47">
        <v>1</v>
      </c>
      <c r="F50" s="47">
        <v>48</v>
      </c>
      <c r="G50">
        <f>SUMIF(Ventes!$D$3:$D$2500,Inventaire!$B50,Ventes!$E$3:$E$2500)</f>
        <v>0</v>
      </c>
      <c r="H50">
        <f t="shared" si="0"/>
        <v>1</v>
      </c>
    </row>
    <row r="51" spans="1:8" x14ac:dyDescent="0.25">
      <c r="A51" s="56">
        <v>1049</v>
      </c>
      <c r="B51" s="47" t="s">
        <v>839</v>
      </c>
      <c r="C51" s="47" t="s">
        <v>150</v>
      </c>
      <c r="D51" s="47" t="s">
        <v>24</v>
      </c>
      <c r="E51" s="47">
        <v>1</v>
      </c>
      <c r="F51" s="47">
        <v>49</v>
      </c>
      <c r="G51">
        <f>SUMIF(Ventes!$D$3:$D$2500,Inventaire!$B51,Ventes!$E$3:$E$2500)</f>
        <v>0</v>
      </c>
      <c r="H51">
        <f t="shared" si="0"/>
        <v>1</v>
      </c>
    </row>
    <row r="52" spans="1:8" x14ac:dyDescent="0.25">
      <c r="A52" s="56">
        <v>1050</v>
      </c>
      <c r="B52" s="47" t="s">
        <v>840</v>
      </c>
      <c r="C52" s="47" t="s">
        <v>151</v>
      </c>
      <c r="D52" s="47" t="s">
        <v>24</v>
      </c>
      <c r="E52" s="47">
        <v>1</v>
      </c>
      <c r="F52" s="47">
        <v>50</v>
      </c>
      <c r="G52">
        <f>SUMIF(Ventes!$D$3:$D$2500,Inventaire!$B52,Ventes!$E$3:$E$2500)</f>
        <v>0</v>
      </c>
      <c r="H52">
        <f t="shared" si="0"/>
        <v>1</v>
      </c>
    </row>
    <row r="53" spans="1:8" x14ac:dyDescent="0.25">
      <c r="A53" s="56">
        <v>1051</v>
      </c>
      <c r="B53" s="47" t="s">
        <v>841</v>
      </c>
      <c r="C53" s="47" t="s">
        <v>152</v>
      </c>
      <c r="D53" s="47" t="s">
        <v>24</v>
      </c>
      <c r="E53" s="47">
        <v>1</v>
      </c>
      <c r="F53" s="47">
        <v>51</v>
      </c>
      <c r="G53">
        <f>SUMIF(Ventes!$D$3:$D$2500,Inventaire!$B53,Ventes!$E$3:$E$2500)</f>
        <v>0</v>
      </c>
      <c r="H53">
        <f t="shared" si="0"/>
        <v>1</v>
      </c>
    </row>
    <row r="54" spans="1:8" x14ac:dyDescent="0.25">
      <c r="A54" s="56">
        <v>1052</v>
      </c>
      <c r="B54" s="47" t="s">
        <v>842</v>
      </c>
      <c r="C54" s="47" t="s">
        <v>153</v>
      </c>
      <c r="D54" s="47" t="s">
        <v>24</v>
      </c>
      <c r="E54" s="47">
        <v>1</v>
      </c>
      <c r="F54" s="47">
        <v>52</v>
      </c>
      <c r="G54">
        <f>SUMIF(Ventes!$D$3:$D$2500,Inventaire!$B54,Ventes!$E$3:$E$2500)</f>
        <v>0</v>
      </c>
      <c r="H54">
        <f t="shared" si="0"/>
        <v>1</v>
      </c>
    </row>
    <row r="55" spans="1:8" x14ac:dyDescent="0.25">
      <c r="A55" s="56">
        <v>1053</v>
      </c>
      <c r="B55" s="47" t="s">
        <v>843</v>
      </c>
      <c r="C55" s="47" t="s">
        <v>154</v>
      </c>
      <c r="D55" s="47" t="s">
        <v>36</v>
      </c>
      <c r="E55" s="47">
        <v>1</v>
      </c>
      <c r="F55" s="47">
        <v>53</v>
      </c>
      <c r="G55">
        <f>SUMIF(Ventes!$D$3:$D$2500,Inventaire!$B55,Ventes!$E$3:$E$2500)</f>
        <v>0</v>
      </c>
      <c r="H55">
        <f t="shared" si="0"/>
        <v>1</v>
      </c>
    </row>
    <row r="56" spans="1:8" x14ac:dyDescent="0.25">
      <c r="A56" s="56">
        <v>1054</v>
      </c>
      <c r="B56" s="47" t="s">
        <v>844</v>
      </c>
      <c r="C56" s="47" t="s">
        <v>155</v>
      </c>
      <c r="D56" s="47" t="s">
        <v>36</v>
      </c>
      <c r="E56" s="47">
        <v>1</v>
      </c>
      <c r="F56" s="47">
        <v>54</v>
      </c>
      <c r="G56">
        <f>SUMIF(Ventes!$D$3:$D$2500,Inventaire!$B56,Ventes!$E$3:$E$2500)</f>
        <v>0</v>
      </c>
      <c r="H56">
        <f t="shared" si="0"/>
        <v>1</v>
      </c>
    </row>
    <row r="57" spans="1:8" x14ac:dyDescent="0.25">
      <c r="A57" s="56">
        <v>1055</v>
      </c>
      <c r="B57" s="47" t="s">
        <v>845</v>
      </c>
      <c r="C57" s="47" t="s">
        <v>156</v>
      </c>
      <c r="D57" s="47" t="s">
        <v>36</v>
      </c>
      <c r="E57" s="47">
        <v>2</v>
      </c>
      <c r="F57" s="47">
        <v>55</v>
      </c>
      <c r="G57">
        <f>SUMIF(Ventes!$D$3:$D$2500,Inventaire!$B57,Ventes!$E$3:$E$2500)</f>
        <v>0</v>
      </c>
      <c r="H57">
        <f t="shared" si="0"/>
        <v>2</v>
      </c>
    </row>
    <row r="58" spans="1:8" x14ac:dyDescent="0.25">
      <c r="A58" s="56">
        <v>1056</v>
      </c>
      <c r="B58" s="47" t="s">
        <v>846</v>
      </c>
      <c r="C58" s="47" t="s">
        <v>157</v>
      </c>
      <c r="D58" s="47" t="s">
        <v>37</v>
      </c>
      <c r="E58" s="47">
        <v>1</v>
      </c>
      <c r="F58" s="47">
        <v>56</v>
      </c>
      <c r="G58">
        <f>SUMIF(Ventes!$D$3:$D$2500,Inventaire!$B58,Ventes!$E$3:$E$2500)</f>
        <v>0</v>
      </c>
      <c r="H58">
        <f t="shared" si="0"/>
        <v>1</v>
      </c>
    </row>
    <row r="59" spans="1:8" x14ac:dyDescent="0.25">
      <c r="A59" s="56">
        <v>1057</v>
      </c>
      <c r="B59" s="47" t="s">
        <v>847</v>
      </c>
      <c r="C59" s="47" t="s">
        <v>158</v>
      </c>
      <c r="D59" s="47" t="s">
        <v>26</v>
      </c>
      <c r="E59" s="47">
        <v>2</v>
      </c>
      <c r="F59" s="47">
        <v>57</v>
      </c>
      <c r="G59">
        <f>SUMIF(Ventes!$D$3:$D$2500,Inventaire!$B59,Ventes!$E$3:$E$2500)</f>
        <v>0</v>
      </c>
      <c r="H59">
        <f t="shared" si="0"/>
        <v>2</v>
      </c>
    </row>
    <row r="60" spans="1:8" x14ac:dyDescent="0.25">
      <c r="A60" s="56">
        <v>1058</v>
      </c>
      <c r="B60" s="47" t="s">
        <v>848</v>
      </c>
      <c r="C60" s="47" t="s">
        <v>159</v>
      </c>
      <c r="D60" s="47" t="s">
        <v>26</v>
      </c>
      <c r="E60" s="47">
        <v>2</v>
      </c>
      <c r="F60" s="47">
        <v>58</v>
      </c>
      <c r="G60">
        <f>SUMIF(Ventes!$D$3:$D$2500,Inventaire!$B60,Ventes!$E$3:$E$2500)</f>
        <v>0</v>
      </c>
      <c r="H60">
        <f t="shared" si="0"/>
        <v>2</v>
      </c>
    </row>
    <row r="61" spans="1:8" x14ac:dyDescent="0.25">
      <c r="A61" s="56">
        <v>1059</v>
      </c>
      <c r="B61" s="47" t="s">
        <v>849</v>
      </c>
      <c r="C61" s="47" t="s">
        <v>160</v>
      </c>
      <c r="D61" s="47" t="s">
        <v>26</v>
      </c>
      <c r="E61" s="47">
        <v>2</v>
      </c>
      <c r="F61" s="47">
        <v>59</v>
      </c>
      <c r="G61">
        <f>SUMIF(Ventes!$D$3:$D$2500,Inventaire!$B61,Ventes!$E$3:$E$2500)</f>
        <v>0</v>
      </c>
      <c r="H61">
        <f t="shared" si="0"/>
        <v>2</v>
      </c>
    </row>
    <row r="62" spans="1:8" x14ac:dyDescent="0.25">
      <c r="A62" s="56">
        <v>1060</v>
      </c>
      <c r="B62" s="47" t="s">
        <v>850</v>
      </c>
      <c r="C62" s="47" t="s">
        <v>161</v>
      </c>
      <c r="D62" s="47" t="s">
        <v>38</v>
      </c>
      <c r="E62" s="47">
        <v>5</v>
      </c>
      <c r="F62" s="47">
        <v>60</v>
      </c>
      <c r="G62">
        <f>SUMIF(Ventes!$D$3:$D$2500,Inventaire!$B62,Ventes!$E$3:$E$2500)</f>
        <v>0</v>
      </c>
      <c r="H62">
        <f t="shared" si="0"/>
        <v>5</v>
      </c>
    </row>
    <row r="63" spans="1:8" x14ac:dyDescent="0.25">
      <c r="A63" s="56">
        <v>1061</v>
      </c>
      <c r="B63" s="47" t="s">
        <v>851</v>
      </c>
      <c r="C63" s="47" t="s">
        <v>162</v>
      </c>
      <c r="D63" s="47" t="s">
        <v>39</v>
      </c>
      <c r="E63" s="47">
        <v>2</v>
      </c>
      <c r="F63" s="47">
        <v>61</v>
      </c>
      <c r="G63">
        <f>SUMIF(Ventes!$D$3:$D$2500,Inventaire!$B63,Ventes!$E$3:$E$2500)</f>
        <v>0</v>
      </c>
      <c r="H63">
        <f t="shared" si="0"/>
        <v>2</v>
      </c>
    </row>
    <row r="64" spans="1:8" x14ac:dyDescent="0.25">
      <c r="A64" s="56">
        <v>1062</v>
      </c>
      <c r="B64" s="47" t="s">
        <v>852</v>
      </c>
      <c r="C64" s="47" t="s">
        <v>163</v>
      </c>
      <c r="D64" s="47" t="s">
        <v>25</v>
      </c>
      <c r="E64" s="47">
        <v>1</v>
      </c>
      <c r="F64" s="47">
        <v>62</v>
      </c>
      <c r="G64">
        <f>SUMIF(Ventes!$D$3:$D$2500,Inventaire!$B64,Ventes!$E$3:$E$2500)</f>
        <v>0</v>
      </c>
      <c r="H64">
        <f t="shared" si="0"/>
        <v>1</v>
      </c>
    </row>
    <row r="65" spans="1:8" x14ac:dyDescent="0.25">
      <c r="A65" s="56">
        <v>1063</v>
      </c>
      <c r="B65" s="47" t="s">
        <v>853</v>
      </c>
      <c r="C65" s="47" t="s">
        <v>164</v>
      </c>
      <c r="D65" s="47" t="s">
        <v>39</v>
      </c>
      <c r="E65" s="47">
        <v>1</v>
      </c>
      <c r="F65" s="47">
        <v>63</v>
      </c>
      <c r="G65">
        <f>SUMIF(Ventes!$D$3:$D$2500,Inventaire!$B65,Ventes!$E$3:$E$2500)</f>
        <v>0</v>
      </c>
      <c r="H65">
        <f t="shared" si="0"/>
        <v>1</v>
      </c>
    </row>
    <row r="66" spans="1:8" x14ac:dyDescent="0.25">
      <c r="A66" s="56">
        <v>1064</v>
      </c>
      <c r="B66" s="47" t="s">
        <v>854</v>
      </c>
      <c r="C66" s="47" t="s">
        <v>165</v>
      </c>
      <c r="D66" s="47" t="s">
        <v>39</v>
      </c>
      <c r="E66" s="47">
        <v>1</v>
      </c>
      <c r="F66" s="47">
        <v>64</v>
      </c>
      <c r="G66">
        <f>SUMIF(Ventes!$D$3:$D$2500,Inventaire!$B66,Ventes!$E$3:$E$2500)</f>
        <v>0</v>
      </c>
      <c r="H66">
        <f t="shared" si="0"/>
        <v>1</v>
      </c>
    </row>
    <row r="67" spans="1:8" x14ac:dyDescent="0.25">
      <c r="A67" s="56">
        <v>1065</v>
      </c>
      <c r="B67" s="47" t="s">
        <v>855</v>
      </c>
      <c r="C67" s="47" t="s">
        <v>166</v>
      </c>
      <c r="D67" s="47" t="s">
        <v>39</v>
      </c>
      <c r="E67" s="47">
        <v>1</v>
      </c>
      <c r="F67" s="47">
        <v>65</v>
      </c>
      <c r="G67">
        <f>SUMIF(Ventes!$D$3:$D$2500,Inventaire!$B67,Ventes!$E$3:$E$2500)</f>
        <v>0</v>
      </c>
      <c r="H67">
        <f t="shared" si="0"/>
        <v>1</v>
      </c>
    </row>
    <row r="68" spans="1:8" x14ac:dyDescent="0.25">
      <c r="A68" s="56">
        <v>1066</v>
      </c>
      <c r="B68" s="47" t="s">
        <v>856</v>
      </c>
      <c r="C68" s="47" t="s">
        <v>167</v>
      </c>
      <c r="D68" s="47" t="s">
        <v>40</v>
      </c>
      <c r="E68" s="47">
        <v>2</v>
      </c>
      <c r="F68" s="47">
        <v>66</v>
      </c>
      <c r="G68">
        <f>SUMIF(Ventes!$D$3:$D$2500,Inventaire!$B68,Ventes!$E$3:$E$2500)</f>
        <v>0</v>
      </c>
      <c r="H68">
        <f t="shared" ref="H68:H131" si="1">E68-G68</f>
        <v>2</v>
      </c>
    </row>
    <row r="69" spans="1:8" x14ac:dyDescent="0.25">
      <c r="A69" s="56">
        <v>1067</v>
      </c>
      <c r="B69" s="47" t="s">
        <v>857</v>
      </c>
      <c r="C69" s="47" t="s">
        <v>168</v>
      </c>
      <c r="D69" s="47" t="s">
        <v>41</v>
      </c>
      <c r="E69" s="47">
        <v>1</v>
      </c>
      <c r="F69" s="47">
        <v>67</v>
      </c>
      <c r="G69">
        <f>SUMIF(Ventes!$D$3:$D$2500,Inventaire!$B69,Ventes!$E$3:$E$2500)</f>
        <v>0</v>
      </c>
      <c r="H69">
        <f t="shared" si="1"/>
        <v>1</v>
      </c>
    </row>
    <row r="70" spans="1:8" x14ac:dyDescent="0.25">
      <c r="A70" s="56">
        <v>1068</v>
      </c>
      <c r="B70" s="47" t="s">
        <v>858</v>
      </c>
      <c r="C70" s="47" t="s">
        <v>169</v>
      </c>
      <c r="D70" s="47" t="s">
        <v>41</v>
      </c>
      <c r="E70" s="47">
        <v>1</v>
      </c>
      <c r="F70" s="47">
        <v>68</v>
      </c>
      <c r="G70">
        <f>SUMIF(Ventes!$D$3:$D$2500,Inventaire!$B70,Ventes!$E$3:$E$2500)</f>
        <v>0</v>
      </c>
      <c r="H70">
        <f t="shared" si="1"/>
        <v>1</v>
      </c>
    </row>
    <row r="71" spans="1:8" x14ac:dyDescent="0.25">
      <c r="A71" s="56">
        <v>1069</v>
      </c>
      <c r="B71" s="47" t="s">
        <v>859</v>
      </c>
      <c r="C71" s="47" t="s">
        <v>170</v>
      </c>
      <c r="D71" s="47" t="s">
        <v>41</v>
      </c>
      <c r="E71" s="47">
        <v>1</v>
      </c>
      <c r="F71" s="47">
        <v>69</v>
      </c>
      <c r="G71">
        <f>SUMIF(Ventes!$D$3:$D$2500,Inventaire!$B71,Ventes!$E$3:$E$2500)</f>
        <v>0</v>
      </c>
      <c r="H71">
        <f t="shared" si="1"/>
        <v>1</v>
      </c>
    </row>
    <row r="72" spans="1:8" x14ac:dyDescent="0.25">
      <c r="A72" s="56">
        <v>1070</v>
      </c>
      <c r="B72" s="47" t="s">
        <v>860</v>
      </c>
      <c r="C72" s="47" t="s">
        <v>171</v>
      </c>
      <c r="D72" s="47" t="s">
        <v>41</v>
      </c>
      <c r="E72" s="47">
        <v>1</v>
      </c>
      <c r="F72" s="47">
        <v>70</v>
      </c>
      <c r="G72">
        <f>SUMIF(Ventes!$D$3:$D$2500,Inventaire!$B72,Ventes!$E$3:$E$2500)</f>
        <v>0</v>
      </c>
      <c r="H72">
        <f t="shared" si="1"/>
        <v>1</v>
      </c>
    </row>
    <row r="73" spans="1:8" x14ac:dyDescent="0.25">
      <c r="A73" s="56">
        <v>1071</v>
      </c>
      <c r="B73" s="47" t="s">
        <v>861</v>
      </c>
      <c r="C73" s="47" t="s">
        <v>172</v>
      </c>
      <c r="D73" s="47" t="s">
        <v>41</v>
      </c>
      <c r="E73" s="47">
        <v>1</v>
      </c>
      <c r="F73" s="47">
        <v>71</v>
      </c>
      <c r="G73">
        <f>SUMIF(Ventes!$D$3:$D$2500,Inventaire!$B73,Ventes!$E$3:$E$2500)</f>
        <v>0</v>
      </c>
      <c r="H73">
        <f t="shared" si="1"/>
        <v>1</v>
      </c>
    </row>
    <row r="74" spans="1:8" x14ac:dyDescent="0.25">
      <c r="A74" s="56">
        <v>1072</v>
      </c>
      <c r="B74" s="47" t="s">
        <v>862</v>
      </c>
      <c r="C74" s="47" t="s">
        <v>173</v>
      </c>
      <c r="D74" s="47" t="s">
        <v>41</v>
      </c>
      <c r="E74" s="47">
        <v>1</v>
      </c>
      <c r="F74" s="47">
        <v>72</v>
      </c>
      <c r="G74">
        <f>SUMIF(Ventes!$D$3:$D$2500,Inventaire!$B74,Ventes!$E$3:$E$2500)</f>
        <v>0</v>
      </c>
      <c r="H74">
        <f t="shared" si="1"/>
        <v>1</v>
      </c>
    </row>
    <row r="75" spans="1:8" x14ac:dyDescent="0.25">
      <c r="A75" s="56">
        <v>1073</v>
      </c>
      <c r="B75" s="47" t="s">
        <v>863</v>
      </c>
      <c r="C75" s="47" t="s">
        <v>174</v>
      </c>
      <c r="D75" s="47" t="s">
        <v>41</v>
      </c>
      <c r="E75" s="47">
        <v>1</v>
      </c>
      <c r="F75" s="47">
        <v>73</v>
      </c>
      <c r="G75">
        <f>SUMIF(Ventes!$D$3:$D$2500,Inventaire!$B75,Ventes!$E$3:$E$2500)</f>
        <v>0</v>
      </c>
      <c r="H75">
        <f t="shared" si="1"/>
        <v>1</v>
      </c>
    </row>
    <row r="76" spans="1:8" x14ac:dyDescent="0.25">
      <c r="A76" s="56">
        <v>1074</v>
      </c>
      <c r="B76" s="47" t="s">
        <v>864</v>
      </c>
      <c r="C76" s="47" t="s">
        <v>175</v>
      </c>
      <c r="D76" s="47" t="s">
        <v>41</v>
      </c>
      <c r="E76" s="47">
        <v>1</v>
      </c>
      <c r="F76" s="47">
        <v>74</v>
      </c>
      <c r="G76">
        <f>SUMIF(Ventes!$D$3:$D$2500,Inventaire!$B76,Ventes!$E$3:$E$2500)</f>
        <v>0</v>
      </c>
      <c r="H76">
        <f t="shared" si="1"/>
        <v>1</v>
      </c>
    </row>
    <row r="77" spans="1:8" x14ac:dyDescent="0.25">
      <c r="A77" s="56">
        <v>1075</v>
      </c>
      <c r="B77" s="47" t="s">
        <v>865</v>
      </c>
      <c r="C77" s="47" t="s">
        <v>176</v>
      </c>
      <c r="D77" s="47" t="s">
        <v>41</v>
      </c>
      <c r="E77" s="47">
        <v>1</v>
      </c>
      <c r="F77" s="47">
        <v>75</v>
      </c>
      <c r="G77">
        <f>SUMIF(Ventes!$D$3:$D$2500,Inventaire!$B77,Ventes!$E$3:$E$2500)</f>
        <v>0</v>
      </c>
      <c r="H77">
        <f t="shared" si="1"/>
        <v>1</v>
      </c>
    </row>
    <row r="78" spans="1:8" x14ac:dyDescent="0.25">
      <c r="A78" s="56">
        <v>1076</v>
      </c>
      <c r="B78" s="47" t="s">
        <v>866</v>
      </c>
      <c r="C78" s="47" t="s">
        <v>177</v>
      </c>
      <c r="D78" s="47" t="s">
        <v>42</v>
      </c>
      <c r="E78" s="47">
        <v>1</v>
      </c>
      <c r="F78" s="47">
        <v>76</v>
      </c>
      <c r="G78">
        <f>SUMIF(Ventes!$D$3:$D$2500,Inventaire!$B78,Ventes!$E$3:$E$2500)</f>
        <v>0</v>
      </c>
      <c r="H78">
        <f t="shared" si="1"/>
        <v>1</v>
      </c>
    </row>
    <row r="79" spans="1:8" x14ac:dyDescent="0.25">
      <c r="A79" s="56">
        <v>1077</v>
      </c>
      <c r="B79" s="47" t="s">
        <v>867</v>
      </c>
      <c r="C79" s="47" t="s">
        <v>178</v>
      </c>
      <c r="D79" s="47" t="s">
        <v>42</v>
      </c>
      <c r="E79" s="47">
        <v>1</v>
      </c>
      <c r="F79" s="47">
        <v>77</v>
      </c>
      <c r="G79">
        <f>SUMIF(Ventes!$D$3:$D$2500,Inventaire!$B79,Ventes!$E$3:$E$2500)</f>
        <v>0</v>
      </c>
      <c r="H79">
        <f t="shared" si="1"/>
        <v>1</v>
      </c>
    </row>
    <row r="80" spans="1:8" x14ac:dyDescent="0.25">
      <c r="A80" s="56">
        <v>1078</v>
      </c>
      <c r="B80" s="47" t="s">
        <v>868</v>
      </c>
      <c r="C80" s="47" t="s">
        <v>179</v>
      </c>
      <c r="D80" s="47" t="s">
        <v>42</v>
      </c>
      <c r="E80" s="47">
        <v>1</v>
      </c>
      <c r="F80" s="47">
        <v>78</v>
      </c>
      <c r="G80">
        <f>SUMIF(Ventes!$D$3:$D$2500,Inventaire!$B80,Ventes!$E$3:$E$2500)</f>
        <v>0</v>
      </c>
      <c r="H80">
        <f t="shared" si="1"/>
        <v>1</v>
      </c>
    </row>
    <row r="81" spans="1:8" x14ac:dyDescent="0.25">
      <c r="A81" s="56">
        <v>1079</v>
      </c>
      <c r="B81" s="47" t="s">
        <v>869</v>
      </c>
      <c r="C81" s="47" t="s">
        <v>180</v>
      </c>
      <c r="D81" s="47" t="s">
        <v>42</v>
      </c>
      <c r="E81" s="47">
        <v>1</v>
      </c>
      <c r="F81" s="47">
        <v>79</v>
      </c>
      <c r="G81">
        <f>SUMIF(Ventes!$D$3:$D$2500,Inventaire!$B81,Ventes!$E$3:$E$2500)</f>
        <v>0</v>
      </c>
      <c r="H81">
        <f t="shared" si="1"/>
        <v>1</v>
      </c>
    </row>
    <row r="82" spans="1:8" x14ac:dyDescent="0.25">
      <c r="A82" s="56">
        <v>1080</v>
      </c>
      <c r="B82" s="47" t="s">
        <v>870</v>
      </c>
      <c r="C82" s="47" t="s">
        <v>181</v>
      </c>
      <c r="D82" s="47" t="s">
        <v>39</v>
      </c>
      <c r="E82" s="47">
        <v>1</v>
      </c>
      <c r="F82" s="47">
        <v>80</v>
      </c>
      <c r="G82">
        <f>SUMIF(Ventes!$D$3:$D$2500,Inventaire!$B82,Ventes!$E$3:$E$2500)</f>
        <v>0</v>
      </c>
      <c r="H82">
        <f t="shared" si="1"/>
        <v>1</v>
      </c>
    </row>
    <row r="83" spans="1:8" x14ac:dyDescent="0.25">
      <c r="A83" s="56">
        <v>1081</v>
      </c>
      <c r="B83" s="47" t="s">
        <v>871</v>
      </c>
      <c r="C83" s="47" t="s">
        <v>182</v>
      </c>
      <c r="D83" s="47" t="s">
        <v>43</v>
      </c>
      <c r="E83" s="47">
        <v>1</v>
      </c>
      <c r="F83" s="47">
        <v>81</v>
      </c>
      <c r="G83">
        <f>SUMIF(Ventes!$D$3:$D$2500,Inventaire!$B83,Ventes!$E$3:$E$2500)</f>
        <v>0</v>
      </c>
      <c r="H83">
        <f t="shared" si="1"/>
        <v>1</v>
      </c>
    </row>
    <row r="84" spans="1:8" x14ac:dyDescent="0.25">
      <c r="A84" s="56">
        <v>1082</v>
      </c>
      <c r="B84" s="47" t="s">
        <v>872</v>
      </c>
      <c r="C84" s="47" t="s">
        <v>183</v>
      </c>
      <c r="D84" s="47" t="s">
        <v>27</v>
      </c>
      <c r="E84" s="47">
        <v>5</v>
      </c>
      <c r="F84" s="47">
        <v>82</v>
      </c>
      <c r="G84">
        <f>SUMIF(Ventes!$D$3:$D$2500,Inventaire!$B84,Ventes!$E$3:$E$2500)</f>
        <v>0</v>
      </c>
      <c r="H84">
        <f t="shared" si="1"/>
        <v>5</v>
      </c>
    </row>
    <row r="85" spans="1:8" x14ac:dyDescent="0.25">
      <c r="A85" s="56">
        <v>1083</v>
      </c>
      <c r="B85" s="47" t="s">
        <v>873</v>
      </c>
      <c r="C85" s="47" t="s">
        <v>184</v>
      </c>
      <c r="D85" s="47" t="s">
        <v>43</v>
      </c>
      <c r="E85" s="47">
        <v>1</v>
      </c>
      <c r="F85" s="47">
        <v>83</v>
      </c>
      <c r="G85">
        <f>SUMIF(Ventes!$D$3:$D$2500,Inventaire!$B85,Ventes!$E$3:$E$2500)</f>
        <v>0</v>
      </c>
      <c r="H85">
        <f t="shared" si="1"/>
        <v>1</v>
      </c>
    </row>
    <row r="86" spans="1:8" x14ac:dyDescent="0.25">
      <c r="A86" s="56">
        <v>1084</v>
      </c>
      <c r="B86" s="47" t="s">
        <v>874</v>
      </c>
      <c r="C86" s="47" t="s">
        <v>185</v>
      </c>
      <c r="D86" s="47" t="s">
        <v>25</v>
      </c>
      <c r="E86" s="47">
        <v>1</v>
      </c>
      <c r="F86" s="47">
        <v>84</v>
      </c>
      <c r="G86">
        <f>SUMIF(Ventes!$D$3:$D$2500,Inventaire!$B86,Ventes!$E$3:$E$2500)</f>
        <v>0</v>
      </c>
      <c r="H86">
        <f t="shared" si="1"/>
        <v>1</v>
      </c>
    </row>
    <row r="87" spans="1:8" x14ac:dyDescent="0.25">
      <c r="A87" s="56">
        <v>1085</v>
      </c>
      <c r="B87" s="47" t="s">
        <v>875</v>
      </c>
      <c r="C87" s="47" t="s">
        <v>186</v>
      </c>
      <c r="D87" s="47" t="s">
        <v>25</v>
      </c>
      <c r="E87" s="47">
        <v>1</v>
      </c>
      <c r="F87" s="47">
        <v>85</v>
      </c>
      <c r="G87">
        <f>SUMIF(Ventes!$D$3:$D$2500,Inventaire!$B87,Ventes!$E$3:$E$2500)</f>
        <v>0</v>
      </c>
      <c r="H87">
        <f t="shared" si="1"/>
        <v>1</v>
      </c>
    </row>
    <row r="88" spans="1:8" x14ac:dyDescent="0.25">
      <c r="A88" s="56">
        <v>1086</v>
      </c>
      <c r="B88" s="47" t="s">
        <v>876</v>
      </c>
      <c r="C88" s="47" t="s">
        <v>187</v>
      </c>
      <c r="D88" s="47" t="s">
        <v>25</v>
      </c>
      <c r="E88" s="47">
        <v>1</v>
      </c>
      <c r="F88" s="47">
        <v>86</v>
      </c>
      <c r="G88">
        <f>SUMIF(Ventes!$D$3:$D$2500,Inventaire!$B88,Ventes!$E$3:$E$2500)</f>
        <v>0</v>
      </c>
      <c r="H88">
        <f t="shared" si="1"/>
        <v>1</v>
      </c>
    </row>
    <row r="89" spans="1:8" x14ac:dyDescent="0.25">
      <c r="A89" s="56">
        <v>1087</v>
      </c>
      <c r="B89" s="47" t="s">
        <v>877</v>
      </c>
      <c r="C89" s="47" t="s">
        <v>188</v>
      </c>
      <c r="D89" s="47" t="s">
        <v>39</v>
      </c>
      <c r="E89" s="47">
        <v>1</v>
      </c>
      <c r="F89" s="47">
        <v>87</v>
      </c>
      <c r="G89">
        <f>SUMIF(Ventes!$D$3:$D$2500,Inventaire!$B89,Ventes!$E$3:$E$2500)</f>
        <v>0</v>
      </c>
      <c r="H89">
        <f t="shared" si="1"/>
        <v>1</v>
      </c>
    </row>
    <row r="90" spans="1:8" x14ac:dyDescent="0.25">
      <c r="A90" s="56">
        <v>1088</v>
      </c>
      <c r="B90" s="47" t="s">
        <v>878</v>
      </c>
      <c r="C90" s="47" t="s">
        <v>189</v>
      </c>
      <c r="D90" s="47" t="s">
        <v>39</v>
      </c>
      <c r="E90" s="47">
        <v>1</v>
      </c>
      <c r="F90" s="47">
        <v>88</v>
      </c>
      <c r="G90">
        <f>SUMIF(Ventes!$D$3:$D$2500,Inventaire!$B90,Ventes!$E$3:$E$2500)</f>
        <v>0</v>
      </c>
      <c r="H90">
        <f t="shared" si="1"/>
        <v>1</v>
      </c>
    </row>
    <row r="91" spans="1:8" x14ac:dyDescent="0.25">
      <c r="A91" s="56">
        <v>1089</v>
      </c>
      <c r="B91" s="47" t="s">
        <v>879</v>
      </c>
      <c r="C91" s="47" t="s">
        <v>190</v>
      </c>
      <c r="D91" s="47" t="s">
        <v>39</v>
      </c>
      <c r="E91" s="47">
        <v>1</v>
      </c>
      <c r="F91" s="47">
        <v>89</v>
      </c>
      <c r="G91">
        <f>SUMIF(Ventes!$D$3:$D$2500,Inventaire!$B91,Ventes!$E$3:$E$2500)</f>
        <v>0</v>
      </c>
      <c r="H91">
        <f t="shared" si="1"/>
        <v>1</v>
      </c>
    </row>
    <row r="92" spans="1:8" x14ac:dyDescent="0.25">
      <c r="A92" s="56">
        <v>1090</v>
      </c>
      <c r="B92" s="47" t="s">
        <v>880</v>
      </c>
      <c r="C92" s="47" t="s">
        <v>191</v>
      </c>
      <c r="D92" s="47" t="s">
        <v>39</v>
      </c>
      <c r="E92" s="47">
        <v>1</v>
      </c>
      <c r="F92" s="47">
        <v>90</v>
      </c>
      <c r="G92">
        <f>SUMIF(Ventes!$D$3:$D$2500,Inventaire!$B92,Ventes!$E$3:$E$2500)</f>
        <v>0</v>
      </c>
      <c r="H92">
        <f t="shared" si="1"/>
        <v>1</v>
      </c>
    </row>
    <row r="93" spans="1:8" x14ac:dyDescent="0.25">
      <c r="A93" s="56">
        <v>1091</v>
      </c>
      <c r="B93" s="47" t="s">
        <v>881</v>
      </c>
      <c r="C93" s="47" t="s">
        <v>192</v>
      </c>
      <c r="D93" s="47" t="s">
        <v>39</v>
      </c>
      <c r="E93" s="47">
        <v>1</v>
      </c>
      <c r="F93" s="47">
        <v>91</v>
      </c>
      <c r="G93">
        <f>SUMIF(Ventes!$D$3:$D$2500,Inventaire!$B93,Ventes!$E$3:$E$2500)</f>
        <v>0</v>
      </c>
      <c r="H93">
        <f t="shared" si="1"/>
        <v>1</v>
      </c>
    </row>
    <row r="94" spans="1:8" x14ac:dyDescent="0.25">
      <c r="A94" s="56">
        <v>1092</v>
      </c>
      <c r="B94" s="47" t="s">
        <v>882</v>
      </c>
      <c r="C94" s="47" t="s">
        <v>193</v>
      </c>
      <c r="D94" s="47" t="s">
        <v>39</v>
      </c>
      <c r="E94" s="47">
        <v>1</v>
      </c>
      <c r="F94" s="47">
        <v>92</v>
      </c>
      <c r="G94">
        <f>SUMIF(Ventes!$D$3:$D$2500,Inventaire!$B94,Ventes!$E$3:$E$2500)</f>
        <v>0</v>
      </c>
      <c r="H94">
        <f t="shared" si="1"/>
        <v>1</v>
      </c>
    </row>
    <row r="95" spans="1:8" x14ac:dyDescent="0.25">
      <c r="A95" s="56">
        <v>1093</v>
      </c>
      <c r="B95" s="47" t="s">
        <v>883</v>
      </c>
      <c r="C95" s="47" t="s">
        <v>194</v>
      </c>
      <c r="D95" s="47" t="s">
        <v>44</v>
      </c>
      <c r="E95" s="47">
        <v>1</v>
      </c>
      <c r="F95" s="47">
        <v>93</v>
      </c>
      <c r="G95">
        <f>SUMIF(Ventes!$D$3:$D$2500,Inventaire!$B95,Ventes!$E$3:$E$2500)</f>
        <v>0</v>
      </c>
      <c r="H95">
        <f t="shared" si="1"/>
        <v>1</v>
      </c>
    </row>
    <row r="96" spans="1:8" x14ac:dyDescent="0.25">
      <c r="A96" s="56">
        <v>1094</v>
      </c>
      <c r="B96" s="47" t="s">
        <v>884</v>
      </c>
      <c r="C96" s="47" t="s">
        <v>195</v>
      </c>
      <c r="D96" s="47" t="s">
        <v>45</v>
      </c>
      <c r="E96" s="47">
        <v>1</v>
      </c>
      <c r="F96" s="47">
        <v>94</v>
      </c>
      <c r="G96">
        <f>SUMIF(Ventes!$D$3:$D$2500,Inventaire!$B96,Ventes!$E$3:$E$2500)</f>
        <v>0</v>
      </c>
      <c r="H96">
        <f t="shared" si="1"/>
        <v>1</v>
      </c>
    </row>
    <row r="97" spans="1:8" x14ac:dyDescent="0.25">
      <c r="A97" s="56">
        <v>1095</v>
      </c>
      <c r="B97" s="47" t="s">
        <v>885</v>
      </c>
      <c r="C97" s="47" t="s">
        <v>196</v>
      </c>
      <c r="D97" s="47" t="s">
        <v>46</v>
      </c>
      <c r="E97" s="47">
        <v>1</v>
      </c>
      <c r="F97" s="47">
        <v>95</v>
      </c>
      <c r="G97">
        <f>SUMIF(Ventes!$D$3:$D$2500,Inventaire!$B97,Ventes!$E$3:$E$2500)</f>
        <v>0</v>
      </c>
      <c r="H97">
        <f t="shared" si="1"/>
        <v>1</v>
      </c>
    </row>
    <row r="98" spans="1:8" x14ac:dyDescent="0.25">
      <c r="A98" s="56">
        <v>1096</v>
      </c>
      <c r="B98" s="47" t="s">
        <v>886</v>
      </c>
      <c r="C98" s="47" t="s">
        <v>197</v>
      </c>
      <c r="D98" s="47" t="s">
        <v>47</v>
      </c>
      <c r="E98" s="47">
        <v>1</v>
      </c>
      <c r="F98" s="47">
        <v>96</v>
      </c>
      <c r="G98">
        <f>SUMIF(Ventes!$D$3:$D$2500,Inventaire!$B98,Ventes!$E$3:$E$2500)</f>
        <v>0</v>
      </c>
      <c r="H98">
        <f t="shared" si="1"/>
        <v>1</v>
      </c>
    </row>
    <row r="99" spans="1:8" x14ac:dyDescent="0.25">
      <c r="A99" s="56">
        <v>1097</v>
      </c>
      <c r="B99" s="47" t="s">
        <v>887</v>
      </c>
      <c r="C99" s="47" t="s">
        <v>198</v>
      </c>
      <c r="D99" s="47" t="s">
        <v>40</v>
      </c>
      <c r="E99" s="47">
        <v>1</v>
      </c>
      <c r="F99" s="47">
        <v>97</v>
      </c>
      <c r="G99">
        <f>SUMIF(Ventes!$D$3:$D$2500,Inventaire!$B99,Ventes!$E$3:$E$2500)</f>
        <v>0</v>
      </c>
      <c r="H99">
        <f t="shared" si="1"/>
        <v>1</v>
      </c>
    </row>
    <row r="100" spans="1:8" x14ac:dyDescent="0.25">
      <c r="A100" s="56">
        <v>1098</v>
      </c>
      <c r="B100" s="47" t="s">
        <v>888</v>
      </c>
      <c r="C100" s="47" t="s">
        <v>199</v>
      </c>
      <c r="D100" s="47" t="s">
        <v>48</v>
      </c>
      <c r="E100" s="47">
        <v>5</v>
      </c>
      <c r="F100" s="47">
        <v>98</v>
      </c>
      <c r="G100">
        <f>SUMIF(Ventes!$D$3:$D$2500,Inventaire!$B100,Ventes!$E$3:$E$2500)</f>
        <v>0</v>
      </c>
      <c r="H100">
        <f t="shared" si="1"/>
        <v>5</v>
      </c>
    </row>
    <row r="101" spans="1:8" x14ac:dyDescent="0.25">
      <c r="A101" s="56">
        <v>1099</v>
      </c>
      <c r="B101" s="47" t="s">
        <v>889</v>
      </c>
      <c r="C101" s="47" t="s">
        <v>200</v>
      </c>
      <c r="D101" s="47" t="s">
        <v>48</v>
      </c>
      <c r="E101" s="47">
        <v>5</v>
      </c>
      <c r="F101" s="47">
        <v>99</v>
      </c>
      <c r="G101">
        <f>SUMIF(Ventes!$D$3:$D$2500,Inventaire!$B101,Ventes!$E$3:$E$2500)</f>
        <v>0</v>
      </c>
      <c r="H101">
        <f t="shared" si="1"/>
        <v>5</v>
      </c>
    </row>
    <row r="102" spans="1:8" x14ac:dyDescent="0.25">
      <c r="A102" s="56">
        <v>1100</v>
      </c>
      <c r="B102" s="47" t="s">
        <v>890</v>
      </c>
      <c r="C102" s="47" t="s">
        <v>201</v>
      </c>
      <c r="D102" s="47" t="s">
        <v>48</v>
      </c>
      <c r="E102" s="47">
        <v>5</v>
      </c>
      <c r="F102" s="47">
        <v>100</v>
      </c>
      <c r="G102">
        <f>SUMIF(Ventes!$D$3:$D$2500,Inventaire!$B102,Ventes!$E$3:$E$2500)</f>
        <v>0</v>
      </c>
      <c r="H102">
        <f t="shared" si="1"/>
        <v>5</v>
      </c>
    </row>
    <row r="103" spans="1:8" x14ac:dyDescent="0.25">
      <c r="A103" s="56">
        <v>1101</v>
      </c>
      <c r="B103" s="47" t="s">
        <v>891</v>
      </c>
      <c r="C103" s="47" t="s">
        <v>202</v>
      </c>
      <c r="D103" s="47" t="s">
        <v>47</v>
      </c>
      <c r="E103" s="47">
        <v>1</v>
      </c>
      <c r="F103" s="47">
        <v>101</v>
      </c>
      <c r="G103">
        <f>SUMIF(Ventes!$D$3:$D$2500,Inventaire!$B103,Ventes!$E$3:$E$2500)</f>
        <v>0</v>
      </c>
      <c r="H103">
        <f t="shared" si="1"/>
        <v>1</v>
      </c>
    </row>
    <row r="104" spans="1:8" x14ac:dyDescent="0.25">
      <c r="A104" s="56">
        <v>1102</v>
      </c>
      <c r="B104" s="47" t="s">
        <v>892</v>
      </c>
      <c r="C104" s="47" t="s">
        <v>203</v>
      </c>
      <c r="D104" s="47">
        <v>2024</v>
      </c>
      <c r="E104" s="47">
        <v>2</v>
      </c>
      <c r="F104" s="47">
        <v>102</v>
      </c>
      <c r="G104">
        <f>SUMIF(Ventes!$D$3:$D$2500,Inventaire!$B104,Ventes!$E$3:$E$2500)</f>
        <v>0</v>
      </c>
      <c r="H104">
        <f t="shared" si="1"/>
        <v>2</v>
      </c>
    </row>
    <row r="105" spans="1:8" x14ac:dyDescent="0.25">
      <c r="A105" s="56">
        <v>1103</v>
      </c>
      <c r="B105" s="47" t="s">
        <v>893</v>
      </c>
      <c r="C105" s="47" t="s">
        <v>204</v>
      </c>
      <c r="D105" s="47" t="s">
        <v>22</v>
      </c>
      <c r="E105" s="47">
        <v>1</v>
      </c>
      <c r="F105" s="47">
        <v>103</v>
      </c>
      <c r="G105">
        <f>SUMIF(Ventes!$D$3:$D$2500,Inventaire!$B105,Ventes!$E$3:$E$2500)</f>
        <v>0</v>
      </c>
      <c r="H105">
        <f t="shared" si="1"/>
        <v>1</v>
      </c>
    </row>
    <row r="106" spans="1:8" x14ac:dyDescent="0.25">
      <c r="A106" s="56">
        <v>1104</v>
      </c>
      <c r="B106" s="47" t="s">
        <v>894</v>
      </c>
      <c r="C106" s="47" t="s">
        <v>205</v>
      </c>
      <c r="D106" s="47" t="s">
        <v>22</v>
      </c>
      <c r="E106" s="47">
        <v>1</v>
      </c>
      <c r="F106" s="47">
        <v>104</v>
      </c>
      <c r="G106">
        <f>SUMIF(Ventes!$D$3:$D$2500,Inventaire!$B106,Ventes!$E$3:$E$2500)</f>
        <v>0</v>
      </c>
      <c r="H106">
        <f t="shared" si="1"/>
        <v>1</v>
      </c>
    </row>
    <row r="107" spans="1:8" x14ac:dyDescent="0.25">
      <c r="A107" s="56">
        <v>1105</v>
      </c>
      <c r="B107" s="47" t="s">
        <v>895</v>
      </c>
      <c r="C107" s="47" t="s">
        <v>206</v>
      </c>
      <c r="D107" s="47" t="s">
        <v>22</v>
      </c>
      <c r="E107" s="47">
        <v>1</v>
      </c>
      <c r="F107" s="47">
        <v>105</v>
      </c>
      <c r="G107">
        <f>SUMIF(Ventes!$D$3:$D$2500,Inventaire!$B107,Ventes!$E$3:$E$2500)</f>
        <v>0</v>
      </c>
      <c r="H107">
        <f t="shared" si="1"/>
        <v>1</v>
      </c>
    </row>
    <row r="108" spans="1:8" x14ac:dyDescent="0.25">
      <c r="A108" s="56">
        <v>1106</v>
      </c>
      <c r="B108" s="47" t="s">
        <v>896</v>
      </c>
      <c r="C108" s="47" t="s">
        <v>207</v>
      </c>
      <c r="D108" s="47" t="s">
        <v>22</v>
      </c>
      <c r="E108" s="47">
        <v>1</v>
      </c>
      <c r="F108" s="47">
        <v>106</v>
      </c>
      <c r="G108">
        <f>SUMIF(Ventes!$D$3:$D$2500,Inventaire!$B108,Ventes!$E$3:$E$2500)</f>
        <v>0</v>
      </c>
      <c r="H108">
        <f t="shared" si="1"/>
        <v>1</v>
      </c>
    </row>
    <row r="109" spans="1:8" x14ac:dyDescent="0.25">
      <c r="A109" s="56">
        <v>1107</v>
      </c>
      <c r="B109" s="47" t="s">
        <v>897</v>
      </c>
      <c r="C109" s="47" t="s">
        <v>208</v>
      </c>
      <c r="D109" s="47" t="s">
        <v>49</v>
      </c>
      <c r="E109" s="47">
        <v>1</v>
      </c>
      <c r="F109" s="47">
        <v>107</v>
      </c>
      <c r="G109">
        <f>SUMIF(Ventes!$D$3:$D$2500,Inventaire!$B109,Ventes!$E$3:$E$2500)</f>
        <v>0</v>
      </c>
      <c r="H109">
        <f t="shared" si="1"/>
        <v>1</v>
      </c>
    </row>
    <row r="110" spans="1:8" x14ac:dyDescent="0.25">
      <c r="A110" s="56">
        <v>1108</v>
      </c>
      <c r="B110" s="47" t="s">
        <v>898</v>
      </c>
      <c r="C110" s="47" t="s">
        <v>209</v>
      </c>
      <c r="D110" s="47" t="s">
        <v>50</v>
      </c>
      <c r="E110" s="47">
        <v>2</v>
      </c>
      <c r="F110" s="47">
        <v>108</v>
      </c>
      <c r="G110">
        <f>SUMIF(Ventes!$D$3:$D$2500,Inventaire!$B110,Ventes!$E$3:$E$2500)</f>
        <v>0</v>
      </c>
      <c r="H110">
        <f t="shared" si="1"/>
        <v>2</v>
      </c>
    </row>
    <row r="111" spans="1:8" x14ac:dyDescent="0.25">
      <c r="A111" s="56">
        <v>1109</v>
      </c>
      <c r="B111" s="47" t="s">
        <v>899</v>
      </c>
      <c r="C111" s="47" t="s">
        <v>210</v>
      </c>
      <c r="D111" s="47" t="s">
        <v>50</v>
      </c>
      <c r="E111" s="47">
        <v>2</v>
      </c>
      <c r="F111" s="47">
        <v>109</v>
      </c>
      <c r="G111">
        <f>SUMIF(Ventes!$D$3:$D$2500,Inventaire!$B111,Ventes!$E$3:$E$2500)</f>
        <v>0</v>
      </c>
      <c r="H111">
        <f t="shared" si="1"/>
        <v>2</v>
      </c>
    </row>
    <row r="112" spans="1:8" x14ac:dyDescent="0.25">
      <c r="A112" s="56">
        <v>1110</v>
      </c>
      <c r="B112" s="47" t="s">
        <v>900</v>
      </c>
      <c r="C112" s="47" t="s">
        <v>211</v>
      </c>
      <c r="D112" s="47" t="s">
        <v>50</v>
      </c>
      <c r="E112" s="47">
        <v>2</v>
      </c>
      <c r="F112" s="47">
        <v>110</v>
      </c>
      <c r="G112">
        <f>SUMIF(Ventes!$D$3:$D$2500,Inventaire!$B112,Ventes!$E$3:$E$2500)</f>
        <v>0</v>
      </c>
      <c r="H112">
        <f t="shared" si="1"/>
        <v>2</v>
      </c>
    </row>
    <row r="113" spans="1:8" x14ac:dyDescent="0.25">
      <c r="A113" s="56">
        <v>1111</v>
      </c>
      <c r="B113" s="47" t="s">
        <v>901</v>
      </c>
      <c r="C113" s="47" t="s">
        <v>212</v>
      </c>
      <c r="D113" s="47" t="s">
        <v>50</v>
      </c>
      <c r="E113" s="47">
        <v>2</v>
      </c>
      <c r="F113" s="47">
        <v>111</v>
      </c>
      <c r="G113">
        <f>SUMIF(Ventes!$D$3:$D$2500,Inventaire!$B113,Ventes!$E$3:$E$2500)</f>
        <v>0</v>
      </c>
      <c r="H113">
        <f t="shared" si="1"/>
        <v>2</v>
      </c>
    </row>
    <row r="114" spans="1:8" x14ac:dyDescent="0.25">
      <c r="A114" s="56">
        <v>1112</v>
      </c>
      <c r="B114" s="47" t="s">
        <v>902</v>
      </c>
      <c r="C114" s="47" t="s">
        <v>213</v>
      </c>
      <c r="D114" s="47" t="s">
        <v>50</v>
      </c>
      <c r="E114" s="47">
        <v>2</v>
      </c>
      <c r="F114" s="47">
        <v>112</v>
      </c>
      <c r="G114">
        <f>SUMIF(Ventes!$D$3:$D$2500,Inventaire!$B114,Ventes!$E$3:$E$2500)</f>
        <v>0</v>
      </c>
      <c r="H114">
        <f t="shared" si="1"/>
        <v>2</v>
      </c>
    </row>
    <row r="115" spans="1:8" x14ac:dyDescent="0.25">
      <c r="A115" s="56">
        <v>1113</v>
      </c>
      <c r="B115" s="47" t="s">
        <v>903</v>
      </c>
      <c r="C115" s="47" t="s">
        <v>214</v>
      </c>
      <c r="D115" s="47" t="s">
        <v>50</v>
      </c>
      <c r="E115" s="47">
        <v>1</v>
      </c>
      <c r="F115" s="47">
        <v>113</v>
      </c>
      <c r="G115">
        <f>SUMIF(Ventes!$D$3:$D$2500,Inventaire!$B115,Ventes!$E$3:$E$2500)</f>
        <v>0</v>
      </c>
      <c r="H115">
        <f t="shared" si="1"/>
        <v>1</v>
      </c>
    </row>
    <row r="116" spans="1:8" x14ac:dyDescent="0.25">
      <c r="A116" s="56">
        <v>1114</v>
      </c>
      <c r="B116" s="47" t="s">
        <v>904</v>
      </c>
      <c r="C116" s="47" t="s">
        <v>215</v>
      </c>
      <c r="D116" s="47" t="s">
        <v>50</v>
      </c>
      <c r="E116" s="47">
        <v>1</v>
      </c>
      <c r="F116" s="47">
        <v>114</v>
      </c>
      <c r="G116">
        <f>SUMIF(Ventes!$D$3:$D$2500,Inventaire!$B116,Ventes!$E$3:$E$2500)</f>
        <v>0</v>
      </c>
      <c r="H116">
        <f t="shared" si="1"/>
        <v>1</v>
      </c>
    </row>
    <row r="117" spans="1:8" x14ac:dyDescent="0.25">
      <c r="A117" s="56">
        <v>1115</v>
      </c>
      <c r="B117" s="47" t="s">
        <v>905</v>
      </c>
      <c r="C117" s="47" t="s">
        <v>216</v>
      </c>
      <c r="D117" s="47" t="s">
        <v>50</v>
      </c>
      <c r="E117" s="47">
        <v>1</v>
      </c>
      <c r="F117" s="47">
        <v>115</v>
      </c>
      <c r="G117">
        <f>SUMIF(Ventes!$D$3:$D$2500,Inventaire!$B117,Ventes!$E$3:$E$2500)</f>
        <v>0</v>
      </c>
      <c r="H117">
        <f t="shared" si="1"/>
        <v>1</v>
      </c>
    </row>
    <row r="118" spans="1:8" x14ac:dyDescent="0.25">
      <c r="A118" s="56">
        <v>1116</v>
      </c>
      <c r="B118" s="47" t="s">
        <v>906</v>
      </c>
      <c r="C118" s="47" t="s">
        <v>217</v>
      </c>
      <c r="D118" s="47" t="s">
        <v>50</v>
      </c>
      <c r="E118" s="47">
        <v>1</v>
      </c>
      <c r="F118" s="47">
        <v>116</v>
      </c>
      <c r="G118">
        <f>SUMIF(Ventes!$D$3:$D$2500,Inventaire!$B118,Ventes!$E$3:$E$2500)</f>
        <v>0</v>
      </c>
      <c r="H118">
        <f t="shared" si="1"/>
        <v>1</v>
      </c>
    </row>
    <row r="119" spans="1:8" x14ac:dyDescent="0.25">
      <c r="A119" s="56">
        <v>1117</v>
      </c>
      <c r="B119" s="47" t="s">
        <v>907</v>
      </c>
      <c r="C119" s="47" t="s">
        <v>218</v>
      </c>
      <c r="D119" s="47" t="s">
        <v>24</v>
      </c>
      <c r="E119" s="47">
        <v>2</v>
      </c>
      <c r="F119" s="47">
        <v>117</v>
      </c>
      <c r="G119">
        <f>SUMIF(Ventes!$D$3:$D$2500,Inventaire!$B119,Ventes!$E$3:$E$2500)</f>
        <v>0</v>
      </c>
      <c r="H119">
        <f t="shared" si="1"/>
        <v>2</v>
      </c>
    </row>
    <row r="120" spans="1:8" x14ac:dyDescent="0.25">
      <c r="A120" s="56">
        <v>1118</v>
      </c>
      <c r="B120" s="47" t="s">
        <v>908</v>
      </c>
      <c r="C120" s="47" t="s">
        <v>219</v>
      </c>
      <c r="D120" s="47" t="s">
        <v>26</v>
      </c>
      <c r="E120" s="47">
        <v>1</v>
      </c>
      <c r="F120" s="47">
        <v>118</v>
      </c>
      <c r="G120">
        <f>SUMIF(Ventes!$D$3:$D$2500,Inventaire!$B120,Ventes!$E$3:$E$2500)</f>
        <v>0</v>
      </c>
      <c r="H120">
        <f t="shared" si="1"/>
        <v>1</v>
      </c>
    </row>
    <row r="121" spans="1:8" x14ac:dyDescent="0.25">
      <c r="A121" s="56">
        <v>1119</v>
      </c>
      <c r="B121" s="47" t="s">
        <v>909</v>
      </c>
      <c r="C121" s="47" t="s">
        <v>220</v>
      </c>
      <c r="D121" s="47" t="s">
        <v>51</v>
      </c>
      <c r="E121" s="47">
        <v>1</v>
      </c>
      <c r="F121" s="47">
        <v>119</v>
      </c>
      <c r="G121">
        <f>SUMIF(Ventes!$D$3:$D$2500,Inventaire!$B121,Ventes!$E$3:$E$2500)</f>
        <v>0</v>
      </c>
      <c r="H121">
        <f t="shared" si="1"/>
        <v>1</v>
      </c>
    </row>
    <row r="122" spans="1:8" x14ac:dyDescent="0.25">
      <c r="A122" s="56">
        <v>1120</v>
      </c>
      <c r="B122" s="47" t="s">
        <v>910</v>
      </c>
      <c r="C122" s="47" t="s">
        <v>221</v>
      </c>
      <c r="D122" s="47" t="s">
        <v>30</v>
      </c>
      <c r="E122" s="47">
        <v>1</v>
      </c>
      <c r="F122" s="47">
        <v>120</v>
      </c>
      <c r="G122">
        <f>SUMIF(Ventes!$D$3:$D$2500,Inventaire!$B122,Ventes!$E$3:$E$2500)</f>
        <v>0</v>
      </c>
      <c r="H122">
        <f t="shared" si="1"/>
        <v>1</v>
      </c>
    </row>
    <row r="123" spans="1:8" x14ac:dyDescent="0.25">
      <c r="A123" s="56">
        <v>1121</v>
      </c>
      <c r="B123" s="47" t="s">
        <v>911</v>
      </c>
      <c r="C123" s="47" t="s">
        <v>222</v>
      </c>
      <c r="D123" s="47" t="s">
        <v>30</v>
      </c>
      <c r="E123" s="47">
        <v>1</v>
      </c>
      <c r="F123" s="47">
        <v>121</v>
      </c>
      <c r="G123">
        <f>SUMIF(Ventes!$D$3:$D$2500,Inventaire!$B123,Ventes!$E$3:$E$2500)</f>
        <v>0</v>
      </c>
      <c r="H123">
        <f t="shared" si="1"/>
        <v>1</v>
      </c>
    </row>
    <row r="124" spans="1:8" x14ac:dyDescent="0.25">
      <c r="A124" s="56">
        <v>1122</v>
      </c>
      <c r="B124" s="47" t="s">
        <v>912</v>
      </c>
      <c r="C124" s="47" t="s">
        <v>223</v>
      </c>
      <c r="D124" s="47" t="s">
        <v>30</v>
      </c>
      <c r="E124" s="47">
        <v>1</v>
      </c>
      <c r="F124" s="47">
        <v>122</v>
      </c>
      <c r="G124">
        <f>SUMIF(Ventes!$D$3:$D$2500,Inventaire!$B124,Ventes!$E$3:$E$2500)</f>
        <v>0</v>
      </c>
      <c r="H124">
        <f t="shared" si="1"/>
        <v>1</v>
      </c>
    </row>
    <row r="125" spans="1:8" x14ac:dyDescent="0.25">
      <c r="A125" s="56">
        <v>1123</v>
      </c>
      <c r="B125" s="47" t="s">
        <v>913</v>
      </c>
      <c r="C125" s="47" t="s">
        <v>224</v>
      </c>
      <c r="D125" s="47" t="s">
        <v>30</v>
      </c>
      <c r="E125" s="47">
        <v>1</v>
      </c>
      <c r="F125" s="47">
        <v>123</v>
      </c>
      <c r="G125">
        <f>SUMIF(Ventes!$D$3:$D$2500,Inventaire!$B125,Ventes!$E$3:$E$2500)</f>
        <v>0</v>
      </c>
      <c r="H125">
        <f t="shared" si="1"/>
        <v>1</v>
      </c>
    </row>
    <row r="126" spans="1:8" x14ac:dyDescent="0.25">
      <c r="A126" s="56">
        <v>1124</v>
      </c>
      <c r="B126" s="47" t="s">
        <v>914</v>
      </c>
      <c r="C126" s="47" t="s">
        <v>225</v>
      </c>
      <c r="D126" s="47" t="s">
        <v>30</v>
      </c>
      <c r="E126" s="47">
        <v>1</v>
      </c>
      <c r="F126" s="47">
        <v>124</v>
      </c>
      <c r="G126">
        <f>SUMIF(Ventes!$D$3:$D$2500,Inventaire!$B126,Ventes!$E$3:$E$2500)</f>
        <v>0</v>
      </c>
      <c r="H126">
        <f t="shared" si="1"/>
        <v>1</v>
      </c>
    </row>
    <row r="127" spans="1:8" x14ac:dyDescent="0.25">
      <c r="A127" s="56">
        <v>1125</v>
      </c>
      <c r="B127" s="47" t="s">
        <v>915</v>
      </c>
      <c r="C127" s="47" t="s">
        <v>226</v>
      </c>
      <c r="D127" s="47" t="s">
        <v>30</v>
      </c>
      <c r="E127" s="47">
        <v>1</v>
      </c>
      <c r="F127" s="47">
        <v>125</v>
      </c>
      <c r="G127">
        <f>SUMIF(Ventes!$D$3:$D$2500,Inventaire!$B127,Ventes!$E$3:$E$2500)</f>
        <v>0</v>
      </c>
      <c r="H127">
        <f t="shared" si="1"/>
        <v>1</v>
      </c>
    </row>
    <row r="128" spans="1:8" x14ac:dyDescent="0.25">
      <c r="A128" s="56">
        <v>1126</v>
      </c>
      <c r="B128" s="47" t="s">
        <v>916</v>
      </c>
      <c r="C128" s="47" t="s">
        <v>227</v>
      </c>
      <c r="D128" s="47" t="s">
        <v>26</v>
      </c>
      <c r="E128" s="47">
        <v>1</v>
      </c>
      <c r="F128" s="47">
        <v>126</v>
      </c>
      <c r="G128">
        <f>SUMIF(Ventes!$D$3:$D$2500,Inventaire!$B128,Ventes!$E$3:$E$2500)</f>
        <v>0</v>
      </c>
      <c r="H128">
        <f t="shared" si="1"/>
        <v>1</v>
      </c>
    </row>
    <row r="129" spans="1:8" x14ac:dyDescent="0.25">
      <c r="A129" s="56">
        <v>1127</v>
      </c>
      <c r="B129" s="47" t="s">
        <v>917</v>
      </c>
      <c r="C129" s="47" t="s">
        <v>228</v>
      </c>
      <c r="D129" s="47" t="s">
        <v>25</v>
      </c>
      <c r="E129" s="47">
        <v>1</v>
      </c>
      <c r="F129" s="47">
        <v>127</v>
      </c>
      <c r="G129">
        <f>SUMIF(Ventes!$D$3:$D$2500,Inventaire!$B129,Ventes!$E$3:$E$2500)</f>
        <v>0</v>
      </c>
      <c r="H129">
        <f t="shared" si="1"/>
        <v>1</v>
      </c>
    </row>
    <row r="130" spans="1:8" x14ac:dyDescent="0.25">
      <c r="A130" s="56">
        <v>1128</v>
      </c>
      <c r="B130" s="47" t="s">
        <v>918</v>
      </c>
      <c r="C130" s="47" t="s">
        <v>229</v>
      </c>
      <c r="D130" s="47" t="s">
        <v>25</v>
      </c>
      <c r="E130" s="47">
        <v>1</v>
      </c>
      <c r="F130" s="47">
        <v>128</v>
      </c>
      <c r="G130">
        <f>SUMIF(Ventes!$D$3:$D$2500,Inventaire!$B130,Ventes!$E$3:$E$2500)</f>
        <v>0</v>
      </c>
      <c r="H130">
        <f t="shared" si="1"/>
        <v>1</v>
      </c>
    </row>
    <row r="131" spans="1:8" x14ac:dyDescent="0.25">
      <c r="A131" s="56">
        <v>1129</v>
      </c>
      <c r="B131" s="47" t="s">
        <v>919</v>
      </c>
      <c r="C131" s="47" t="s">
        <v>230</v>
      </c>
      <c r="D131" s="47" t="s">
        <v>25</v>
      </c>
      <c r="E131" s="47">
        <v>1</v>
      </c>
      <c r="F131" s="47">
        <v>129</v>
      </c>
      <c r="G131">
        <f>SUMIF(Ventes!$D$3:$D$2500,Inventaire!$B131,Ventes!$E$3:$E$2500)</f>
        <v>0</v>
      </c>
      <c r="H131">
        <f t="shared" si="1"/>
        <v>1</v>
      </c>
    </row>
    <row r="132" spans="1:8" x14ac:dyDescent="0.25">
      <c r="A132" s="56">
        <v>1130</v>
      </c>
      <c r="B132" s="47" t="s">
        <v>920</v>
      </c>
      <c r="C132" s="47" t="s">
        <v>231</v>
      </c>
      <c r="D132" s="47" t="s">
        <v>52</v>
      </c>
      <c r="E132" s="47">
        <v>1</v>
      </c>
      <c r="F132" s="47">
        <v>130</v>
      </c>
      <c r="G132">
        <f>SUMIF(Ventes!$D$3:$D$2500,Inventaire!$B132,Ventes!$E$3:$E$2500)</f>
        <v>0</v>
      </c>
      <c r="H132">
        <f t="shared" ref="H132:H195" si="2">E132-G132</f>
        <v>1</v>
      </c>
    </row>
    <row r="133" spans="1:8" x14ac:dyDescent="0.25">
      <c r="A133" s="56">
        <v>1131</v>
      </c>
      <c r="B133" s="47" t="s">
        <v>921</v>
      </c>
      <c r="C133" s="47" t="s">
        <v>232</v>
      </c>
      <c r="D133" s="47" t="s">
        <v>41</v>
      </c>
      <c r="E133" s="47">
        <v>3</v>
      </c>
      <c r="F133" s="47">
        <v>131</v>
      </c>
      <c r="G133">
        <f>SUMIF(Ventes!$D$3:$D$2500,Inventaire!$B133,Ventes!$E$3:$E$2500)</f>
        <v>0</v>
      </c>
      <c r="H133">
        <f t="shared" si="2"/>
        <v>3</v>
      </c>
    </row>
    <row r="134" spans="1:8" x14ac:dyDescent="0.25">
      <c r="A134" s="56">
        <v>1132</v>
      </c>
      <c r="B134" s="47" t="s">
        <v>922</v>
      </c>
      <c r="C134" s="47" t="s">
        <v>233</v>
      </c>
      <c r="D134" s="47" t="s">
        <v>29</v>
      </c>
      <c r="E134" s="47">
        <v>1</v>
      </c>
      <c r="F134" s="47">
        <v>132</v>
      </c>
      <c r="G134">
        <f>SUMIF(Ventes!$D$3:$D$2500,Inventaire!$B134,Ventes!$E$3:$E$2500)</f>
        <v>0</v>
      </c>
      <c r="H134">
        <f t="shared" si="2"/>
        <v>1</v>
      </c>
    </row>
    <row r="135" spans="1:8" x14ac:dyDescent="0.25">
      <c r="A135" s="56">
        <v>1133</v>
      </c>
      <c r="B135" s="47" t="s">
        <v>923</v>
      </c>
      <c r="C135" s="47" t="s">
        <v>234</v>
      </c>
      <c r="D135" s="47" t="s">
        <v>29</v>
      </c>
      <c r="E135" s="47">
        <v>1</v>
      </c>
      <c r="F135" s="47">
        <v>133</v>
      </c>
      <c r="G135">
        <f>SUMIF(Ventes!$D$3:$D$2500,Inventaire!$B135,Ventes!$E$3:$E$2500)</f>
        <v>0</v>
      </c>
      <c r="H135">
        <f t="shared" si="2"/>
        <v>1</v>
      </c>
    </row>
    <row r="136" spans="1:8" x14ac:dyDescent="0.25">
      <c r="A136" s="56">
        <v>1134</v>
      </c>
      <c r="B136" s="47" t="s">
        <v>924</v>
      </c>
      <c r="C136" s="47" t="s">
        <v>235</v>
      </c>
      <c r="D136" s="47" t="s">
        <v>51</v>
      </c>
      <c r="E136" s="47">
        <v>1</v>
      </c>
      <c r="F136" s="47">
        <v>134</v>
      </c>
      <c r="G136">
        <f>SUMIF(Ventes!$D$3:$D$2500,Inventaire!$B136,Ventes!$E$3:$E$2500)</f>
        <v>0</v>
      </c>
      <c r="H136">
        <f t="shared" si="2"/>
        <v>1</v>
      </c>
    </row>
    <row r="137" spans="1:8" x14ac:dyDescent="0.25">
      <c r="A137" s="56">
        <v>1135</v>
      </c>
      <c r="B137" s="47" t="s">
        <v>925</v>
      </c>
      <c r="C137" s="47" t="s">
        <v>236</v>
      </c>
      <c r="D137" s="47" t="s">
        <v>39</v>
      </c>
      <c r="E137" s="47">
        <v>2</v>
      </c>
      <c r="F137" s="47">
        <v>135</v>
      </c>
      <c r="G137">
        <f>SUMIF(Ventes!$D$3:$D$2500,Inventaire!$B137,Ventes!$E$3:$E$2500)</f>
        <v>0</v>
      </c>
      <c r="H137">
        <f t="shared" si="2"/>
        <v>2</v>
      </c>
    </row>
    <row r="138" spans="1:8" x14ac:dyDescent="0.25">
      <c r="A138" s="56">
        <v>1136</v>
      </c>
      <c r="B138" s="47" t="s">
        <v>926</v>
      </c>
      <c r="C138" s="47" t="s">
        <v>237</v>
      </c>
      <c r="D138" s="47" t="s">
        <v>44</v>
      </c>
      <c r="E138" s="47">
        <v>2</v>
      </c>
      <c r="F138" s="47">
        <v>136</v>
      </c>
      <c r="G138">
        <f>SUMIF(Ventes!$D$3:$D$2500,Inventaire!$B138,Ventes!$E$3:$E$2500)</f>
        <v>0</v>
      </c>
      <c r="H138">
        <f t="shared" si="2"/>
        <v>2</v>
      </c>
    </row>
    <row r="139" spans="1:8" x14ac:dyDescent="0.25">
      <c r="A139" s="56">
        <v>1137</v>
      </c>
      <c r="B139" s="47" t="s">
        <v>927</v>
      </c>
      <c r="C139" s="47" t="s">
        <v>238</v>
      </c>
      <c r="D139" s="47" t="s">
        <v>39</v>
      </c>
      <c r="E139" s="47">
        <v>1</v>
      </c>
      <c r="F139" s="47">
        <v>137</v>
      </c>
      <c r="G139">
        <f>SUMIF(Ventes!$D$3:$D$2500,Inventaire!$B139,Ventes!$E$3:$E$2500)</f>
        <v>0</v>
      </c>
      <c r="H139">
        <f t="shared" si="2"/>
        <v>1</v>
      </c>
    </row>
    <row r="140" spans="1:8" x14ac:dyDescent="0.25">
      <c r="A140" s="56">
        <v>1138</v>
      </c>
      <c r="B140" s="47" t="s">
        <v>928</v>
      </c>
      <c r="C140" s="47" t="s">
        <v>239</v>
      </c>
      <c r="D140" s="47" t="s">
        <v>39</v>
      </c>
      <c r="E140" s="47">
        <v>1</v>
      </c>
      <c r="F140" s="47">
        <v>138</v>
      </c>
      <c r="G140">
        <f>SUMIF(Ventes!$D$3:$D$2500,Inventaire!$B140,Ventes!$E$3:$E$2500)</f>
        <v>0</v>
      </c>
      <c r="H140">
        <f t="shared" si="2"/>
        <v>1</v>
      </c>
    </row>
    <row r="141" spans="1:8" x14ac:dyDescent="0.25">
      <c r="A141" s="56">
        <v>1139</v>
      </c>
      <c r="B141" s="47" t="s">
        <v>929</v>
      </c>
      <c r="C141" s="47" t="s">
        <v>240</v>
      </c>
      <c r="D141" s="47" t="s">
        <v>28</v>
      </c>
      <c r="E141" s="47">
        <v>1</v>
      </c>
      <c r="F141" s="47">
        <v>139</v>
      </c>
      <c r="G141">
        <f>SUMIF(Ventes!$D$3:$D$2500,Inventaire!$B141,Ventes!$E$3:$E$2500)</f>
        <v>0</v>
      </c>
      <c r="H141">
        <f t="shared" si="2"/>
        <v>1</v>
      </c>
    </row>
    <row r="142" spans="1:8" x14ac:dyDescent="0.25">
      <c r="A142" s="56">
        <v>1140</v>
      </c>
      <c r="B142" s="47" t="s">
        <v>930</v>
      </c>
      <c r="C142" s="47" t="s">
        <v>241</v>
      </c>
      <c r="D142" s="47" t="s">
        <v>28</v>
      </c>
      <c r="E142" s="47">
        <v>1</v>
      </c>
      <c r="F142" s="47">
        <v>140</v>
      </c>
      <c r="G142">
        <f>SUMIF(Ventes!$D$3:$D$2500,Inventaire!$B142,Ventes!$E$3:$E$2500)</f>
        <v>0</v>
      </c>
      <c r="H142">
        <f t="shared" si="2"/>
        <v>1</v>
      </c>
    </row>
    <row r="143" spans="1:8" x14ac:dyDescent="0.25">
      <c r="A143" s="56">
        <v>1141</v>
      </c>
      <c r="B143" s="47" t="s">
        <v>931</v>
      </c>
      <c r="C143" s="47" t="s">
        <v>242</v>
      </c>
      <c r="D143" s="47" t="s">
        <v>53</v>
      </c>
      <c r="E143" s="47">
        <v>1</v>
      </c>
      <c r="F143" s="47">
        <v>141</v>
      </c>
      <c r="G143">
        <f>SUMIF(Ventes!$D$3:$D$2500,Inventaire!$B143,Ventes!$E$3:$E$2500)</f>
        <v>0</v>
      </c>
      <c r="H143">
        <f t="shared" si="2"/>
        <v>1</v>
      </c>
    </row>
    <row r="144" spans="1:8" x14ac:dyDescent="0.25">
      <c r="A144" s="56">
        <v>1142</v>
      </c>
      <c r="B144" s="47" t="s">
        <v>932</v>
      </c>
      <c r="C144" s="47" t="s">
        <v>243</v>
      </c>
      <c r="D144" s="47" t="s">
        <v>31</v>
      </c>
      <c r="E144" s="47">
        <v>5</v>
      </c>
      <c r="F144" s="47">
        <v>142</v>
      </c>
      <c r="G144">
        <f>SUMIF(Ventes!$D$3:$D$2500,Inventaire!$B144,Ventes!$E$3:$E$2500)</f>
        <v>0</v>
      </c>
      <c r="H144">
        <f t="shared" si="2"/>
        <v>5</v>
      </c>
    </row>
    <row r="145" spans="1:8" x14ac:dyDescent="0.25">
      <c r="A145" s="56">
        <v>1143</v>
      </c>
      <c r="B145" s="47" t="s">
        <v>933</v>
      </c>
      <c r="C145" s="47" t="s">
        <v>244</v>
      </c>
      <c r="D145" s="47" t="s">
        <v>39</v>
      </c>
      <c r="E145" s="47">
        <v>1</v>
      </c>
      <c r="F145" s="47">
        <v>143</v>
      </c>
      <c r="G145">
        <f>SUMIF(Ventes!$D$3:$D$2500,Inventaire!$B145,Ventes!$E$3:$E$2500)</f>
        <v>0</v>
      </c>
      <c r="H145">
        <f t="shared" si="2"/>
        <v>1</v>
      </c>
    </row>
    <row r="146" spans="1:8" x14ac:dyDescent="0.25">
      <c r="A146" s="56">
        <v>1144</v>
      </c>
      <c r="B146" s="47" t="s">
        <v>934</v>
      </c>
      <c r="C146" s="47" t="s">
        <v>245</v>
      </c>
      <c r="D146" s="47" t="s">
        <v>54</v>
      </c>
      <c r="E146" s="47">
        <v>1</v>
      </c>
      <c r="F146" s="47">
        <v>144</v>
      </c>
      <c r="G146">
        <f>SUMIF(Ventes!$D$3:$D$2500,Inventaire!$B146,Ventes!$E$3:$E$2500)</f>
        <v>0</v>
      </c>
      <c r="H146">
        <f t="shared" si="2"/>
        <v>1</v>
      </c>
    </row>
    <row r="147" spans="1:8" x14ac:dyDescent="0.25">
      <c r="A147" s="56">
        <v>1145</v>
      </c>
      <c r="B147" s="47" t="s">
        <v>935</v>
      </c>
      <c r="C147" s="47" t="s">
        <v>246</v>
      </c>
      <c r="D147" s="47" t="s">
        <v>50</v>
      </c>
      <c r="E147" s="47">
        <v>1</v>
      </c>
      <c r="F147" s="47">
        <v>145</v>
      </c>
      <c r="G147">
        <f>SUMIF(Ventes!$D$3:$D$2500,Inventaire!$B147,Ventes!$E$3:$E$2500)</f>
        <v>0</v>
      </c>
      <c r="H147">
        <f t="shared" si="2"/>
        <v>1</v>
      </c>
    </row>
    <row r="148" spans="1:8" x14ac:dyDescent="0.25">
      <c r="A148" s="56">
        <v>1146</v>
      </c>
      <c r="B148" s="47" t="s">
        <v>936</v>
      </c>
      <c r="C148" s="47" t="s">
        <v>247</v>
      </c>
      <c r="D148" s="47" t="s">
        <v>50</v>
      </c>
      <c r="E148" s="47">
        <v>2</v>
      </c>
      <c r="F148" s="47">
        <v>146</v>
      </c>
      <c r="G148">
        <f>SUMIF(Ventes!$D$3:$D$2500,Inventaire!$B148,Ventes!$E$3:$E$2500)</f>
        <v>0</v>
      </c>
      <c r="H148">
        <f t="shared" si="2"/>
        <v>2</v>
      </c>
    </row>
    <row r="149" spans="1:8" x14ac:dyDescent="0.25">
      <c r="A149" s="56">
        <v>1147</v>
      </c>
      <c r="B149" s="47" t="s">
        <v>937</v>
      </c>
      <c r="C149" s="47" t="s">
        <v>248</v>
      </c>
      <c r="D149" s="47" t="s">
        <v>50</v>
      </c>
      <c r="E149" s="47">
        <v>2</v>
      </c>
      <c r="F149" s="47">
        <v>147</v>
      </c>
      <c r="G149">
        <f>SUMIF(Ventes!$D$3:$D$2500,Inventaire!$B149,Ventes!$E$3:$E$2500)</f>
        <v>0</v>
      </c>
      <c r="H149">
        <f t="shared" si="2"/>
        <v>2</v>
      </c>
    </row>
    <row r="150" spans="1:8" x14ac:dyDescent="0.25">
      <c r="A150" s="56">
        <v>1148</v>
      </c>
      <c r="B150" s="47" t="s">
        <v>938</v>
      </c>
      <c r="C150" s="47" t="s">
        <v>249</v>
      </c>
      <c r="D150" s="47" t="s">
        <v>55</v>
      </c>
      <c r="E150" s="47">
        <v>1</v>
      </c>
      <c r="F150" s="47">
        <v>148</v>
      </c>
      <c r="G150">
        <f>SUMIF(Ventes!$D$3:$D$2500,Inventaire!$B150,Ventes!$E$3:$E$2500)</f>
        <v>0</v>
      </c>
      <c r="H150">
        <f t="shared" si="2"/>
        <v>1</v>
      </c>
    </row>
    <row r="151" spans="1:8" x14ac:dyDescent="0.25">
      <c r="A151" s="56">
        <v>1149</v>
      </c>
      <c r="B151" s="47" t="s">
        <v>939</v>
      </c>
      <c r="C151" s="47" t="s">
        <v>250</v>
      </c>
      <c r="D151" s="47" t="s">
        <v>26</v>
      </c>
      <c r="E151" s="47">
        <v>2</v>
      </c>
      <c r="F151" s="47">
        <v>149</v>
      </c>
      <c r="G151">
        <f>SUMIF(Ventes!$D$3:$D$2500,Inventaire!$B151,Ventes!$E$3:$E$2500)</f>
        <v>0</v>
      </c>
      <c r="H151">
        <f t="shared" si="2"/>
        <v>2</v>
      </c>
    </row>
    <row r="152" spans="1:8" x14ac:dyDescent="0.25">
      <c r="A152" s="56">
        <v>1150</v>
      </c>
      <c r="B152" s="47" t="s">
        <v>940</v>
      </c>
      <c r="C152" s="47" t="s">
        <v>251</v>
      </c>
      <c r="D152" s="47" t="s">
        <v>26</v>
      </c>
      <c r="E152" s="47">
        <v>2</v>
      </c>
      <c r="F152" s="47">
        <v>150</v>
      </c>
      <c r="G152">
        <f>SUMIF(Ventes!$D$3:$D$2500,Inventaire!$B152,Ventes!$E$3:$E$2500)</f>
        <v>0</v>
      </c>
      <c r="H152">
        <f t="shared" si="2"/>
        <v>2</v>
      </c>
    </row>
    <row r="153" spans="1:8" x14ac:dyDescent="0.25">
      <c r="A153" s="56">
        <v>1151</v>
      </c>
      <c r="B153" s="47" t="s">
        <v>941</v>
      </c>
      <c r="C153" s="47" t="s">
        <v>252</v>
      </c>
      <c r="D153" s="47" t="s">
        <v>26</v>
      </c>
      <c r="E153" s="47">
        <v>2</v>
      </c>
      <c r="F153" s="47">
        <v>151</v>
      </c>
      <c r="G153">
        <f>SUMIF(Ventes!$D$3:$D$2500,Inventaire!$B153,Ventes!$E$3:$E$2500)</f>
        <v>0</v>
      </c>
      <c r="H153">
        <f t="shared" si="2"/>
        <v>2</v>
      </c>
    </row>
    <row r="154" spans="1:8" x14ac:dyDescent="0.25">
      <c r="A154" s="56">
        <v>1152</v>
      </c>
      <c r="B154" s="47" t="s">
        <v>942</v>
      </c>
      <c r="C154" s="47" t="s">
        <v>253</v>
      </c>
      <c r="D154" s="47" t="s">
        <v>50</v>
      </c>
      <c r="E154" s="47">
        <v>1</v>
      </c>
      <c r="F154" s="47">
        <v>152</v>
      </c>
      <c r="G154">
        <f>SUMIF(Ventes!$D$3:$D$2500,Inventaire!$B154,Ventes!$E$3:$E$2500)</f>
        <v>0</v>
      </c>
      <c r="H154">
        <f t="shared" si="2"/>
        <v>1</v>
      </c>
    </row>
    <row r="155" spans="1:8" x14ac:dyDescent="0.25">
      <c r="A155" s="56">
        <v>1153</v>
      </c>
      <c r="B155" s="47" t="s">
        <v>943</v>
      </c>
      <c r="C155" s="47" t="s">
        <v>254</v>
      </c>
      <c r="D155" s="47" t="s">
        <v>50</v>
      </c>
      <c r="E155" s="47">
        <v>1</v>
      </c>
      <c r="F155" s="47">
        <v>153</v>
      </c>
      <c r="G155">
        <f>SUMIF(Ventes!$D$3:$D$2500,Inventaire!$B155,Ventes!$E$3:$E$2500)</f>
        <v>0</v>
      </c>
      <c r="H155">
        <f t="shared" si="2"/>
        <v>1</v>
      </c>
    </row>
    <row r="156" spans="1:8" x14ac:dyDescent="0.25">
      <c r="A156" s="56">
        <v>1154</v>
      </c>
      <c r="B156" s="47" t="s">
        <v>944</v>
      </c>
      <c r="C156" s="47" t="s">
        <v>255</v>
      </c>
      <c r="D156" s="47" t="s">
        <v>50</v>
      </c>
      <c r="E156" s="47">
        <v>1</v>
      </c>
      <c r="F156" s="47">
        <v>154</v>
      </c>
      <c r="G156">
        <f>SUMIF(Ventes!$D$3:$D$2500,Inventaire!$B156,Ventes!$E$3:$E$2500)</f>
        <v>0</v>
      </c>
      <c r="H156">
        <f t="shared" si="2"/>
        <v>1</v>
      </c>
    </row>
    <row r="157" spans="1:8" x14ac:dyDescent="0.25">
      <c r="A157" s="56">
        <v>1155</v>
      </c>
      <c r="B157" s="47" t="s">
        <v>945</v>
      </c>
      <c r="C157" s="47" t="s">
        <v>256</v>
      </c>
      <c r="D157" s="47" t="s">
        <v>50</v>
      </c>
      <c r="E157" s="47">
        <v>1</v>
      </c>
      <c r="F157" s="47">
        <v>155</v>
      </c>
      <c r="G157">
        <f>SUMIF(Ventes!$D$3:$D$2500,Inventaire!$B157,Ventes!$E$3:$E$2500)</f>
        <v>0</v>
      </c>
      <c r="H157">
        <f t="shared" si="2"/>
        <v>1</v>
      </c>
    </row>
    <row r="158" spans="1:8" x14ac:dyDescent="0.25">
      <c r="A158" s="56">
        <v>1156</v>
      </c>
      <c r="B158" s="47" t="s">
        <v>946</v>
      </c>
      <c r="C158" s="47" t="s">
        <v>257</v>
      </c>
      <c r="D158" s="47" t="s">
        <v>50</v>
      </c>
      <c r="E158" s="47">
        <v>2</v>
      </c>
      <c r="F158" s="47">
        <v>156</v>
      </c>
      <c r="G158">
        <f>SUMIF(Ventes!$D$3:$D$2500,Inventaire!$B158,Ventes!$E$3:$E$2500)</f>
        <v>0</v>
      </c>
      <c r="H158">
        <f t="shared" si="2"/>
        <v>2</v>
      </c>
    </row>
    <row r="159" spans="1:8" x14ac:dyDescent="0.25">
      <c r="A159" s="56">
        <v>1157</v>
      </c>
      <c r="B159" s="47" t="s">
        <v>947</v>
      </c>
      <c r="C159" s="47" t="s">
        <v>258</v>
      </c>
      <c r="D159" s="47" t="s">
        <v>50</v>
      </c>
      <c r="E159" s="47">
        <v>2</v>
      </c>
      <c r="F159" s="47">
        <v>157</v>
      </c>
      <c r="G159">
        <f>SUMIF(Ventes!$D$3:$D$2500,Inventaire!$B159,Ventes!$E$3:$E$2500)</f>
        <v>0</v>
      </c>
      <c r="H159">
        <f t="shared" si="2"/>
        <v>2</v>
      </c>
    </row>
    <row r="160" spans="1:8" x14ac:dyDescent="0.25">
      <c r="A160" s="56">
        <v>1158</v>
      </c>
      <c r="B160" s="47" t="s">
        <v>948</v>
      </c>
      <c r="C160" s="47" t="s">
        <v>259</v>
      </c>
      <c r="D160" s="47" t="s">
        <v>50</v>
      </c>
      <c r="E160" s="47">
        <v>2</v>
      </c>
      <c r="F160" s="47">
        <v>158</v>
      </c>
      <c r="G160">
        <f>SUMIF(Ventes!$D$3:$D$2500,Inventaire!$B160,Ventes!$E$3:$E$2500)</f>
        <v>0</v>
      </c>
      <c r="H160">
        <f t="shared" si="2"/>
        <v>2</v>
      </c>
    </row>
    <row r="161" spans="1:8" x14ac:dyDescent="0.25">
      <c r="A161" s="56">
        <v>1159</v>
      </c>
      <c r="B161" s="47" t="s">
        <v>949</v>
      </c>
      <c r="C161" s="47" t="s">
        <v>260</v>
      </c>
      <c r="D161" s="47" t="s">
        <v>56</v>
      </c>
      <c r="E161" s="47">
        <v>1</v>
      </c>
      <c r="F161" s="47">
        <v>159</v>
      </c>
      <c r="G161">
        <f>SUMIF(Ventes!$D$3:$D$2500,Inventaire!$B161,Ventes!$E$3:$E$2500)</f>
        <v>0</v>
      </c>
      <c r="H161">
        <f t="shared" si="2"/>
        <v>1</v>
      </c>
    </row>
    <row r="162" spans="1:8" x14ac:dyDescent="0.25">
      <c r="A162" s="56">
        <v>1160</v>
      </c>
      <c r="B162" s="47" t="s">
        <v>950</v>
      </c>
      <c r="C162" s="47" t="s">
        <v>261</v>
      </c>
      <c r="D162" s="47" t="s">
        <v>57</v>
      </c>
      <c r="E162" s="47">
        <v>2</v>
      </c>
      <c r="F162" s="47">
        <v>160</v>
      </c>
      <c r="G162">
        <f>SUMIF(Ventes!$D$3:$D$2500,Inventaire!$B162,Ventes!$E$3:$E$2500)</f>
        <v>0</v>
      </c>
      <c r="H162">
        <f t="shared" si="2"/>
        <v>2</v>
      </c>
    </row>
    <row r="163" spans="1:8" x14ac:dyDescent="0.25">
      <c r="A163" s="56">
        <v>1161</v>
      </c>
      <c r="B163" s="47" t="s">
        <v>951</v>
      </c>
      <c r="C163" s="47" t="s">
        <v>262</v>
      </c>
      <c r="D163" s="47" t="s">
        <v>57</v>
      </c>
      <c r="E163" s="47">
        <v>2</v>
      </c>
      <c r="F163" s="47">
        <v>161</v>
      </c>
      <c r="G163">
        <f>SUMIF(Ventes!$D$3:$D$2500,Inventaire!$B163,Ventes!$E$3:$E$2500)</f>
        <v>0</v>
      </c>
      <c r="H163">
        <f t="shared" si="2"/>
        <v>2</v>
      </c>
    </row>
    <row r="164" spans="1:8" x14ac:dyDescent="0.25">
      <c r="A164" s="56">
        <v>1162</v>
      </c>
      <c r="B164" s="47" t="s">
        <v>952</v>
      </c>
      <c r="C164" s="47" t="s">
        <v>263</v>
      </c>
      <c r="D164" s="47" t="s">
        <v>44</v>
      </c>
      <c r="E164" s="47">
        <v>1</v>
      </c>
      <c r="F164" s="47">
        <v>162</v>
      </c>
      <c r="G164">
        <f>SUMIF(Ventes!$D$3:$D$2500,Inventaire!$B164,Ventes!$E$3:$E$2500)</f>
        <v>0</v>
      </c>
      <c r="H164">
        <f t="shared" si="2"/>
        <v>1</v>
      </c>
    </row>
    <row r="165" spans="1:8" x14ac:dyDescent="0.25">
      <c r="A165" s="56">
        <v>1163</v>
      </c>
      <c r="B165" s="47" t="s">
        <v>953</v>
      </c>
      <c r="C165" s="47" t="s">
        <v>264</v>
      </c>
      <c r="D165" s="47" t="s">
        <v>28</v>
      </c>
      <c r="E165" s="47">
        <v>1</v>
      </c>
      <c r="F165" s="47">
        <v>163</v>
      </c>
      <c r="G165">
        <f>SUMIF(Ventes!$D$3:$D$2500,Inventaire!$B165,Ventes!$E$3:$E$2500)</f>
        <v>0</v>
      </c>
      <c r="H165">
        <f t="shared" si="2"/>
        <v>1</v>
      </c>
    </row>
    <row r="166" spans="1:8" x14ac:dyDescent="0.25">
      <c r="A166" s="56">
        <v>1164</v>
      </c>
      <c r="B166" s="47" t="s">
        <v>954</v>
      </c>
      <c r="C166" s="47" t="s">
        <v>265</v>
      </c>
      <c r="D166" s="47" t="s">
        <v>28</v>
      </c>
      <c r="E166" s="47">
        <v>1</v>
      </c>
      <c r="F166" s="47">
        <v>164</v>
      </c>
      <c r="G166">
        <f>SUMIF(Ventes!$D$3:$D$2500,Inventaire!$B166,Ventes!$E$3:$E$2500)</f>
        <v>0</v>
      </c>
      <c r="H166">
        <f t="shared" si="2"/>
        <v>1</v>
      </c>
    </row>
    <row r="167" spans="1:8" x14ac:dyDescent="0.25">
      <c r="A167" s="56">
        <v>1165</v>
      </c>
      <c r="B167" s="47" t="s">
        <v>955</v>
      </c>
      <c r="C167" s="47" t="s">
        <v>266</v>
      </c>
      <c r="D167" s="47" t="s">
        <v>28</v>
      </c>
      <c r="E167" s="47">
        <v>1</v>
      </c>
      <c r="F167" s="47">
        <v>165</v>
      </c>
      <c r="G167">
        <f>SUMIF(Ventes!$D$3:$D$2500,Inventaire!$B167,Ventes!$E$3:$E$2500)</f>
        <v>0</v>
      </c>
      <c r="H167">
        <f t="shared" si="2"/>
        <v>1</v>
      </c>
    </row>
    <row r="168" spans="1:8" x14ac:dyDescent="0.25">
      <c r="A168" s="56">
        <v>1166</v>
      </c>
      <c r="B168" s="47" t="s">
        <v>956</v>
      </c>
      <c r="C168" s="47" t="s">
        <v>267</v>
      </c>
      <c r="D168" s="47" t="s">
        <v>50</v>
      </c>
      <c r="E168" s="47">
        <v>2</v>
      </c>
      <c r="F168" s="47">
        <v>166</v>
      </c>
      <c r="G168">
        <f>SUMIF(Ventes!$D$3:$D$2500,Inventaire!$B168,Ventes!$E$3:$E$2500)</f>
        <v>0</v>
      </c>
      <c r="H168">
        <f t="shared" si="2"/>
        <v>2</v>
      </c>
    </row>
    <row r="169" spans="1:8" x14ac:dyDescent="0.25">
      <c r="A169" s="56">
        <v>1167</v>
      </c>
      <c r="B169" s="47" t="s">
        <v>957</v>
      </c>
      <c r="C169" s="47" t="s">
        <v>268</v>
      </c>
      <c r="D169" s="47" t="s">
        <v>50</v>
      </c>
      <c r="E169" s="47">
        <v>2</v>
      </c>
      <c r="F169" s="47">
        <v>167</v>
      </c>
      <c r="G169">
        <f>SUMIF(Ventes!$D$3:$D$2500,Inventaire!$B169,Ventes!$E$3:$E$2500)</f>
        <v>0</v>
      </c>
      <c r="H169">
        <f t="shared" si="2"/>
        <v>2</v>
      </c>
    </row>
    <row r="170" spans="1:8" x14ac:dyDescent="0.25">
      <c r="A170" s="56">
        <v>1168</v>
      </c>
      <c r="B170" s="47" t="s">
        <v>958</v>
      </c>
      <c r="C170" s="47" t="s">
        <v>269</v>
      </c>
      <c r="D170" s="47" t="s">
        <v>25</v>
      </c>
      <c r="E170" s="47">
        <v>1</v>
      </c>
      <c r="F170" s="47">
        <v>168</v>
      </c>
      <c r="G170">
        <f>SUMIF(Ventes!$D$3:$D$2500,Inventaire!$B170,Ventes!$E$3:$E$2500)</f>
        <v>0</v>
      </c>
      <c r="H170">
        <f t="shared" si="2"/>
        <v>1</v>
      </c>
    </row>
    <row r="171" spans="1:8" x14ac:dyDescent="0.25">
      <c r="A171" s="56">
        <v>1169</v>
      </c>
      <c r="B171" s="47" t="s">
        <v>959</v>
      </c>
      <c r="C171" s="47" t="s">
        <v>270</v>
      </c>
      <c r="D171" s="47" t="s">
        <v>39</v>
      </c>
      <c r="E171" s="47">
        <v>1</v>
      </c>
      <c r="F171" s="47">
        <v>169</v>
      </c>
      <c r="G171">
        <f>SUMIF(Ventes!$D$3:$D$2500,Inventaire!$B171,Ventes!$E$3:$E$2500)</f>
        <v>0</v>
      </c>
      <c r="H171">
        <f t="shared" si="2"/>
        <v>1</v>
      </c>
    </row>
    <row r="172" spans="1:8" x14ac:dyDescent="0.25">
      <c r="A172" s="56">
        <v>1170</v>
      </c>
      <c r="B172" s="47" t="s">
        <v>960</v>
      </c>
      <c r="C172" s="47" t="s">
        <v>271</v>
      </c>
      <c r="D172" s="47" t="s">
        <v>39</v>
      </c>
      <c r="E172" s="47">
        <v>1</v>
      </c>
      <c r="F172" s="47">
        <v>170</v>
      </c>
      <c r="G172">
        <f>SUMIF(Ventes!$D$3:$D$2500,Inventaire!$B172,Ventes!$E$3:$E$2500)</f>
        <v>0</v>
      </c>
      <c r="H172">
        <f t="shared" si="2"/>
        <v>1</v>
      </c>
    </row>
    <row r="173" spans="1:8" x14ac:dyDescent="0.25">
      <c r="A173" s="56">
        <v>1171</v>
      </c>
      <c r="B173" s="47" t="s">
        <v>961</v>
      </c>
      <c r="C173" s="47" t="s">
        <v>272</v>
      </c>
      <c r="D173" s="47" t="s">
        <v>39</v>
      </c>
      <c r="E173" s="47">
        <v>1</v>
      </c>
      <c r="F173" s="47">
        <v>171</v>
      </c>
      <c r="G173">
        <f>SUMIF(Ventes!$D$3:$D$2500,Inventaire!$B173,Ventes!$E$3:$E$2500)</f>
        <v>0</v>
      </c>
      <c r="H173">
        <f t="shared" si="2"/>
        <v>1</v>
      </c>
    </row>
    <row r="174" spans="1:8" x14ac:dyDescent="0.25">
      <c r="A174" s="56">
        <v>1172</v>
      </c>
      <c r="B174" s="47" t="s">
        <v>962</v>
      </c>
      <c r="C174" s="47" t="s">
        <v>273</v>
      </c>
      <c r="D174" s="47" t="s">
        <v>39</v>
      </c>
      <c r="E174" s="47">
        <v>1</v>
      </c>
      <c r="F174" s="47">
        <v>172</v>
      </c>
      <c r="G174">
        <f>SUMIF(Ventes!$D$3:$D$2500,Inventaire!$B174,Ventes!$E$3:$E$2500)</f>
        <v>0</v>
      </c>
      <c r="H174">
        <f t="shared" si="2"/>
        <v>1</v>
      </c>
    </row>
    <row r="175" spans="1:8" x14ac:dyDescent="0.25">
      <c r="A175" s="56">
        <v>1173</v>
      </c>
      <c r="B175" s="47" t="s">
        <v>963</v>
      </c>
      <c r="C175" s="47" t="s">
        <v>274</v>
      </c>
      <c r="D175" s="47" t="s">
        <v>39</v>
      </c>
      <c r="E175" s="47">
        <v>1</v>
      </c>
      <c r="F175" s="47">
        <v>173</v>
      </c>
      <c r="G175">
        <f>SUMIF(Ventes!$D$3:$D$2500,Inventaire!$B175,Ventes!$E$3:$E$2500)</f>
        <v>0</v>
      </c>
      <c r="H175">
        <f t="shared" si="2"/>
        <v>1</v>
      </c>
    </row>
    <row r="176" spans="1:8" x14ac:dyDescent="0.25">
      <c r="A176" s="56">
        <v>1174</v>
      </c>
      <c r="B176" s="47" t="s">
        <v>964</v>
      </c>
      <c r="C176" s="47" t="s">
        <v>275</v>
      </c>
      <c r="D176" s="47" t="s">
        <v>22</v>
      </c>
      <c r="E176" s="47">
        <v>1</v>
      </c>
      <c r="F176" s="47">
        <v>174</v>
      </c>
      <c r="G176">
        <f>SUMIF(Ventes!$D$3:$D$2500,Inventaire!$B176,Ventes!$E$3:$E$2500)</f>
        <v>0</v>
      </c>
      <c r="H176">
        <f t="shared" si="2"/>
        <v>1</v>
      </c>
    </row>
    <row r="177" spans="1:8" x14ac:dyDescent="0.25">
      <c r="A177" s="56">
        <v>1175</v>
      </c>
      <c r="B177" s="47" t="s">
        <v>965</v>
      </c>
      <c r="C177" s="47" t="s">
        <v>276</v>
      </c>
      <c r="D177" s="47" t="s">
        <v>50</v>
      </c>
      <c r="E177" s="47">
        <v>1</v>
      </c>
      <c r="F177" s="47">
        <v>175</v>
      </c>
      <c r="G177">
        <f>SUMIF(Ventes!$D$3:$D$2500,Inventaire!$B177,Ventes!$E$3:$E$2500)</f>
        <v>0</v>
      </c>
      <c r="H177">
        <f t="shared" si="2"/>
        <v>1</v>
      </c>
    </row>
    <row r="178" spans="1:8" x14ac:dyDescent="0.25">
      <c r="A178" s="56">
        <v>1176</v>
      </c>
      <c r="B178" s="47" t="s">
        <v>966</v>
      </c>
      <c r="C178" s="47" t="s">
        <v>277</v>
      </c>
      <c r="D178" s="47" t="s">
        <v>24</v>
      </c>
      <c r="E178" s="47">
        <v>1</v>
      </c>
      <c r="F178" s="47">
        <v>176</v>
      </c>
      <c r="G178">
        <f>SUMIF(Ventes!$D$3:$D$2500,Inventaire!$B178,Ventes!$E$3:$E$2500)</f>
        <v>0</v>
      </c>
      <c r="H178">
        <f t="shared" si="2"/>
        <v>1</v>
      </c>
    </row>
    <row r="179" spans="1:8" x14ac:dyDescent="0.25">
      <c r="A179" s="56">
        <v>1177</v>
      </c>
      <c r="B179" s="47" t="s">
        <v>967</v>
      </c>
      <c r="C179" s="47" t="s">
        <v>278</v>
      </c>
      <c r="D179" s="47" t="s">
        <v>58</v>
      </c>
      <c r="E179" s="47">
        <v>1</v>
      </c>
      <c r="F179" s="47">
        <v>177</v>
      </c>
      <c r="G179">
        <f>SUMIF(Ventes!$D$3:$D$2500,Inventaire!$B179,Ventes!$E$3:$E$2500)</f>
        <v>0</v>
      </c>
      <c r="H179">
        <f t="shared" si="2"/>
        <v>1</v>
      </c>
    </row>
    <row r="180" spans="1:8" x14ac:dyDescent="0.25">
      <c r="A180" s="56">
        <v>1178</v>
      </c>
      <c r="B180" s="47" t="s">
        <v>968</v>
      </c>
      <c r="C180" s="47" t="s">
        <v>279</v>
      </c>
      <c r="D180" s="47" t="s">
        <v>59</v>
      </c>
      <c r="E180" s="47">
        <v>1</v>
      </c>
      <c r="F180" s="47">
        <v>178</v>
      </c>
      <c r="G180">
        <f>SUMIF(Ventes!$D$3:$D$2500,Inventaire!$B180,Ventes!$E$3:$E$2500)</f>
        <v>0</v>
      </c>
      <c r="H180">
        <f t="shared" si="2"/>
        <v>1</v>
      </c>
    </row>
    <row r="181" spans="1:8" x14ac:dyDescent="0.25">
      <c r="A181" s="56">
        <v>1179</v>
      </c>
      <c r="B181" s="47" t="s">
        <v>969</v>
      </c>
      <c r="C181" s="47" t="s">
        <v>280</v>
      </c>
      <c r="D181" s="47" t="s">
        <v>59</v>
      </c>
      <c r="E181" s="47">
        <v>1</v>
      </c>
      <c r="F181" s="47">
        <v>179</v>
      </c>
      <c r="G181">
        <f>SUMIF(Ventes!$D$3:$D$2500,Inventaire!$B181,Ventes!$E$3:$E$2500)</f>
        <v>0</v>
      </c>
      <c r="H181">
        <f t="shared" si="2"/>
        <v>1</v>
      </c>
    </row>
    <row r="182" spans="1:8" x14ac:dyDescent="0.25">
      <c r="A182" s="56">
        <v>1180</v>
      </c>
      <c r="B182" s="47" t="s">
        <v>970</v>
      </c>
      <c r="C182" s="47" t="s">
        <v>281</v>
      </c>
      <c r="D182" s="47" t="s">
        <v>59</v>
      </c>
      <c r="E182" s="47">
        <v>1</v>
      </c>
      <c r="F182" s="47">
        <v>180</v>
      </c>
      <c r="G182">
        <f>SUMIF(Ventes!$D$3:$D$2500,Inventaire!$B182,Ventes!$E$3:$E$2500)</f>
        <v>0</v>
      </c>
      <c r="H182">
        <f t="shared" si="2"/>
        <v>1</v>
      </c>
    </row>
    <row r="183" spans="1:8" x14ac:dyDescent="0.25">
      <c r="A183" s="56">
        <v>1181</v>
      </c>
      <c r="B183" s="47" t="s">
        <v>971</v>
      </c>
      <c r="C183" s="47" t="s">
        <v>282</v>
      </c>
      <c r="D183" s="47" t="s">
        <v>28</v>
      </c>
      <c r="E183" s="47">
        <v>1</v>
      </c>
      <c r="F183" s="47">
        <v>181</v>
      </c>
      <c r="G183">
        <f>SUMIF(Ventes!$D$3:$D$2500,Inventaire!$B183,Ventes!$E$3:$E$2500)</f>
        <v>0</v>
      </c>
      <c r="H183">
        <f t="shared" si="2"/>
        <v>1</v>
      </c>
    </row>
    <row r="184" spans="1:8" x14ac:dyDescent="0.25">
      <c r="A184" s="56">
        <v>1182</v>
      </c>
      <c r="B184" s="47" t="s">
        <v>972</v>
      </c>
      <c r="C184" s="47" t="s">
        <v>283</v>
      </c>
      <c r="D184" s="47" t="s">
        <v>28</v>
      </c>
      <c r="E184" s="47">
        <v>1</v>
      </c>
      <c r="F184" s="47">
        <v>182</v>
      </c>
      <c r="G184">
        <f>SUMIF(Ventes!$D$3:$D$2500,Inventaire!$B184,Ventes!$E$3:$E$2500)</f>
        <v>0</v>
      </c>
      <c r="H184">
        <f t="shared" si="2"/>
        <v>1</v>
      </c>
    </row>
    <row r="185" spans="1:8" x14ac:dyDescent="0.25">
      <c r="A185" s="56">
        <v>1183</v>
      </c>
      <c r="B185" s="47" t="s">
        <v>973</v>
      </c>
      <c r="C185" s="47" t="s">
        <v>284</v>
      </c>
      <c r="D185" s="47" t="s">
        <v>33</v>
      </c>
      <c r="E185" s="47">
        <v>1</v>
      </c>
      <c r="F185" s="47">
        <v>183</v>
      </c>
      <c r="G185">
        <f>SUMIF(Ventes!$D$3:$D$2500,Inventaire!$B185,Ventes!$E$3:$E$2500)</f>
        <v>0</v>
      </c>
      <c r="H185">
        <f t="shared" si="2"/>
        <v>1</v>
      </c>
    </row>
    <row r="186" spans="1:8" x14ac:dyDescent="0.25">
      <c r="A186" s="56">
        <v>1184</v>
      </c>
      <c r="B186" s="47" t="s">
        <v>974</v>
      </c>
      <c r="C186" s="47" t="s">
        <v>285</v>
      </c>
      <c r="D186" s="47" t="s">
        <v>39</v>
      </c>
      <c r="E186" s="47">
        <v>2</v>
      </c>
      <c r="F186" s="47">
        <v>184</v>
      </c>
      <c r="G186">
        <f>SUMIF(Ventes!$D$3:$D$2500,Inventaire!$B186,Ventes!$E$3:$E$2500)</f>
        <v>0</v>
      </c>
      <c r="H186">
        <f t="shared" si="2"/>
        <v>2</v>
      </c>
    </row>
    <row r="187" spans="1:8" x14ac:dyDescent="0.25">
      <c r="A187" s="56">
        <v>1185</v>
      </c>
      <c r="B187" s="47" t="s">
        <v>975</v>
      </c>
      <c r="C187" s="47" t="s">
        <v>286</v>
      </c>
      <c r="D187" s="47" t="s">
        <v>39</v>
      </c>
      <c r="E187" s="47">
        <v>2</v>
      </c>
      <c r="F187" s="47">
        <v>185</v>
      </c>
      <c r="G187">
        <f>SUMIF(Ventes!$D$3:$D$2500,Inventaire!$B187,Ventes!$E$3:$E$2500)</f>
        <v>0</v>
      </c>
      <c r="H187">
        <f t="shared" si="2"/>
        <v>2</v>
      </c>
    </row>
    <row r="188" spans="1:8" x14ac:dyDescent="0.25">
      <c r="A188" s="56">
        <v>1186</v>
      </c>
      <c r="B188" s="47" t="s">
        <v>976</v>
      </c>
      <c r="C188" s="47" t="s">
        <v>287</v>
      </c>
      <c r="D188" s="47" t="s">
        <v>49</v>
      </c>
      <c r="E188" s="47">
        <v>1</v>
      </c>
      <c r="F188" s="47">
        <v>186</v>
      </c>
      <c r="G188">
        <f>SUMIF(Ventes!$D$3:$D$2500,Inventaire!$B188,Ventes!$E$3:$E$2500)</f>
        <v>0</v>
      </c>
      <c r="H188">
        <f t="shared" si="2"/>
        <v>1</v>
      </c>
    </row>
    <row r="189" spans="1:8" x14ac:dyDescent="0.25">
      <c r="A189" s="56">
        <v>1187</v>
      </c>
      <c r="B189" s="47" t="s">
        <v>977</v>
      </c>
      <c r="C189" s="47" t="s">
        <v>288</v>
      </c>
      <c r="D189" s="47" t="s">
        <v>26</v>
      </c>
      <c r="E189" s="47">
        <v>1</v>
      </c>
      <c r="F189" s="47">
        <v>187</v>
      </c>
      <c r="G189">
        <f>SUMIF(Ventes!$D$3:$D$2500,Inventaire!$B189,Ventes!$E$3:$E$2500)</f>
        <v>0</v>
      </c>
      <c r="H189">
        <f t="shared" si="2"/>
        <v>1</v>
      </c>
    </row>
    <row r="190" spans="1:8" x14ac:dyDescent="0.25">
      <c r="A190" s="56">
        <v>1188</v>
      </c>
      <c r="B190" s="47" t="s">
        <v>978</v>
      </c>
      <c r="C190" s="47" t="s">
        <v>289</v>
      </c>
      <c r="D190" s="47" t="s">
        <v>22</v>
      </c>
      <c r="E190" s="47">
        <v>1</v>
      </c>
      <c r="F190" s="47">
        <v>188</v>
      </c>
      <c r="G190">
        <f>SUMIF(Ventes!$D$3:$D$2500,Inventaire!$B190,Ventes!$E$3:$E$2500)</f>
        <v>0</v>
      </c>
      <c r="H190">
        <f t="shared" si="2"/>
        <v>1</v>
      </c>
    </row>
    <row r="191" spans="1:8" x14ac:dyDescent="0.25">
      <c r="A191" s="56">
        <v>1189</v>
      </c>
      <c r="B191" s="47" t="s">
        <v>979</v>
      </c>
      <c r="C191" s="47" t="s">
        <v>290</v>
      </c>
      <c r="D191" s="47" t="s">
        <v>22</v>
      </c>
      <c r="E191" s="47">
        <v>1</v>
      </c>
      <c r="F191" s="47">
        <v>189</v>
      </c>
      <c r="G191">
        <f>SUMIF(Ventes!$D$3:$D$2500,Inventaire!$B191,Ventes!$E$3:$E$2500)</f>
        <v>0</v>
      </c>
      <c r="H191">
        <f t="shared" si="2"/>
        <v>1</v>
      </c>
    </row>
    <row r="192" spans="1:8" x14ac:dyDescent="0.25">
      <c r="A192" s="56">
        <v>1190</v>
      </c>
      <c r="B192" s="47" t="s">
        <v>980</v>
      </c>
      <c r="C192" s="47" t="s">
        <v>291</v>
      </c>
      <c r="D192" s="47" t="s">
        <v>22</v>
      </c>
      <c r="E192" s="47">
        <v>1</v>
      </c>
      <c r="F192" s="47">
        <v>190</v>
      </c>
      <c r="G192">
        <f>SUMIF(Ventes!$D$3:$D$2500,Inventaire!$B192,Ventes!$E$3:$E$2500)</f>
        <v>0</v>
      </c>
      <c r="H192">
        <f t="shared" si="2"/>
        <v>1</v>
      </c>
    </row>
    <row r="193" spans="1:8" x14ac:dyDescent="0.25">
      <c r="A193" s="56">
        <v>1191</v>
      </c>
      <c r="B193" s="47" t="s">
        <v>981</v>
      </c>
      <c r="C193" s="47" t="s">
        <v>292</v>
      </c>
      <c r="D193" s="47" t="s">
        <v>25</v>
      </c>
      <c r="E193" s="47">
        <v>1</v>
      </c>
      <c r="F193" s="47">
        <v>191</v>
      </c>
      <c r="G193">
        <f>SUMIF(Ventes!$D$3:$D$2500,Inventaire!$B193,Ventes!$E$3:$E$2500)</f>
        <v>0</v>
      </c>
      <c r="H193">
        <f t="shared" si="2"/>
        <v>1</v>
      </c>
    </row>
    <row r="194" spans="1:8" x14ac:dyDescent="0.25">
      <c r="A194" s="56">
        <v>1192</v>
      </c>
      <c r="B194" s="47" t="s">
        <v>982</v>
      </c>
      <c r="C194" s="47" t="s">
        <v>293</v>
      </c>
      <c r="D194" s="47" t="s">
        <v>39</v>
      </c>
      <c r="E194" s="47">
        <v>1</v>
      </c>
      <c r="F194" s="47">
        <v>192</v>
      </c>
      <c r="G194">
        <f>SUMIF(Ventes!$D$3:$D$2500,Inventaire!$B194,Ventes!$E$3:$E$2500)</f>
        <v>0</v>
      </c>
      <c r="H194">
        <f t="shared" si="2"/>
        <v>1</v>
      </c>
    </row>
    <row r="195" spans="1:8" x14ac:dyDescent="0.25">
      <c r="A195" s="56">
        <v>1193</v>
      </c>
      <c r="B195" s="47" t="s">
        <v>983</v>
      </c>
      <c r="C195" s="47" t="s">
        <v>294</v>
      </c>
      <c r="D195" s="47" t="s">
        <v>39</v>
      </c>
      <c r="E195" s="47">
        <v>3</v>
      </c>
      <c r="F195" s="47">
        <v>193</v>
      </c>
      <c r="G195">
        <f>SUMIF(Ventes!$D$3:$D$2500,Inventaire!$B195,Ventes!$E$3:$E$2500)</f>
        <v>0</v>
      </c>
      <c r="H195">
        <f t="shared" si="2"/>
        <v>3</v>
      </c>
    </row>
    <row r="196" spans="1:8" x14ac:dyDescent="0.25">
      <c r="A196" s="56">
        <v>1194</v>
      </c>
      <c r="B196" s="47" t="s">
        <v>984</v>
      </c>
      <c r="C196" s="47" t="s">
        <v>295</v>
      </c>
      <c r="D196" s="47" t="s">
        <v>49</v>
      </c>
      <c r="E196" s="47">
        <v>1</v>
      </c>
      <c r="F196" s="47">
        <v>194</v>
      </c>
      <c r="G196">
        <f>SUMIF(Ventes!$D$3:$D$2500,Inventaire!$B196,Ventes!$E$3:$E$2500)</f>
        <v>0</v>
      </c>
      <c r="H196">
        <f t="shared" ref="H196:H259" si="3">E196-G196</f>
        <v>1</v>
      </c>
    </row>
    <row r="197" spans="1:8" x14ac:dyDescent="0.25">
      <c r="A197" s="56">
        <v>1195</v>
      </c>
      <c r="B197" s="47" t="s">
        <v>985</v>
      </c>
      <c r="C197" s="47" t="s">
        <v>296</v>
      </c>
      <c r="D197" s="47" t="s">
        <v>49</v>
      </c>
      <c r="E197" s="47">
        <v>1</v>
      </c>
      <c r="F197" s="47">
        <v>195</v>
      </c>
      <c r="G197">
        <f>SUMIF(Ventes!$D$3:$D$2500,Inventaire!$B197,Ventes!$E$3:$E$2500)</f>
        <v>0</v>
      </c>
      <c r="H197">
        <f t="shared" si="3"/>
        <v>1</v>
      </c>
    </row>
    <row r="198" spans="1:8" x14ac:dyDescent="0.25">
      <c r="A198" s="56">
        <v>1196</v>
      </c>
      <c r="B198" s="47" t="s">
        <v>986</v>
      </c>
      <c r="C198" s="47" t="s">
        <v>297</v>
      </c>
      <c r="D198" s="47" t="s">
        <v>22</v>
      </c>
      <c r="E198" s="47">
        <v>1</v>
      </c>
      <c r="F198" s="47">
        <v>196</v>
      </c>
      <c r="G198">
        <f>SUMIF(Ventes!$D$3:$D$2500,Inventaire!$B198,Ventes!$E$3:$E$2500)</f>
        <v>0</v>
      </c>
      <c r="H198">
        <f t="shared" si="3"/>
        <v>1</v>
      </c>
    </row>
    <row r="199" spans="1:8" x14ac:dyDescent="0.25">
      <c r="A199" s="56">
        <v>1197</v>
      </c>
      <c r="B199" s="47" t="s">
        <v>987</v>
      </c>
      <c r="C199" s="47" t="s">
        <v>298</v>
      </c>
      <c r="D199" s="47" t="s">
        <v>28</v>
      </c>
      <c r="E199" s="47">
        <v>1</v>
      </c>
      <c r="F199" s="47">
        <v>197</v>
      </c>
      <c r="G199">
        <f>SUMIF(Ventes!$D$3:$D$2500,Inventaire!$B199,Ventes!$E$3:$E$2500)</f>
        <v>0</v>
      </c>
      <c r="H199">
        <f t="shared" si="3"/>
        <v>1</v>
      </c>
    </row>
    <row r="200" spans="1:8" x14ac:dyDescent="0.25">
      <c r="A200" s="56">
        <v>1198</v>
      </c>
      <c r="B200" s="47" t="s">
        <v>988</v>
      </c>
      <c r="C200" s="47" t="s">
        <v>299</v>
      </c>
      <c r="D200" s="47" t="s">
        <v>54</v>
      </c>
      <c r="E200" s="47">
        <v>1</v>
      </c>
      <c r="F200" s="47">
        <v>198</v>
      </c>
      <c r="G200">
        <f>SUMIF(Ventes!$D$3:$D$2500,Inventaire!$B200,Ventes!$E$3:$E$2500)</f>
        <v>0</v>
      </c>
      <c r="H200">
        <f t="shared" si="3"/>
        <v>1</v>
      </c>
    </row>
    <row r="201" spans="1:8" x14ac:dyDescent="0.25">
      <c r="A201" s="56">
        <v>1199</v>
      </c>
      <c r="B201" s="47" t="s">
        <v>989</v>
      </c>
      <c r="C201" s="47" t="s">
        <v>300</v>
      </c>
      <c r="D201" s="47" t="s">
        <v>49</v>
      </c>
      <c r="E201" s="47">
        <v>1</v>
      </c>
      <c r="F201" s="47">
        <v>199</v>
      </c>
      <c r="G201">
        <f>SUMIF(Ventes!$D$3:$D$2500,Inventaire!$B201,Ventes!$E$3:$E$2500)</f>
        <v>0</v>
      </c>
      <c r="H201">
        <f t="shared" si="3"/>
        <v>1</v>
      </c>
    </row>
    <row r="202" spans="1:8" x14ac:dyDescent="0.25">
      <c r="A202" s="56">
        <v>1200</v>
      </c>
      <c r="B202" s="47" t="s">
        <v>990</v>
      </c>
      <c r="C202" s="47" t="s">
        <v>301</v>
      </c>
      <c r="D202" s="47" t="s">
        <v>24</v>
      </c>
      <c r="E202" s="47">
        <v>1</v>
      </c>
      <c r="F202" s="47">
        <v>200</v>
      </c>
      <c r="G202">
        <f>SUMIF(Ventes!$D$3:$D$2500,Inventaire!$B202,Ventes!$E$3:$E$2500)</f>
        <v>0</v>
      </c>
      <c r="H202">
        <f t="shared" si="3"/>
        <v>1</v>
      </c>
    </row>
    <row r="203" spans="1:8" x14ac:dyDescent="0.25">
      <c r="A203" s="56">
        <v>1201</v>
      </c>
      <c r="B203" s="47" t="s">
        <v>991</v>
      </c>
      <c r="C203" s="47" t="s">
        <v>302</v>
      </c>
      <c r="D203" s="47" t="s">
        <v>24</v>
      </c>
      <c r="E203" s="47">
        <v>1</v>
      </c>
      <c r="F203" s="47">
        <v>201</v>
      </c>
      <c r="G203">
        <f>SUMIF(Ventes!$D$3:$D$2500,Inventaire!$B203,Ventes!$E$3:$E$2500)</f>
        <v>0</v>
      </c>
      <c r="H203">
        <f t="shared" si="3"/>
        <v>1</v>
      </c>
    </row>
    <row r="204" spans="1:8" x14ac:dyDescent="0.25">
      <c r="A204" s="56">
        <v>1202</v>
      </c>
      <c r="B204" s="47" t="s">
        <v>992</v>
      </c>
      <c r="C204" s="47" t="s">
        <v>303</v>
      </c>
      <c r="D204" s="47" t="s">
        <v>26</v>
      </c>
      <c r="E204" s="47">
        <v>1</v>
      </c>
      <c r="F204" s="47">
        <v>202</v>
      </c>
      <c r="G204">
        <f>SUMIF(Ventes!$D$3:$D$2500,Inventaire!$B204,Ventes!$E$3:$E$2500)</f>
        <v>0</v>
      </c>
      <c r="H204">
        <f t="shared" si="3"/>
        <v>1</v>
      </c>
    </row>
    <row r="205" spans="1:8" x14ac:dyDescent="0.25">
      <c r="A205" s="56">
        <v>1203</v>
      </c>
      <c r="B205" s="47" t="s">
        <v>993</v>
      </c>
      <c r="C205" s="47" t="s">
        <v>304</v>
      </c>
      <c r="D205" s="47" t="s">
        <v>29</v>
      </c>
      <c r="E205" s="47">
        <v>1</v>
      </c>
      <c r="F205" s="47">
        <v>203</v>
      </c>
      <c r="G205">
        <f>SUMIF(Ventes!$D$3:$D$2500,Inventaire!$B205,Ventes!$E$3:$E$2500)</f>
        <v>0</v>
      </c>
      <c r="H205">
        <f t="shared" si="3"/>
        <v>1</v>
      </c>
    </row>
    <row r="206" spans="1:8" x14ac:dyDescent="0.25">
      <c r="A206" s="56">
        <v>1204</v>
      </c>
      <c r="B206" s="47" t="s">
        <v>994</v>
      </c>
      <c r="C206" s="47" t="s">
        <v>305</v>
      </c>
      <c r="D206" s="47" t="s">
        <v>39</v>
      </c>
      <c r="E206" s="47">
        <v>1</v>
      </c>
      <c r="F206" s="47">
        <v>204</v>
      </c>
      <c r="G206">
        <f>SUMIF(Ventes!$D$3:$D$2500,Inventaire!$B206,Ventes!$E$3:$E$2500)</f>
        <v>0</v>
      </c>
      <c r="H206">
        <f t="shared" si="3"/>
        <v>1</v>
      </c>
    </row>
    <row r="207" spans="1:8" x14ac:dyDescent="0.25">
      <c r="A207" s="56">
        <v>1205</v>
      </c>
      <c r="B207" s="47" t="s">
        <v>995</v>
      </c>
      <c r="C207" s="47" t="s">
        <v>306</v>
      </c>
      <c r="D207" s="47" t="s">
        <v>39</v>
      </c>
      <c r="E207" s="47">
        <v>1</v>
      </c>
      <c r="F207" s="47">
        <v>205</v>
      </c>
      <c r="G207">
        <f>SUMIF(Ventes!$D$3:$D$2500,Inventaire!$B207,Ventes!$E$3:$E$2500)</f>
        <v>0</v>
      </c>
      <c r="H207">
        <f t="shared" si="3"/>
        <v>1</v>
      </c>
    </row>
    <row r="208" spans="1:8" x14ac:dyDescent="0.25">
      <c r="A208" s="56">
        <v>1206</v>
      </c>
      <c r="B208" s="47" t="s">
        <v>996</v>
      </c>
      <c r="C208" s="47" t="s">
        <v>307</v>
      </c>
      <c r="D208" s="47" t="s">
        <v>39</v>
      </c>
      <c r="E208" s="47">
        <v>1</v>
      </c>
      <c r="F208" s="47">
        <v>206</v>
      </c>
      <c r="G208">
        <f>SUMIF(Ventes!$D$3:$D$2500,Inventaire!$B208,Ventes!$E$3:$E$2500)</f>
        <v>0</v>
      </c>
      <c r="H208">
        <f t="shared" si="3"/>
        <v>1</v>
      </c>
    </row>
    <row r="209" spans="1:8" x14ac:dyDescent="0.25">
      <c r="A209" s="56">
        <v>1207</v>
      </c>
      <c r="B209" s="47" t="s">
        <v>997</v>
      </c>
      <c r="C209" s="47" t="s">
        <v>308</v>
      </c>
      <c r="D209" s="47" t="s">
        <v>39</v>
      </c>
      <c r="E209" s="47">
        <v>1</v>
      </c>
      <c r="F209" s="47">
        <v>207</v>
      </c>
      <c r="G209">
        <f>SUMIF(Ventes!$D$3:$D$2500,Inventaire!$B209,Ventes!$E$3:$E$2500)</f>
        <v>0</v>
      </c>
      <c r="H209">
        <f t="shared" si="3"/>
        <v>1</v>
      </c>
    </row>
    <row r="210" spans="1:8" x14ac:dyDescent="0.25">
      <c r="A210" s="56">
        <v>1208</v>
      </c>
      <c r="B210" s="47" t="s">
        <v>998</v>
      </c>
      <c r="C210" s="47" t="s">
        <v>309</v>
      </c>
      <c r="D210" s="47" t="s">
        <v>39</v>
      </c>
      <c r="E210" s="47">
        <v>1</v>
      </c>
      <c r="F210" s="47">
        <v>208</v>
      </c>
      <c r="G210">
        <f>SUMIF(Ventes!$D$3:$D$2500,Inventaire!$B210,Ventes!$E$3:$E$2500)</f>
        <v>0</v>
      </c>
      <c r="H210">
        <f t="shared" si="3"/>
        <v>1</v>
      </c>
    </row>
    <row r="211" spans="1:8" x14ac:dyDescent="0.25">
      <c r="A211" s="56">
        <v>1209</v>
      </c>
      <c r="B211" s="47" t="s">
        <v>999</v>
      </c>
      <c r="C211" s="47" t="s">
        <v>310</v>
      </c>
      <c r="D211" s="47" t="s">
        <v>39</v>
      </c>
      <c r="E211" s="47">
        <v>1</v>
      </c>
      <c r="F211" s="47">
        <v>209</v>
      </c>
      <c r="G211">
        <f>SUMIF(Ventes!$D$3:$D$2500,Inventaire!$B211,Ventes!$E$3:$E$2500)</f>
        <v>0</v>
      </c>
      <c r="H211">
        <f t="shared" si="3"/>
        <v>1</v>
      </c>
    </row>
    <row r="212" spans="1:8" x14ac:dyDescent="0.25">
      <c r="A212" s="56">
        <v>1210</v>
      </c>
      <c r="B212" s="47" t="s">
        <v>1000</v>
      </c>
      <c r="C212" s="47" t="s">
        <v>311</v>
      </c>
      <c r="D212" s="47" t="s">
        <v>39</v>
      </c>
      <c r="E212" s="47">
        <v>1</v>
      </c>
      <c r="F212" s="47">
        <v>210</v>
      </c>
      <c r="G212">
        <f>SUMIF(Ventes!$D$3:$D$2500,Inventaire!$B212,Ventes!$E$3:$E$2500)</f>
        <v>0</v>
      </c>
      <c r="H212">
        <f t="shared" si="3"/>
        <v>1</v>
      </c>
    </row>
    <row r="213" spans="1:8" x14ac:dyDescent="0.25">
      <c r="A213" s="56">
        <v>1211</v>
      </c>
      <c r="B213" s="47" t="s">
        <v>1001</v>
      </c>
      <c r="C213" s="47" t="s">
        <v>312</v>
      </c>
      <c r="D213" s="47" t="s">
        <v>54</v>
      </c>
      <c r="E213" s="47">
        <v>1</v>
      </c>
      <c r="F213" s="47">
        <v>211</v>
      </c>
      <c r="G213">
        <f>SUMIF(Ventes!$D$3:$D$2500,Inventaire!$B213,Ventes!$E$3:$E$2500)</f>
        <v>0</v>
      </c>
      <c r="H213">
        <f t="shared" si="3"/>
        <v>1</v>
      </c>
    </row>
    <row r="214" spans="1:8" x14ac:dyDescent="0.25">
      <c r="A214" s="56">
        <v>1212</v>
      </c>
      <c r="B214" s="47" t="s">
        <v>1002</v>
      </c>
      <c r="C214" s="47" t="s">
        <v>313</v>
      </c>
      <c r="D214" s="47" t="s">
        <v>24</v>
      </c>
      <c r="E214" s="47">
        <v>1</v>
      </c>
      <c r="F214" s="47">
        <v>212</v>
      </c>
      <c r="G214">
        <f>SUMIF(Ventes!$D$3:$D$2500,Inventaire!$B214,Ventes!$E$3:$E$2500)</f>
        <v>0</v>
      </c>
      <c r="H214">
        <f t="shared" si="3"/>
        <v>1</v>
      </c>
    </row>
    <row r="215" spans="1:8" x14ac:dyDescent="0.25">
      <c r="A215" s="56">
        <v>1213</v>
      </c>
      <c r="B215" s="47" t="s">
        <v>1003</v>
      </c>
      <c r="C215" s="47" t="s">
        <v>314</v>
      </c>
      <c r="D215" s="47" t="s">
        <v>49</v>
      </c>
      <c r="E215" s="47">
        <v>2</v>
      </c>
      <c r="F215" s="47">
        <v>213</v>
      </c>
      <c r="G215">
        <f>SUMIF(Ventes!$D$3:$D$2500,Inventaire!$B215,Ventes!$E$3:$E$2500)</f>
        <v>0</v>
      </c>
      <c r="H215">
        <f t="shared" si="3"/>
        <v>2</v>
      </c>
    </row>
    <row r="216" spans="1:8" x14ac:dyDescent="0.25">
      <c r="A216" s="56">
        <v>1214</v>
      </c>
      <c r="B216" s="47" t="s">
        <v>1004</v>
      </c>
      <c r="C216" s="47" t="s">
        <v>315</v>
      </c>
      <c r="D216" s="47" t="s">
        <v>60</v>
      </c>
      <c r="E216" s="47">
        <v>1</v>
      </c>
      <c r="F216" s="47">
        <v>214</v>
      </c>
      <c r="G216">
        <f>SUMIF(Ventes!$D$3:$D$2500,Inventaire!$B216,Ventes!$E$3:$E$2500)</f>
        <v>0</v>
      </c>
      <c r="H216">
        <f t="shared" si="3"/>
        <v>1</v>
      </c>
    </row>
    <row r="217" spans="1:8" x14ac:dyDescent="0.25">
      <c r="A217" s="56">
        <v>1215</v>
      </c>
      <c r="B217" s="47" t="s">
        <v>1005</v>
      </c>
      <c r="C217" s="47" t="s">
        <v>316</v>
      </c>
      <c r="D217" s="47" t="s">
        <v>60</v>
      </c>
      <c r="E217" s="47">
        <v>1</v>
      </c>
      <c r="F217" s="47">
        <v>215</v>
      </c>
      <c r="G217">
        <f>SUMIF(Ventes!$D$3:$D$2500,Inventaire!$B217,Ventes!$E$3:$E$2500)</f>
        <v>0</v>
      </c>
      <c r="H217">
        <f t="shared" si="3"/>
        <v>1</v>
      </c>
    </row>
    <row r="218" spans="1:8" x14ac:dyDescent="0.25">
      <c r="A218" s="56">
        <v>1216</v>
      </c>
      <c r="B218" s="47" t="s">
        <v>1006</v>
      </c>
      <c r="C218" s="47" t="s">
        <v>317</v>
      </c>
      <c r="D218" s="47" t="s">
        <v>60</v>
      </c>
      <c r="E218" s="47">
        <v>1</v>
      </c>
      <c r="F218" s="47">
        <v>216</v>
      </c>
      <c r="G218">
        <f>SUMIF(Ventes!$D$3:$D$2500,Inventaire!$B218,Ventes!$E$3:$E$2500)</f>
        <v>0</v>
      </c>
      <c r="H218">
        <f t="shared" si="3"/>
        <v>1</v>
      </c>
    </row>
    <row r="219" spans="1:8" x14ac:dyDescent="0.25">
      <c r="A219" s="56">
        <v>1217</v>
      </c>
      <c r="B219" s="47" t="s">
        <v>1007</v>
      </c>
      <c r="C219" s="47" t="s">
        <v>318</v>
      </c>
      <c r="D219" s="47" t="s">
        <v>60</v>
      </c>
      <c r="E219" s="47">
        <v>1</v>
      </c>
      <c r="F219" s="47">
        <v>217</v>
      </c>
      <c r="G219">
        <f>SUMIF(Ventes!$D$3:$D$2500,Inventaire!$B219,Ventes!$E$3:$E$2500)</f>
        <v>0</v>
      </c>
      <c r="H219">
        <f t="shared" si="3"/>
        <v>1</v>
      </c>
    </row>
    <row r="220" spans="1:8" x14ac:dyDescent="0.25">
      <c r="A220" s="56">
        <v>1218</v>
      </c>
      <c r="B220" s="47" t="s">
        <v>1008</v>
      </c>
      <c r="C220" s="47" t="s">
        <v>319</v>
      </c>
      <c r="D220" s="47" t="s">
        <v>60</v>
      </c>
      <c r="E220" s="47">
        <v>1</v>
      </c>
      <c r="F220" s="47">
        <v>218</v>
      </c>
      <c r="G220">
        <f>SUMIF(Ventes!$D$3:$D$2500,Inventaire!$B220,Ventes!$E$3:$E$2500)</f>
        <v>0</v>
      </c>
      <c r="H220">
        <f t="shared" si="3"/>
        <v>1</v>
      </c>
    </row>
    <row r="221" spans="1:8" x14ac:dyDescent="0.25">
      <c r="A221" s="56">
        <v>1219</v>
      </c>
      <c r="B221" s="47" t="s">
        <v>1009</v>
      </c>
      <c r="C221" s="47" t="s">
        <v>320</v>
      </c>
      <c r="D221" s="47" t="s">
        <v>60</v>
      </c>
      <c r="E221" s="47">
        <v>1</v>
      </c>
      <c r="F221" s="47">
        <v>219</v>
      </c>
      <c r="G221">
        <f>SUMIF(Ventes!$D$3:$D$2500,Inventaire!$B221,Ventes!$E$3:$E$2500)</f>
        <v>0</v>
      </c>
      <c r="H221">
        <f t="shared" si="3"/>
        <v>1</v>
      </c>
    </row>
    <row r="222" spans="1:8" x14ac:dyDescent="0.25">
      <c r="A222" s="56">
        <v>1220</v>
      </c>
      <c r="B222" s="47" t="s">
        <v>1010</v>
      </c>
      <c r="C222" s="47" t="s">
        <v>321</v>
      </c>
      <c r="D222" s="47" t="s">
        <v>60</v>
      </c>
      <c r="E222" s="47">
        <v>1</v>
      </c>
      <c r="F222" s="47">
        <v>220</v>
      </c>
      <c r="G222">
        <f>SUMIF(Ventes!$D$3:$D$2500,Inventaire!$B222,Ventes!$E$3:$E$2500)</f>
        <v>0</v>
      </c>
      <c r="H222">
        <f t="shared" si="3"/>
        <v>1</v>
      </c>
    </row>
    <row r="223" spans="1:8" x14ac:dyDescent="0.25">
      <c r="A223" s="56">
        <v>1221</v>
      </c>
      <c r="B223" s="47" t="s">
        <v>1011</v>
      </c>
      <c r="C223" s="47" t="s">
        <v>322</v>
      </c>
      <c r="D223" s="47" t="s">
        <v>60</v>
      </c>
      <c r="E223" s="47">
        <v>1</v>
      </c>
      <c r="F223" s="47">
        <v>221</v>
      </c>
      <c r="G223">
        <f>SUMIF(Ventes!$D$3:$D$2500,Inventaire!$B223,Ventes!$E$3:$E$2500)</f>
        <v>0</v>
      </c>
      <c r="H223">
        <f t="shared" si="3"/>
        <v>1</v>
      </c>
    </row>
    <row r="224" spans="1:8" x14ac:dyDescent="0.25">
      <c r="A224" s="56">
        <v>1222</v>
      </c>
      <c r="B224" s="47" t="s">
        <v>1012</v>
      </c>
      <c r="C224" s="47" t="s">
        <v>323</v>
      </c>
      <c r="D224" s="47" t="s">
        <v>60</v>
      </c>
      <c r="E224" s="47">
        <v>1</v>
      </c>
      <c r="F224" s="47">
        <v>222</v>
      </c>
      <c r="G224">
        <f>SUMIF(Ventes!$D$3:$D$2500,Inventaire!$B224,Ventes!$E$3:$E$2500)</f>
        <v>0</v>
      </c>
      <c r="H224">
        <f t="shared" si="3"/>
        <v>1</v>
      </c>
    </row>
    <row r="225" spans="1:8" x14ac:dyDescent="0.25">
      <c r="A225" s="56">
        <v>1223</v>
      </c>
      <c r="B225" s="47" t="s">
        <v>1013</v>
      </c>
      <c r="C225" s="47" t="s">
        <v>324</v>
      </c>
      <c r="D225" s="47" t="s">
        <v>25</v>
      </c>
      <c r="E225" s="47">
        <v>2</v>
      </c>
      <c r="F225" s="47">
        <v>223</v>
      </c>
      <c r="G225">
        <f>SUMIF(Ventes!$D$3:$D$2500,Inventaire!$B225,Ventes!$E$3:$E$2500)</f>
        <v>0</v>
      </c>
      <c r="H225">
        <f t="shared" si="3"/>
        <v>2</v>
      </c>
    </row>
    <row r="226" spans="1:8" x14ac:dyDescent="0.25">
      <c r="A226" s="56">
        <v>1224</v>
      </c>
      <c r="B226" s="47" t="s">
        <v>1014</v>
      </c>
      <c r="C226" s="47" t="s">
        <v>325</v>
      </c>
      <c r="D226" s="47" t="s">
        <v>25</v>
      </c>
      <c r="E226" s="47">
        <v>2</v>
      </c>
      <c r="F226" s="47">
        <v>224</v>
      </c>
      <c r="G226">
        <f>SUMIF(Ventes!$D$3:$D$2500,Inventaire!$B226,Ventes!$E$3:$E$2500)</f>
        <v>0</v>
      </c>
      <c r="H226">
        <f t="shared" si="3"/>
        <v>2</v>
      </c>
    </row>
    <row r="227" spans="1:8" x14ac:dyDescent="0.25">
      <c r="A227" s="56">
        <v>1225</v>
      </c>
      <c r="B227" s="47" t="s">
        <v>1015</v>
      </c>
      <c r="C227" s="47" t="s">
        <v>326</v>
      </c>
      <c r="D227" s="47" t="s">
        <v>49</v>
      </c>
      <c r="E227" s="47">
        <v>1</v>
      </c>
      <c r="F227" s="47">
        <v>225</v>
      </c>
      <c r="G227">
        <f>SUMIF(Ventes!$D$3:$D$2500,Inventaire!$B227,Ventes!$E$3:$E$2500)</f>
        <v>0</v>
      </c>
      <c r="H227">
        <f t="shared" si="3"/>
        <v>1</v>
      </c>
    </row>
    <row r="228" spans="1:8" x14ac:dyDescent="0.25">
      <c r="A228" s="56">
        <v>1226</v>
      </c>
      <c r="B228" s="47" t="s">
        <v>1016</v>
      </c>
      <c r="C228" s="47" t="s">
        <v>327</v>
      </c>
      <c r="D228" s="47" t="s">
        <v>28</v>
      </c>
      <c r="E228" s="47">
        <v>1</v>
      </c>
      <c r="F228" s="47">
        <v>226</v>
      </c>
      <c r="G228">
        <f>SUMIF(Ventes!$D$3:$D$2500,Inventaire!$B228,Ventes!$E$3:$E$2500)</f>
        <v>0</v>
      </c>
      <c r="H228">
        <f t="shared" si="3"/>
        <v>1</v>
      </c>
    </row>
    <row r="229" spans="1:8" x14ac:dyDescent="0.25">
      <c r="A229" s="56">
        <v>1227</v>
      </c>
      <c r="B229" s="47" t="s">
        <v>1017</v>
      </c>
      <c r="C229" s="47" t="s">
        <v>328</v>
      </c>
      <c r="D229" s="47" t="s">
        <v>28</v>
      </c>
      <c r="E229" s="47">
        <v>1</v>
      </c>
      <c r="F229" s="47">
        <v>227</v>
      </c>
      <c r="G229">
        <f>SUMIF(Ventes!$D$3:$D$2500,Inventaire!$B229,Ventes!$E$3:$E$2500)</f>
        <v>0</v>
      </c>
      <c r="H229">
        <f t="shared" si="3"/>
        <v>1</v>
      </c>
    </row>
    <row r="230" spans="1:8" x14ac:dyDescent="0.25">
      <c r="A230" s="56">
        <v>1228</v>
      </c>
      <c r="B230" s="47" t="s">
        <v>1018</v>
      </c>
      <c r="C230" s="47" t="s">
        <v>329</v>
      </c>
      <c r="D230" s="47" t="s">
        <v>28</v>
      </c>
      <c r="E230" s="47">
        <v>1</v>
      </c>
      <c r="F230" s="47">
        <v>228</v>
      </c>
      <c r="G230">
        <f>SUMIF(Ventes!$D$3:$D$2500,Inventaire!$B230,Ventes!$E$3:$E$2500)</f>
        <v>0</v>
      </c>
      <c r="H230">
        <f t="shared" si="3"/>
        <v>1</v>
      </c>
    </row>
    <row r="231" spans="1:8" x14ac:dyDescent="0.25">
      <c r="A231" s="56">
        <v>1229</v>
      </c>
      <c r="B231" s="47" t="s">
        <v>1019</v>
      </c>
      <c r="C231" s="47" t="s">
        <v>330</v>
      </c>
      <c r="D231" s="47" t="s">
        <v>24</v>
      </c>
      <c r="E231" s="47">
        <v>1</v>
      </c>
      <c r="F231" s="47">
        <v>229</v>
      </c>
      <c r="G231">
        <f>SUMIF(Ventes!$D$3:$D$2500,Inventaire!$B231,Ventes!$E$3:$E$2500)</f>
        <v>0</v>
      </c>
      <c r="H231">
        <f t="shared" si="3"/>
        <v>1</v>
      </c>
    </row>
    <row r="232" spans="1:8" x14ac:dyDescent="0.25">
      <c r="A232" s="56">
        <v>1230</v>
      </c>
      <c r="B232" s="47" t="s">
        <v>1020</v>
      </c>
      <c r="C232" s="47" t="s">
        <v>331</v>
      </c>
      <c r="D232" s="47" t="s">
        <v>49</v>
      </c>
      <c r="E232" s="47">
        <v>2</v>
      </c>
      <c r="F232" s="47">
        <v>230</v>
      </c>
      <c r="G232">
        <f>SUMIF(Ventes!$D$3:$D$2500,Inventaire!$B232,Ventes!$E$3:$E$2500)</f>
        <v>0</v>
      </c>
      <c r="H232">
        <f t="shared" si="3"/>
        <v>2</v>
      </c>
    </row>
    <row r="233" spans="1:8" x14ac:dyDescent="0.25">
      <c r="A233" s="56">
        <v>1231</v>
      </c>
      <c r="B233" s="47" t="s">
        <v>1021</v>
      </c>
      <c r="C233" s="47" t="s">
        <v>332</v>
      </c>
      <c r="D233" s="47" t="s">
        <v>25</v>
      </c>
      <c r="E233" s="47">
        <v>2</v>
      </c>
      <c r="F233" s="47">
        <v>231</v>
      </c>
      <c r="G233">
        <f>SUMIF(Ventes!$D$3:$D$2500,Inventaire!$B233,Ventes!$E$3:$E$2500)</f>
        <v>0</v>
      </c>
      <c r="H233">
        <f t="shared" si="3"/>
        <v>2</v>
      </c>
    </row>
    <row r="234" spans="1:8" x14ac:dyDescent="0.25">
      <c r="A234" s="56">
        <v>1232</v>
      </c>
      <c r="B234" s="47" t="s">
        <v>1022</v>
      </c>
      <c r="C234" s="47" t="s">
        <v>333</v>
      </c>
      <c r="D234" s="47" t="s">
        <v>26</v>
      </c>
      <c r="E234" s="47">
        <v>1</v>
      </c>
      <c r="F234" s="47">
        <v>232</v>
      </c>
      <c r="G234">
        <f>SUMIF(Ventes!$D$3:$D$2500,Inventaire!$B234,Ventes!$E$3:$E$2500)</f>
        <v>0</v>
      </c>
      <c r="H234">
        <f t="shared" si="3"/>
        <v>1</v>
      </c>
    </row>
    <row r="235" spans="1:8" x14ac:dyDescent="0.25">
      <c r="A235" s="56">
        <v>1233</v>
      </c>
      <c r="B235" s="47" t="s">
        <v>1023</v>
      </c>
      <c r="C235" s="47" t="s">
        <v>334</v>
      </c>
      <c r="D235" s="47" t="s">
        <v>22</v>
      </c>
      <c r="E235" s="47">
        <v>1</v>
      </c>
      <c r="F235" s="47">
        <v>233</v>
      </c>
      <c r="G235">
        <f>SUMIF(Ventes!$D$3:$D$2500,Inventaire!$B235,Ventes!$E$3:$E$2500)</f>
        <v>0</v>
      </c>
      <c r="H235">
        <f t="shared" si="3"/>
        <v>1</v>
      </c>
    </row>
    <row r="236" spans="1:8" x14ac:dyDescent="0.25">
      <c r="A236" s="56">
        <v>1234</v>
      </c>
      <c r="B236" s="47" t="s">
        <v>1024</v>
      </c>
      <c r="C236" s="47" t="s">
        <v>335</v>
      </c>
      <c r="D236" s="47" t="s">
        <v>22</v>
      </c>
      <c r="E236" s="47">
        <v>1</v>
      </c>
      <c r="F236" s="47">
        <v>234</v>
      </c>
      <c r="G236">
        <f>SUMIF(Ventes!$D$3:$D$2500,Inventaire!$B236,Ventes!$E$3:$E$2500)</f>
        <v>0</v>
      </c>
      <c r="H236">
        <f t="shared" si="3"/>
        <v>1</v>
      </c>
    </row>
    <row r="237" spans="1:8" x14ac:dyDescent="0.25">
      <c r="A237" s="56">
        <v>1235</v>
      </c>
      <c r="B237" s="47" t="s">
        <v>1025</v>
      </c>
      <c r="C237" s="47" t="s">
        <v>336</v>
      </c>
      <c r="D237" s="47" t="s">
        <v>25</v>
      </c>
      <c r="E237" s="47">
        <v>1</v>
      </c>
      <c r="F237" s="47">
        <v>235</v>
      </c>
      <c r="G237">
        <f>SUMIF(Ventes!$D$3:$D$2500,Inventaire!$B237,Ventes!$E$3:$E$2500)</f>
        <v>0</v>
      </c>
      <c r="H237">
        <f t="shared" si="3"/>
        <v>1</v>
      </c>
    </row>
    <row r="238" spans="1:8" x14ac:dyDescent="0.25">
      <c r="A238" s="56">
        <v>1236</v>
      </c>
      <c r="B238" s="47" t="s">
        <v>1026</v>
      </c>
      <c r="C238" s="47" t="s">
        <v>337</v>
      </c>
      <c r="D238" s="47" t="s">
        <v>24</v>
      </c>
      <c r="E238" s="47">
        <v>2</v>
      </c>
      <c r="F238" s="47">
        <v>236</v>
      </c>
      <c r="G238">
        <f>SUMIF(Ventes!$D$3:$D$2500,Inventaire!$B238,Ventes!$E$3:$E$2500)</f>
        <v>0</v>
      </c>
      <c r="H238">
        <f t="shared" si="3"/>
        <v>2</v>
      </c>
    </row>
    <row r="239" spans="1:8" x14ac:dyDescent="0.25">
      <c r="A239" s="56">
        <v>1237</v>
      </c>
      <c r="B239" s="47" t="s">
        <v>1027</v>
      </c>
      <c r="C239" s="47" t="s">
        <v>338</v>
      </c>
      <c r="D239" s="47" t="s">
        <v>24</v>
      </c>
      <c r="E239" s="47">
        <v>2</v>
      </c>
      <c r="F239" s="47">
        <v>237</v>
      </c>
      <c r="G239">
        <f>SUMIF(Ventes!$D$3:$D$2500,Inventaire!$B239,Ventes!$E$3:$E$2500)</f>
        <v>0</v>
      </c>
      <c r="H239">
        <f t="shared" si="3"/>
        <v>2</v>
      </c>
    </row>
    <row r="240" spans="1:8" x14ac:dyDescent="0.25">
      <c r="A240" s="56">
        <v>1238</v>
      </c>
      <c r="B240" s="47" t="s">
        <v>1028</v>
      </c>
      <c r="C240" s="47" t="s">
        <v>339</v>
      </c>
      <c r="D240" s="47" t="s">
        <v>24</v>
      </c>
      <c r="E240" s="47">
        <v>2</v>
      </c>
      <c r="F240" s="47">
        <v>238</v>
      </c>
      <c r="G240">
        <f>SUMIF(Ventes!$D$3:$D$2500,Inventaire!$B240,Ventes!$E$3:$E$2500)</f>
        <v>0</v>
      </c>
      <c r="H240">
        <f t="shared" si="3"/>
        <v>2</v>
      </c>
    </row>
    <row r="241" spans="1:8" x14ac:dyDescent="0.25">
      <c r="A241" s="56">
        <v>1239</v>
      </c>
      <c r="B241" s="47" t="s">
        <v>1029</v>
      </c>
      <c r="C241" s="47" t="s">
        <v>340</v>
      </c>
      <c r="D241" s="47" t="s">
        <v>24</v>
      </c>
      <c r="E241" s="47">
        <v>2</v>
      </c>
      <c r="F241" s="47">
        <v>239</v>
      </c>
      <c r="G241">
        <f>SUMIF(Ventes!$D$3:$D$2500,Inventaire!$B241,Ventes!$E$3:$E$2500)</f>
        <v>0</v>
      </c>
      <c r="H241">
        <f t="shared" si="3"/>
        <v>2</v>
      </c>
    </row>
    <row r="242" spans="1:8" x14ac:dyDescent="0.25">
      <c r="A242" s="56">
        <v>1240</v>
      </c>
      <c r="B242" s="47" t="s">
        <v>1030</v>
      </c>
      <c r="C242" s="47" t="s">
        <v>341</v>
      </c>
      <c r="D242" s="47" t="s">
        <v>24</v>
      </c>
      <c r="E242" s="47">
        <v>2</v>
      </c>
      <c r="F242" s="47">
        <v>240</v>
      </c>
      <c r="G242">
        <f>SUMIF(Ventes!$D$3:$D$2500,Inventaire!$B242,Ventes!$E$3:$E$2500)</f>
        <v>0</v>
      </c>
      <c r="H242">
        <f t="shared" si="3"/>
        <v>2</v>
      </c>
    </row>
    <row r="243" spans="1:8" x14ac:dyDescent="0.25">
      <c r="A243" s="56">
        <v>1241</v>
      </c>
      <c r="B243" s="47" t="s">
        <v>1031</v>
      </c>
      <c r="C243" s="47" t="s">
        <v>342</v>
      </c>
      <c r="D243" s="47" t="s">
        <v>24</v>
      </c>
      <c r="E243" s="47">
        <v>2</v>
      </c>
      <c r="F243" s="47">
        <v>241</v>
      </c>
      <c r="G243">
        <f>SUMIF(Ventes!$D$3:$D$2500,Inventaire!$B243,Ventes!$E$3:$E$2500)</f>
        <v>0</v>
      </c>
      <c r="H243">
        <f t="shared" si="3"/>
        <v>2</v>
      </c>
    </row>
    <row r="244" spans="1:8" x14ac:dyDescent="0.25">
      <c r="A244" s="56">
        <v>1242</v>
      </c>
      <c r="B244" s="47" t="s">
        <v>1032</v>
      </c>
      <c r="C244" s="47" t="s">
        <v>343</v>
      </c>
      <c r="D244" s="47" t="s">
        <v>39</v>
      </c>
      <c r="E244" s="47">
        <v>1</v>
      </c>
      <c r="F244" s="47">
        <v>242</v>
      </c>
      <c r="G244">
        <f>SUMIF(Ventes!$D$3:$D$2500,Inventaire!$B244,Ventes!$E$3:$E$2500)</f>
        <v>0</v>
      </c>
      <c r="H244">
        <f t="shared" si="3"/>
        <v>1</v>
      </c>
    </row>
    <row r="245" spans="1:8" x14ac:dyDescent="0.25">
      <c r="A245" s="56">
        <v>1243</v>
      </c>
      <c r="B245" s="47" t="s">
        <v>1033</v>
      </c>
      <c r="C245" s="47" t="s">
        <v>344</v>
      </c>
      <c r="D245" s="47" t="s">
        <v>39</v>
      </c>
      <c r="E245" s="47">
        <v>1</v>
      </c>
      <c r="F245" s="47">
        <v>243</v>
      </c>
      <c r="G245">
        <f>SUMIF(Ventes!$D$3:$D$2500,Inventaire!$B245,Ventes!$E$3:$E$2500)</f>
        <v>0</v>
      </c>
      <c r="H245">
        <f t="shared" si="3"/>
        <v>1</v>
      </c>
    </row>
    <row r="246" spans="1:8" x14ac:dyDescent="0.25">
      <c r="A246" s="56">
        <v>1244</v>
      </c>
      <c r="B246" s="47" t="s">
        <v>1034</v>
      </c>
      <c r="C246" s="47" t="s">
        <v>345</v>
      </c>
      <c r="D246" s="47" t="s">
        <v>39</v>
      </c>
      <c r="E246" s="47">
        <v>1</v>
      </c>
      <c r="F246" s="47">
        <v>244</v>
      </c>
      <c r="G246">
        <f>SUMIF(Ventes!$D$3:$D$2500,Inventaire!$B246,Ventes!$E$3:$E$2500)</f>
        <v>0</v>
      </c>
      <c r="H246">
        <f t="shared" si="3"/>
        <v>1</v>
      </c>
    </row>
    <row r="247" spans="1:8" x14ac:dyDescent="0.25">
      <c r="A247" s="56">
        <v>1245</v>
      </c>
      <c r="B247" s="47" t="s">
        <v>1035</v>
      </c>
      <c r="C247" s="47" t="s">
        <v>346</v>
      </c>
      <c r="D247" s="47" t="s">
        <v>39</v>
      </c>
      <c r="E247" s="47">
        <v>1</v>
      </c>
      <c r="F247" s="47">
        <v>245</v>
      </c>
      <c r="G247">
        <f>SUMIF(Ventes!$D$3:$D$2500,Inventaire!$B247,Ventes!$E$3:$E$2500)</f>
        <v>0</v>
      </c>
      <c r="H247">
        <f t="shared" si="3"/>
        <v>1</v>
      </c>
    </row>
    <row r="248" spans="1:8" x14ac:dyDescent="0.25">
      <c r="A248" s="56">
        <v>1246</v>
      </c>
      <c r="B248" s="47" t="s">
        <v>1036</v>
      </c>
      <c r="C248" s="47" t="s">
        <v>347</v>
      </c>
      <c r="D248" s="47" t="s">
        <v>39</v>
      </c>
      <c r="E248" s="47">
        <v>1</v>
      </c>
      <c r="F248" s="47">
        <v>246</v>
      </c>
      <c r="G248">
        <f>SUMIF(Ventes!$D$3:$D$2500,Inventaire!$B248,Ventes!$E$3:$E$2500)</f>
        <v>0</v>
      </c>
      <c r="H248">
        <f t="shared" si="3"/>
        <v>1</v>
      </c>
    </row>
    <row r="249" spans="1:8" x14ac:dyDescent="0.25">
      <c r="A249" s="56">
        <v>1247</v>
      </c>
      <c r="B249" s="47" t="s">
        <v>1037</v>
      </c>
      <c r="C249" s="47" t="s">
        <v>348</v>
      </c>
      <c r="D249" s="47" t="s">
        <v>39</v>
      </c>
      <c r="E249" s="47">
        <v>1</v>
      </c>
      <c r="F249" s="47">
        <v>247</v>
      </c>
      <c r="G249">
        <f>SUMIF(Ventes!$D$3:$D$2500,Inventaire!$B249,Ventes!$E$3:$E$2500)</f>
        <v>0</v>
      </c>
      <c r="H249">
        <f t="shared" si="3"/>
        <v>1</v>
      </c>
    </row>
    <row r="250" spans="1:8" x14ac:dyDescent="0.25">
      <c r="A250" s="56">
        <v>1248</v>
      </c>
      <c r="B250" s="47" t="s">
        <v>1038</v>
      </c>
      <c r="C250" s="47" t="s">
        <v>349</v>
      </c>
      <c r="D250" s="47" t="s">
        <v>38</v>
      </c>
      <c r="E250" s="47">
        <v>5</v>
      </c>
      <c r="F250" s="47">
        <v>248</v>
      </c>
      <c r="G250">
        <f>SUMIF(Ventes!$D$3:$D$2500,Inventaire!$B250,Ventes!$E$3:$E$2500)</f>
        <v>0</v>
      </c>
      <c r="H250">
        <f t="shared" si="3"/>
        <v>5</v>
      </c>
    </row>
    <row r="251" spans="1:8" x14ac:dyDescent="0.25">
      <c r="A251" s="56">
        <v>1249</v>
      </c>
      <c r="B251" s="47" t="s">
        <v>1039</v>
      </c>
      <c r="C251" s="47" t="s">
        <v>350</v>
      </c>
      <c r="D251" s="47" t="s">
        <v>55</v>
      </c>
      <c r="E251" s="47">
        <v>1</v>
      </c>
      <c r="F251" s="47">
        <v>249</v>
      </c>
      <c r="G251">
        <f>SUMIF(Ventes!$D$3:$D$2500,Inventaire!$B251,Ventes!$E$3:$E$2500)</f>
        <v>0</v>
      </c>
      <c r="H251">
        <f t="shared" si="3"/>
        <v>1</v>
      </c>
    </row>
    <row r="252" spans="1:8" x14ac:dyDescent="0.25">
      <c r="A252" s="56">
        <v>1250</v>
      </c>
      <c r="B252" s="47" t="s">
        <v>1040</v>
      </c>
      <c r="C252" s="47" t="s">
        <v>351</v>
      </c>
      <c r="D252" s="47" t="s">
        <v>55</v>
      </c>
      <c r="E252" s="47">
        <v>1</v>
      </c>
      <c r="F252" s="47">
        <v>250</v>
      </c>
      <c r="G252">
        <f>SUMIF(Ventes!$D$3:$D$2500,Inventaire!$B252,Ventes!$E$3:$E$2500)</f>
        <v>0</v>
      </c>
      <c r="H252">
        <f t="shared" si="3"/>
        <v>1</v>
      </c>
    </row>
    <row r="253" spans="1:8" x14ac:dyDescent="0.25">
      <c r="A253" s="56">
        <v>1251</v>
      </c>
      <c r="B253" s="47" t="s">
        <v>1041</v>
      </c>
      <c r="C253" s="47" t="s">
        <v>352</v>
      </c>
      <c r="D253" s="47" t="s">
        <v>22</v>
      </c>
      <c r="E253" s="47">
        <v>1</v>
      </c>
      <c r="F253" s="47">
        <v>251</v>
      </c>
      <c r="G253">
        <f>SUMIF(Ventes!$D$3:$D$2500,Inventaire!$B253,Ventes!$E$3:$E$2500)</f>
        <v>0</v>
      </c>
      <c r="H253">
        <f t="shared" si="3"/>
        <v>1</v>
      </c>
    </row>
    <row r="254" spans="1:8" x14ac:dyDescent="0.25">
      <c r="A254" s="56">
        <v>1252</v>
      </c>
      <c r="B254" s="47" t="s">
        <v>1042</v>
      </c>
      <c r="C254" s="47" t="s">
        <v>353</v>
      </c>
      <c r="D254" s="47" t="s">
        <v>23</v>
      </c>
      <c r="E254" s="47">
        <v>1</v>
      </c>
      <c r="F254" s="47">
        <v>252</v>
      </c>
      <c r="G254">
        <f>SUMIF(Ventes!$D$3:$D$2500,Inventaire!$B254,Ventes!$E$3:$E$2500)</f>
        <v>0</v>
      </c>
      <c r="H254">
        <f t="shared" si="3"/>
        <v>1</v>
      </c>
    </row>
    <row r="255" spans="1:8" x14ac:dyDescent="0.25">
      <c r="A255" s="56">
        <v>1253</v>
      </c>
      <c r="B255" s="47" t="s">
        <v>1043</v>
      </c>
      <c r="C255" s="47" t="s">
        <v>354</v>
      </c>
      <c r="D255" s="47" t="s">
        <v>24</v>
      </c>
      <c r="E255" s="47">
        <v>1</v>
      </c>
      <c r="F255" s="47">
        <v>253</v>
      </c>
      <c r="G255">
        <f>SUMIF(Ventes!$D$3:$D$2500,Inventaire!$B255,Ventes!$E$3:$E$2500)</f>
        <v>0</v>
      </c>
      <c r="H255">
        <f t="shared" si="3"/>
        <v>1</v>
      </c>
    </row>
    <row r="256" spans="1:8" x14ac:dyDescent="0.25">
      <c r="A256" s="56">
        <v>1254</v>
      </c>
      <c r="B256" s="47" t="s">
        <v>1044</v>
      </c>
      <c r="C256" s="47" t="s">
        <v>355</v>
      </c>
      <c r="D256" s="47" t="s">
        <v>24</v>
      </c>
      <c r="E256" s="47">
        <v>1</v>
      </c>
      <c r="F256" s="47">
        <v>254</v>
      </c>
      <c r="G256">
        <f>SUMIF(Ventes!$D$3:$D$2500,Inventaire!$B256,Ventes!$E$3:$E$2500)</f>
        <v>0</v>
      </c>
      <c r="H256">
        <f t="shared" si="3"/>
        <v>1</v>
      </c>
    </row>
    <row r="257" spans="1:8" x14ac:dyDescent="0.25">
      <c r="A257" s="56">
        <v>1255</v>
      </c>
      <c r="B257" s="47" t="s">
        <v>1045</v>
      </c>
      <c r="C257" s="47" t="s">
        <v>356</v>
      </c>
      <c r="D257" s="47" t="s">
        <v>24</v>
      </c>
      <c r="E257" s="47">
        <v>1</v>
      </c>
      <c r="F257" s="47">
        <v>255</v>
      </c>
      <c r="G257">
        <f>SUMIF(Ventes!$D$3:$D$2500,Inventaire!$B257,Ventes!$E$3:$E$2500)</f>
        <v>0</v>
      </c>
      <c r="H257">
        <f t="shared" si="3"/>
        <v>1</v>
      </c>
    </row>
    <row r="258" spans="1:8" x14ac:dyDescent="0.25">
      <c r="A258" s="56">
        <v>1256</v>
      </c>
      <c r="B258" s="47" t="s">
        <v>1046</v>
      </c>
      <c r="C258" s="47" t="s">
        <v>357</v>
      </c>
      <c r="D258" s="47" t="s">
        <v>24</v>
      </c>
      <c r="E258" s="47">
        <v>1</v>
      </c>
      <c r="F258" s="47">
        <v>256</v>
      </c>
      <c r="G258">
        <f>SUMIF(Ventes!$D$3:$D$2500,Inventaire!$B258,Ventes!$E$3:$E$2500)</f>
        <v>0</v>
      </c>
      <c r="H258">
        <f t="shared" si="3"/>
        <v>1</v>
      </c>
    </row>
    <row r="259" spans="1:8" x14ac:dyDescent="0.25">
      <c r="A259" s="56">
        <v>1257</v>
      </c>
      <c r="B259" s="47" t="s">
        <v>1047</v>
      </c>
      <c r="C259" s="47" t="s">
        <v>358</v>
      </c>
      <c r="D259" s="47" t="s">
        <v>24</v>
      </c>
      <c r="E259" s="47">
        <v>1</v>
      </c>
      <c r="F259" s="47">
        <v>257</v>
      </c>
      <c r="G259">
        <f>SUMIF(Ventes!$D$3:$D$2500,Inventaire!$B259,Ventes!$E$3:$E$2500)</f>
        <v>0</v>
      </c>
      <c r="H259">
        <f t="shared" si="3"/>
        <v>1</v>
      </c>
    </row>
    <row r="260" spans="1:8" x14ac:dyDescent="0.25">
      <c r="A260" s="56">
        <v>1258</v>
      </c>
      <c r="B260" s="47" t="s">
        <v>1048</v>
      </c>
      <c r="C260" s="47" t="s">
        <v>359</v>
      </c>
      <c r="D260" s="47" t="s">
        <v>24</v>
      </c>
      <c r="E260" s="47">
        <v>1</v>
      </c>
      <c r="F260" s="47">
        <v>258</v>
      </c>
      <c r="G260">
        <f>SUMIF(Ventes!$D$3:$D$2500,Inventaire!$B260,Ventes!$E$3:$E$2500)</f>
        <v>0</v>
      </c>
      <c r="H260">
        <f t="shared" ref="H260:H323" si="4">E260-G260</f>
        <v>1</v>
      </c>
    </row>
    <row r="261" spans="1:8" x14ac:dyDescent="0.25">
      <c r="A261" s="56">
        <v>1259</v>
      </c>
      <c r="B261" s="47" t="s">
        <v>1049</v>
      </c>
      <c r="C261" s="47" t="s">
        <v>360</v>
      </c>
      <c r="D261" s="47" t="s">
        <v>28</v>
      </c>
      <c r="E261" s="47">
        <v>1</v>
      </c>
      <c r="F261" s="47">
        <v>259</v>
      </c>
      <c r="G261">
        <f>SUMIF(Ventes!$D$3:$D$2500,Inventaire!$B261,Ventes!$E$3:$E$2500)</f>
        <v>0</v>
      </c>
      <c r="H261">
        <f t="shared" si="4"/>
        <v>1</v>
      </c>
    </row>
    <row r="262" spans="1:8" x14ac:dyDescent="0.25">
      <c r="A262" s="56">
        <v>1260</v>
      </c>
      <c r="B262" s="47" t="s">
        <v>1050</v>
      </c>
      <c r="C262" s="47" t="s">
        <v>361</v>
      </c>
      <c r="D262" s="47" t="s">
        <v>25</v>
      </c>
      <c r="E262" s="47">
        <v>2</v>
      </c>
      <c r="F262" s="47">
        <v>260</v>
      </c>
      <c r="G262">
        <f>SUMIF(Ventes!$D$3:$D$2500,Inventaire!$B262,Ventes!$E$3:$E$2500)</f>
        <v>0</v>
      </c>
      <c r="H262">
        <f t="shared" si="4"/>
        <v>2</v>
      </c>
    </row>
    <row r="263" spans="1:8" x14ac:dyDescent="0.25">
      <c r="A263" s="56">
        <v>1261</v>
      </c>
      <c r="B263" s="47" t="s">
        <v>1051</v>
      </c>
      <c r="C263" s="47" t="s">
        <v>362</v>
      </c>
      <c r="D263" s="47" t="s">
        <v>25</v>
      </c>
      <c r="E263" s="47">
        <v>2</v>
      </c>
      <c r="F263" s="47">
        <v>261</v>
      </c>
      <c r="G263">
        <f>SUMIF(Ventes!$D$3:$D$2500,Inventaire!$B263,Ventes!$E$3:$E$2500)</f>
        <v>0</v>
      </c>
      <c r="H263">
        <f t="shared" si="4"/>
        <v>2</v>
      </c>
    </row>
    <row r="264" spans="1:8" x14ac:dyDescent="0.25">
      <c r="A264" s="56">
        <v>1262</v>
      </c>
      <c r="B264" s="47" t="s">
        <v>1052</v>
      </c>
      <c r="C264" s="47" t="s">
        <v>363</v>
      </c>
      <c r="D264" s="47" t="s">
        <v>25</v>
      </c>
      <c r="E264" s="47">
        <v>2</v>
      </c>
      <c r="F264" s="47">
        <v>262</v>
      </c>
      <c r="G264">
        <f>SUMIF(Ventes!$D$3:$D$2500,Inventaire!$B264,Ventes!$E$3:$E$2500)</f>
        <v>0</v>
      </c>
      <c r="H264">
        <f t="shared" si="4"/>
        <v>2</v>
      </c>
    </row>
    <row r="265" spans="1:8" x14ac:dyDescent="0.25">
      <c r="A265" s="56">
        <v>1263</v>
      </c>
      <c r="B265" s="47" t="s">
        <v>1053</v>
      </c>
      <c r="C265" s="47" t="s">
        <v>364</v>
      </c>
      <c r="D265" s="47" t="s">
        <v>41</v>
      </c>
      <c r="E265" s="47">
        <v>1</v>
      </c>
      <c r="F265" s="47">
        <v>263</v>
      </c>
      <c r="G265">
        <f>SUMIF(Ventes!$D$3:$D$2500,Inventaire!$B265,Ventes!$E$3:$E$2500)</f>
        <v>0</v>
      </c>
      <c r="H265">
        <f t="shared" si="4"/>
        <v>1</v>
      </c>
    </row>
    <row r="266" spans="1:8" x14ac:dyDescent="0.25">
      <c r="A266" s="56">
        <v>1264</v>
      </c>
      <c r="B266" s="47" t="s">
        <v>1054</v>
      </c>
      <c r="C266" s="47" t="s">
        <v>365</v>
      </c>
      <c r="D266" s="47" t="s">
        <v>41</v>
      </c>
      <c r="E266" s="47">
        <v>1</v>
      </c>
      <c r="F266" s="47">
        <v>264</v>
      </c>
      <c r="G266">
        <f>SUMIF(Ventes!$D$3:$D$2500,Inventaire!$B266,Ventes!$E$3:$E$2500)</f>
        <v>0</v>
      </c>
      <c r="H266">
        <f t="shared" si="4"/>
        <v>1</v>
      </c>
    </row>
    <row r="267" spans="1:8" x14ac:dyDescent="0.25">
      <c r="A267" s="56">
        <v>1265</v>
      </c>
      <c r="B267" s="47" t="s">
        <v>1055</v>
      </c>
      <c r="C267" s="47" t="s">
        <v>366</v>
      </c>
      <c r="D267" s="47" t="s">
        <v>49</v>
      </c>
      <c r="E267" s="47">
        <v>1</v>
      </c>
      <c r="F267" s="47">
        <v>265</v>
      </c>
      <c r="G267">
        <f>SUMIF(Ventes!$D$3:$D$2500,Inventaire!$B267,Ventes!$E$3:$E$2500)</f>
        <v>0</v>
      </c>
      <c r="H267">
        <f t="shared" si="4"/>
        <v>1</v>
      </c>
    </row>
    <row r="268" spans="1:8" x14ac:dyDescent="0.25">
      <c r="A268" s="56">
        <v>1266</v>
      </c>
      <c r="B268" s="47" t="s">
        <v>1056</v>
      </c>
      <c r="C268" s="47" t="s">
        <v>367</v>
      </c>
      <c r="D268" s="47" t="s">
        <v>26</v>
      </c>
      <c r="E268" s="47">
        <v>1</v>
      </c>
      <c r="F268" s="47">
        <v>266</v>
      </c>
      <c r="G268">
        <f>SUMIF(Ventes!$D$3:$D$2500,Inventaire!$B268,Ventes!$E$3:$E$2500)</f>
        <v>0</v>
      </c>
      <c r="H268">
        <f t="shared" si="4"/>
        <v>1</v>
      </c>
    </row>
    <row r="269" spans="1:8" x14ac:dyDescent="0.25">
      <c r="A269" s="56">
        <v>1267</v>
      </c>
      <c r="B269" s="47" t="s">
        <v>1057</v>
      </c>
      <c r="C269" s="47" t="s">
        <v>368</v>
      </c>
      <c r="D269" s="47" t="s">
        <v>26</v>
      </c>
      <c r="E269" s="47">
        <v>1</v>
      </c>
      <c r="F269" s="47">
        <v>267</v>
      </c>
      <c r="G269">
        <f>SUMIF(Ventes!$D$3:$D$2500,Inventaire!$B269,Ventes!$E$3:$E$2500)</f>
        <v>0</v>
      </c>
      <c r="H269">
        <f t="shared" si="4"/>
        <v>1</v>
      </c>
    </row>
    <row r="270" spans="1:8" x14ac:dyDescent="0.25">
      <c r="A270" s="56">
        <v>1268</v>
      </c>
      <c r="B270" s="47" t="s">
        <v>1058</v>
      </c>
      <c r="C270" s="47" t="s">
        <v>369</v>
      </c>
      <c r="D270" s="47" t="s">
        <v>26</v>
      </c>
      <c r="E270" s="47">
        <v>1</v>
      </c>
      <c r="F270" s="47">
        <v>268</v>
      </c>
      <c r="G270">
        <f>SUMIF(Ventes!$D$3:$D$2500,Inventaire!$B270,Ventes!$E$3:$E$2500)</f>
        <v>0</v>
      </c>
      <c r="H270">
        <f t="shared" si="4"/>
        <v>1</v>
      </c>
    </row>
    <row r="271" spans="1:8" x14ac:dyDescent="0.25">
      <c r="A271" s="56">
        <v>1269</v>
      </c>
      <c r="B271" s="47" t="s">
        <v>1059</v>
      </c>
      <c r="C271" s="47" t="s">
        <v>370</v>
      </c>
      <c r="D271" s="47" t="s">
        <v>26</v>
      </c>
      <c r="E271" s="47">
        <v>1</v>
      </c>
      <c r="F271" s="47">
        <v>269</v>
      </c>
      <c r="G271">
        <f>SUMIF(Ventes!$D$3:$D$2500,Inventaire!$B271,Ventes!$E$3:$E$2500)</f>
        <v>0</v>
      </c>
      <c r="H271">
        <f t="shared" si="4"/>
        <v>1</v>
      </c>
    </row>
    <row r="272" spans="1:8" x14ac:dyDescent="0.25">
      <c r="A272" s="56">
        <v>1270</v>
      </c>
      <c r="B272" s="47" t="s">
        <v>1060</v>
      </c>
      <c r="C272" s="47" t="s">
        <v>371</v>
      </c>
      <c r="D272" s="47" t="s">
        <v>26</v>
      </c>
      <c r="E272" s="47">
        <v>1</v>
      </c>
      <c r="F272" s="47">
        <v>270</v>
      </c>
      <c r="G272">
        <f>SUMIF(Ventes!$D$3:$D$2500,Inventaire!$B272,Ventes!$E$3:$E$2500)</f>
        <v>0</v>
      </c>
      <c r="H272">
        <f t="shared" si="4"/>
        <v>1</v>
      </c>
    </row>
    <row r="273" spans="1:8" x14ac:dyDescent="0.25">
      <c r="A273" s="56">
        <v>1271</v>
      </c>
      <c r="B273" s="47" t="s">
        <v>1061</v>
      </c>
      <c r="C273" s="47" t="s">
        <v>372</v>
      </c>
      <c r="D273" s="47" t="s">
        <v>26</v>
      </c>
      <c r="E273" s="47">
        <v>1</v>
      </c>
      <c r="F273" s="47">
        <v>271</v>
      </c>
      <c r="G273">
        <f>SUMIF(Ventes!$D$3:$D$2500,Inventaire!$B273,Ventes!$E$3:$E$2500)</f>
        <v>0</v>
      </c>
      <c r="H273">
        <f t="shared" si="4"/>
        <v>1</v>
      </c>
    </row>
    <row r="274" spans="1:8" x14ac:dyDescent="0.25">
      <c r="A274" s="56">
        <v>1272</v>
      </c>
      <c r="B274" s="47" t="s">
        <v>1062</v>
      </c>
      <c r="C274" s="47" t="s">
        <v>373</v>
      </c>
      <c r="D274" s="47" t="s">
        <v>26</v>
      </c>
      <c r="E274" s="47">
        <v>1</v>
      </c>
      <c r="F274" s="47">
        <v>272</v>
      </c>
      <c r="G274">
        <f>SUMIF(Ventes!$D$3:$D$2500,Inventaire!$B274,Ventes!$E$3:$E$2500)</f>
        <v>0</v>
      </c>
      <c r="H274">
        <f t="shared" si="4"/>
        <v>1</v>
      </c>
    </row>
    <row r="275" spans="1:8" x14ac:dyDescent="0.25">
      <c r="A275" s="56">
        <v>1273</v>
      </c>
      <c r="B275" s="47" t="s">
        <v>1063</v>
      </c>
      <c r="C275" s="47" t="s">
        <v>374</v>
      </c>
      <c r="D275" s="47" t="s">
        <v>48</v>
      </c>
      <c r="E275" s="47">
        <v>1</v>
      </c>
      <c r="F275" s="47">
        <v>273</v>
      </c>
      <c r="G275">
        <f>SUMIF(Ventes!$D$3:$D$2500,Inventaire!$B275,Ventes!$E$3:$E$2500)</f>
        <v>0</v>
      </c>
      <c r="H275">
        <f t="shared" si="4"/>
        <v>1</v>
      </c>
    </row>
    <row r="276" spans="1:8" x14ac:dyDescent="0.25">
      <c r="A276" s="56">
        <v>1274</v>
      </c>
      <c r="B276" s="47" t="s">
        <v>1064</v>
      </c>
      <c r="C276" s="47" t="s">
        <v>375</v>
      </c>
      <c r="D276" s="47" t="s">
        <v>48</v>
      </c>
      <c r="E276" s="47">
        <v>1</v>
      </c>
      <c r="F276" s="47">
        <v>274</v>
      </c>
      <c r="G276">
        <f>SUMIF(Ventes!$D$3:$D$2500,Inventaire!$B276,Ventes!$E$3:$E$2500)</f>
        <v>0</v>
      </c>
      <c r="H276">
        <f t="shared" si="4"/>
        <v>1</v>
      </c>
    </row>
    <row r="277" spans="1:8" x14ac:dyDescent="0.25">
      <c r="A277" s="56">
        <v>1275</v>
      </c>
      <c r="B277" s="47" t="s">
        <v>1065</v>
      </c>
      <c r="C277" s="47" t="s">
        <v>376</v>
      </c>
      <c r="D277" s="47" t="s">
        <v>48</v>
      </c>
      <c r="E277" s="47">
        <v>1</v>
      </c>
      <c r="F277" s="47">
        <v>275</v>
      </c>
      <c r="G277">
        <f>SUMIF(Ventes!$D$3:$D$2500,Inventaire!$B277,Ventes!$E$3:$E$2500)</f>
        <v>0</v>
      </c>
      <c r="H277">
        <f t="shared" si="4"/>
        <v>1</v>
      </c>
    </row>
    <row r="278" spans="1:8" x14ac:dyDescent="0.25">
      <c r="A278" s="56">
        <v>1276</v>
      </c>
      <c r="B278" s="47" t="s">
        <v>1066</v>
      </c>
      <c r="C278" s="47" t="s">
        <v>377</v>
      </c>
      <c r="D278" s="47" t="s">
        <v>28</v>
      </c>
      <c r="E278" s="47">
        <v>1</v>
      </c>
      <c r="F278" s="47">
        <v>276</v>
      </c>
      <c r="G278">
        <f>SUMIF(Ventes!$D$3:$D$2500,Inventaire!$B278,Ventes!$E$3:$E$2500)</f>
        <v>0</v>
      </c>
      <c r="H278">
        <f t="shared" si="4"/>
        <v>1</v>
      </c>
    </row>
    <row r="279" spans="1:8" x14ac:dyDescent="0.25">
      <c r="A279" s="56">
        <v>1277</v>
      </c>
      <c r="B279" s="47" t="s">
        <v>1067</v>
      </c>
      <c r="C279" s="47" t="s">
        <v>378</v>
      </c>
      <c r="D279" s="47" t="s">
        <v>28</v>
      </c>
      <c r="E279" s="47">
        <v>1</v>
      </c>
      <c r="F279" s="47">
        <v>277</v>
      </c>
      <c r="G279">
        <f>SUMIF(Ventes!$D$3:$D$2500,Inventaire!$B279,Ventes!$E$3:$E$2500)</f>
        <v>0</v>
      </c>
      <c r="H279">
        <f t="shared" si="4"/>
        <v>1</v>
      </c>
    </row>
    <row r="280" spans="1:8" x14ac:dyDescent="0.25">
      <c r="A280" s="56">
        <v>1278</v>
      </c>
      <c r="B280" s="47" t="s">
        <v>1068</v>
      </c>
      <c r="C280" s="47" t="s">
        <v>379</v>
      </c>
      <c r="D280" s="47" t="s">
        <v>61</v>
      </c>
      <c r="E280" s="47">
        <v>2</v>
      </c>
      <c r="F280" s="47">
        <v>278</v>
      </c>
      <c r="G280">
        <f>SUMIF(Ventes!$D$3:$D$2500,Inventaire!$B280,Ventes!$E$3:$E$2500)</f>
        <v>0</v>
      </c>
      <c r="H280">
        <f t="shared" si="4"/>
        <v>2</v>
      </c>
    </row>
    <row r="281" spans="1:8" x14ac:dyDescent="0.25">
      <c r="A281" s="56">
        <v>1279</v>
      </c>
      <c r="B281" s="47" t="s">
        <v>1069</v>
      </c>
      <c r="C281" s="47" t="s">
        <v>380</v>
      </c>
      <c r="D281" s="47" t="s">
        <v>61</v>
      </c>
      <c r="E281" s="47">
        <v>2</v>
      </c>
      <c r="F281" s="47">
        <v>279</v>
      </c>
      <c r="G281">
        <f>SUMIF(Ventes!$D$3:$D$2500,Inventaire!$B281,Ventes!$E$3:$E$2500)</f>
        <v>0</v>
      </c>
      <c r="H281">
        <f t="shared" si="4"/>
        <v>2</v>
      </c>
    </row>
    <row r="282" spans="1:8" x14ac:dyDescent="0.25">
      <c r="A282" s="56">
        <v>1280</v>
      </c>
      <c r="B282" s="47" t="s">
        <v>1070</v>
      </c>
      <c r="C282" s="47" t="s">
        <v>381</v>
      </c>
      <c r="D282" s="47" t="s">
        <v>30</v>
      </c>
      <c r="E282" s="47">
        <v>1</v>
      </c>
      <c r="F282" s="47">
        <v>280</v>
      </c>
      <c r="G282">
        <f>SUMIF(Ventes!$D$3:$D$2500,Inventaire!$B282,Ventes!$E$3:$E$2500)</f>
        <v>0</v>
      </c>
      <c r="H282">
        <f t="shared" si="4"/>
        <v>1</v>
      </c>
    </row>
    <row r="283" spans="1:8" x14ac:dyDescent="0.25">
      <c r="A283" s="56">
        <v>1281</v>
      </c>
      <c r="B283" s="47" t="s">
        <v>1071</v>
      </c>
      <c r="C283" s="47" t="s">
        <v>382</v>
      </c>
      <c r="D283" s="47" t="s">
        <v>30</v>
      </c>
      <c r="E283" s="47">
        <v>1</v>
      </c>
      <c r="F283" s="47">
        <v>281</v>
      </c>
      <c r="G283">
        <f>SUMIF(Ventes!$D$3:$D$2500,Inventaire!$B283,Ventes!$E$3:$E$2500)</f>
        <v>0</v>
      </c>
      <c r="H283">
        <f t="shared" si="4"/>
        <v>1</v>
      </c>
    </row>
    <row r="284" spans="1:8" x14ac:dyDescent="0.25">
      <c r="A284" s="56">
        <v>1282</v>
      </c>
      <c r="B284" s="47" t="s">
        <v>1072</v>
      </c>
      <c r="C284" s="47" t="s">
        <v>383</v>
      </c>
      <c r="D284" s="47" t="s">
        <v>30</v>
      </c>
      <c r="E284" s="47">
        <v>1</v>
      </c>
      <c r="F284" s="47">
        <v>282</v>
      </c>
      <c r="G284">
        <f>SUMIF(Ventes!$D$3:$D$2500,Inventaire!$B284,Ventes!$E$3:$E$2500)</f>
        <v>0</v>
      </c>
      <c r="H284">
        <f t="shared" si="4"/>
        <v>1</v>
      </c>
    </row>
    <row r="285" spans="1:8" x14ac:dyDescent="0.25">
      <c r="A285" s="56">
        <v>1283</v>
      </c>
      <c r="B285" s="47" t="s">
        <v>1073</v>
      </c>
      <c r="C285" s="47" t="s">
        <v>384</v>
      </c>
      <c r="D285" s="47" t="s">
        <v>50</v>
      </c>
      <c r="E285" s="47">
        <v>1</v>
      </c>
      <c r="F285" s="47">
        <v>283</v>
      </c>
      <c r="G285">
        <f>SUMIF(Ventes!$D$3:$D$2500,Inventaire!$B285,Ventes!$E$3:$E$2500)</f>
        <v>0</v>
      </c>
      <c r="H285">
        <f t="shared" si="4"/>
        <v>1</v>
      </c>
    </row>
    <row r="286" spans="1:8" x14ac:dyDescent="0.25">
      <c r="A286" s="56">
        <v>1284</v>
      </c>
      <c r="B286" s="47" t="s">
        <v>1074</v>
      </c>
      <c r="C286" s="47" t="s">
        <v>385</v>
      </c>
      <c r="D286" s="47" t="s">
        <v>39</v>
      </c>
      <c r="E286" s="47">
        <v>1</v>
      </c>
      <c r="F286" s="47">
        <v>284</v>
      </c>
      <c r="G286">
        <f>SUMIF(Ventes!$D$3:$D$2500,Inventaire!$B286,Ventes!$E$3:$E$2500)</f>
        <v>0</v>
      </c>
      <c r="H286">
        <f t="shared" si="4"/>
        <v>1</v>
      </c>
    </row>
    <row r="287" spans="1:8" x14ac:dyDescent="0.25">
      <c r="A287" s="56">
        <v>1285</v>
      </c>
      <c r="B287" s="47" t="s">
        <v>1075</v>
      </c>
      <c r="C287" s="47" t="s">
        <v>386</v>
      </c>
      <c r="D287" s="47" t="s">
        <v>39</v>
      </c>
      <c r="E287" s="47">
        <v>1</v>
      </c>
      <c r="F287" s="47">
        <v>285</v>
      </c>
      <c r="G287">
        <f>SUMIF(Ventes!$D$3:$D$2500,Inventaire!$B287,Ventes!$E$3:$E$2500)</f>
        <v>0</v>
      </c>
      <c r="H287">
        <f t="shared" si="4"/>
        <v>1</v>
      </c>
    </row>
    <row r="288" spans="1:8" x14ac:dyDescent="0.25">
      <c r="A288" s="56">
        <v>1286</v>
      </c>
      <c r="B288" s="47" t="s">
        <v>1076</v>
      </c>
      <c r="C288" s="47" t="s">
        <v>387</v>
      </c>
      <c r="D288" s="47" t="s">
        <v>39</v>
      </c>
      <c r="E288" s="47">
        <v>1</v>
      </c>
      <c r="F288" s="47">
        <v>286</v>
      </c>
      <c r="G288">
        <f>SUMIF(Ventes!$D$3:$D$2500,Inventaire!$B288,Ventes!$E$3:$E$2500)</f>
        <v>0</v>
      </c>
      <c r="H288">
        <f t="shared" si="4"/>
        <v>1</v>
      </c>
    </row>
    <row r="289" spans="1:8" x14ac:dyDescent="0.25">
      <c r="A289" s="56">
        <v>1287</v>
      </c>
      <c r="B289" s="47" t="s">
        <v>1077</v>
      </c>
      <c r="C289" s="47" t="s">
        <v>388</v>
      </c>
      <c r="D289" s="47" t="s">
        <v>22</v>
      </c>
      <c r="E289" s="47">
        <v>2</v>
      </c>
      <c r="F289" s="47">
        <v>287</v>
      </c>
      <c r="G289">
        <f>SUMIF(Ventes!$D$3:$D$2500,Inventaire!$B289,Ventes!$E$3:$E$2500)</f>
        <v>0</v>
      </c>
      <c r="H289">
        <f t="shared" si="4"/>
        <v>2</v>
      </c>
    </row>
    <row r="290" spans="1:8" x14ac:dyDescent="0.25">
      <c r="A290" s="56">
        <v>1288</v>
      </c>
      <c r="B290" s="47" t="s">
        <v>1078</v>
      </c>
      <c r="C290" s="47" t="s">
        <v>389</v>
      </c>
      <c r="D290" s="47" t="s">
        <v>22</v>
      </c>
      <c r="E290" s="47">
        <v>2</v>
      </c>
      <c r="F290" s="47">
        <v>288</v>
      </c>
      <c r="G290">
        <f>SUMIF(Ventes!$D$3:$D$2500,Inventaire!$B290,Ventes!$E$3:$E$2500)</f>
        <v>0</v>
      </c>
      <c r="H290">
        <f t="shared" si="4"/>
        <v>2</v>
      </c>
    </row>
    <row r="291" spans="1:8" x14ac:dyDescent="0.25">
      <c r="A291" s="56">
        <v>1289</v>
      </c>
      <c r="B291" s="47" t="s">
        <v>1079</v>
      </c>
      <c r="C291" s="47" t="s">
        <v>390</v>
      </c>
      <c r="D291" s="47" t="s">
        <v>22</v>
      </c>
      <c r="E291" s="47">
        <v>2</v>
      </c>
      <c r="F291" s="47">
        <v>289</v>
      </c>
      <c r="G291">
        <f>SUMIF(Ventes!$D$3:$D$2500,Inventaire!$B291,Ventes!$E$3:$E$2500)</f>
        <v>0</v>
      </c>
      <c r="H291">
        <f t="shared" si="4"/>
        <v>2</v>
      </c>
    </row>
    <row r="292" spans="1:8" x14ac:dyDescent="0.25">
      <c r="A292" s="56">
        <v>1290</v>
      </c>
      <c r="B292" s="47" t="s">
        <v>1080</v>
      </c>
      <c r="C292" s="47" t="s">
        <v>391</v>
      </c>
      <c r="D292" s="47" t="s">
        <v>22</v>
      </c>
      <c r="E292" s="47">
        <v>2</v>
      </c>
      <c r="F292" s="47">
        <v>290</v>
      </c>
      <c r="G292">
        <f>SUMIF(Ventes!$D$3:$D$2500,Inventaire!$B292,Ventes!$E$3:$E$2500)</f>
        <v>0</v>
      </c>
      <c r="H292">
        <f t="shared" si="4"/>
        <v>2</v>
      </c>
    </row>
    <row r="293" spans="1:8" x14ac:dyDescent="0.25">
      <c r="A293" s="56">
        <v>1291</v>
      </c>
      <c r="B293" s="47" t="s">
        <v>1081</v>
      </c>
      <c r="C293" s="47" t="s">
        <v>392</v>
      </c>
      <c r="D293" s="47" t="s">
        <v>22</v>
      </c>
      <c r="E293" s="47">
        <v>2</v>
      </c>
      <c r="F293" s="47">
        <v>291</v>
      </c>
      <c r="G293">
        <f>SUMIF(Ventes!$D$3:$D$2500,Inventaire!$B293,Ventes!$E$3:$E$2500)</f>
        <v>0</v>
      </c>
      <c r="H293">
        <f t="shared" si="4"/>
        <v>2</v>
      </c>
    </row>
    <row r="294" spans="1:8" x14ac:dyDescent="0.25">
      <c r="A294" s="56">
        <v>1292</v>
      </c>
      <c r="B294" s="47" t="s">
        <v>1082</v>
      </c>
      <c r="C294" s="47" t="s">
        <v>393</v>
      </c>
      <c r="D294" s="47" t="s">
        <v>22</v>
      </c>
      <c r="E294" s="47">
        <v>2</v>
      </c>
      <c r="F294" s="47">
        <v>292</v>
      </c>
      <c r="G294">
        <f>SUMIF(Ventes!$D$3:$D$2500,Inventaire!$B294,Ventes!$E$3:$E$2500)</f>
        <v>0</v>
      </c>
      <c r="H294">
        <f t="shared" si="4"/>
        <v>2</v>
      </c>
    </row>
    <row r="295" spans="1:8" x14ac:dyDescent="0.25">
      <c r="A295" s="56">
        <v>1293</v>
      </c>
      <c r="B295" s="47" t="s">
        <v>1083</v>
      </c>
      <c r="C295" s="47" t="s">
        <v>394</v>
      </c>
      <c r="D295" s="47" t="s">
        <v>22</v>
      </c>
      <c r="E295" s="47">
        <v>2</v>
      </c>
      <c r="F295" s="47">
        <v>293</v>
      </c>
      <c r="G295">
        <f>SUMIF(Ventes!$D$3:$D$2500,Inventaire!$B295,Ventes!$E$3:$E$2500)</f>
        <v>0</v>
      </c>
      <c r="H295">
        <f t="shared" si="4"/>
        <v>2</v>
      </c>
    </row>
    <row r="296" spans="1:8" x14ac:dyDescent="0.25">
      <c r="A296" s="56">
        <v>1294</v>
      </c>
      <c r="B296" s="47" t="s">
        <v>1084</v>
      </c>
      <c r="C296" s="47" t="s">
        <v>395</v>
      </c>
      <c r="D296" s="47" t="s">
        <v>22</v>
      </c>
      <c r="E296" s="47">
        <v>2</v>
      </c>
      <c r="F296" s="47">
        <v>294</v>
      </c>
      <c r="G296">
        <f>SUMIF(Ventes!$D$3:$D$2500,Inventaire!$B296,Ventes!$E$3:$E$2500)</f>
        <v>0</v>
      </c>
      <c r="H296">
        <f t="shared" si="4"/>
        <v>2</v>
      </c>
    </row>
    <row r="297" spans="1:8" x14ac:dyDescent="0.25">
      <c r="A297" s="56">
        <v>1295</v>
      </c>
      <c r="B297" s="47" t="s">
        <v>1085</v>
      </c>
      <c r="C297" s="47" t="s">
        <v>396</v>
      </c>
      <c r="D297" s="47" t="s">
        <v>22</v>
      </c>
      <c r="E297" s="47">
        <v>2</v>
      </c>
      <c r="F297" s="47">
        <v>295</v>
      </c>
      <c r="G297">
        <f>SUMIF(Ventes!$D$3:$D$2500,Inventaire!$B297,Ventes!$E$3:$E$2500)</f>
        <v>0</v>
      </c>
      <c r="H297">
        <f t="shared" si="4"/>
        <v>2</v>
      </c>
    </row>
    <row r="298" spans="1:8" x14ac:dyDescent="0.25">
      <c r="A298" s="56">
        <v>1296</v>
      </c>
      <c r="B298" s="47" t="s">
        <v>1086</v>
      </c>
      <c r="C298" s="47" t="s">
        <v>397</v>
      </c>
      <c r="D298" s="47" t="s">
        <v>22</v>
      </c>
      <c r="E298" s="47">
        <v>2</v>
      </c>
      <c r="F298" s="47">
        <v>296</v>
      </c>
      <c r="G298">
        <f>SUMIF(Ventes!$D$3:$D$2500,Inventaire!$B298,Ventes!$E$3:$E$2500)</f>
        <v>0</v>
      </c>
      <c r="H298">
        <f t="shared" si="4"/>
        <v>2</v>
      </c>
    </row>
    <row r="299" spans="1:8" x14ac:dyDescent="0.25">
      <c r="A299" s="56">
        <v>1297</v>
      </c>
      <c r="B299" s="47" t="s">
        <v>1087</v>
      </c>
      <c r="C299" s="47" t="s">
        <v>398</v>
      </c>
      <c r="D299" s="47" t="s">
        <v>22</v>
      </c>
      <c r="E299" s="47">
        <v>2</v>
      </c>
      <c r="F299" s="47">
        <v>297</v>
      </c>
      <c r="G299">
        <f>SUMIF(Ventes!$D$3:$D$2500,Inventaire!$B299,Ventes!$E$3:$E$2500)</f>
        <v>0</v>
      </c>
      <c r="H299">
        <f t="shared" si="4"/>
        <v>2</v>
      </c>
    </row>
    <row r="300" spans="1:8" x14ac:dyDescent="0.25">
      <c r="A300" s="56">
        <v>1298</v>
      </c>
      <c r="B300" s="47" t="s">
        <v>1088</v>
      </c>
      <c r="C300" s="47" t="s">
        <v>399</v>
      </c>
      <c r="D300" s="47" t="s">
        <v>39</v>
      </c>
      <c r="E300" s="47">
        <v>1</v>
      </c>
      <c r="F300" s="47">
        <v>298</v>
      </c>
      <c r="G300">
        <f>SUMIF(Ventes!$D$3:$D$2500,Inventaire!$B300,Ventes!$E$3:$E$2500)</f>
        <v>0</v>
      </c>
      <c r="H300">
        <f t="shared" si="4"/>
        <v>1</v>
      </c>
    </row>
    <row r="301" spans="1:8" x14ac:dyDescent="0.25">
      <c r="A301" s="56">
        <v>1299</v>
      </c>
      <c r="B301" s="47" t="s">
        <v>1089</v>
      </c>
      <c r="C301" s="47" t="s">
        <v>400</v>
      </c>
      <c r="D301" s="47" t="s">
        <v>39</v>
      </c>
      <c r="E301" s="47">
        <v>1</v>
      </c>
      <c r="F301" s="47">
        <v>299</v>
      </c>
      <c r="G301">
        <f>SUMIF(Ventes!$D$3:$D$2500,Inventaire!$B301,Ventes!$E$3:$E$2500)</f>
        <v>0</v>
      </c>
      <c r="H301">
        <f t="shared" si="4"/>
        <v>1</v>
      </c>
    </row>
    <row r="302" spans="1:8" x14ac:dyDescent="0.25">
      <c r="A302" s="56">
        <v>1300</v>
      </c>
      <c r="B302" s="47" t="s">
        <v>1090</v>
      </c>
      <c r="C302" s="47" t="s">
        <v>401</v>
      </c>
      <c r="D302" s="47" t="s">
        <v>39</v>
      </c>
      <c r="E302" s="47">
        <v>1</v>
      </c>
      <c r="F302" s="47">
        <v>300</v>
      </c>
      <c r="G302">
        <f>SUMIF(Ventes!$D$3:$D$2500,Inventaire!$B302,Ventes!$E$3:$E$2500)</f>
        <v>0</v>
      </c>
      <c r="H302">
        <f t="shared" si="4"/>
        <v>1</v>
      </c>
    </row>
    <row r="303" spans="1:8" x14ac:dyDescent="0.25">
      <c r="A303" s="56">
        <v>1301</v>
      </c>
      <c r="B303" s="47" t="s">
        <v>1091</v>
      </c>
      <c r="C303" s="47" t="s">
        <v>402</v>
      </c>
      <c r="D303" s="47" t="s">
        <v>27</v>
      </c>
      <c r="E303" s="47">
        <v>2</v>
      </c>
      <c r="F303" s="47">
        <v>301</v>
      </c>
      <c r="G303">
        <f>SUMIF(Ventes!$D$3:$D$2500,Inventaire!$B303,Ventes!$E$3:$E$2500)</f>
        <v>0</v>
      </c>
      <c r="H303">
        <f t="shared" si="4"/>
        <v>2</v>
      </c>
    </row>
    <row r="304" spans="1:8" x14ac:dyDescent="0.25">
      <c r="A304" s="56">
        <v>1302</v>
      </c>
      <c r="B304" s="47" t="s">
        <v>1092</v>
      </c>
      <c r="C304" s="47" t="s">
        <v>403</v>
      </c>
      <c r="D304" s="47" t="s">
        <v>27</v>
      </c>
      <c r="E304" s="47">
        <v>2</v>
      </c>
      <c r="F304" s="47">
        <v>302</v>
      </c>
      <c r="G304">
        <f>SUMIF(Ventes!$D$3:$D$2500,Inventaire!$B304,Ventes!$E$3:$E$2500)</f>
        <v>0</v>
      </c>
      <c r="H304">
        <f t="shared" si="4"/>
        <v>2</v>
      </c>
    </row>
    <row r="305" spans="1:8" x14ac:dyDescent="0.25">
      <c r="A305" s="56">
        <v>1303</v>
      </c>
      <c r="B305" s="47" t="s">
        <v>1093</v>
      </c>
      <c r="C305" s="47" t="s">
        <v>404</v>
      </c>
      <c r="D305" s="47" t="s">
        <v>25</v>
      </c>
      <c r="E305" s="47">
        <v>1</v>
      </c>
      <c r="F305" s="47">
        <v>303</v>
      </c>
      <c r="G305">
        <f>SUMIF(Ventes!$D$3:$D$2500,Inventaire!$B305,Ventes!$E$3:$E$2500)</f>
        <v>0</v>
      </c>
      <c r="H305">
        <f t="shared" si="4"/>
        <v>1</v>
      </c>
    </row>
    <row r="306" spans="1:8" x14ac:dyDescent="0.25">
      <c r="A306" s="56">
        <v>1304</v>
      </c>
      <c r="B306" s="47" t="s">
        <v>1094</v>
      </c>
      <c r="C306" s="47" t="s">
        <v>405</v>
      </c>
      <c r="D306" s="47" t="s">
        <v>26</v>
      </c>
      <c r="E306" s="47">
        <v>1</v>
      </c>
      <c r="F306" s="47">
        <v>304</v>
      </c>
      <c r="G306">
        <f>SUMIF(Ventes!$D$3:$D$2500,Inventaire!$B306,Ventes!$E$3:$E$2500)</f>
        <v>0</v>
      </c>
      <c r="H306">
        <f t="shared" si="4"/>
        <v>1</v>
      </c>
    </row>
    <row r="307" spans="1:8" x14ac:dyDescent="0.25">
      <c r="A307" s="56">
        <v>1305</v>
      </c>
      <c r="B307" s="47" t="s">
        <v>1095</v>
      </c>
      <c r="C307" s="47" t="s">
        <v>406</v>
      </c>
      <c r="D307" s="47" t="s">
        <v>26</v>
      </c>
      <c r="E307" s="47">
        <v>1</v>
      </c>
      <c r="F307" s="47">
        <v>305</v>
      </c>
      <c r="G307">
        <f>SUMIF(Ventes!$D$3:$D$2500,Inventaire!$B307,Ventes!$E$3:$E$2500)</f>
        <v>0</v>
      </c>
      <c r="H307">
        <f t="shared" si="4"/>
        <v>1</v>
      </c>
    </row>
    <row r="308" spans="1:8" x14ac:dyDescent="0.25">
      <c r="A308" s="56">
        <v>1306</v>
      </c>
      <c r="B308" s="47" t="s">
        <v>1096</v>
      </c>
      <c r="C308" s="47" t="s">
        <v>407</v>
      </c>
      <c r="D308" s="47" t="s">
        <v>26</v>
      </c>
      <c r="E308" s="47">
        <v>1</v>
      </c>
      <c r="F308" s="47">
        <v>306</v>
      </c>
      <c r="G308">
        <f>SUMIF(Ventes!$D$3:$D$2500,Inventaire!$B308,Ventes!$E$3:$E$2500)</f>
        <v>0</v>
      </c>
      <c r="H308">
        <f t="shared" si="4"/>
        <v>1</v>
      </c>
    </row>
    <row r="309" spans="1:8" x14ac:dyDescent="0.25">
      <c r="A309" s="56">
        <v>1307</v>
      </c>
      <c r="B309" s="47" t="s">
        <v>1097</v>
      </c>
      <c r="C309" s="47" t="s">
        <v>408</v>
      </c>
      <c r="D309" s="47" t="s">
        <v>26</v>
      </c>
      <c r="E309" s="47">
        <v>1</v>
      </c>
      <c r="F309" s="47">
        <v>307</v>
      </c>
      <c r="G309">
        <f>SUMIF(Ventes!$D$3:$D$2500,Inventaire!$B309,Ventes!$E$3:$E$2500)</f>
        <v>0</v>
      </c>
      <c r="H309">
        <f t="shared" si="4"/>
        <v>1</v>
      </c>
    </row>
    <row r="310" spans="1:8" x14ac:dyDescent="0.25">
      <c r="A310" s="56">
        <v>1308</v>
      </c>
      <c r="B310" s="47" t="s">
        <v>1098</v>
      </c>
      <c r="C310" s="47" t="s">
        <v>409</v>
      </c>
      <c r="D310" s="47" t="s">
        <v>26</v>
      </c>
      <c r="E310" s="47">
        <v>1</v>
      </c>
      <c r="F310" s="47">
        <v>308</v>
      </c>
      <c r="G310">
        <f>SUMIF(Ventes!$D$3:$D$2500,Inventaire!$B310,Ventes!$E$3:$E$2500)</f>
        <v>0</v>
      </c>
      <c r="H310">
        <f t="shared" si="4"/>
        <v>1</v>
      </c>
    </row>
    <row r="311" spans="1:8" x14ac:dyDescent="0.25">
      <c r="A311" s="56">
        <v>1309</v>
      </c>
      <c r="B311" s="47" t="s">
        <v>1099</v>
      </c>
      <c r="C311" s="47" t="s">
        <v>410</v>
      </c>
      <c r="D311" s="47" t="s">
        <v>22</v>
      </c>
      <c r="E311" s="47">
        <v>1</v>
      </c>
      <c r="F311" s="47">
        <v>309</v>
      </c>
      <c r="G311">
        <f>SUMIF(Ventes!$D$3:$D$2500,Inventaire!$B311,Ventes!$E$3:$E$2500)</f>
        <v>0</v>
      </c>
      <c r="H311">
        <f t="shared" si="4"/>
        <v>1</v>
      </c>
    </row>
    <row r="312" spans="1:8" x14ac:dyDescent="0.25">
      <c r="A312" s="56">
        <v>1310</v>
      </c>
      <c r="B312" s="47" t="s">
        <v>1100</v>
      </c>
      <c r="C312" s="47" t="s">
        <v>411</v>
      </c>
      <c r="D312" s="47" t="s">
        <v>30</v>
      </c>
      <c r="E312" s="47">
        <v>1</v>
      </c>
      <c r="F312" s="47">
        <v>310</v>
      </c>
      <c r="G312">
        <f>SUMIF(Ventes!$D$3:$D$2500,Inventaire!$B312,Ventes!$E$3:$E$2500)</f>
        <v>0</v>
      </c>
      <c r="H312">
        <f t="shared" si="4"/>
        <v>1</v>
      </c>
    </row>
    <row r="313" spans="1:8" x14ac:dyDescent="0.25">
      <c r="A313" s="56">
        <v>1311</v>
      </c>
      <c r="B313" s="47" t="s">
        <v>1101</v>
      </c>
      <c r="C313" s="47" t="s">
        <v>412</v>
      </c>
      <c r="D313" s="47" t="s">
        <v>30</v>
      </c>
      <c r="E313" s="47">
        <v>1</v>
      </c>
      <c r="F313" s="47">
        <v>311</v>
      </c>
      <c r="G313">
        <f>SUMIF(Ventes!$D$3:$D$2500,Inventaire!$B313,Ventes!$E$3:$E$2500)</f>
        <v>0</v>
      </c>
      <c r="H313">
        <f t="shared" si="4"/>
        <v>1</v>
      </c>
    </row>
    <row r="314" spans="1:8" x14ac:dyDescent="0.25">
      <c r="A314" s="56">
        <v>1312</v>
      </c>
      <c r="B314" s="47" t="s">
        <v>1102</v>
      </c>
      <c r="C314" s="47" t="s">
        <v>413</v>
      </c>
      <c r="D314" s="47" t="s">
        <v>61</v>
      </c>
      <c r="E314" s="47">
        <v>2</v>
      </c>
      <c r="F314" s="47">
        <v>312</v>
      </c>
      <c r="G314">
        <f>SUMIF(Ventes!$D$3:$D$2500,Inventaire!$B314,Ventes!$E$3:$E$2500)</f>
        <v>0</v>
      </c>
      <c r="H314">
        <f t="shared" si="4"/>
        <v>2</v>
      </c>
    </row>
    <row r="315" spans="1:8" x14ac:dyDescent="0.25">
      <c r="A315" s="56">
        <v>1313</v>
      </c>
      <c r="B315" s="47" t="s">
        <v>1103</v>
      </c>
      <c r="C315" s="47" t="s">
        <v>414</v>
      </c>
      <c r="D315" s="47" t="s">
        <v>22</v>
      </c>
      <c r="E315" s="47">
        <v>1</v>
      </c>
      <c r="F315" s="47">
        <v>313</v>
      </c>
      <c r="G315">
        <f>SUMIF(Ventes!$D$3:$D$2500,Inventaire!$B315,Ventes!$E$3:$E$2500)</f>
        <v>0</v>
      </c>
      <c r="H315">
        <f t="shared" si="4"/>
        <v>1</v>
      </c>
    </row>
    <row r="316" spans="1:8" x14ac:dyDescent="0.25">
      <c r="A316" s="56">
        <v>1314</v>
      </c>
      <c r="B316" s="47" t="s">
        <v>1104</v>
      </c>
      <c r="C316" s="47" t="s">
        <v>415</v>
      </c>
      <c r="D316" s="47" t="s">
        <v>22</v>
      </c>
      <c r="E316" s="47">
        <v>1</v>
      </c>
      <c r="F316" s="47">
        <v>314</v>
      </c>
      <c r="G316">
        <f>SUMIF(Ventes!$D$3:$D$2500,Inventaire!$B316,Ventes!$E$3:$E$2500)</f>
        <v>0</v>
      </c>
      <c r="H316">
        <f t="shared" si="4"/>
        <v>1</v>
      </c>
    </row>
    <row r="317" spans="1:8" x14ac:dyDescent="0.25">
      <c r="A317" s="56">
        <v>1315</v>
      </c>
      <c r="B317" s="47" t="s">
        <v>1105</v>
      </c>
      <c r="C317" s="47" t="s">
        <v>416</v>
      </c>
      <c r="D317" s="47" t="s">
        <v>22</v>
      </c>
      <c r="E317" s="47">
        <v>1</v>
      </c>
      <c r="F317" s="47">
        <v>315</v>
      </c>
      <c r="G317">
        <f>SUMIF(Ventes!$D$3:$D$2500,Inventaire!$B317,Ventes!$E$3:$E$2500)</f>
        <v>0</v>
      </c>
      <c r="H317">
        <f t="shared" si="4"/>
        <v>1</v>
      </c>
    </row>
    <row r="318" spans="1:8" x14ac:dyDescent="0.25">
      <c r="A318" s="56">
        <v>1316</v>
      </c>
      <c r="B318" s="47" t="s">
        <v>1106</v>
      </c>
      <c r="C318" s="47" t="s">
        <v>417</v>
      </c>
      <c r="D318" s="47" t="s">
        <v>22</v>
      </c>
      <c r="E318" s="47">
        <v>1</v>
      </c>
      <c r="F318" s="47">
        <v>316</v>
      </c>
      <c r="G318">
        <f>SUMIF(Ventes!$D$3:$D$2500,Inventaire!$B318,Ventes!$E$3:$E$2500)</f>
        <v>0</v>
      </c>
      <c r="H318">
        <f t="shared" si="4"/>
        <v>1</v>
      </c>
    </row>
    <row r="319" spans="1:8" x14ac:dyDescent="0.25">
      <c r="A319" s="56">
        <v>1317</v>
      </c>
      <c r="B319" s="47" t="s">
        <v>1107</v>
      </c>
      <c r="C319" s="47" t="s">
        <v>418</v>
      </c>
      <c r="D319" s="47" t="s">
        <v>22</v>
      </c>
      <c r="E319" s="47">
        <v>1</v>
      </c>
      <c r="F319" s="47">
        <v>317</v>
      </c>
      <c r="G319">
        <f>SUMIF(Ventes!$D$3:$D$2500,Inventaire!$B319,Ventes!$E$3:$E$2500)</f>
        <v>0</v>
      </c>
      <c r="H319">
        <f t="shared" si="4"/>
        <v>1</v>
      </c>
    </row>
    <row r="320" spans="1:8" x14ac:dyDescent="0.25">
      <c r="A320" s="56">
        <v>1318</v>
      </c>
      <c r="B320" s="47" t="s">
        <v>1108</v>
      </c>
      <c r="C320" s="47" t="s">
        <v>419</v>
      </c>
      <c r="D320" s="47" t="s">
        <v>22</v>
      </c>
      <c r="E320" s="47">
        <v>1</v>
      </c>
      <c r="F320" s="47">
        <v>318</v>
      </c>
      <c r="G320">
        <f>SUMIF(Ventes!$D$3:$D$2500,Inventaire!$B320,Ventes!$E$3:$E$2500)</f>
        <v>0</v>
      </c>
      <c r="H320">
        <f t="shared" si="4"/>
        <v>1</v>
      </c>
    </row>
    <row r="321" spans="1:8" x14ac:dyDescent="0.25">
      <c r="A321" s="56">
        <v>1319</v>
      </c>
      <c r="B321" s="47" t="s">
        <v>1109</v>
      </c>
      <c r="C321" s="47" t="s">
        <v>420</v>
      </c>
      <c r="D321" s="47" t="s">
        <v>22</v>
      </c>
      <c r="E321" s="47">
        <v>1</v>
      </c>
      <c r="F321" s="47">
        <v>319</v>
      </c>
      <c r="G321">
        <f>SUMIF(Ventes!$D$3:$D$2500,Inventaire!$B321,Ventes!$E$3:$E$2500)</f>
        <v>0</v>
      </c>
      <c r="H321">
        <f t="shared" si="4"/>
        <v>1</v>
      </c>
    </row>
    <row r="322" spans="1:8" x14ac:dyDescent="0.25">
      <c r="A322" s="56">
        <v>1320</v>
      </c>
      <c r="B322" s="47" t="s">
        <v>1110</v>
      </c>
      <c r="C322" s="47" t="s">
        <v>421</v>
      </c>
      <c r="D322" s="47" t="s">
        <v>22</v>
      </c>
      <c r="E322" s="47">
        <v>1</v>
      </c>
      <c r="F322" s="47">
        <v>320</v>
      </c>
      <c r="G322">
        <f>SUMIF(Ventes!$D$3:$D$2500,Inventaire!$B322,Ventes!$E$3:$E$2500)</f>
        <v>0</v>
      </c>
      <c r="H322">
        <f t="shared" si="4"/>
        <v>1</v>
      </c>
    </row>
    <row r="323" spans="1:8" x14ac:dyDescent="0.25">
      <c r="A323" s="56">
        <v>1321</v>
      </c>
      <c r="B323" s="47" t="s">
        <v>1111</v>
      </c>
      <c r="C323" s="47" t="s">
        <v>422</v>
      </c>
      <c r="D323" s="47" t="s">
        <v>22</v>
      </c>
      <c r="E323" s="47">
        <v>1</v>
      </c>
      <c r="F323" s="47">
        <v>321</v>
      </c>
      <c r="G323">
        <f>SUMIF(Ventes!$D$3:$D$2500,Inventaire!$B323,Ventes!$E$3:$E$2500)</f>
        <v>0</v>
      </c>
      <c r="H323">
        <f t="shared" si="4"/>
        <v>1</v>
      </c>
    </row>
    <row r="324" spans="1:8" x14ac:dyDescent="0.25">
      <c r="A324" s="56">
        <v>1322</v>
      </c>
      <c r="B324" s="47" t="s">
        <v>1112</v>
      </c>
      <c r="C324" s="47" t="s">
        <v>423</v>
      </c>
      <c r="D324" s="47" t="s">
        <v>45</v>
      </c>
      <c r="E324" s="47">
        <v>1</v>
      </c>
      <c r="F324" s="47">
        <v>322</v>
      </c>
      <c r="G324">
        <f>SUMIF(Ventes!$D$3:$D$2500,Inventaire!$B324,Ventes!$E$3:$E$2500)</f>
        <v>0</v>
      </c>
      <c r="H324">
        <f t="shared" ref="H324:H387" si="5">E324-G324</f>
        <v>1</v>
      </c>
    </row>
    <row r="325" spans="1:8" x14ac:dyDescent="0.25">
      <c r="A325" s="56">
        <v>1323</v>
      </c>
      <c r="B325" s="47" t="s">
        <v>1113</v>
      </c>
      <c r="C325" s="47" t="s">
        <v>424</v>
      </c>
      <c r="D325" s="47" t="s">
        <v>45</v>
      </c>
      <c r="E325" s="47">
        <v>1</v>
      </c>
      <c r="F325" s="47">
        <v>323</v>
      </c>
      <c r="G325">
        <f>SUMIF(Ventes!$D$3:$D$2500,Inventaire!$B325,Ventes!$E$3:$E$2500)</f>
        <v>0</v>
      </c>
      <c r="H325">
        <f t="shared" si="5"/>
        <v>1</v>
      </c>
    </row>
    <row r="326" spans="1:8" x14ac:dyDescent="0.25">
      <c r="A326" s="56">
        <v>1324</v>
      </c>
      <c r="B326" s="47" t="s">
        <v>1114</v>
      </c>
      <c r="C326" s="47" t="s">
        <v>425</v>
      </c>
      <c r="D326" s="47" t="s">
        <v>45</v>
      </c>
      <c r="E326" s="47">
        <v>1</v>
      </c>
      <c r="F326" s="47">
        <v>324</v>
      </c>
      <c r="G326">
        <f>SUMIF(Ventes!$D$3:$D$2500,Inventaire!$B326,Ventes!$E$3:$E$2500)</f>
        <v>0</v>
      </c>
      <c r="H326">
        <f t="shared" si="5"/>
        <v>1</v>
      </c>
    </row>
    <row r="327" spans="1:8" x14ac:dyDescent="0.25">
      <c r="A327" s="56">
        <v>1325</v>
      </c>
      <c r="B327" s="47" t="s">
        <v>1115</v>
      </c>
      <c r="C327" s="47" t="s">
        <v>426</v>
      </c>
      <c r="D327" s="47" t="s">
        <v>45</v>
      </c>
      <c r="E327" s="47">
        <v>1</v>
      </c>
      <c r="F327" s="47">
        <v>325</v>
      </c>
      <c r="G327">
        <f>SUMIF(Ventes!$D$3:$D$2500,Inventaire!$B327,Ventes!$E$3:$E$2500)</f>
        <v>0</v>
      </c>
      <c r="H327">
        <f t="shared" si="5"/>
        <v>1</v>
      </c>
    </row>
    <row r="328" spans="1:8" x14ac:dyDescent="0.25">
      <c r="A328" s="56">
        <v>1326</v>
      </c>
      <c r="B328" s="47" t="s">
        <v>1116</v>
      </c>
      <c r="C328" s="47" t="s">
        <v>427</v>
      </c>
      <c r="D328" s="47" t="s">
        <v>45</v>
      </c>
      <c r="E328" s="47">
        <v>1</v>
      </c>
      <c r="F328" s="47">
        <v>326</v>
      </c>
      <c r="G328">
        <f>SUMIF(Ventes!$D$3:$D$2500,Inventaire!$B328,Ventes!$E$3:$E$2500)</f>
        <v>0</v>
      </c>
      <c r="H328">
        <f t="shared" si="5"/>
        <v>1</v>
      </c>
    </row>
    <row r="329" spans="1:8" x14ac:dyDescent="0.25">
      <c r="A329" s="56">
        <v>1327</v>
      </c>
      <c r="B329" s="47" t="s">
        <v>1117</v>
      </c>
      <c r="C329" s="47" t="s">
        <v>428</v>
      </c>
      <c r="D329" s="47" t="s">
        <v>45</v>
      </c>
      <c r="E329" s="47">
        <v>1</v>
      </c>
      <c r="F329" s="47">
        <v>327</v>
      </c>
      <c r="G329">
        <f>SUMIF(Ventes!$D$3:$D$2500,Inventaire!$B329,Ventes!$E$3:$E$2500)</f>
        <v>0</v>
      </c>
      <c r="H329">
        <f t="shared" si="5"/>
        <v>1</v>
      </c>
    </row>
    <row r="330" spans="1:8" x14ac:dyDescent="0.25">
      <c r="A330" s="56">
        <v>1328</v>
      </c>
      <c r="B330" s="47" t="s">
        <v>1118</v>
      </c>
      <c r="C330" s="47" t="s">
        <v>429</v>
      </c>
      <c r="D330" s="47" t="s">
        <v>45</v>
      </c>
      <c r="E330" s="47">
        <v>1</v>
      </c>
      <c r="F330" s="47">
        <v>328</v>
      </c>
      <c r="G330">
        <f>SUMIF(Ventes!$D$3:$D$2500,Inventaire!$B330,Ventes!$E$3:$E$2500)</f>
        <v>0</v>
      </c>
      <c r="H330">
        <f t="shared" si="5"/>
        <v>1</v>
      </c>
    </row>
    <row r="331" spans="1:8" x14ac:dyDescent="0.25">
      <c r="A331" s="56">
        <v>1329</v>
      </c>
      <c r="B331" s="47" t="s">
        <v>1119</v>
      </c>
      <c r="C331" s="47" t="s">
        <v>430</v>
      </c>
      <c r="D331" s="47" t="s">
        <v>62</v>
      </c>
      <c r="E331" s="47">
        <v>3</v>
      </c>
      <c r="F331" s="47">
        <v>329</v>
      </c>
      <c r="G331">
        <f>SUMIF(Ventes!$D$3:$D$2500,Inventaire!$B331,Ventes!$E$3:$E$2500)</f>
        <v>0</v>
      </c>
      <c r="H331">
        <f t="shared" si="5"/>
        <v>3</v>
      </c>
    </row>
    <row r="332" spans="1:8" x14ac:dyDescent="0.25">
      <c r="A332" s="56">
        <v>1330</v>
      </c>
      <c r="B332" s="47" t="s">
        <v>1120</v>
      </c>
      <c r="C332" s="47" t="s">
        <v>431</v>
      </c>
      <c r="D332" s="47" t="s">
        <v>24</v>
      </c>
      <c r="E332" s="47">
        <v>1</v>
      </c>
      <c r="F332" s="47">
        <v>330</v>
      </c>
      <c r="G332">
        <f>SUMIF(Ventes!$D$3:$D$2500,Inventaire!$B332,Ventes!$E$3:$E$2500)</f>
        <v>0</v>
      </c>
      <c r="H332">
        <f t="shared" si="5"/>
        <v>1</v>
      </c>
    </row>
    <row r="333" spans="1:8" x14ac:dyDescent="0.25">
      <c r="A333" s="56">
        <v>1331</v>
      </c>
      <c r="B333" s="47" t="s">
        <v>1121</v>
      </c>
      <c r="C333" s="47" t="s">
        <v>432</v>
      </c>
      <c r="D333" s="47" t="s">
        <v>24</v>
      </c>
      <c r="E333" s="47">
        <v>1</v>
      </c>
      <c r="F333" s="47">
        <v>331</v>
      </c>
      <c r="G333">
        <f>SUMIF(Ventes!$D$3:$D$2500,Inventaire!$B333,Ventes!$E$3:$E$2500)</f>
        <v>0</v>
      </c>
      <c r="H333">
        <f t="shared" si="5"/>
        <v>1</v>
      </c>
    </row>
    <row r="334" spans="1:8" x14ac:dyDescent="0.25">
      <c r="A334" s="56">
        <v>1332</v>
      </c>
      <c r="B334" s="47" t="s">
        <v>1122</v>
      </c>
      <c r="C334" s="47" t="s">
        <v>433</v>
      </c>
      <c r="D334" s="47" t="s">
        <v>24</v>
      </c>
      <c r="E334" s="47">
        <v>1</v>
      </c>
      <c r="F334" s="47">
        <v>332</v>
      </c>
      <c r="G334">
        <f>SUMIF(Ventes!$D$3:$D$2500,Inventaire!$B334,Ventes!$E$3:$E$2500)</f>
        <v>0</v>
      </c>
      <c r="H334">
        <f t="shared" si="5"/>
        <v>1</v>
      </c>
    </row>
    <row r="335" spans="1:8" x14ac:dyDescent="0.25">
      <c r="A335" s="56">
        <v>1333</v>
      </c>
      <c r="B335" s="47" t="s">
        <v>1123</v>
      </c>
      <c r="C335" s="47" t="s">
        <v>434</v>
      </c>
      <c r="D335" s="47" t="s">
        <v>23</v>
      </c>
      <c r="E335" s="47">
        <v>1</v>
      </c>
      <c r="F335" s="47">
        <v>333</v>
      </c>
      <c r="G335">
        <f>SUMIF(Ventes!$D$3:$D$2500,Inventaire!$B335,Ventes!$E$3:$E$2500)</f>
        <v>0</v>
      </c>
      <c r="H335">
        <f t="shared" si="5"/>
        <v>1</v>
      </c>
    </row>
    <row r="336" spans="1:8" x14ac:dyDescent="0.25">
      <c r="A336" s="56">
        <v>1334</v>
      </c>
      <c r="B336" s="47" t="s">
        <v>1124</v>
      </c>
      <c r="C336" s="47" t="s">
        <v>435</v>
      </c>
      <c r="D336" s="47" t="s">
        <v>22</v>
      </c>
      <c r="E336" s="47">
        <v>1</v>
      </c>
      <c r="F336" s="47">
        <v>334</v>
      </c>
      <c r="G336">
        <f>SUMIF(Ventes!$D$3:$D$2500,Inventaire!$B336,Ventes!$E$3:$E$2500)</f>
        <v>0</v>
      </c>
      <c r="H336">
        <f t="shared" si="5"/>
        <v>1</v>
      </c>
    </row>
    <row r="337" spans="1:8" x14ac:dyDescent="0.25">
      <c r="A337" s="56">
        <v>1335</v>
      </c>
      <c r="B337" s="47" t="s">
        <v>1125</v>
      </c>
      <c r="C337" s="47" t="s">
        <v>436</v>
      </c>
      <c r="D337" s="47" t="s">
        <v>30</v>
      </c>
      <c r="E337" s="47">
        <v>1</v>
      </c>
      <c r="F337" s="47">
        <v>335</v>
      </c>
      <c r="G337">
        <f>SUMIF(Ventes!$D$3:$D$2500,Inventaire!$B337,Ventes!$E$3:$E$2500)</f>
        <v>0</v>
      </c>
      <c r="H337">
        <f t="shared" si="5"/>
        <v>1</v>
      </c>
    </row>
    <row r="338" spans="1:8" x14ac:dyDescent="0.25">
      <c r="A338" s="56">
        <v>1336</v>
      </c>
      <c r="B338" s="47" t="s">
        <v>1126</v>
      </c>
      <c r="C338" s="47" t="s">
        <v>437</v>
      </c>
      <c r="D338" s="47" t="s">
        <v>30</v>
      </c>
      <c r="E338" s="47">
        <v>1</v>
      </c>
      <c r="F338" s="47">
        <v>336</v>
      </c>
      <c r="G338">
        <f>SUMIF(Ventes!$D$3:$D$2500,Inventaire!$B338,Ventes!$E$3:$E$2500)</f>
        <v>0</v>
      </c>
      <c r="H338">
        <f t="shared" si="5"/>
        <v>1</v>
      </c>
    </row>
    <row r="339" spans="1:8" x14ac:dyDescent="0.25">
      <c r="A339" s="56">
        <v>1337</v>
      </c>
      <c r="B339" s="47" t="s">
        <v>1127</v>
      </c>
      <c r="C339" s="47" t="s">
        <v>438</v>
      </c>
      <c r="D339" s="47" t="s">
        <v>30</v>
      </c>
      <c r="E339" s="47">
        <v>1</v>
      </c>
      <c r="F339" s="47">
        <v>337</v>
      </c>
      <c r="G339">
        <f>SUMIF(Ventes!$D$3:$D$2500,Inventaire!$B339,Ventes!$E$3:$E$2500)</f>
        <v>0</v>
      </c>
      <c r="H339">
        <f t="shared" si="5"/>
        <v>1</v>
      </c>
    </row>
    <row r="340" spans="1:8" x14ac:dyDescent="0.25">
      <c r="A340" s="56">
        <v>1338</v>
      </c>
      <c r="B340" s="47" t="s">
        <v>1128</v>
      </c>
      <c r="C340" s="47" t="s">
        <v>439</v>
      </c>
      <c r="D340" s="47" t="s">
        <v>30</v>
      </c>
      <c r="E340" s="47">
        <v>1</v>
      </c>
      <c r="F340" s="47">
        <v>338</v>
      </c>
      <c r="G340">
        <f>SUMIF(Ventes!$D$3:$D$2500,Inventaire!$B340,Ventes!$E$3:$E$2500)</f>
        <v>0</v>
      </c>
      <c r="H340">
        <f t="shared" si="5"/>
        <v>1</v>
      </c>
    </row>
    <row r="341" spans="1:8" x14ac:dyDescent="0.25">
      <c r="A341" s="56">
        <v>1339</v>
      </c>
      <c r="B341" s="47" t="s">
        <v>1129</v>
      </c>
      <c r="C341" s="47" t="s">
        <v>440</v>
      </c>
      <c r="D341" s="47" t="s">
        <v>30</v>
      </c>
      <c r="E341" s="47">
        <v>1</v>
      </c>
      <c r="F341" s="47">
        <v>339</v>
      </c>
      <c r="G341">
        <f>SUMIF(Ventes!$D$3:$D$2500,Inventaire!$B341,Ventes!$E$3:$E$2500)</f>
        <v>0</v>
      </c>
      <c r="H341">
        <f t="shared" si="5"/>
        <v>1</v>
      </c>
    </row>
    <row r="342" spans="1:8" x14ac:dyDescent="0.25">
      <c r="A342" s="56">
        <v>1340</v>
      </c>
      <c r="B342" s="47" t="s">
        <v>1130</v>
      </c>
      <c r="C342" s="47" t="s">
        <v>441</v>
      </c>
      <c r="D342" s="47" t="s">
        <v>30</v>
      </c>
      <c r="E342" s="47">
        <v>1</v>
      </c>
      <c r="F342" s="47">
        <v>340</v>
      </c>
      <c r="G342">
        <f>SUMIF(Ventes!$D$3:$D$2500,Inventaire!$B342,Ventes!$E$3:$E$2500)</f>
        <v>0</v>
      </c>
      <c r="H342">
        <f t="shared" si="5"/>
        <v>1</v>
      </c>
    </row>
    <row r="343" spans="1:8" x14ac:dyDescent="0.25">
      <c r="A343" s="56">
        <v>1341</v>
      </c>
      <c r="B343" s="47" t="s">
        <v>1131</v>
      </c>
      <c r="C343" s="47" t="s">
        <v>442</v>
      </c>
      <c r="D343" s="47" t="s">
        <v>30</v>
      </c>
      <c r="E343" s="47">
        <v>1</v>
      </c>
      <c r="F343" s="47">
        <v>341</v>
      </c>
      <c r="G343">
        <f>SUMIF(Ventes!$D$3:$D$2500,Inventaire!$B343,Ventes!$E$3:$E$2500)</f>
        <v>0</v>
      </c>
      <c r="H343">
        <f t="shared" si="5"/>
        <v>1</v>
      </c>
    </row>
    <row r="344" spans="1:8" x14ac:dyDescent="0.25">
      <c r="A344" s="56">
        <v>1342</v>
      </c>
      <c r="B344" s="47" t="s">
        <v>1132</v>
      </c>
      <c r="C344" s="47" t="s">
        <v>443</v>
      </c>
      <c r="D344" s="47" t="s">
        <v>30</v>
      </c>
      <c r="E344" s="47">
        <v>1</v>
      </c>
      <c r="F344" s="47">
        <v>342</v>
      </c>
      <c r="G344">
        <f>SUMIF(Ventes!$D$3:$D$2500,Inventaire!$B344,Ventes!$E$3:$E$2500)</f>
        <v>0</v>
      </c>
      <c r="H344">
        <f t="shared" si="5"/>
        <v>1</v>
      </c>
    </row>
    <row r="345" spans="1:8" x14ac:dyDescent="0.25">
      <c r="A345" s="56">
        <v>1343</v>
      </c>
      <c r="B345" s="47" t="s">
        <v>1133</v>
      </c>
      <c r="C345" s="47" t="s">
        <v>444</v>
      </c>
      <c r="D345" s="47" t="s">
        <v>30</v>
      </c>
      <c r="E345" s="47">
        <v>1</v>
      </c>
      <c r="F345" s="47">
        <v>343</v>
      </c>
      <c r="G345">
        <f>SUMIF(Ventes!$D$3:$D$2500,Inventaire!$B345,Ventes!$E$3:$E$2500)</f>
        <v>0</v>
      </c>
      <c r="H345">
        <f t="shared" si="5"/>
        <v>1</v>
      </c>
    </row>
    <row r="346" spans="1:8" x14ac:dyDescent="0.25">
      <c r="A346" s="56">
        <v>1344</v>
      </c>
      <c r="B346" s="47" t="s">
        <v>1134</v>
      </c>
      <c r="C346" s="47" t="s">
        <v>445</v>
      </c>
      <c r="D346" s="47" t="s">
        <v>30</v>
      </c>
      <c r="E346" s="47">
        <v>1</v>
      </c>
      <c r="F346" s="47">
        <v>344</v>
      </c>
      <c r="G346">
        <f>SUMIF(Ventes!$D$3:$D$2500,Inventaire!$B346,Ventes!$E$3:$E$2500)</f>
        <v>0</v>
      </c>
      <c r="H346">
        <f t="shared" si="5"/>
        <v>1</v>
      </c>
    </row>
    <row r="347" spans="1:8" x14ac:dyDescent="0.25">
      <c r="A347" s="56">
        <v>1345</v>
      </c>
      <c r="B347" s="47" t="s">
        <v>1135</v>
      </c>
      <c r="C347" s="47" t="s">
        <v>446</v>
      </c>
      <c r="D347" s="47" t="s">
        <v>29</v>
      </c>
      <c r="E347" s="47">
        <v>1</v>
      </c>
      <c r="F347" s="47">
        <v>345</v>
      </c>
      <c r="G347">
        <f>SUMIF(Ventes!$D$3:$D$2500,Inventaire!$B347,Ventes!$E$3:$E$2500)</f>
        <v>0</v>
      </c>
      <c r="H347">
        <f t="shared" si="5"/>
        <v>1</v>
      </c>
    </row>
    <row r="348" spans="1:8" x14ac:dyDescent="0.25">
      <c r="A348" s="56">
        <v>1346</v>
      </c>
      <c r="B348" s="47" t="s">
        <v>1136</v>
      </c>
      <c r="C348" s="47" t="s">
        <v>447</v>
      </c>
      <c r="D348" s="47" t="s">
        <v>29</v>
      </c>
      <c r="E348" s="47">
        <v>1</v>
      </c>
      <c r="F348" s="47">
        <v>346</v>
      </c>
      <c r="G348">
        <f>SUMIF(Ventes!$D$3:$D$2500,Inventaire!$B348,Ventes!$E$3:$E$2500)</f>
        <v>0</v>
      </c>
      <c r="H348">
        <f t="shared" si="5"/>
        <v>1</v>
      </c>
    </row>
    <row r="349" spans="1:8" x14ac:dyDescent="0.25">
      <c r="A349" s="56">
        <v>1347</v>
      </c>
      <c r="B349" s="47" t="s">
        <v>1137</v>
      </c>
      <c r="C349" s="47" t="s">
        <v>448</v>
      </c>
      <c r="D349" s="47" t="s">
        <v>39</v>
      </c>
      <c r="E349" s="47">
        <v>1</v>
      </c>
      <c r="F349" s="47">
        <v>347</v>
      </c>
      <c r="G349">
        <f>SUMIF(Ventes!$D$3:$D$2500,Inventaire!$B349,Ventes!$E$3:$E$2500)</f>
        <v>0</v>
      </c>
      <c r="H349">
        <f t="shared" si="5"/>
        <v>1</v>
      </c>
    </row>
    <row r="350" spans="1:8" x14ac:dyDescent="0.25">
      <c r="A350" s="56">
        <v>1348</v>
      </c>
      <c r="B350" s="47" t="s">
        <v>1138</v>
      </c>
      <c r="C350" s="47" t="s">
        <v>449</v>
      </c>
      <c r="D350" s="47" t="s">
        <v>39</v>
      </c>
      <c r="E350" s="47">
        <v>1</v>
      </c>
      <c r="F350" s="47">
        <v>348</v>
      </c>
      <c r="G350">
        <f>SUMIF(Ventes!$D$3:$D$2500,Inventaire!$B350,Ventes!$E$3:$E$2500)</f>
        <v>0</v>
      </c>
      <c r="H350">
        <f t="shared" si="5"/>
        <v>1</v>
      </c>
    </row>
    <row r="351" spans="1:8" x14ac:dyDescent="0.25">
      <c r="A351" s="56">
        <v>1349</v>
      </c>
      <c r="B351" s="47" t="s">
        <v>1139</v>
      </c>
      <c r="C351" s="47" t="s">
        <v>450</v>
      </c>
      <c r="D351" s="47" t="s">
        <v>39</v>
      </c>
      <c r="E351" s="47">
        <v>1</v>
      </c>
      <c r="F351" s="47">
        <v>349</v>
      </c>
      <c r="G351">
        <f>SUMIF(Ventes!$D$3:$D$2500,Inventaire!$B351,Ventes!$E$3:$E$2500)</f>
        <v>0</v>
      </c>
      <c r="H351">
        <f t="shared" si="5"/>
        <v>1</v>
      </c>
    </row>
    <row r="352" spans="1:8" x14ac:dyDescent="0.25">
      <c r="A352" s="56">
        <v>1350</v>
      </c>
      <c r="B352" s="47" t="s">
        <v>1140</v>
      </c>
      <c r="C352" s="47" t="s">
        <v>451</v>
      </c>
      <c r="D352" s="47" t="s">
        <v>47</v>
      </c>
      <c r="E352" s="47">
        <v>1</v>
      </c>
      <c r="F352" s="47">
        <v>350</v>
      </c>
      <c r="G352">
        <f>SUMIF(Ventes!$D$3:$D$2500,Inventaire!$B352,Ventes!$E$3:$E$2500)</f>
        <v>0</v>
      </c>
      <c r="H352">
        <f t="shared" si="5"/>
        <v>1</v>
      </c>
    </row>
    <row r="353" spans="1:8" x14ac:dyDescent="0.25">
      <c r="A353" s="56">
        <v>1351</v>
      </c>
      <c r="B353" s="47" t="s">
        <v>1141</v>
      </c>
      <c r="C353" s="47" t="s">
        <v>452</v>
      </c>
      <c r="D353" s="47" t="s">
        <v>28</v>
      </c>
      <c r="E353" s="47">
        <v>2</v>
      </c>
      <c r="F353" s="47">
        <v>351</v>
      </c>
      <c r="G353">
        <f>SUMIF(Ventes!$D$3:$D$2500,Inventaire!$B353,Ventes!$E$3:$E$2500)</f>
        <v>0</v>
      </c>
      <c r="H353">
        <f t="shared" si="5"/>
        <v>2</v>
      </c>
    </row>
    <row r="354" spans="1:8" x14ac:dyDescent="0.25">
      <c r="A354" s="56">
        <v>1352</v>
      </c>
      <c r="B354" s="47" t="s">
        <v>1142</v>
      </c>
      <c r="C354" s="47" t="s">
        <v>453</v>
      </c>
      <c r="D354" s="47" t="s">
        <v>29</v>
      </c>
      <c r="E354" s="47">
        <v>2</v>
      </c>
      <c r="F354" s="47">
        <v>352</v>
      </c>
      <c r="G354">
        <f>SUMIF(Ventes!$D$3:$D$2500,Inventaire!$B354,Ventes!$E$3:$E$2500)</f>
        <v>0</v>
      </c>
      <c r="H354">
        <f t="shared" si="5"/>
        <v>2</v>
      </c>
    </row>
    <row r="355" spans="1:8" x14ac:dyDescent="0.25">
      <c r="A355" s="56">
        <v>1353</v>
      </c>
      <c r="B355" s="47" t="s">
        <v>1143</v>
      </c>
      <c r="C355" s="47" t="s">
        <v>454</v>
      </c>
      <c r="D355" s="47" t="s">
        <v>49</v>
      </c>
      <c r="E355" s="47">
        <v>1</v>
      </c>
      <c r="F355" s="47">
        <v>353</v>
      </c>
      <c r="G355">
        <f>SUMIF(Ventes!$D$3:$D$2500,Inventaire!$B355,Ventes!$E$3:$E$2500)</f>
        <v>0</v>
      </c>
      <c r="H355">
        <f t="shared" si="5"/>
        <v>1</v>
      </c>
    </row>
    <row r="356" spans="1:8" x14ac:dyDescent="0.25">
      <c r="A356" s="56">
        <v>1354</v>
      </c>
      <c r="B356" s="47" t="s">
        <v>1144</v>
      </c>
      <c r="C356" s="47" t="s">
        <v>455</v>
      </c>
      <c r="D356" s="47" t="s">
        <v>24</v>
      </c>
      <c r="E356" s="47">
        <v>2</v>
      </c>
      <c r="F356" s="47">
        <v>354</v>
      </c>
      <c r="G356">
        <f>SUMIF(Ventes!$D$3:$D$2500,Inventaire!$B356,Ventes!$E$3:$E$2500)</f>
        <v>0</v>
      </c>
      <c r="H356">
        <f t="shared" si="5"/>
        <v>2</v>
      </c>
    </row>
    <row r="357" spans="1:8" x14ac:dyDescent="0.25">
      <c r="A357" s="56">
        <v>1355</v>
      </c>
      <c r="B357" s="47" t="s">
        <v>1145</v>
      </c>
      <c r="C357" s="47" t="s">
        <v>456</v>
      </c>
      <c r="D357" s="47" t="s">
        <v>63</v>
      </c>
      <c r="E357" s="47">
        <v>5</v>
      </c>
      <c r="F357" s="47">
        <v>355</v>
      </c>
      <c r="G357">
        <f>SUMIF(Ventes!$D$3:$D$2500,Inventaire!$B357,Ventes!$E$3:$E$2500)</f>
        <v>0</v>
      </c>
      <c r="H357">
        <f t="shared" si="5"/>
        <v>5</v>
      </c>
    </row>
    <row r="358" spans="1:8" x14ac:dyDescent="0.25">
      <c r="A358" s="56">
        <v>1356</v>
      </c>
      <c r="B358" s="47" t="s">
        <v>1146</v>
      </c>
      <c r="C358" s="47" t="s">
        <v>457</v>
      </c>
      <c r="D358" s="47" t="s">
        <v>64</v>
      </c>
      <c r="E358" s="47">
        <v>1</v>
      </c>
      <c r="F358" s="47">
        <v>356</v>
      </c>
      <c r="G358">
        <f>SUMIF(Ventes!$D$3:$D$2500,Inventaire!$B358,Ventes!$E$3:$E$2500)</f>
        <v>0</v>
      </c>
      <c r="H358">
        <f t="shared" si="5"/>
        <v>1</v>
      </c>
    </row>
    <row r="359" spans="1:8" x14ac:dyDescent="0.25">
      <c r="A359" s="56">
        <v>1357</v>
      </c>
      <c r="B359" s="47" t="s">
        <v>1147</v>
      </c>
      <c r="C359" s="47" t="s">
        <v>458</v>
      </c>
      <c r="D359" s="47" t="s">
        <v>64</v>
      </c>
      <c r="E359" s="47">
        <v>1</v>
      </c>
      <c r="F359" s="47">
        <v>357</v>
      </c>
      <c r="G359">
        <f>SUMIF(Ventes!$D$3:$D$2500,Inventaire!$B359,Ventes!$E$3:$E$2500)</f>
        <v>0</v>
      </c>
      <c r="H359">
        <f t="shared" si="5"/>
        <v>1</v>
      </c>
    </row>
    <row r="360" spans="1:8" x14ac:dyDescent="0.25">
      <c r="A360" s="56">
        <v>1358</v>
      </c>
      <c r="B360" s="47" t="s">
        <v>1148</v>
      </c>
      <c r="C360" s="47" t="s">
        <v>459</v>
      </c>
      <c r="D360" s="47" t="s">
        <v>64</v>
      </c>
      <c r="E360" s="47">
        <v>1</v>
      </c>
      <c r="F360" s="47">
        <v>358</v>
      </c>
      <c r="G360">
        <f>SUMIF(Ventes!$D$3:$D$2500,Inventaire!$B360,Ventes!$E$3:$E$2500)</f>
        <v>0</v>
      </c>
      <c r="H360">
        <f t="shared" si="5"/>
        <v>1</v>
      </c>
    </row>
    <row r="361" spans="1:8" x14ac:dyDescent="0.25">
      <c r="A361" s="56">
        <v>1359</v>
      </c>
      <c r="B361" s="47" t="s">
        <v>1149</v>
      </c>
      <c r="C361" s="47" t="s">
        <v>460</v>
      </c>
      <c r="D361" s="47" t="s">
        <v>64</v>
      </c>
      <c r="E361" s="47">
        <v>1</v>
      </c>
      <c r="F361" s="47">
        <v>359</v>
      </c>
      <c r="G361">
        <f>SUMIF(Ventes!$D$3:$D$2500,Inventaire!$B361,Ventes!$E$3:$E$2500)</f>
        <v>0</v>
      </c>
      <c r="H361">
        <f t="shared" si="5"/>
        <v>1</v>
      </c>
    </row>
    <row r="362" spans="1:8" x14ac:dyDescent="0.25">
      <c r="A362" s="56">
        <v>1360</v>
      </c>
      <c r="B362" s="47" t="s">
        <v>1150</v>
      </c>
      <c r="C362" s="47" t="s">
        <v>461</v>
      </c>
      <c r="D362" s="47" t="s">
        <v>64</v>
      </c>
      <c r="E362" s="47">
        <v>1</v>
      </c>
      <c r="F362" s="47">
        <v>360</v>
      </c>
      <c r="G362">
        <f>SUMIF(Ventes!$D$3:$D$2500,Inventaire!$B362,Ventes!$E$3:$E$2500)</f>
        <v>0</v>
      </c>
      <c r="H362">
        <f t="shared" si="5"/>
        <v>1</v>
      </c>
    </row>
    <row r="363" spans="1:8" x14ac:dyDescent="0.25">
      <c r="A363" s="56">
        <v>1361</v>
      </c>
      <c r="B363" s="47" t="s">
        <v>1151</v>
      </c>
      <c r="C363" s="47" t="s">
        <v>462</v>
      </c>
      <c r="D363" s="47" t="s">
        <v>64</v>
      </c>
      <c r="E363" s="47">
        <v>1</v>
      </c>
      <c r="F363" s="47">
        <v>361</v>
      </c>
      <c r="G363">
        <f>SUMIF(Ventes!$D$3:$D$2500,Inventaire!$B363,Ventes!$E$3:$E$2500)</f>
        <v>0</v>
      </c>
      <c r="H363">
        <f t="shared" si="5"/>
        <v>1</v>
      </c>
    </row>
    <row r="364" spans="1:8" x14ac:dyDescent="0.25">
      <c r="A364" s="56">
        <v>1362</v>
      </c>
      <c r="B364" s="47" t="s">
        <v>1152</v>
      </c>
      <c r="C364" s="47" t="s">
        <v>463</v>
      </c>
      <c r="D364" s="47" t="s">
        <v>64</v>
      </c>
      <c r="E364" s="47">
        <v>1</v>
      </c>
      <c r="F364" s="47">
        <v>362</v>
      </c>
      <c r="G364">
        <f>SUMIF(Ventes!$D$3:$D$2500,Inventaire!$B364,Ventes!$E$3:$E$2500)</f>
        <v>0</v>
      </c>
      <c r="H364">
        <f t="shared" si="5"/>
        <v>1</v>
      </c>
    </row>
    <row r="365" spans="1:8" x14ac:dyDescent="0.25">
      <c r="A365" s="56">
        <v>1363</v>
      </c>
      <c r="B365" s="47" t="s">
        <v>1153</v>
      </c>
      <c r="C365" s="47" t="s">
        <v>464</v>
      </c>
      <c r="D365" s="47" t="s">
        <v>64</v>
      </c>
      <c r="E365" s="47">
        <v>1</v>
      </c>
      <c r="F365" s="47">
        <v>363</v>
      </c>
      <c r="G365">
        <f>SUMIF(Ventes!$D$3:$D$2500,Inventaire!$B365,Ventes!$E$3:$E$2500)</f>
        <v>0</v>
      </c>
      <c r="H365">
        <f t="shared" si="5"/>
        <v>1</v>
      </c>
    </row>
    <row r="366" spans="1:8" x14ac:dyDescent="0.25">
      <c r="A366" s="56">
        <v>1364</v>
      </c>
      <c r="B366" s="47" t="s">
        <v>1154</v>
      </c>
      <c r="C366" s="47" t="s">
        <v>465</v>
      </c>
      <c r="D366" s="47" t="s">
        <v>22</v>
      </c>
      <c r="E366" s="47">
        <v>1</v>
      </c>
      <c r="F366" s="47">
        <v>364</v>
      </c>
      <c r="G366">
        <f>SUMIF(Ventes!$D$3:$D$2500,Inventaire!$B366,Ventes!$E$3:$E$2500)</f>
        <v>0</v>
      </c>
      <c r="H366">
        <f t="shared" si="5"/>
        <v>1</v>
      </c>
    </row>
    <row r="367" spans="1:8" x14ac:dyDescent="0.25">
      <c r="A367" s="56">
        <v>1365</v>
      </c>
      <c r="B367" s="47" t="s">
        <v>1155</v>
      </c>
      <c r="C367" s="47" t="s">
        <v>466</v>
      </c>
      <c r="D367" s="47" t="s">
        <v>22</v>
      </c>
      <c r="E367" s="47">
        <v>1</v>
      </c>
      <c r="F367" s="47">
        <v>365</v>
      </c>
      <c r="G367">
        <f>SUMIF(Ventes!$D$3:$D$2500,Inventaire!$B367,Ventes!$E$3:$E$2500)</f>
        <v>0</v>
      </c>
      <c r="H367">
        <f t="shared" si="5"/>
        <v>1</v>
      </c>
    </row>
    <row r="368" spans="1:8" x14ac:dyDescent="0.25">
      <c r="A368" s="56">
        <v>1366</v>
      </c>
      <c r="B368" s="47" t="s">
        <v>1156</v>
      </c>
      <c r="C368" s="47" t="s">
        <v>467</v>
      </c>
      <c r="D368" s="47" t="s">
        <v>65</v>
      </c>
      <c r="E368" s="47">
        <v>1</v>
      </c>
      <c r="F368" s="47">
        <v>366</v>
      </c>
      <c r="G368">
        <f>SUMIF(Ventes!$D$3:$D$2500,Inventaire!$B368,Ventes!$E$3:$E$2500)</f>
        <v>0</v>
      </c>
      <c r="H368">
        <f t="shared" si="5"/>
        <v>1</v>
      </c>
    </row>
    <row r="369" spans="1:8" x14ac:dyDescent="0.25">
      <c r="A369" s="56">
        <v>1367</v>
      </c>
      <c r="B369" s="47" t="s">
        <v>1157</v>
      </c>
      <c r="C369" s="47" t="s">
        <v>468</v>
      </c>
      <c r="D369" s="47" t="s">
        <v>66</v>
      </c>
      <c r="E369" s="47">
        <v>1</v>
      </c>
      <c r="F369" s="47">
        <v>367</v>
      </c>
      <c r="G369">
        <f>SUMIF(Ventes!$D$3:$D$2500,Inventaire!$B369,Ventes!$E$3:$E$2500)</f>
        <v>0</v>
      </c>
      <c r="H369">
        <f t="shared" si="5"/>
        <v>1</v>
      </c>
    </row>
    <row r="370" spans="1:8" x14ac:dyDescent="0.25">
      <c r="A370" s="56">
        <v>1368</v>
      </c>
      <c r="B370" s="47" t="s">
        <v>1158</v>
      </c>
      <c r="C370" s="47" t="s">
        <v>469</v>
      </c>
      <c r="D370" s="47" t="s">
        <v>26</v>
      </c>
      <c r="E370" s="47">
        <v>5</v>
      </c>
      <c r="F370" s="47">
        <v>368</v>
      </c>
      <c r="G370">
        <f>SUMIF(Ventes!$D$3:$D$2500,Inventaire!$B370,Ventes!$E$3:$E$2500)</f>
        <v>0</v>
      </c>
      <c r="H370">
        <f t="shared" si="5"/>
        <v>5</v>
      </c>
    </row>
    <row r="371" spans="1:8" x14ac:dyDescent="0.25">
      <c r="A371" s="56">
        <v>1369</v>
      </c>
      <c r="B371" s="47" t="s">
        <v>1159</v>
      </c>
      <c r="C371" s="47" t="s">
        <v>470</v>
      </c>
      <c r="D371" s="47" t="s">
        <v>28</v>
      </c>
      <c r="E371" s="47">
        <v>1</v>
      </c>
      <c r="F371" s="47">
        <v>369</v>
      </c>
      <c r="G371">
        <f>SUMIF(Ventes!$D$3:$D$2500,Inventaire!$B371,Ventes!$E$3:$E$2500)</f>
        <v>0</v>
      </c>
      <c r="H371">
        <f t="shared" si="5"/>
        <v>1</v>
      </c>
    </row>
    <row r="372" spans="1:8" x14ac:dyDescent="0.25">
      <c r="A372" s="56">
        <v>1370</v>
      </c>
      <c r="B372" s="47" t="s">
        <v>1160</v>
      </c>
      <c r="C372" s="47" t="s">
        <v>471</v>
      </c>
      <c r="D372" s="47" t="s">
        <v>34</v>
      </c>
      <c r="E372" s="47">
        <v>3</v>
      </c>
      <c r="F372" s="47">
        <v>370</v>
      </c>
      <c r="G372">
        <f>SUMIF(Ventes!$D$3:$D$2500,Inventaire!$B372,Ventes!$E$3:$E$2500)</f>
        <v>0</v>
      </c>
      <c r="H372">
        <f t="shared" si="5"/>
        <v>3</v>
      </c>
    </row>
    <row r="373" spans="1:8" x14ac:dyDescent="0.25">
      <c r="A373" s="56">
        <v>1371</v>
      </c>
      <c r="B373" s="47" t="s">
        <v>1161</v>
      </c>
      <c r="C373" s="47" t="s">
        <v>472</v>
      </c>
      <c r="D373" s="47" t="s">
        <v>34</v>
      </c>
      <c r="E373" s="47">
        <v>3</v>
      </c>
      <c r="F373" s="47">
        <v>371</v>
      </c>
      <c r="G373">
        <f>SUMIF(Ventes!$D$3:$D$2500,Inventaire!$B373,Ventes!$E$3:$E$2500)</f>
        <v>0</v>
      </c>
      <c r="H373">
        <f t="shared" si="5"/>
        <v>3</v>
      </c>
    </row>
    <row r="374" spans="1:8" x14ac:dyDescent="0.25">
      <c r="A374" s="56">
        <v>1372</v>
      </c>
      <c r="B374" s="47" t="s">
        <v>1162</v>
      </c>
      <c r="C374" s="47" t="s">
        <v>473</v>
      </c>
      <c r="D374" s="47" t="s">
        <v>34</v>
      </c>
      <c r="E374" s="47">
        <v>3</v>
      </c>
      <c r="F374" s="47">
        <v>372</v>
      </c>
      <c r="G374">
        <f>SUMIF(Ventes!$D$3:$D$2500,Inventaire!$B374,Ventes!$E$3:$E$2500)</f>
        <v>0</v>
      </c>
      <c r="H374">
        <f t="shared" si="5"/>
        <v>3</v>
      </c>
    </row>
    <row r="375" spans="1:8" x14ac:dyDescent="0.25">
      <c r="A375" s="56">
        <v>1373</v>
      </c>
      <c r="B375" s="47" t="s">
        <v>1163</v>
      </c>
      <c r="C375" s="47" t="s">
        <v>474</v>
      </c>
      <c r="D375" s="47" t="s">
        <v>39</v>
      </c>
      <c r="E375" s="47">
        <v>2</v>
      </c>
      <c r="F375" s="47">
        <v>373</v>
      </c>
      <c r="G375">
        <f>SUMIF(Ventes!$D$3:$D$2500,Inventaire!$B375,Ventes!$E$3:$E$2500)</f>
        <v>0</v>
      </c>
      <c r="H375">
        <f t="shared" si="5"/>
        <v>2</v>
      </c>
    </row>
    <row r="376" spans="1:8" x14ac:dyDescent="0.25">
      <c r="A376" s="56">
        <v>1374</v>
      </c>
      <c r="B376" s="47" t="s">
        <v>1164</v>
      </c>
      <c r="C376" s="47" t="s">
        <v>475</v>
      </c>
      <c r="D376" s="47" t="s">
        <v>39</v>
      </c>
      <c r="E376" s="47">
        <v>2</v>
      </c>
      <c r="F376" s="47">
        <v>374</v>
      </c>
      <c r="G376">
        <f>SUMIF(Ventes!$D$3:$D$2500,Inventaire!$B376,Ventes!$E$3:$E$2500)</f>
        <v>0</v>
      </c>
      <c r="H376">
        <f t="shared" si="5"/>
        <v>2</v>
      </c>
    </row>
    <row r="377" spans="1:8" x14ac:dyDescent="0.25">
      <c r="A377" s="56">
        <v>1375</v>
      </c>
      <c r="B377" s="47" t="s">
        <v>1165</v>
      </c>
      <c r="C377" s="47" t="s">
        <v>476</v>
      </c>
      <c r="D377" s="47" t="s">
        <v>39</v>
      </c>
      <c r="E377" s="47">
        <v>2</v>
      </c>
      <c r="F377" s="47">
        <v>375</v>
      </c>
      <c r="G377">
        <f>SUMIF(Ventes!$D$3:$D$2500,Inventaire!$B377,Ventes!$E$3:$E$2500)</f>
        <v>0</v>
      </c>
      <c r="H377">
        <f t="shared" si="5"/>
        <v>2</v>
      </c>
    </row>
    <row r="378" spans="1:8" x14ac:dyDescent="0.25">
      <c r="A378" s="56">
        <v>1376</v>
      </c>
      <c r="B378" s="47" t="s">
        <v>1166</v>
      </c>
      <c r="C378" s="47" t="s">
        <v>477</v>
      </c>
      <c r="D378" s="47" t="s">
        <v>39</v>
      </c>
      <c r="E378" s="47">
        <v>2</v>
      </c>
      <c r="F378" s="47">
        <v>376</v>
      </c>
      <c r="G378">
        <f>SUMIF(Ventes!$D$3:$D$2500,Inventaire!$B378,Ventes!$E$3:$E$2500)</f>
        <v>0</v>
      </c>
      <c r="H378">
        <f t="shared" si="5"/>
        <v>2</v>
      </c>
    </row>
    <row r="379" spans="1:8" x14ac:dyDescent="0.25">
      <c r="A379" s="56">
        <v>1377</v>
      </c>
      <c r="B379" s="47" t="s">
        <v>1167</v>
      </c>
      <c r="C379" s="47" t="s">
        <v>478</v>
      </c>
      <c r="D379" s="47" t="s">
        <v>39</v>
      </c>
      <c r="E379" s="47">
        <v>2</v>
      </c>
      <c r="F379" s="47">
        <v>377</v>
      </c>
      <c r="G379">
        <f>SUMIF(Ventes!$D$3:$D$2500,Inventaire!$B379,Ventes!$E$3:$E$2500)</f>
        <v>0</v>
      </c>
      <c r="H379">
        <f t="shared" si="5"/>
        <v>2</v>
      </c>
    </row>
    <row r="380" spans="1:8" x14ac:dyDescent="0.25">
      <c r="A380" s="56">
        <v>1378</v>
      </c>
      <c r="B380" s="47" t="s">
        <v>1168</v>
      </c>
      <c r="C380" s="47" t="s">
        <v>479</v>
      </c>
      <c r="D380" s="47" t="s">
        <v>39</v>
      </c>
      <c r="E380" s="47">
        <v>2</v>
      </c>
      <c r="F380" s="47">
        <v>378</v>
      </c>
      <c r="G380">
        <f>SUMIF(Ventes!$D$3:$D$2500,Inventaire!$B380,Ventes!$E$3:$E$2500)</f>
        <v>0</v>
      </c>
      <c r="H380">
        <f t="shared" si="5"/>
        <v>2</v>
      </c>
    </row>
    <row r="381" spans="1:8" x14ac:dyDescent="0.25">
      <c r="A381" s="56">
        <v>1379</v>
      </c>
      <c r="B381" s="47" t="s">
        <v>1169</v>
      </c>
      <c r="C381" s="47" t="s">
        <v>480</v>
      </c>
      <c r="D381" s="47" t="s">
        <v>39</v>
      </c>
      <c r="E381" s="47">
        <v>2</v>
      </c>
      <c r="F381" s="47">
        <v>379</v>
      </c>
      <c r="G381">
        <f>SUMIF(Ventes!$D$3:$D$2500,Inventaire!$B381,Ventes!$E$3:$E$2500)</f>
        <v>0</v>
      </c>
      <c r="H381">
        <f t="shared" si="5"/>
        <v>2</v>
      </c>
    </row>
    <row r="382" spans="1:8" x14ac:dyDescent="0.25">
      <c r="A382" s="56">
        <v>1380</v>
      </c>
      <c r="B382" s="47" t="s">
        <v>1170</v>
      </c>
      <c r="C382" s="47" t="s">
        <v>481</v>
      </c>
      <c r="D382" s="47" t="s">
        <v>39</v>
      </c>
      <c r="E382" s="47">
        <v>2</v>
      </c>
      <c r="F382" s="47">
        <v>380</v>
      </c>
      <c r="G382">
        <f>SUMIF(Ventes!$D$3:$D$2500,Inventaire!$B382,Ventes!$E$3:$E$2500)</f>
        <v>0</v>
      </c>
      <c r="H382">
        <f t="shared" si="5"/>
        <v>2</v>
      </c>
    </row>
    <row r="383" spans="1:8" x14ac:dyDescent="0.25">
      <c r="A383" s="56">
        <v>1381</v>
      </c>
      <c r="B383" s="47" t="s">
        <v>1171</v>
      </c>
      <c r="C383" s="47" t="s">
        <v>482</v>
      </c>
      <c r="D383" s="47" t="s">
        <v>39</v>
      </c>
      <c r="E383" s="47">
        <v>2</v>
      </c>
      <c r="F383" s="47">
        <v>381</v>
      </c>
      <c r="G383">
        <f>SUMIF(Ventes!$D$3:$D$2500,Inventaire!$B383,Ventes!$E$3:$E$2500)</f>
        <v>0</v>
      </c>
      <c r="H383">
        <f t="shared" si="5"/>
        <v>2</v>
      </c>
    </row>
    <row r="384" spans="1:8" x14ac:dyDescent="0.25">
      <c r="A384" s="56">
        <v>1382</v>
      </c>
      <c r="B384" s="47" t="s">
        <v>1172</v>
      </c>
      <c r="C384" s="47" t="s">
        <v>483</v>
      </c>
      <c r="D384" s="47" t="s">
        <v>39</v>
      </c>
      <c r="E384" s="47">
        <v>2</v>
      </c>
      <c r="F384" s="47">
        <v>382</v>
      </c>
      <c r="G384">
        <f>SUMIF(Ventes!$D$3:$D$2500,Inventaire!$B384,Ventes!$E$3:$E$2500)</f>
        <v>0</v>
      </c>
      <c r="H384">
        <f t="shared" si="5"/>
        <v>2</v>
      </c>
    </row>
    <row r="385" spans="1:8" x14ac:dyDescent="0.25">
      <c r="A385" s="56">
        <v>1383</v>
      </c>
      <c r="B385" s="47" t="s">
        <v>1173</v>
      </c>
      <c r="C385" s="47" t="s">
        <v>484</v>
      </c>
      <c r="D385" s="47" t="s">
        <v>39</v>
      </c>
      <c r="E385" s="47">
        <v>2</v>
      </c>
      <c r="F385" s="47">
        <v>383</v>
      </c>
      <c r="G385">
        <f>SUMIF(Ventes!$D$3:$D$2500,Inventaire!$B385,Ventes!$E$3:$E$2500)</f>
        <v>0</v>
      </c>
      <c r="H385">
        <f t="shared" si="5"/>
        <v>2</v>
      </c>
    </row>
    <row r="386" spans="1:8" x14ac:dyDescent="0.25">
      <c r="A386" s="56">
        <v>1384</v>
      </c>
      <c r="B386" s="47" t="s">
        <v>1174</v>
      </c>
      <c r="C386" s="47" t="s">
        <v>485</v>
      </c>
      <c r="D386" s="47" t="s">
        <v>39</v>
      </c>
      <c r="E386" s="47">
        <v>2</v>
      </c>
      <c r="F386" s="47">
        <v>384</v>
      </c>
      <c r="G386">
        <f>SUMIF(Ventes!$D$3:$D$2500,Inventaire!$B386,Ventes!$E$3:$E$2500)</f>
        <v>0</v>
      </c>
      <c r="H386">
        <f t="shared" si="5"/>
        <v>2</v>
      </c>
    </row>
    <row r="387" spans="1:8" x14ac:dyDescent="0.25">
      <c r="A387" s="56">
        <v>1385</v>
      </c>
      <c r="B387" s="47" t="s">
        <v>1175</v>
      </c>
      <c r="C387" s="47" t="s">
        <v>486</v>
      </c>
      <c r="D387" s="47" t="s">
        <v>39</v>
      </c>
      <c r="E387" s="47">
        <v>2</v>
      </c>
      <c r="F387" s="47">
        <v>385</v>
      </c>
      <c r="G387">
        <f>SUMIF(Ventes!$D$3:$D$2500,Inventaire!$B387,Ventes!$E$3:$E$2500)</f>
        <v>0</v>
      </c>
      <c r="H387">
        <f t="shared" si="5"/>
        <v>2</v>
      </c>
    </row>
    <row r="388" spans="1:8" x14ac:dyDescent="0.25">
      <c r="A388" s="56">
        <v>1386</v>
      </c>
      <c r="B388" s="47" t="s">
        <v>1176</v>
      </c>
      <c r="C388" s="47" t="s">
        <v>487</v>
      </c>
      <c r="D388" s="47" t="s">
        <v>67</v>
      </c>
      <c r="E388" s="47">
        <v>1</v>
      </c>
      <c r="F388" s="47">
        <v>386</v>
      </c>
      <c r="G388">
        <f>SUMIF(Ventes!$D$3:$D$2500,Inventaire!$B388,Ventes!$E$3:$E$2500)</f>
        <v>0</v>
      </c>
      <c r="H388">
        <f t="shared" ref="H388:H451" si="6">E388-G388</f>
        <v>1</v>
      </c>
    </row>
    <row r="389" spans="1:8" x14ac:dyDescent="0.25">
      <c r="A389" s="56">
        <v>1387</v>
      </c>
      <c r="B389" s="47" t="s">
        <v>1177</v>
      </c>
      <c r="C389" s="47" t="s">
        <v>488</v>
      </c>
      <c r="D389" s="47" t="s">
        <v>67</v>
      </c>
      <c r="E389" s="47">
        <v>1</v>
      </c>
      <c r="F389" s="47">
        <v>387</v>
      </c>
      <c r="G389">
        <f>SUMIF(Ventes!$D$3:$D$2500,Inventaire!$B389,Ventes!$E$3:$E$2500)</f>
        <v>0</v>
      </c>
      <c r="H389">
        <f t="shared" si="6"/>
        <v>1</v>
      </c>
    </row>
    <row r="390" spans="1:8" x14ac:dyDescent="0.25">
      <c r="A390" s="56">
        <v>1388</v>
      </c>
      <c r="B390" s="47" t="s">
        <v>1178</v>
      </c>
      <c r="C390" s="47" t="s">
        <v>489</v>
      </c>
      <c r="D390" s="47" t="s">
        <v>67</v>
      </c>
      <c r="E390" s="47">
        <v>1</v>
      </c>
      <c r="F390" s="47">
        <v>388</v>
      </c>
      <c r="G390">
        <f>SUMIF(Ventes!$D$3:$D$2500,Inventaire!$B390,Ventes!$E$3:$E$2500)</f>
        <v>0</v>
      </c>
      <c r="H390">
        <f t="shared" si="6"/>
        <v>1</v>
      </c>
    </row>
    <row r="391" spans="1:8" x14ac:dyDescent="0.25">
      <c r="A391" s="56">
        <v>1389</v>
      </c>
      <c r="B391" s="47" t="s">
        <v>1179</v>
      </c>
      <c r="C391" s="47" t="s">
        <v>490</v>
      </c>
      <c r="D391" s="47" t="s">
        <v>67</v>
      </c>
      <c r="E391" s="47">
        <v>1</v>
      </c>
      <c r="F391" s="47">
        <v>389</v>
      </c>
      <c r="G391">
        <f>SUMIF(Ventes!$D$3:$D$2500,Inventaire!$B391,Ventes!$E$3:$E$2500)</f>
        <v>0</v>
      </c>
      <c r="H391">
        <f t="shared" si="6"/>
        <v>1</v>
      </c>
    </row>
    <row r="392" spans="1:8" x14ac:dyDescent="0.25">
      <c r="A392" s="56">
        <v>1390</v>
      </c>
      <c r="B392" s="47" t="s">
        <v>1180</v>
      </c>
      <c r="C392" s="47" t="s">
        <v>491</v>
      </c>
      <c r="D392" s="47" t="s">
        <v>67</v>
      </c>
      <c r="E392" s="47">
        <v>1</v>
      </c>
      <c r="F392" s="47">
        <v>390</v>
      </c>
      <c r="G392">
        <f>SUMIF(Ventes!$D$3:$D$2500,Inventaire!$B392,Ventes!$E$3:$E$2500)</f>
        <v>0</v>
      </c>
      <c r="H392">
        <f t="shared" si="6"/>
        <v>1</v>
      </c>
    </row>
    <row r="393" spans="1:8" x14ac:dyDescent="0.25">
      <c r="A393" s="56">
        <v>1391</v>
      </c>
      <c r="B393" s="47" t="s">
        <v>1181</v>
      </c>
      <c r="C393" s="47" t="s">
        <v>492</v>
      </c>
      <c r="D393" s="47" t="s">
        <v>67</v>
      </c>
      <c r="E393" s="47">
        <v>1</v>
      </c>
      <c r="F393" s="47">
        <v>391</v>
      </c>
      <c r="G393">
        <f>SUMIF(Ventes!$D$3:$D$2500,Inventaire!$B393,Ventes!$E$3:$E$2500)</f>
        <v>0</v>
      </c>
      <c r="H393">
        <f t="shared" si="6"/>
        <v>1</v>
      </c>
    </row>
    <row r="394" spans="1:8" x14ac:dyDescent="0.25">
      <c r="A394" s="56">
        <v>1392</v>
      </c>
      <c r="B394" s="47" t="s">
        <v>1182</v>
      </c>
      <c r="C394" s="47" t="s">
        <v>493</v>
      </c>
      <c r="D394" s="47" t="s">
        <v>39</v>
      </c>
      <c r="E394" s="47">
        <v>1</v>
      </c>
      <c r="F394" s="47">
        <v>392</v>
      </c>
      <c r="G394">
        <f>SUMIF(Ventes!$D$3:$D$2500,Inventaire!$B394,Ventes!$E$3:$E$2500)</f>
        <v>0</v>
      </c>
      <c r="H394">
        <f t="shared" si="6"/>
        <v>1</v>
      </c>
    </row>
    <row r="395" spans="1:8" x14ac:dyDescent="0.25">
      <c r="A395" s="56">
        <v>1393</v>
      </c>
      <c r="B395" s="47" t="s">
        <v>1183</v>
      </c>
      <c r="C395" s="47" t="s">
        <v>494</v>
      </c>
      <c r="D395" s="47" t="s">
        <v>39</v>
      </c>
      <c r="E395" s="47">
        <v>1</v>
      </c>
      <c r="F395" s="47">
        <v>393</v>
      </c>
      <c r="G395">
        <f>SUMIF(Ventes!$D$3:$D$2500,Inventaire!$B395,Ventes!$E$3:$E$2500)</f>
        <v>0</v>
      </c>
      <c r="H395">
        <f t="shared" si="6"/>
        <v>1</v>
      </c>
    </row>
    <row r="396" spans="1:8" x14ac:dyDescent="0.25">
      <c r="A396" s="56">
        <v>1394</v>
      </c>
      <c r="B396" s="47" t="s">
        <v>1184</v>
      </c>
      <c r="C396" s="47" t="s">
        <v>495</v>
      </c>
      <c r="D396" s="47" t="s">
        <v>39</v>
      </c>
      <c r="E396" s="47">
        <v>1</v>
      </c>
      <c r="F396" s="47">
        <v>394</v>
      </c>
      <c r="G396">
        <f>SUMIF(Ventes!$D$3:$D$2500,Inventaire!$B396,Ventes!$E$3:$E$2500)</f>
        <v>0</v>
      </c>
      <c r="H396">
        <f t="shared" si="6"/>
        <v>1</v>
      </c>
    </row>
    <row r="397" spans="1:8" x14ac:dyDescent="0.25">
      <c r="A397" s="56">
        <v>1395</v>
      </c>
      <c r="B397" s="47" t="s">
        <v>1185</v>
      </c>
      <c r="C397" s="47" t="s">
        <v>496</v>
      </c>
      <c r="D397" s="47" t="s">
        <v>39</v>
      </c>
      <c r="E397" s="47">
        <v>1</v>
      </c>
      <c r="F397" s="47">
        <v>395</v>
      </c>
      <c r="G397">
        <f>SUMIF(Ventes!$D$3:$D$2500,Inventaire!$B397,Ventes!$E$3:$E$2500)</f>
        <v>0</v>
      </c>
      <c r="H397">
        <f t="shared" si="6"/>
        <v>1</v>
      </c>
    </row>
    <row r="398" spans="1:8" x14ac:dyDescent="0.25">
      <c r="A398" s="56">
        <v>1396</v>
      </c>
      <c r="B398" s="47" t="s">
        <v>1186</v>
      </c>
      <c r="C398" s="47" t="s">
        <v>497</v>
      </c>
      <c r="D398" s="47" t="s">
        <v>39</v>
      </c>
      <c r="E398" s="47">
        <v>1</v>
      </c>
      <c r="F398" s="47">
        <v>396</v>
      </c>
      <c r="G398">
        <f>SUMIF(Ventes!$D$3:$D$2500,Inventaire!$B398,Ventes!$E$3:$E$2500)</f>
        <v>0</v>
      </c>
      <c r="H398">
        <f t="shared" si="6"/>
        <v>1</v>
      </c>
    </row>
    <row r="399" spans="1:8" x14ac:dyDescent="0.25">
      <c r="A399" s="56">
        <v>1397</v>
      </c>
      <c r="B399" s="47" t="s">
        <v>1187</v>
      </c>
      <c r="C399" s="47" t="s">
        <v>498</v>
      </c>
      <c r="D399" s="47" t="s">
        <v>39</v>
      </c>
      <c r="E399" s="47">
        <v>1</v>
      </c>
      <c r="F399" s="47">
        <v>397</v>
      </c>
      <c r="G399">
        <f>SUMIF(Ventes!$D$3:$D$2500,Inventaire!$B399,Ventes!$E$3:$E$2500)</f>
        <v>0</v>
      </c>
      <c r="H399">
        <f t="shared" si="6"/>
        <v>1</v>
      </c>
    </row>
    <row r="400" spans="1:8" x14ac:dyDescent="0.25">
      <c r="A400" s="56">
        <v>1398</v>
      </c>
      <c r="B400" s="47" t="s">
        <v>1188</v>
      </c>
      <c r="C400" s="47" t="s">
        <v>499</v>
      </c>
      <c r="D400" s="47" t="s">
        <v>39</v>
      </c>
      <c r="E400" s="47">
        <v>1</v>
      </c>
      <c r="F400" s="47">
        <v>398</v>
      </c>
      <c r="G400">
        <f>SUMIF(Ventes!$D$3:$D$2500,Inventaire!$B400,Ventes!$E$3:$E$2500)</f>
        <v>0</v>
      </c>
      <c r="H400">
        <f t="shared" si="6"/>
        <v>1</v>
      </c>
    </row>
    <row r="401" spans="1:8" x14ac:dyDescent="0.25">
      <c r="A401" s="56">
        <v>1399</v>
      </c>
      <c r="B401" s="47" t="s">
        <v>1189</v>
      </c>
      <c r="C401" s="47" t="s">
        <v>500</v>
      </c>
      <c r="D401" s="47" t="s">
        <v>25</v>
      </c>
      <c r="E401" s="47">
        <v>1</v>
      </c>
      <c r="F401" s="47">
        <v>399</v>
      </c>
      <c r="G401">
        <f>SUMIF(Ventes!$D$3:$D$2500,Inventaire!$B401,Ventes!$E$3:$E$2500)</f>
        <v>0</v>
      </c>
      <c r="H401">
        <f t="shared" si="6"/>
        <v>1</v>
      </c>
    </row>
    <row r="402" spans="1:8" x14ac:dyDescent="0.25">
      <c r="A402" s="56">
        <v>1400</v>
      </c>
      <c r="B402" s="47" t="s">
        <v>1190</v>
      </c>
      <c r="C402" s="47" t="s">
        <v>501</v>
      </c>
      <c r="D402" s="47" t="s">
        <v>25</v>
      </c>
      <c r="E402" s="47">
        <v>1</v>
      </c>
      <c r="F402" s="47">
        <v>400</v>
      </c>
      <c r="G402">
        <f>SUMIF(Ventes!$D$3:$D$2500,Inventaire!$B402,Ventes!$E$3:$E$2500)</f>
        <v>0</v>
      </c>
      <c r="H402">
        <f t="shared" si="6"/>
        <v>1</v>
      </c>
    </row>
    <row r="403" spans="1:8" x14ac:dyDescent="0.25">
      <c r="A403" s="56">
        <v>1401</v>
      </c>
      <c r="B403" s="47" t="s">
        <v>1191</v>
      </c>
      <c r="C403" s="47" t="s">
        <v>502</v>
      </c>
      <c r="D403" s="47" t="s">
        <v>47</v>
      </c>
      <c r="E403" s="47">
        <v>1</v>
      </c>
      <c r="F403" s="47">
        <v>401</v>
      </c>
      <c r="G403">
        <f>SUMIF(Ventes!$D$3:$D$2500,Inventaire!$B403,Ventes!$E$3:$E$2500)</f>
        <v>0</v>
      </c>
      <c r="H403">
        <f t="shared" si="6"/>
        <v>1</v>
      </c>
    </row>
    <row r="404" spans="1:8" x14ac:dyDescent="0.25">
      <c r="A404" s="56">
        <v>1402</v>
      </c>
      <c r="B404" s="47" t="s">
        <v>1192</v>
      </c>
      <c r="C404" s="47" t="s">
        <v>503</v>
      </c>
      <c r="D404" s="47" t="s">
        <v>45</v>
      </c>
      <c r="E404" s="47">
        <v>1</v>
      </c>
      <c r="F404" s="47">
        <v>402</v>
      </c>
      <c r="G404">
        <f>SUMIF(Ventes!$D$3:$D$2500,Inventaire!$B404,Ventes!$E$3:$E$2500)</f>
        <v>0</v>
      </c>
      <c r="H404">
        <f t="shared" si="6"/>
        <v>1</v>
      </c>
    </row>
    <row r="405" spans="1:8" x14ac:dyDescent="0.25">
      <c r="A405" s="56">
        <v>1403</v>
      </c>
      <c r="B405" s="47" t="s">
        <v>1193</v>
      </c>
      <c r="C405" s="47" t="s">
        <v>504</v>
      </c>
      <c r="D405" s="47" t="s">
        <v>45</v>
      </c>
      <c r="E405" s="47">
        <v>1</v>
      </c>
      <c r="F405" s="47">
        <v>403</v>
      </c>
      <c r="G405">
        <f>SUMIF(Ventes!$D$3:$D$2500,Inventaire!$B405,Ventes!$E$3:$E$2500)</f>
        <v>0</v>
      </c>
      <c r="H405">
        <f t="shared" si="6"/>
        <v>1</v>
      </c>
    </row>
    <row r="406" spans="1:8" x14ac:dyDescent="0.25">
      <c r="A406" s="56">
        <v>1404</v>
      </c>
      <c r="B406" s="47" t="s">
        <v>1194</v>
      </c>
      <c r="C406" s="47" t="s">
        <v>505</v>
      </c>
      <c r="D406" s="47" t="s">
        <v>45</v>
      </c>
      <c r="E406" s="47">
        <v>1</v>
      </c>
      <c r="F406" s="47">
        <v>404</v>
      </c>
      <c r="G406">
        <f>SUMIF(Ventes!$D$3:$D$2500,Inventaire!$B406,Ventes!$E$3:$E$2500)</f>
        <v>0</v>
      </c>
      <c r="H406">
        <f t="shared" si="6"/>
        <v>1</v>
      </c>
    </row>
    <row r="407" spans="1:8" x14ac:dyDescent="0.25">
      <c r="A407" s="56">
        <v>1405</v>
      </c>
      <c r="B407" s="47" t="s">
        <v>1195</v>
      </c>
      <c r="C407" s="47" t="s">
        <v>506</v>
      </c>
      <c r="D407" s="47" t="s">
        <v>45</v>
      </c>
      <c r="E407" s="47">
        <v>1</v>
      </c>
      <c r="F407" s="47">
        <v>405</v>
      </c>
      <c r="G407">
        <f>SUMIF(Ventes!$D$3:$D$2500,Inventaire!$B407,Ventes!$E$3:$E$2500)</f>
        <v>0</v>
      </c>
      <c r="H407">
        <f t="shared" si="6"/>
        <v>1</v>
      </c>
    </row>
    <row r="408" spans="1:8" x14ac:dyDescent="0.25">
      <c r="A408" s="56">
        <v>1406</v>
      </c>
      <c r="B408" s="47" t="s">
        <v>1196</v>
      </c>
      <c r="C408" s="47" t="s">
        <v>507</v>
      </c>
      <c r="D408" s="47" t="s">
        <v>45</v>
      </c>
      <c r="E408" s="47">
        <v>1</v>
      </c>
      <c r="F408" s="47">
        <v>406</v>
      </c>
      <c r="G408">
        <f>SUMIF(Ventes!$D$3:$D$2500,Inventaire!$B408,Ventes!$E$3:$E$2500)</f>
        <v>0</v>
      </c>
      <c r="H408">
        <f t="shared" si="6"/>
        <v>1</v>
      </c>
    </row>
    <row r="409" spans="1:8" x14ac:dyDescent="0.25">
      <c r="A409" s="56">
        <v>1407</v>
      </c>
      <c r="B409" s="47" t="s">
        <v>1197</v>
      </c>
      <c r="C409" s="47" t="s">
        <v>508</v>
      </c>
      <c r="D409" s="47" t="s">
        <v>24</v>
      </c>
      <c r="E409" s="47">
        <v>1</v>
      </c>
      <c r="F409" s="47">
        <v>407</v>
      </c>
      <c r="G409">
        <f>SUMIF(Ventes!$D$3:$D$2500,Inventaire!$B409,Ventes!$E$3:$E$2500)</f>
        <v>0</v>
      </c>
      <c r="H409">
        <f t="shared" si="6"/>
        <v>1</v>
      </c>
    </row>
    <row r="410" spans="1:8" x14ac:dyDescent="0.25">
      <c r="A410" s="56">
        <v>1408</v>
      </c>
      <c r="B410" s="47" t="s">
        <v>1198</v>
      </c>
      <c r="C410" s="47" t="s">
        <v>509</v>
      </c>
      <c r="D410" s="47" t="s">
        <v>39</v>
      </c>
      <c r="E410" s="47">
        <v>1</v>
      </c>
      <c r="F410" s="47">
        <v>408</v>
      </c>
      <c r="G410">
        <f>SUMIF(Ventes!$D$3:$D$2500,Inventaire!$B410,Ventes!$E$3:$E$2500)</f>
        <v>0</v>
      </c>
      <c r="H410">
        <f t="shared" si="6"/>
        <v>1</v>
      </c>
    </row>
    <row r="411" spans="1:8" x14ac:dyDescent="0.25">
      <c r="A411" s="56">
        <v>1409</v>
      </c>
      <c r="B411" s="47" t="s">
        <v>1199</v>
      </c>
      <c r="C411" s="47" t="s">
        <v>510</v>
      </c>
      <c r="D411" s="47" t="s">
        <v>39</v>
      </c>
      <c r="E411" s="47">
        <v>1</v>
      </c>
      <c r="F411" s="47">
        <v>409</v>
      </c>
      <c r="G411">
        <f>SUMIF(Ventes!$D$3:$D$2500,Inventaire!$B411,Ventes!$E$3:$E$2500)</f>
        <v>0</v>
      </c>
      <c r="H411">
        <f t="shared" si="6"/>
        <v>1</v>
      </c>
    </row>
    <row r="412" spans="1:8" x14ac:dyDescent="0.25">
      <c r="A412" s="56">
        <v>1410</v>
      </c>
      <c r="B412" s="47" t="s">
        <v>1200</v>
      </c>
      <c r="C412" s="47" t="s">
        <v>511</v>
      </c>
      <c r="D412" s="47" t="s">
        <v>39</v>
      </c>
      <c r="E412" s="47">
        <v>1</v>
      </c>
      <c r="F412" s="47">
        <v>410</v>
      </c>
      <c r="G412">
        <f>SUMIF(Ventes!$D$3:$D$2500,Inventaire!$B412,Ventes!$E$3:$E$2500)</f>
        <v>0</v>
      </c>
      <c r="H412">
        <f t="shared" si="6"/>
        <v>1</v>
      </c>
    </row>
    <row r="413" spans="1:8" x14ac:dyDescent="0.25">
      <c r="A413" s="56">
        <v>1411</v>
      </c>
      <c r="B413" s="47" t="s">
        <v>1201</v>
      </c>
      <c r="C413" s="47" t="s">
        <v>512</v>
      </c>
      <c r="D413" s="47" t="s">
        <v>45</v>
      </c>
      <c r="E413" s="47">
        <v>1</v>
      </c>
      <c r="F413" s="47">
        <v>411</v>
      </c>
      <c r="G413">
        <f>SUMIF(Ventes!$D$3:$D$2500,Inventaire!$B413,Ventes!$E$3:$E$2500)</f>
        <v>0</v>
      </c>
      <c r="H413">
        <f t="shared" si="6"/>
        <v>1</v>
      </c>
    </row>
    <row r="414" spans="1:8" x14ac:dyDescent="0.25">
      <c r="A414" s="56">
        <v>1412</v>
      </c>
      <c r="B414" s="47" t="s">
        <v>1202</v>
      </c>
      <c r="C414" s="47" t="s">
        <v>513</v>
      </c>
      <c r="D414" s="47" t="s">
        <v>45</v>
      </c>
      <c r="E414" s="47">
        <v>1</v>
      </c>
      <c r="F414" s="47">
        <v>412</v>
      </c>
      <c r="G414">
        <f>SUMIF(Ventes!$D$3:$D$2500,Inventaire!$B414,Ventes!$E$3:$E$2500)</f>
        <v>0</v>
      </c>
      <c r="H414">
        <f t="shared" si="6"/>
        <v>1</v>
      </c>
    </row>
    <row r="415" spans="1:8" x14ac:dyDescent="0.25">
      <c r="A415" s="56">
        <v>1413</v>
      </c>
      <c r="B415" s="47" t="s">
        <v>1203</v>
      </c>
      <c r="C415" s="47" t="s">
        <v>514</v>
      </c>
      <c r="D415" s="47" t="s">
        <v>45</v>
      </c>
      <c r="E415" s="47">
        <v>1</v>
      </c>
      <c r="F415" s="47">
        <v>413</v>
      </c>
      <c r="G415">
        <f>SUMIF(Ventes!$D$3:$D$2500,Inventaire!$B415,Ventes!$E$3:$E$2500)</f>
        <v>0</v>
      </c>
      <c r="H415">
        <f t="shared" si="6"/>
        <v>1</v>
      </c>
    </row>
    <row r="416" spans="1:8" x14ac:dyDescent="0.25">
      <c r="A416" s="56">
        <v>1414</v>
      </c>
      <c r="B416" s="47" t="s">
        <v>1204</v>
      </c>
      <c r="C416" s="47" t="s">
        <v>515</v>
      </c>
      <c r="D416" s="47" t="s">
        <v>45</v>
      </c>
      <c r="E416" s="47">
        <v>1</v>
      </c>
      <c r="F416" s="47">
        <v>414</v>
      </c>
      <c r="G416">
        <f>SUMIF(Ventes!$D$3:$D$2500,Inventaire!$B416,Ventes!$E$3:$E$2500)</f>
        <v>0</v>
      </c>
      <c r="H416">
        <f t="shared" si="6"/>
        <v>1</v>
      </c>
    </row>
    <row r="417" spans="1:8" x14ac:dyDescent="0.25">
      <c r="A417" s="56">
        <v>1415</v>
      </c>
      <c r="B417" s="47" t="s">
        <v>1205</v>
      </c>
      <c r="C417" s="47" t="s">
        <v>516</v>
      </c>
      <c r="D417" s="47" t="s">
        <v>45</v>
      </c>
      <c r="E417" s="47">
        <v>1</v>
      </c>
      <c r="F417" s="47">
        <v>415</v>
      </c>
      <c r="G417">
        <f>SUMIF(Ventes!$D$3:$D$2500,Inventaire!$B417,Ventes!$E$3:$E$2500)</f>
        <v>0</v>
      </c>
      <c r="H417">
        <f t="shared" si="6"/>
        <v>1</v>
      </c>
    </row>
    <row r="418" spans="1:8" x14ac:dyDescent="0.25">
      <c r="A418" s="56">
        <v>1416</v>
      </c>
      <c r="B418" s="47" t="s">
        <v>1206</v>
      </c>
      <c r="C418" s="47" t="s">
        <v>517</v>
      </c>
      <c r="D418" s="47" t="s">
        <v>45</v>
      </c>
      <c r="E418" s="47">
        <v>1</v>
      </c>
      <c r="F418" s="47">
        <v>416</v>
      </c>
      <c r="G418">
        <f>SUMIF(Ventes!$D$3:$D$2500,Inventaire!$B418,Ventes!$E$3:$E$2500)</f>
        <v>0</v>
      </c>
      <c r="H418">
        <f t="shared" si="6"/>
        <v>1</v>
      </c>
    </row>
    <row r="419" spans="1:8" x14ac:dyDescent="0.25">
      <c r="A419" s="56">
        <v>1417</v>
      </c>
      <c r="B419" s="47" t="s">
        <v>1207</v>
      </c>
      <c r="C419" s="47" t="s">
        <v>518</v>
      </c>
      <c r="D419" s="47" t="s">
        <v>45</v>
      </c>
      <c r="E419" s="47">
        <v>1</v>
      </c>
      <c r="F419" s="47">
        <v>417</v>
      </c>
      <c r="G419">
        <f>SUMIF(Ventes!$D$3:$D$2500,Inventaire!$B419,Ventes!$E$3:$E$2500)</f>
        <v>0</v>
      </c>
      <c r="H419">
        <f t="shared" si="6"/>
        <v>1</v>
      </c>
    </row>
    <row r="420" spans="1:8" x14ac:dyDescent="0.25">
      <c r="A420" s="56">
        <v>1418</v>
      </c>
      <c r="B420" s="47" t="s">
        <v>1208</v>
      </c>
      <c r="C420" s="47" t="s">
        <v>519</v>
      </c>
      <c r="D420" s="47" t="s">
        <v>45</v>
      </c>
      <c r="E420" s="47">
        <v>1</v>
      </c>
      <c r="F420" s="47">
        <v>418</v>
      </c>
      <c r="G420">
        <f>SUMIF(Ventes!$D$3:$D$2500,Inventaire!$B420,Ventes!$E$3:$E$2500)</f>
        <v>0</v>
      </c>
      <c r="H420">
        <f t="shared" si="6"/>
        <v>1</v>
      </c>
    </row>
    <row r="421" spans="1:8" x14ac:dyDescent="0.25">
      <c r="A421" s="56">
        <v>1419</v>
      </c>
      <c r="B421" s="47" t="s">
        <v>1209</v>
      </c>
      <c r="C421" s="47" t="s">
        <v>520</v>
      </c>
      <c r="D421" s="47" t="s">
        <v>33</v>
      </c>
      <c r="E421" s="47">
        <v>2</v>
      </c>
      <c r="F421" s="47">
        <v>419</v>
      </c>
      <c r="G421">
        <f>SUMIF(Ventes!$D$3:$D$2500,Inventaire!$B421,Ventes!$E$3:$E$2500)</f>
        <v>0</v>
      </c>
      <c r="H421">
        <f t="shared" si="6"/>
        <v>2</v>
      </c>
    </row>
    <row r="422" spans="1:8" x14ac:dyDescent="0.25">
      <c r="A422" s="56">
        <v>1420</v>
      </c>
      <c r="B422" s="47" t="s">
        <v>1210</v>
      </c>
      <c r="C422" s="47" t="s">
        <v>521</v>
      </c>
      <c r="D422" s="47" t="s">
        <v>33</v>
      </c>
      <c r="E422" s="47">
        <v>2</v>
      </c>
      <c r="F422" s="47">
        <v>420</v>
      </c>
      <c r="G422">
        <f>SUMIF(Ventes!$D$3:$D$2500,Inventaire!$B422,Ventes!$E$3:$E$2500)</f>
        <v>0</v>
      </c>
      <c r="H422">
        <f t="shared" si="6"/>
        <v>2</v>
      </c>
    </row>
    <row r="423" spans="1:8" x14ac:dyDescent="0.25">
      <c r="A423" s="56">
        <v>1421</v>
      </c>
      <c r="B423" s="47" t="s">
        <v>1211</v>
      </c>
      <c r="C423" s="47" t="s">
        <v>522</v>
      </c>
      <c r="D423" s="47" t="s">
        <v>25</v>
      </c>
      <c r="E423" s="47">
        <v>1</v>
      </c>
      <c r="F423" s="47">
        <v>421</v>
      </c>
      <c r="G423">
        <f>SUMIF(Ventes!$D$3:$D$2500,Inventaire!$B423,Ventes!$E$3:$E$2500)</f>
        <v>0</v>
      </c>
      <c r="H423">
        <f t="shared" si="6"/>
        <v>1</v>
      </c>
    </row>
    <row r="424" spans="1:8" x14ac:dyDescent="0.25">
      <c r="A424" s="56">
        <v>1422</v>
      </c>
      <c r="B424" s="47" t="s">
        <v>1212</v>
      </c>
      <c r="C424" s="47" t="s">
        <v>523</v>
      </c>
      <c r="D424" s="47" t="s">
        <v>43</v>
      </c>
      <c r="E424" s="47">
        <v>1</v>
      </c>
      <c r="F424" s="47">
        <v>422</v>
      </c>
      <c r="G424">
        <f>SUMIF(Ventes!$D$3:$D$2500,Inventaire!$B424,Ventes!$E$3:$E$2500)</f>
        <v>0</v>
      </c>
      <c r="H424">
        <f t="shared" si="6"/>
        <v>1</v>
      </c>
    </row>
    <row r="425" spans="1:8" x14ac:dyDescent="0.25">
      <c r="A425" s="56">
        <v>1423</v>
      </c>
      <c r="B425" s="47" t="s">
        <v>1213</v>
      </c>
      <c r="C425" s="47" t="s">
        <v>524</v>
      </c>
      <c r="D425" s="47" t="s">
        <v>24</v>
      </c>
      <c r="E425" s="47">
        <v>1</v>
      </c>
      <c r="F425" s="47">
        <v>423</v>
      </c>
      <c r="G425">
        <f>SUMIF(Ventes!$D$3:$D$2500,Inventaire!$B425,Ventes!$E$3:$E$2500)</f>
        <v>0</v>
      </c>
      <c r="H425">
        <f t="shared" si="6"/>
        <v>1</v>
      </c>
    </row>
    <row r="426" spans="1:8" x14ac:dyDescent="0.25">
      <c r="A426" s="56">
        <v>1424</v>
      </c>
      <c r="B426" s="47" t="s">
        <v>1214</v>
      </c>
      <c r="C426" s="47" t="s">
        <v>525</v>
      </c>
      <c r="D426" s="47" t="s">
        <v>24</v>
      </c>
      <c r="E426" s="47">
        <v>1</v>
      </c>
      <c r="F426" s="47">
        <v>424</v>
      </c>
      <c r="G426">
        <f>SUMIF(Ventes!$D$3:$D$2500,Inventaire!$B426,Ventes!$E$3:$E$2500)</f>
        <v>0</v>
      </c>
      <c r="H426">
        <f t="shared" si="6"/>
        <v>1</v>
      </c>
    </row>
    <row r="427" spans="1:8" x14ac:dyDescent="0.25">
      <c r="A427" s="56">
        <v>1425</v>
      </c>
      <c r="B427" s="47" t="s">
        <v>1215</v>
      </c>
      <c r="C427" s="47" t="s">
        <v>526</v>
      </c>
      <c r="D427" s="47" t="s">
        <v>24</v>
      </c>
      <c r="E427" s="47">
        <v>1</v>
      </c>
      <c r="F427" s="47">
        <v>425</v>
      </c>
      <c r="G427">
        <f>SUMIF(Ventes!$D$3:$D$2500,Inventaire!$B427,Ventes!$E$3:$E$2500)</f>
        <v>0</v>
      </c>
      <c r="H427">
        <f t="shared" si="6"/>
        <v>1</v>
      </c>
    </row>
    <row r="428" spans="1:8" x14ac:dyDescent="0.25">
      <c r="A428" s="56">
        <v>1426</v>
      </c>
      <c r="B428" s="47" t="s">
        <v>1216</v>
      </c>
      <c r="C428" s="47" t="s">
        <v>527</v>
      </c>
      <c r="D428" s="47" t="s">
        <v>24</v>
      </c>
      <c r="E428" s="47">
        <v>1</v>
      </c>
      <c r="F428" s="47">
        <v>426</v>
      </c>
      <c r="G428">
        <f>SUMIF(Ventes!$D$3:$D$2500,Inventaire!$B428,Ventes!$E$3:$E$2500)</f>
        <v>0</v>
      </c>
      <c r="H428">
        <f t="shared" si="6"/>
        <v>1</v>
      </c>
    </row>
    <row r="429" spans="1:8" x14ac:dyDescent="0.25">
      <c r="A429" s="56">
        <v>1427</v>
      </c>
      <c r="B429" s="47" t="s">
        <v>1217</v>
      </c>
      <c r="C429" s="47" t="s">
        <v>528</v>
      </c>
      <c r="D429" s="47" t="s">
        <v>24</v>
      </c>
      <c r="E429" s="47">
        <v>1</v>
      </c>
      <c r="F429" s="47">
        <v>427</v>
      </c>
      <c r="G429">
        <f>SUMIF(Ventes!$D$3:$D$2500,Inventaire!$B429,Ventes!$E$3:$E$2500)</f>
        <v>0</v>
      </c>
      <c r="H429">
        <f t="shared" si="6"/>
        <v>1</v>
      </c>
    </row>
    <row r="430" spans="1:8" x14ac:dyDescent="0.25">
      <c r="A430" s="56">
        <v>1428</v>
      </c>
      <c r="B430" s="47" t="s">
        <v>1218</v>
      </c>
      <c r="C430" s="47" t="s">
        <v>529</v>
      </c>
      <c r="D430" s="47" t="s">
        <v>24</v>
      </c>
      <c r="E430" s="47">
        <v>1</v>
      </c>
      <c r="F430" s="47">
        <v>428</v>
      </c>
      <c r="G430">
        <f>SUMIF(Ventes!$D$3:$D$2500,Inventaire!$B430,Ventes!$E$3:$E$2500)</f>
        <v>0</v>
      </c>
      <c r="H430">
        <f t="shared" si="6"/>
        <v>1</v>
      </c>
    </row>
    <row r="431" spans="1:8" x14ac:dyDescent="0.25">
      <c r="A431" s="56">
        <v>1429</v>
      </c>
      <c r="B431" s="47" t="s">
        <v>1219</v>
      </c>
      <c r="C431" s="47" t="s">
        <v>530</v>
      </c>
      <c r="D431" s="47" t="s">
        <v>24</v>
      </c>
      <c r="E431" s="47">
        <v>1</v>
      </c>
      <c r="F431" s="47">
        <v>429</v>
      </c>
      <c r="G431">
        <f>SUMIF(Ventes!$D$3:$D$2500,Inventaire!$B431,Ventes!$E$3:$E$2500)</f>
        <v>0</v>
      </c>
      <c r="H431">
        <f t="shared" si="6"/>
        <v>1</v>
      </c>
    </row>
    <row r="432" spans="1:8" x14ac:dyDescent="0.25">
      <c r="A432" s="56">
        <v>1430</v>
      </c>
      <c r="B432" s="47" t="s">
        <v>1220</v>
      </c>
      <c r="C432" s="47" t="s">
        <v>531</v>
      </c>
      <c r="D432" s="47" t="s">
        <v>68</v>
      </c>
      <c r="E432" s="47">
        <v>1</v>
      </c>
      <c r="F432" s="47">
        <v>430</v>
      </c>
      <c r="G432">
        <f>SUMIF(Ventes!$D$3:$D$2500,Inventaire!$B432,Ventes!$E$3:$E$2500)</f>
        <v>0</v>
      </c>
      <c r="H432">
        <f t="shared" si="6"/>
        <v>1</v>
      </c>
    </row>
    <row r="433" spans="1:8" x14ac:dyDescent="0.25">
      <c r="A433" s="56">
        <v>1431</v>
      </c>
      <c r="B433" s="47" t="s">
        <v>1221</v>
      </c>
      <c r="C433" s="47" t="s">
        <v>532</v>
      </c>
      <c r="D433" s="47" t="s">
        <v>39</v>
      </c>
      <c r="E433" s="47">
        <v>5</v>
      </c>
      <c r="F433" s="47">
        <v>431</v>
      </c>
      <c r="G433">
        <f>SUMIF(Ventes!$D$3:$D$2500,Inventaire!$B433,Ventes!$E$3:$E$2500)</f>
        <v>0</v>
      </c>
      <c r="H433">
        <f t="shared" si="6"/>
        <v>5</v>
      </c>
    </row>
    <row r="434" spans="1:8" x14ac:dyDescent="0.25">
      <c r="A434" s="56">
        <v>1432</v>
      </c>
      <c r="B434" s="47" t="s">
        <v>1222</v>
      </c>
      <c r="C434" s="47" t="s">
        <v>533</v>
      </c>
      <c r="D434" s="47" t="s">
        <v>53</v>
      </c>
      <c r="E434" s="47">
        <v>1</v>
      </c>
      <c r="F434" s="47">
        <v>432</v>
      </c>
      <c r="G434">
        <f>SUMIF(Ventes!$D$3:$D$2500,Inventaire!$B434,Ventes!$E$3:$E$2500)</f>
        <v>0</v>
      </c>
      <c r="H434">
        <f t="shared" si="6"/>
        <v>1</v>
      </c>
    </row>
    <row r="435" spans="1:8" x14ac:dyDescent="0.25">
      <c r="A435" s="56">
        <v>1433</v>
      </c>
      <c r="B435" s="47" t="s">
        <v>1223</v>
      </c>
      <c r="C435" s="47" t="s">
        <v>534</v>
      </c>
      <c r="D435" s="47" t="s">
        <v>22</v>
      </c>
      <c r="E435" s="47">
        <v>1</v>
      </c>
      <c r="F435" s="47">
        <v>433</v>
      </c>
      <c r="G435">
        <f>SUMIF(Ventes!$D$3:$D$2500,Inventaire!$B435,Ventes!$E$3:$E$2500)</f>
        <v>0</v>
      </c>
      <c r="H435">
        <f t="shared" si="6"/>
        <v>1</v>
      </c>
    </row>
    <row r="436" spans="1:8" x14ac:dyDescent="0.25">
      <c r="A436" s="56">
        <v>1434</v>
      </c>
      <c r="B436" s="47" t="s">
        <v>1224</v>
      </c>
      <c r="C436" s="47" t="s">
        <v>535</v>
      </c>
      <c r="D436" s="47" t="s">
        <v>69</v>
      </c>
      <c r="E436" s="47">
        <v>1</v>
      </c>
      <c r="F436" s="47">
        <v>434</v>
      </c>
      <c r="G436">
        <f>SUMIF(Ventes!$D$3:$D$2500,Inventaire!$B436,Ventes!$E$3:$E$2500)</f>
        <v>0</v>
      </c>
      <c r="H436">
        <f t="shared" si="6"/>
        <v>1</v>
      </c>
    </row>
    <row r="437" spans="1:8" x14ac:dyDescent="0.25">
      <c r="A437" s="56">
        <v>1435</v>
      </c>
      <c r="B437" s="47" t="s">
        <v>1225</v>
      </c>
      <c r="C437" s="47" t="s">
        <v>536</v>
      </c>
      <c r="D437" s="47" t="s">
        <v>70</v>
      </c>
      <c r="E437" s="47">
        <v>1</v>
      </c>
      <c r="F437" s="47">
        <v>435</v>
      </c>
      <c r="G437">
        <f>SUMIF(Ventes!$D$3:$D$2500,Inventaire!$B437,Ventes!$E$3:$E$2500)</f>
        <v>0</v>
      </c>
      <c r="H437">
        <f t="shared" si="6"/>
        <v>1</v>
      </c>
    </row>
    <row r="438" spans="1:8" x14ac:dyDescent="0.25">
      <c r="A438" s="56">
        <v>1436</v>
      </c>
      <c r="B438" s="47" t="s">
        <v>1226</v>
      </c>
      <c r="C438" s="47" t="s">
        <v>537</v>
      </c>
      <c r="D438" s="47" t="s">
        <v>53</v>
      </c>
      <c r="E438" s="47">
        <v>1</v>
      </c>
      <c r="F438" s="47">
        <v>436</v>
      </c>
      <c r="G438">
        <f>SUMIF(Ventes!$D$3:$D$2500,Inventaire!$B438,Ventes!$E$3:$E$2500)</f>
        <v>0</v>
      </c>
      <c r="H438">
        <f t="shared" si="6"/>
        <v>1</v>
      </c>
    </row>
    <row r="439" spans="1:8" x14ac:dyDescent="0.25">
      <c r="A439" s="56">
        <v>1437</v>
      </c>
      <c r="B439" s="47" t="s">
        <v>1227</v>
      </c>
      <c r="C439" s="47" t="s">
        <v>538</v>
      </c>
      <c r="D439" s="47" t="s">
        <v>43</v>
      </c>
      <c r="E439" s="47">
        <v>1</v>
      </c>
      <c r="F439" s="47">
        <v>437</v>
      </c>
      <c r="G439">
        <f>SUMIF(Ventes!$D$3:$D$2500,Inventaire!$B439,Ventes!$E$3:$E$2500)</f>
        <v>0</v>
      </c>
      <c r="H439">
        <f t="shared" si="6"/>
        <v>1</v>
      </c>
    </row>
    <row r="440" spans="1:8" x14ac:dyDescent="0.25">
      <c r="A440" s="56">
        <v>1438</v>
      </c>
      <c r="B440" s="47" t="s">
        <v>1228</v>
      </c>
      <c r="C440" s="47" t="s">
        <v>539</v>
      </c>
      <c r="D440" s="47" t="s">
        <v>25</v>
      </c>
      <c r="E440" s="47">
        <v>2</v>
      </c>
      <c r="F440" s="47">
        <v>438</v>
      </c>
      <c r="G440">
        <f>SUMIF(Ventes!$D$3:$D$2500,Inventaire!$B440,Ventes!$E$3:$E$2500)</f>
        <v>0</v>
      </c>
      <c r="H440">
        <f t="shared" si="6"/>
        <v>2</v>
      </c>
    </row>
    <row r="441" spans="1:8" x14ac:dyDescent="0.25">
      <c r="A441" s="56">
        <v>1439</v>
      </c>
      <c r="B441" s="47" t="s">
        <v>1229</v>
      </c>
      <c r="C441" s="47" t="s">
        <v>540</v>
      </c>
      <c r="D441" s="47" t="s">
        <v>25</v>
      </c>
      <c r="E441" s="47">
        <v>1</v>
      </c>
      <c r="F441" s="47">
        <v>439</v>
      </c>
      <c r="G441">
        <f>SUMIF(Ventes!$D$3:$D$2500,Inventaire!$B441,Ventes!$E$3:$E$2500)</f>
        <v>0</v>
      </c>
      <c r="H441">
        <f t="shared" si="6"/>
        <v>1</v>
      </c>
    </row>
    <row r="442" spans="1:8" x14ac:dyDescent="0.25">
      <c r="A442" s="56">
        <v>1440</v>
      </c>
      <c r="B442" s="47" t="s">
        <v>1230</v>
      </c>
      <c r="C442" s="47" t="s">
        <v>541</v>
      </c>
      <c r="D442" s="47" t="s">
        <v>50</v>
      </c>
      <c r="E442" s="47">
        <v>1</v>
      </c>
      <c r="F442" s="47">
        <v>440</v>
      </c>
      <c r="G442">
        <f>SUMIF(Ventes!$D$3:$D$2500,Inventaire!$B442,Ventes!$E$3:$E$2500)</f>
        <v>0</v>
      </c>
      <c r="H442">
        <f t="shared" si="6"/>
        <v>1</v>
      </c>
    </row>
    <row r="443" spans="1:8" x14ac:dyDescent="0.25">
      <c r="A443" s="56">
        <v>1441</v>
      </c>
      <c r="B443" s="47" t="s">
        <v>1231</v>
      </c>
      <c r="C443" s="47" t="s">
        <v>542</v>
      </c>
      <c r="D443" s="47" t="s">
        <v>24</v>
      </c>
      <c r="E443" s="47">
        <v>1</v>
      </c>
      <c r="F443" s="47">
        <v>441</v>
      </c>
      <c r="G443">
        <f>SUMIF(Ventes!$D$3:$D$2500,Inventaire!$B443,Ventes!$E$3:$E$2500)</f>
        <v>0</v>
      </c>
      <c r="H443">
        <f t="shared" si="6"/>
        <v>1</v>
      </c>
    </row>
    <row r="444" spans="1:8" x14ac:dyDescent="0.25">
      <c r="A444" s="56">
        <v>1442</v>
      </c>
      <c r="B444" s="47" t="s">
        <v>1232</v>
      </c>
      <c r="C444" s="47" t="s">
        <v>543</v>
      </c>
      <c r="D444" s="47" t="s">
        <v>24</v>
      </c>
      <c r="E444" s="47">
        <v>1</v>
      </c>
      <c r="F444" s="47">
        <v>442</v>
      </c>
      <c r="G444">
        <f>SUMIF(Ventes!$D$3:$D$2500,Inventaire!$B444,Ventes!$E$3:$E$2500)</f>
        <v>0</v>
      </c>
      <c r="H444">
        <f t="shared" si="6"/>
        <v>1</v>
      </c>
    </row>
    <row r="445" spans="1:8" x14ac:dyDescent="0.25">
      <c r="A445" s="56">
        <v>1443</v>
      </c>
      <c r="B445" s="47" t="s">
        <v>1233</v>
      </c>
      <c r="C445" s="47" t="s">
        <v>544</v>
      </c>
      <c r="D445" s="47" t="s">
        <v>71</v>
      </c>
      <c r="E445" s="47">
        <v>1</v>
      </c>
      <c r="F445" s="47">
        <v>443</v>
      </c>
      <c r="G445">
        <f>SUMIF(Ventes!$D$3:$D$2500,Inventaire!$B445,Ventes!$E$3:$E$2500)</f>
        <v>0</v>
      </c>
      <c r="H445">
        <f t="shared" si="6"/>
        <v>1</v>
      </c>
    </row>
    <row r="446" spans="1:8" x14ac:dyDescent="0.25">
      <c r="A446" s="56">
        <v>1444</v>
      </c>
      <c r="B446" s="47" t="s">
        <v>1234</v>
      </c>
      <c r="C446" s="47" t="s">
        <v>545</v>
      </c>
      <c r="D446" s="47" t="s">
        <v>71</v>
      </c>
      <c r="E446" s="47">
        <v>1</v>
      </c>
      <c r="F446" s="47">
        <v>444</v>
      </c>
      <c r="G446">
        <f>SUMIF(Ventes!$D$3:$D$2500,Inventaire!$B446,Ventes!$E$3:$E$2500)</f>
        <v>0</v>
      </c>
      <c r="H446">
        <f t="shared" si="6"/>
        <v>1</v>
      </c>
    </row>
    <row r="447" spans="1:8" x14ac:dyDescent="0.25">
      <c r="A447" s="56">
        <v>1445</v>
      </c>
      <c r="B447" s="47" t="s">
        <v>1235</v>
      </c>
      <c r="C447" s="47" t="s">
        <v>546</v>
      </c>
      <c r="D447" s="47" t="s">
        <v>71</v>
      </c>
      <c r="E447" s="47">
        <v>1</v>
      </c>
      <c r="F447" s="47">
        <v>445</v>
      </c>
      <c r="G447">
        <f>SUMIF(Ventes!$D$3:$D$2500,Inventaire!$B447,Ventes!$E$3:$E$2500)</f>
        <v>0</v>
      </c>
      <c r="H447">
        <f t="shared" si="6"/>
        <v>1</v>
      </c>
    </row>
    <row r="448" spans="1:8" x14ac:dyDescent="0.25">
      <c r="A448" s="56">
        <v>1446</v>
      </c>
      <c r="B448" s="47" t="s">
        <v>1236</v>
      </c>
      <c r="C448" s="47" t="s">
        <v>547</v>
      </c>
      <c r="D448" s="47" t="s">
        <v>62</v>
      </c>
      <c r="E448" s="47">
        <v>1</v>
      </c>
      <c r="F448" s="47">
        <v>446</v>
      </c>
      <c r="G448">
        <f>SUMIF(Ventes!$D$3:$D$2500,Inventaire!$B448,Ventes!$E$3:$E$2500)</f>
        <v>0</v>
      </c>
      <c r="H448">
        <f t="shared" si="6"/>
        <v>1</v>
      </c>
    </row>
    <row r="449" spans="1:8" x14ac:dyDescent="0.25">
      <c r="A449" s="56">
        <v>1447</v>
      </c>
      <c r="B449" s="47" t="s">
        <v>1237</v>
      </c>
      <c r="C449" s="47" t="s">
        <v>548</v>
      </c>
      <c r="D449" s="47" t="s">
        <v>29</v>
      </c>
      <c r="E449" s="47">
        <v>1</v>
      </c>
      <c r="F449" s="47">
        <v>447</v>
      </c>
      <c r="G449">
        <f>SUMIF(Ventes!$D$3:$D$2500,Inventaire!$B449,Ventes!$E$3:$E$2500)</f>
        <v>0</v>
      </c>
      <c r="H449">
        <f t="shared" si="6"/>
        <v>1</v>
      </c>
    </row>
    <row r="450" spans="1:8" x14ac:dyDescent="0.25">
      <c r="A450" s="56">
        <v>1448</v>
      </c>
      <c r="B450" s="47" t="s">
        <v>1238</v>
      </c>
      <c r="C450" s="47" t="s">
        <v>549</v>
      </c>
      <c r="D450" s="47" t="s">
        <v>42</v>
      </c>
      <c r="E450" s="47">
        <v>1</v>
      </c>
      <c r="F450" s="47">
        <v>448</v>
      </c>
      <c r="G450">
        <f>SUMIF(Ventes!$D$3:$D$2500,Inventaire!$B450,Ventes!$E$3:$E$2500)</f>
        <v>0</v>
      </c>
      <c r="H450">
        <f t="shared" si="6"/>
        <v>1</v>
      </c>
    </row>
    <row r="451" spans="1:8" x14ac:dyDescent="0.25">
      <c r="A451" s="56">
        <v>1449</v>
      </c>
      <c r="B451" s="47" t="s">
        <v>1239</v>
      </c>
      <c r="C451" s="47" t="s">
        <v>550</v>
      </c>
      <c r="D451" s="47" t="s">
        <v>26</v>
      </c>
      <c r="E451" s="47">
        <v>1</v>
      </c>
      <c r="F451" s="47">
        <v>449</v>
      </c>
      <c r="G451">
        <f>SUMIF(Ventes!$D$3:$D$2500,Inventaire!$B451,Ventes!$E$3:$E$2500)</f>
        <v>0</v>
      </c>
      <c r="H451">
        <f t="shared" si="6"/>
        <v>1</v>
      </c>
    </row>
    <row r="452" spans="1:8" x14ac:dyDescent="0.25">
      <c r="A452" s="56">
        <v>1450</v>
      </c>
      <c r="B452" s="47" t="s">
        <v>1240</v>
      </c>
      <c r="C452" s="47" t="s">
        <v>551</v>
      </c>
      <c r="D452" s="47" t="s">
        <v>26</v>
      </c>
      <c r="E452" s="47">
        <v>1</v>
      </c>
      <c r="F452" s="47">
        <v>450</v>
      </c>
      <c r="G452">
        <f>SUMIF(Ventes!$D$3:$D$2500,Inventaire!$B452,Ventes!$E$3:$E$2500)</f>
        <v>0</v>
      </c>
      <c r="H452">
        <f t="shared" ref="H452:H515" si="7">E452-G452</f>
        <v>1</v>
      </c>
    </row>
    <row r="453" spans="1:8" x14ac:dyDescent="0.25">
      <c r="A453" s="56">
        <v>1451</v>
      </c>
      <c r="B453" s="47" t="s">
        <v>1241</v>
      </c>
      <c r="C453" s="47" t="s">
        <v>552</v>
      </c>
      <c r="D453" s="47" t="s">
        <v>26</v>
      </c>
      <c r="E453" s="47">
        <v>1</v>
      </c>
      <c r="F453" s="47">
        <v>451</v>
      </c>
      <c r="G453">
        <f>SUMIF(Ventes!$D$3:$D$2500,Inventaire!$B453,Ventes!$E$3:$E$2500)</f>
        <v>0</v>
      </c>
      <c r="H453">
        <f t="shared" si="7"/>
        <v>1</v>
      </c>
    </row>
    <row r="454" spans="1:8" x14ac:dyDescent="0.25">
      <c r="A454" s="56">
        <v>1452</v>
      </c>
      <c r="B454" s="47" t="s">
        <v>1242</v>
      </c>
      <c r="C454" s="47" t="s">
        <v>553</v>
      </c>
      <c r="D454" s="47" t="s">
        <v>26</v>
      </c>
      <c r="E454" s="47">
        <v>1</v>
      </c>
      <c r="F454" s="47">
        <v>452</v>
      </c>
      <c r="G454">
        <f>SUMIF(Ventes!$D$3:$D$2500,Inventaire!$B454,Ventes!$E$3:$E$2500)</f>
        <v>0</v>
      </c>
      <c r="H454">
        <f t="shared" si="7"/>
        <v>1</v>
      </c>
    </row>
    <row r="455" spans="1:8" x14ac:dyDescent="0.25">
      <c r="A455" s="56">
        <v>1453</v>
      </c>
      <c r="B455" s="47" t="s">
        <v>1243</v>
      </c>
      <c r="C455" s="47" t="s">
        <v>554</v>
      </c>
      <c r="D455" s="47" t="s">
        <v>22</v>
      </c>
      <c r="E455" s="47">
        <v>5</v>
      </c>
      <c r="F455" s="47">
        <v>453</v>
      </c>
      <c r="G455">
        <f>SUMIF(Ventes!$D$3:$D$2500,Inventaire!$B455,Ventes!$E$3:$E$2500)</f>
        <v>0</v>
      </c>
      <c r="H455">
        <f t="shared" si="7"/>
        <v>5</v>
      </c>
    </row>
    <row r="456" spans="1:8" x14ac:dyDescent="0.25">
      <c r="A456" s="56">
        <v>1454</v>
      </c>
      <c r="B456" s="47" t="s">
        <v>1244</v>
      </c>
      <c r="C456" s="47" t="s">
        <v>555</v>
      </c>
      <c r="D456" s="47" t="s">
        <v>23</v>
      </c>
      <c r="E456" s="47">
        <v>5</v>
      </c>
      <c r="F456" s="47">
        <v>454</v>
      </c>
      <c r="G456">
        <f>SUMIF(Ventes!$D$3:$D$2500,Inventaire!$B456,Ventes!$E$3:$E$2500)</f>
        <v>0</v>
      </c>
      <c r="H456">
        <f t="shared" si="7"/>
        <v>5</v>
      </c>
    </row>
    <row r="457" spans="1:8" x14ac:dyDescent="0.25">
      <c r="A457" s="56">
        <v>1455</v>
      </c>
      <c r="B457" s="47" t="s">
        <v>1245</v>
      </c>
      <c r="C457" s="47" t="s">
        <v>556</v>
      </c>
      <c r="D457" s="47" t="s">
        <v>57</v>
      </c>
      <c r="E457" s="47">
        <v>2</v>
      </c>
      <c r="F457" s="47">
        <v>455</v>
      </c>
      <c r="G457">
        <f>SUMIF(Ventes!$D$3:$D$2500,Inventaire!$B457,Ventes!$E$3:$E$2500)</f>
        <v>0</v>
      </c>
      <c r="H457">
        <f t="shared" si="7"/>
        <v>2</v>
      </c>
    </row>
    <row r="458" spans="1:8" x14ac:dyDescent="0.25">
      <c r="A458" s="56">
        <v>1456</v>
      </c>
      <c r="B458" s="47" t="s">
        <v>1246</v>
      </c>
      <c r="C458" s="47" t="s">
        <v>557</v>
      </c>
      <c r="D458" s="47" t="s">
        <v>39</v>
      </c>
      <c r="E458" s="47">
        <v>1</v>
      </c>
      <c r="F458" s="47">
        <v>456</v>
      </c>
      <c r="G458">
        <f>SUMIF(Ventes!$D$3:$D$2500,Inventaire!$B458,Ventes!$E$3:$E$2500)</f>
        <v>0</v>
      </c>
      <c r="H458">
        <f t="shared" si="7"/>
        <v>1</v>
      </c>
    </row>
    <row r="459" spans="1:8" x14ac:dyDescent="0.25">
      <c r="A459" s="56">
        <v>1457</v>
      </c>
      <c r="B459" s="47" t="s">
        <v>1247</v>
      </c>
      <c r="C459" s="47" t="s">
        <v>558</v>
      </c>
      <c r="D459" s="47" t="s">
        <v>39</v>
      </c>
      <c r="E459" s="47">
        <v>1</v>
      </c>
      <c r="F459" s="47">
        <v>457</v>
      </c>
      <c r="G459">
        <f>SUMIF(Ventes!$D$3:$D$2500,Inventaire!$B459,Ventes!$E$3:$E$2500)</f>
        <v>0</v>
      </c>
      <c r="H459">
        <f t="shared" si="7"/>
        <v>1</v>
      </c>
    </row>
    <row r="460" spans="1:8" x14ac:dyDescent="0.25">
      <c r="A460" s="56">
        <v>1458</v>
      </c>
      <c r="B460" s="47" t="s">
        <v>1248</v>
      </c>
      <c r="C460" s="47" t="s">
        <v>559</v>
      </c>
      <c r="D460" s="47" t="s">
        <v>69</v>
      </c>
      <c r="E460" s="47">
        <v>1</v>
      </c>
      <c r="F460" s="47">
        <v>458</v>
      </c>
      <c r="G460">
        <f>SUMIF(Ventes!$D$3:$D$2500,Inventaire!$B460,Ventes!$E$3:$E$2500)</f>
        <v>0</v>
      </c>
      <c r="H460">
        <f t="shared" si="7"/>
        <v>1</v>
      </c>
    </row>
    <row r="461" spans="1:8" x14ac:dyDescent="0.25">
      <c r="A461" s="56">
        <v>1459</v>
      </c>
      <c r="B461" s="47" t="s">
        <v>1249</v>
      </c>
      <c r="C461" s="47" t="s">
        <v>560</v>
      </c>
      <c r="D461" s="47" t="s">
        <v>54</v>
      </c>
      <c r="E461" s="47">
        <v>1</v>
      </c>
      <c r="F461" s="47">
        <v>459</v>
      </c>
      <c r="G461">
        <f>SUMIF(Ventes!$D$3:$D$2500,Inventaire!$B461,Ventes!$E$3:$E$2500)</f>
        <v>0</v>
      </c>
      <c r="H461">
        <f t="shared" si="7"/>
        <v>1</v>
      </c>
    </row>
    <row r="462" spans="1:8" x14ac:dyDescent="0.25">
      <c r="A462" s="56">
        <v>1460</v>
      </c>
      <c r="B462" s="47" t="s">
        <v>1250</v>
      </c>
      <c r="C462" s="47" t="s">
        <v>561</v>
      </c>
      <c r="D462" s="47" t="s">
        <v>22</v>
      </c>
      <c r="E462" s="47">
        <v>1</v>
      </c>
      <c r="F462" s="47">
        <v>460</v>
      </c>
      <c r="G462">
        <f>SUMIF(Ventes!$D$3:$D$2500,Inventaire!$B462,Ventes!$E$3:$E$2500)</f>
        <v>0</v>
      </c>
      <c r="H462">
        <f t="shared" si="7"/>
        <v>1</v>
      </c>
    </row>
    <row r="463" spans="1:8" x14ac:dyDescent="0.25">
      <c r="A463" s="56">
        <v>1461</v>
      </c>
      <c r="B463" s="47" t="s">
        <v>1251</v>
      </c>
      <c r="C463" s="47" t="s">
        <v>562</v>
      </c>
      <c r="D463" s="47" t="s">
        <v>40</v>
      </c>
      <c r="E463" s="47">
        <v>1</v>
      </c>
      <c r="F463" s="47">
        <v>461</v>
      </c>
      <c r="G463">
        <f>SUMIF(Ventes!$D$3:$D$2500,Inventaire!$B463,Ventes!$E$3:$E$2500)</f>
        <v>0</v>
      </c>
      <c r="H463">
        <f t="shared" si="7"/>
        <v>1</v>
      </c>
    </row>
    <row r="464" spans="1:8" x14ac:dyDescent="0.25">
      <c r="A464" s="56">
        <v>1462</v>
      </c>
      <c r="B464" s="47" t="s">
        <v>1252</v>
      </c>
      <c r="C464" s="47" t="s">
        <v>563</v>
      </c>
      <c r="D464" s="47" t="s">
        <v>39</v>
      </c>
      <c r="E464" s="47">
        <v>1</v>
      </c>
      <c r="F464" s="47">
        <v>462</v>
      </c>
      <c r="G464">
        <f>SUMIF(Ventes!$D$3:$D$2500,Inventaire!$B464,Ventes!$E$3:$E$2500)</f>
        <v>0</v>
      </c>
      <c r="H464">
        <f t="shared" si="7"/>
        <v>1</v>
      </c>
    </row>
    <row r="465" spans="1:8" x14ac:dyDescent="0.25">
      <c r="A465" s="56">
        <v>1463</v>
      </c>
      <c r="B465" s="47" t="s">
        <v>1253</v>
      </c>
      <c r="C465" s="47" t="s">
        <v>564</v>
      </c>
      <c r="D465" s="47" t="s">
        <v>39</v>
      </c>
      <c r="E465" s="47">
        <v>1</v>
      </c>
      <c r="F465" s="47">
        <v>463</v>
      </c>
      <c r="G465">
        <f>SUMIF(Ventes!$D$3:$D$2500,Inventaire!$B465,Ventes!$E$3:$E$2500)</f>
        <v>0</v>
      </c>
      <c r="H465">
        <f t="shared" si="7"/>
        <v>1</v>
      </c>
    </row>
    <row r="466" spans="1:8" x14ac:dyDescent="0.25">
      <c r="A466" s="56">
        <v>1464</v>
      </c>
      <c r="B466" s="47" t="s">
        <v>1254</v>
      </c>
      <c r="C466" s="47" t="s">
        <v>565</v>
      </c>
      <c r="D466" s="47" t="s">
        <v>39</v>
      </c>
      <c r="E466" s="47">
        <v>1</v>
      </c>
      <c r="F466" s="47">
        <v>464</v>
      </c>
      <c r="G466">
        <f>SUMIF(Ventes!$D$3:$D$2500,Inventaire!$B466,Ventes!$E$3:$E$2500)</f>
        <v>0</v>
      </c>
      <c r="H466">
        <f t="shared" si="7"/>
        <v>1</v>
      </c>
    </row>
    <row r="467" spans="1:8" x14ac:dyDescent="0.25">
      <c r="A467" s="56">
        <v>1465</v>
      </c>
      <c r="B467" s="47" t="s">
        <v>1255</v>
      </c>
      <c r="C467" s="47" t="s">
        <v>566</v>
      </c>
      <c r="D467" s="47" t="s">
        <v>30</v>
      </c>
      <c r="E467" s="47">
        <v>1</v>
      </c>
      <c r="F467" s="47">
        <v>465</v>
      </c>
      <c r="G467">
        <f>SUMIF(Ventes!$D$3:$D$2500,Inventaire!$B467,Ventes!$E$3:$E$2500)</f>
        <v>0</v>
      </c>
      <c r="H467">
        <f t="shared" si="7"/>
        <v>1</v>
      </c>
    </row>
    <row r="468" spans="1:8" x14ac:dyDescent="0.25">
      <c r="A468" s="56">
        <v>1466</v>
      </c>
      <c r="B468" s="47" t="s">
        <v>1256</v>
      </c>
      <c r="C468" s="47" t="s">
        <v>567</v>
      </c>
      <c r="D468" s="47" t="s">
        <v>30</v>
      </c>
      <c r="E468" s="47">
        <v>1</v>
      </c>
      <c r="F468" s="47">
        <v>466</v>
      </c>
      <c r="G468">
        <f>SUMIF(Ventes!$D$3:$D$2500,Inventaire!$B468,Ventes!$E$3:$E$2500)</f>
        <v>0</v>
      </c>
      <c r="H468">
        <f t="shared" si="7"/>
        <v>1</v>
      </c>
    </row>
    <row r="469" spans="1:8" x14ac:dyDescent="0.25">
      <c r="A469" s="56">
        <v>1467</v>
      </c>
      <c r="B469" s="47" t="s">
        <v>1257</v>
      </c>
      <c r="C469" s="47" t="s">
        <v>568</v>
      </c>
      <c r="D469" s="47" t="s">
        <v>30</v>
      </c>
      <c r="E469" s="47">
        <v>1</v>
      </c>
      <c r="F469" s="47">
        <v>467</v>
      </c>
      <c r="G469">
        <f>SUMIF(Ventes!$D$3:$D$2500,Inventaire!$B469,Ventes!$E$3:$E$2500)</f>
        <v>0</v>
      </c>
      <c r="H469">
        <f t="shared" si="7"/>
        <v>1</v>
      </c>
    </row>
    <row r="470" spans="1:8" x14ac:dyDescent="0.25">
      <c r="A470" s="56">
        <v>1468</v>
      </c>
      <c r="B470" s="47" t="s">
        <v>1258</v>
      </c>
      <c r="C470" s="47" t="s">
        <v>569</v>
      </c>
      <c r="D470" s="47" t="s">
        <v>39</v>
      </c>
      <c r="E470" s="47">
        <v>1</v>
      </c>
      <c r="F470" s="47">
        <v>468</v>
      </c>
      <c r="G470">
        <f>SUMIF(Ventes!$D$3:$D$2500,Inventaire!$B470,Ventes!$E$3:$E$2500)</f>
        <v>0</v>
      </c>
      <c r="H470">
        <f t="shared" si="7"/>
        <v>1</v>
      </c>
    </row>
    <row r="471" spans="1:8" x14ac:dyDescent="0.25">
      <c r="A471" s="56">
        <v>1469</v>
      </c>
      <c r="B471" s="47" t="s">
        <v>1259</v>
      </c>
      <c r="C471" s="47" t="s">
        <v>570</v>
      </c>
      <c r="D471" s="47" t="s">
        <v>39</v>
      </c>
      <c r="E471" s="47">
        <v>1</v>
      </c>
      <c r="F471" s="47">
        <v>469</v>
      </c>
      <c r="G471">
        <f>SUMIF(Ventes!$D$3:$D$2500,Inventaire!$B471,Ventes!$E$3:$E$2500)</f>
        <v>0</v>
      </c>
      <c r="H471">
        <f t="shared" si="7"/>
        <v>1</v>
      </c>
    </row>
    <row r="472" spans="1:8" x14ac:dyDescent="0.25">
      <c r="A472" s="56">
        <v>1470</v>
      </c>
      <c r="B472" s="47" t="s">
        <v>1260</v>
      </c>
      <c r="C472" s="47" t="s">
        <v>571</v>
      </c>
      <c r="D472" s="47" t="s">
        <v>39</v>
      </c>
      <c r="E472" s="47">
        <v>1</v>
      </c>
      <c r="F472" s="47">
        <v>470</v>
      </c>
      <c r="G472">
        <f>SUMIF(Ventes!$D$3:$D$2500,Inventaire!$B472,Ventes!$E$3:$E$2500)</f>
        <v>0</v>
      </c>
      <c r="H472">
        <f t="shared" si="7"/>
        <v>1</v>
      </c>
    </row>
    <row r="473" spans="1:8" x14ac:dyDescent="0.25">
      <c r="A473" s="56">
        <v>1471</v>
      </c>
      <c r="B473" s="47" t="s">
        <v>1261</v>
      </c>
      <c r="C473" s="47" t="s">
        <v>572</v>
      </c>
      <c r="D473" s="47" t="s">
        <v>39</v>
      </c>
      <c r="E473" s="47">
        <v>1</v>
      </c>
      <c r="F473" s="47">
        <v>471</v>
      </c>
      <c r="G473">
        <f>SUMIF(Ventes!$D$3:$D$2500,Inventaire!$B473,Ventes!$E$3:$E$2500)</f>
        <v>0</v>
      </c>
      <c r="H473">
        <f t="shared" si="7"/>
        <v>1</v>
      </c>
    </row>
    <row r="474" spans="1:8" x14ac:dyDescent="0.25">
      <c r="A474" s="56">
        <v>1472</v>
      </c>
      <c r="B474" s="47" t="s">
        <v>1262</v>
      </c>
      <c r="C474" s="47" t="s">
        <v>573</v>
      </c>
      <c r="D474" s="47" t="s">
        <v>39</v>
      </c>
      <c r="E474" s="47">
        <v>1</v>
      </c>
      <c r="F474" s="47">
        <v>472</v>
      </c>
      <c r="G474">
        <f>SUMIF(Ventes!$D$3:$D$2500,Inventaire!$B474,Ventes!$E$3:$E$2500)</f>
        <v>0</v>
      </c>
      <c r="H474">
        <f t="shared" si="7"/>
        <v>1</v>
      </c>
    </row>
    <row r="475" spans="1:8" x14ac:dyDescent="0.25">
      <c r="A475" s="56">
        <v>1473</v>
      </c>
      <c r="B475" s="47" t="s">
        <v>1263</v>
      </c>
      <c r="C475" s="47" t="s">
        <v>574</v>
      </c>
      <c r="D475" s="47" t="s">
        <v>39</v>
      </c>
      <c r="E475" s="47">
        <v>1</v>
      </c>
      <c r="F475" s="47">
        <v>473</v>
      </c>
      <c r="G475">
        <f>SUMIF(Ventes!$D$3:$D$2500,Inventaire!$B475,Ventes!$E$3:$E$2500)</f>
        <v>0</v>
      </c>
      <c r="H475">
        <f t="shared" si="7"/>
        <v>1</v>
      </c>
    </row>
    <row r="476" spans="1:8" x14ac:dyDescent="0.25">
      <c r="A476" s="56">
        <v>1474</v>
      </c>
      <c r="B476" s="47" t="s">
        <v>1264</v>
      </c>
      <c r="C476" s="47" t="s">
        <v>575</v>
      </c>
      <c r="D476" s="47" t="s">
        <v>39</v>
      </c>
      <c r="E476" s="47">
        <v>2</v>
      </c>
      <c r="F476" s="47">
        <v>474</v>
      </c>
      <c r="G476">
        <f>SUMIF(Ventes!$D$3:$D$2500,Inventaire!$B476,Ventes!$E$3:$E$2500)</f>
        <v>0</v>
      </c>
      <c r="H476">
        <f t="shared" si="7"/>
        <v>2</v>
      </c>
    </row>
    <row r="477" spans="1:8" x14ac:dyDescent="0.25">
      <c r="A477" s="56">
        <v>1475</v>
      </c>
      <c r="B477" s="47" t="s">
        <v>1265</v>
      </c>
      <c r="C477" s="47" t="s">
        <v>576</v>
      </c>
      <c r="D477" s="47" t="s">
        <v>26</v>
      </c>
      <c r="E477" s="47">
        <v>1</v>
      </c>
      <c r="F477" s="47">
        <v>475</v>
      </c>
      <c r="G477">
        <f>SUMIF(Ventes!$D$3:$D$2500,Inventaire!$B477,Ventes!$E$3:$E$2500)</f>
        <v>0</v>
      </c>
      <c r="H477">
        <f t="shared" si="7"/>
        <v>1</v>
      </c>
    </row>
    <row r="478" spans="1:8" x14ac:dyDescent="0.25">
      <c r="A478" s="56">
        <v>1476</v>
      </c>
      <c r="B478" s="47" t="s">
        <v>1266</v>
      </c>
      <c r="C478" s="47" t="s">
        <v>577</v>
      </c>
      <c r="D478" s="47" t="s">
        <v>26</v>
      </c>
      <c r="E478" s="47">
        <v>1</v>
      </c>
      <c r="F478" s="47">
        <v>476</v>
      </c>
      <c r="G478">
        <f>SUMIF(Ventes!$D$3:$D$2500,Inventaire!$B478,Ventes!$E$3:$E$2500)</f>
        <v>0</v>
      </c>
      <c r="H478">
        <f t="shared" si="7"/>
        <v>1</v>
      </c>
    </row>
    <row r="479" spans="1:8" x14ac:dyDescent="0.25">
      <c r="A479" s="56">
        <v>1477</v>
      </c>
      <c r="B479" s="47" t="s">
        <v>1267</v>
      </c>
      <c r="C479" s="47" t="s">
        <v>578</v>
      </c>
      <c r="D479" s="47" t="s">
        <v>26</v>
      </c>
      <c r="E479" s="47">
        <v>1</v>
      </c>
      <c r="F479" s="47">
        <v>477</v>
      </c>
      <c r="G479">
        <f>SUMIF(Ventes!$D$3:$D$2500,Inventaire!$B479,Ventes!$E$3:$E$2500)</f>
        <v>0</v>
      </c>
      <c r="H479">
        <f t="shared" si="7"/>
        <v>1</v>
      </c>
    </row>
    <row r="480" spans="1:8" x14ac:dyDescent="0.25">
      <c r="A480" s="56">
        <v>1478</v>
      </c>
      <c r="B480" s="47" t="s">
        <v>1268</v>
      </c>
      <c r="C480" s="47" t="s">
        <v>579</v>
      </c>
      <c r="D480" s="47" t="s">
        <v>26</v>
      </c>
      <c r="E480" s="47">
        <v>1</v>
      </c>
      <c r="F480" s="47">
        <v>478</v>
      </c>
      <c r="G480">
        <f>SUMIF(Ventes!$D$3:$D$2500,Inventaire!$B480,Ventes!$E$3:$E$2500)</f>
        <v>0</v>
      </c>
      <c r="H480">
        <f t="shared" si="7"/>
        <v>1</v>
      </c>
    </row>
    <row r="481" spans="1:8" x14ac:dyDescent="0.25">
      <c r="A481" s="56">
        <v>1479</v>
      </c>
      <c r="B481" s="47" t="s">
        <v>1269</v>
      </c>
      <c r="C481" s="47" t="s">
        <v>580</v>
      </c>
      <c r="D481" s="47" t="s">
        <v>24</v>
      </c>
      <c r="E481" s="47">
        <v>1</v>
      </c>
      <c r="F481" s="47">
        <v>479</v>
      </c>
      <c r="G481">
        <f>SUMIF(Ventes!$D$3:$D$2500,Inventaire!$B481,Ventes!$E$3:$E$2500)</f>
        <v>0</v>
      </c>
      <c r="H481">
        <f t="shared" si="7"/>
        <v>1</v>
      </c>
    </row>
    <row r="482" spans="1:8" x14ac:dyDescent="0.25">
      <c r="A482" s="56">
        <v>1480</v>
      </c>
      <c r="B482" s="47" t="s">
        <v>1270</v>
      </c>
      <c r="C482" s="47" t="s">
        <v>581</v>
      </c>
      <c r="D482" s="47" t="s">
        <v>30</v>
      </c>
      <c r="E482" s="47">
        <v>3</v>
      </c>
      <c r="F482" s="47">
        <v>480</v>
      </c>
      <c r="G482">
        <f>SUMIF(Ventes!$D$3:$D$2500,Inventaire!$B482,Ventes!$E$3:$E$2500)</f>
        <v>0</v>
      </c>
      <c r="H482">
        <f t="shared" si="7"/>
        <v>3</v>
      </c>
    </row>
    <row r="483" spans="1:8" x14ac:dyDescent="0.25">
      <c r="A483" s="56">
        <v>1481</v>
      </c>
      <c r="B483" s="47" t="s">
        <v>1271</v>
      </c>
      <c r="C483" s="47" t="s">
        <v>582</v>
      </c>
      <c r="D483" s="47" t="s">
        <v>43</v>
      </c>
      <c r="E483" s="47">
        <v>1</v>
      </c>
      <c r="F483" s="47">
        <v>481</v>
      </c>
      <c r="G483">
        <f>SUMIF(Ventes!$D$3:$D$2500,Inventaire!$B483,Ventes!$E$3:$E$2500)</f>
        <v>0</v>
      </c>
      <c r="H483">
        <f t="shared" si="7"/>
        <v>1</v>
      </c>
    </row>
    <row r="484" spans="1:8" x14ac:dyDescent="0.25">
      <c r="A484" s="56">
        <v>1482</v>
      </c>
      <c r="B484" s="47" t="s">
        <v>1272</v>
      </c>
      <c r="C484" s="47" t="s">
        <v>583</v>
      </c>
      <c r="D484" s="47" t="s">
        <v>67</v>
      </c>
      <c r="E484" s="47">
        <v>5</v>
      </c>
      <c r="F484" s="47">
        <v>482</v>
      </c>
      <c r="G484">
        <f>SUMIF(Ventes!$D$3:$D$2500,Inventaire!$B484,Ventes!$E$3:$E$2500)</f>
        <v>0</v>
      </c>
      <c r="H484">
        <f t="shared" si="7"/>
        <v>5</v>
      </c>
    </row>
    <row r="485" spans="1:8" x14ac:dyDescent="0.25">
      <c r="A485" s="56">
        <v>1483</v>
      </c>
      <c r="B485" s="47" t="s">
        <v>1273</v>
      </c>
      <c r="C485" s="47" t="s">
        <v>584</v>
      </c>
      <c r="D485" s="47" t="s">
        <v>67</v>
      </c>
      <c r="E485" s="47">
        <v>1</v>
      </c>
      <c r="F485" s="47">
        <v>483</v>
      </c>
      <c r="G485">
        <f>SUMIF(Ventes!$D$3:$D$2500,Inventaire!$B485,Ventes!$E$3:$E$2500)</f>
        <v>0</v>
      </c>
      <c r="H485">
        <f t="shared" si="7"/>
        <v>1</v>
      </c>
    </row>
    <row r="486" spans="1:8" x14ac:dyDescent="0.25">
      <c r="A486" s="56">
        <v>1484</v>
      </c>
      <c r="B486" s="47" t="s">
        <v>1274</v>
      </c>
      <c r="C486" s="47" t="s">
        <v>585</v>
      </c>
      <c r="D486" s="47" t="s">
        <v>67</v>
      </c>
      <c r="E486" s="47">
        <v>1</v>
      </c>
      <c r="F486" s="47">
        <v>484</v>
      </c>
      <c r="G486">
        <f>SUMIF(Ventes!$D$3:$D$2500,Inventaire!$B486,Ventes!$E$3:$E$2500)</f>
        <v>0</v>
      </c>
      <c r="H486">
        <f t="shared" si="7"/>
        <v>1</v>
      </c>
    </row>
    <row r="487" spans="1:8" x14ac:dyDescent="0.25">
      <c r="A487" s="56">
        <v>1485</v>
      </c>
      <c r="B487" s="47" t="s">
        <v>1275</v>
      </c>
      <c r="C487" s="47" t="s">
        <v>586</v>
      </c>
      <c r="D487" s="47" t="s">
        <v>67</v>
      </c>
      <c r="E487" s="47">
        <v>1</v>
      </c>
      <c r="F487" s="47">
        <v>485</v>
      </c>
      <c r="G487">
        <f>SUMIF(Ventes!$D$3:$D$2500,Inventaire!$B487,Ventes!$E$3:$E$2500)</f>
        <v>0</v>
      </c>
      <c r="H487">
        <f t="shared" si="7"/>
        <v>1</v>
      </c>
    </row>
    <row r="488" spans="1:8" x14ac:dyDescent="0.25">
      <c r="A488" s="56">
        <v>1486</v>
      </c>
      <c r="B488" s="47" t="s">
        <v>1276</v>
      </c>
      <c r="C488" s="47" t="s">
        <v>587</v>
      </c>
      <c r="D488" s="47" t="s">
        <v>67</v>
      </c>
      <c r="E488" s="47">
        <v>1</v>
      </c>
      <c r="F488" s="47">
        <v>486</v>
      </c>
      <c r="G488">
        <f>SUMIF(Ventes!$D$3:$D$2500,Inventaire!$B488,Ventes!$E$3:$E$2500)</f>
        <v>0</v>
      </c>
      <c r="H488">
        <f t="shared" si="7"/>
        <v>1</v>
      </c>
    </row>
    <row r="489" spans="1:8" x14ac:dyDescent="0.25">
      <c r="A489" s="56">
        <v>1487</v>
      </c>
      <c r="B489" s="47" t="s">
        <v>1277</v>
      </c>
      <c r="C489" s="47" t="s">
        <v>588</v>
      </c>
      <c r="D489" s="47" t="s">
        <v>67</v>
      </c>
      <c r="E489" s="47">
        <v>1</v>
      </c>
      <c r="F489" s="47">
        <v>487</v>
      </c>
      <c r="G489">
        <f>SUMIF(Ventes!$D$3:$D$2500,Inventaire!$B489,Ventes!$E$3:$E$2500)</f>
        <v>0</v>
      </c>
      <c r="H489">
        <f t="shared" si="7"/>
        <v>1</v>
      </c>
    </row>
    <row r="490" spans="1:8" x14ac:dyDescent="0.25">
      <c r="A490" s="56">
        <v>1488</v>
      </c>
      <c r="B490" s="47" t="s">
        <v>1278</v>
      </c>
      <c r="C490" s="47" t="s">
        <v>589</v>
      </c>
      <c r="D490" s="47" t="s">
        <v>67</v>
      </c>
      <c r="E490" s="47">
        <v>1</v>
      </c>
      <c r="F490" s="47">
        <v>488</v>
      </c>
      <c r="G490">
        <f>SUMIF(Ventes!$D$3:$D$2500,Inventaire!$B490,Ventes!$E$3:$E$2500)</f>
        <v>0</v>
      </c>
      <c r="H490">
        <f t="shared" si="7"/>
        <v>1</v>
      </c>
    </row>
    <row r="491" spans="1:8" x14ac:dyDescent="0.25">
      <c r="A491" s="56">
        <v>1489</v>
      </c>
      <c r="B491" s="47" t="s">
        <v>1279</v>
      </c>
      <c r="C491" s="47" t="s">
        <v>590</v>
      </c>
      <c r="D491" s="47" t="s">
        <v>72</v>
      </c>
      <c r="E491" s="47">
        <v>1</v>
      </c>
      <c r="F491" s="47">
        <v>489</v>
      </c>
      <c r="G491">
        <f>SUMIF(Ventes!$D$3:$D$2500,Inventaire!$B491,Ventes!$E$3:$E$2500)</f>
        <v>0</v>
      </c>
      <c r="H491">
        <f t="shared" si="7"/>
        <v>1</v>
      </c>
    </row>
    <row r="492" spans="1:8" x14ac:dyDescent="0.25">
      <c r="A492" s="56">
        <v>1490</v>
      </c>
      <c r="B492" s="47" t="s">
        <v>1280</v>
      </c>
      <c r="C492" s="47" t="s">
        <v>591</v>
      </c>
      <c r="D492" s="47" t="s">
        <v>72</v>
      </c>
      <c r="E492" s="47">
        <v>1</v>
      </c>
      <c r="F492" s="47">
        <v>490</v>
      </c>
      <c r="G492">
        <f>SUMIF(Ventes!$D$3:$D$2500,Inventaire!$B492,Ventes!$E$3:$E$2500)</f>
        <v>0</v>
      </c>
      <c r="H492">
        <f t="shared" si="7"/>
        <v>1</v>
      </c>
    </row>
    <row r="493" spans="1:8" x14ac:dyDescent="0.25">
      <c r="A493" s="56">
        <v>1491</v>
      </c>
      <c r="B493" s="47" t="s">
        <v>1281</v>
      </c>
      <c r="C493" s="47" t="s">
        <v>592</v>
      </c>
      <c r="D493" s="47" t="s">
        <v>24</v>
      </c>
      <c r="E493" s="47">
        <v>1</v>
      </c>
      <c r="F493" s="47">
        <v>491</v>
      </c>
      <c r="G493">
        <f>SUMIF(Ventes!$D$3:$D$2500,Inventaire!$B493,Ventes!$E$3:$E$2500)</f>
        <v>0</v>
      </c>
      <c r="H493">
        <f t="shared" si="7"/>
        <v>1</v>
      </c>
    </row>
    <row r="494" spans="1:8" x14ac:dyDescent="0.25">
      <c r="A494" s="56">
        <v>1492</v>
      </c>
      <c r="B494" s="47" t="s">
        <v>1282</v>
      </c>
      <c r="C494" s="47" t="s">
        <v>593</v>
      </c>
      <c r="D494" s="47" t="s">
        <v>24</v>
      </c>
      <c r="E494" s="47">
        <v>1</v>
      </c>
      <c r="F494" s="47">
        <v>492</v>
      </c>
      <c r="G494">
        <f>SUMIF(Ventes!$D$3:$D$2500,Inventaire!$B494,Ventes!$E$3:$E$2500)</f>
        <v>0</v>
      </c>
      <c r="H494">
        <f t="shared" si="7"/>
        <v>1</v>
      </c>
    </row>
    <row r="495" spans="1:8" x14ac:dyDescent="0.25">
      <c r="A495" s="56">
        <v>1493</v>
      </c>
      <c r="B495" s="47" t="s">
        <v>1283</v>
      </c>
      <c r="C495" s="47" t="s">
        <v>594</v>
      </c>
      <c r="D495" s="47" t="s">
        <v>24</v>
      </c>
      <c r="E495" s="47">
        <v>1</v>
      </c>
      <c r="F495" s="47">
        <v>493</v>
      </c>
      <c r="G495">
        <f>SUMIF(Ventes!$D$3:$D$2500,Inventaire!$B495,Ventes!$E$3:$E$2500)</f>
        <v>0</v>
      </c>
      <c r="H495">
        <f t="shared" si="7"/>
        <v>1</v>
      </c>
    </row>
    <row r="496" spans="1:8" x14ac:dyDescent="0.25">
      <c r="A496" s="56">
        <v>1494</v>
      </c>
      <c r="B496" s="47" t="s">
        <v>1284</v>
      </c>
      <c r="C496" s="47" t="s">
        <v>595</v>
      </c>
      <c r="D496" s="47" t="s">
        <v>24</v>
      </c>
      <c r="E496" s="47">
        <v>1</v>
      </c>
      <c r="F496" s="47">
        <v>494</v>
      </c>
      <c r="G496">
        <f>SUMIF(Ventes!$D$3:$D$2500,Inventaire!$B496,Ventes!$E$3:$E$2500)</f>
        <v>0</v>
      </c>
      <c r="H496">
        <f t="shared" si="7"/>
        <v>1</v>
      </c>
    </row>
    <row r="497" spans="1:8" x14ac:dyDescent="0.25">
      <c r="A497" s="56">
        <v>1495</v>
      </c>
      <c r="B497" s="47" t="s">
        <v>1285</v>
      </c>
      <c r="C497" s="47" t="s">
        <v>596</v>
      </c>
      <c r="D497" s="47" t="s">
        <v>26</v>
      </c>
      <c r="E497" s="47">
        <v>1</v>
      </c>
      <c r="F497" s="47">
        <v>495</v>
      </c>
      <c r="G497">
        <f>SUMIF(Ventes!$D$3:$D$2500,Inventaire!$B497,Ventes!$E$3:$E$2500)</f>
        <v>0</v>
      </c>
      <c r="H497">
        <f t="shared" si="7"/>
        <v>1</v>
      </c>
    </row>
    <row r="498" spans="1:8" x14ac:dyDescent="0.25">
      <c r="A498" s="56">
        <v>1496</v>
      </c>
      <c r="B498" s="47" t="s">
        <v>1286</v>
      </c>
      <c r="C498" s="47" t="s">
        <v>597</v>
      </c>
      <c r="D498" s="47" t="s">
        <v>26</v>
      </c>
      <c r="E498" s="47">
        <v>1</v>
      </c>
      <c r="F498" s="47">
        <v>496</v>
      </c>
      <c r="G498">
        <f>SUMIF(Ventes!$D$3:$D$2500,Inventaire!$B498,Ventes!$E$3:$E$2500)</f>
        <v>0</v>
      </c>
      <c r="H498">
        <f t="shared" si="7"/>
        <v>1</v>
      </c>
    </row>
    <row r="499" spans="1:8" x14ac:dyDescent="0.25">
      <c r="A499" s="56">
        <v>1497</v>
      </c>
      <c r="B499" s="47" t="s">
        <v>1287</v>
      </c>
      <c r="C499" s="47" t="s">
        <v>598</v>
      </c>
      <c r="D499" s="47" t="s">
        <v>28</v>
      </c>
      <c r="E499" s="47">
        <v>2</v>
      </c>
      <c r="F499" s="47">
        <v>497</v>
      </c>
      <c r="G499">
        <f>SUMIF(Ventes!$D$3:$D$2500,Inventaire!$B499,Ventes!$E$3:$E$2500)</f>
        <v>0</v>
      </c>
      <c r="H499">
        <f t="shared" si="7"/>
        <v>2</v>
      </c>
    </row>
    <row r="500" spans="1:8" x14ac:dyDescent="0.25">
      <c r="A500" s="56">
        <v>1498</v>
      </c>
      <c r="B500" s="47" t="s">
        <v>1288</v>
      </c>
      <c r="C500" s="47" t="s">
        <v>599</v>
      </c>
      <c r="D500" s="47" t="s">
        <v>30</v>
      </c>
      <c r="E500" s="47">
        <v>1</v>
      </c>
      <c r="F500" s="47">
        <v>498</v>
      </c>
      <c r="G500">
        <f>SUMIF(Ventes!$D$3:$D$2500,Inventaire!$B500,Ventes!$E$3:$E$2500)</f>
        <v>0</v>
      </c>
      <c r="H500">
        <f t="shared" si="7"/>
        <v>1</v>
      </c>
    </row>
    <row r="501" spans="1:8" x14ac:dyDescent="0.25">
      <c r="A501" s="56">
        <v>1499</v>
      </c>
      <c r="B501" s="47" t="s">
        <v>1289</v>
      </c>
      <c r="C501" s="47" t="s">
        <v>600</v>
      </c>
      <c r="D501" s="47" t="s">
        <v>30</v>
      </c>
      <c r="E501" s="47">
        <v>1</v>
      </c>
      <c r="F501" s="47">
        <v>499</v>
      </c>
      <c r="G501">
        <f>SUMIF(Ventes!$D$3:$D$2500,Inventaire!$B501,Ventes!$E$3:$E$2500)</f>
        <v>0</v>
      </c>
      <c r="H501">
        <f t="shared" si="7"/>
        <v>1</v>
      </c>
    </row>
    <row r="502" spans="1:8" x14ac:dyDescent="0.25">
      <c r="A502" s="56">
        <v>1500</v>
      </c>
      <c r="B502" s="47" t="s">
        <v>1290</v>
      </c>
      <c r="C502" s="47" t="s">
        <v>601</v>
      </c>
      <c r="D502" s="47" t="s">
        <v>30</v>
      </c>
      <c r="E502" s="47">
        <v>1</v>
      </c>
      <c r="F502" s="47">
        <v>500</v>
      </c>
      <c r="G502">
        <f>SUMIF(Ventes!$D$3:$D$2500,Inventaire!$B502,Ventes!$E$3:$E$2500)</f>
        <v>0</v>
      </c>
      <c r="H502">
        <f t="shared" si="7"/>
        <v>1</v>
      </c>
    </row>
    <row r="503" spans="1:8" x14ac:dyDescent="0.25">
      <c r="A503" s="56">
        <v>1501</v>
      </c>
      <c r="B503" s="47" t="s">
        <v>1291</v>
      </c>
      <c r="C503" s="47" t="s">
        <v>602</v>
      </c>
      <c r="D503" s="47" t="s">
        <v>30</v>
      </c>
      <c r="E503" s="47">
        <v>1</v>
      </c>
      <c r="F503" s="47">
        <v>501</v>
      </c>
      <c r="G503">
        <f>SUMIF(Ventes!$D$3:$D$2500,Inventaire!$B503,Ventes!$E$3:$E$2500)</f>
        <v>0</v>
      </c>
      <c r="H503">
        <f t="shared" si="7"/>
        <v>1</v>
      </c>
    </row>
    <row r="504" spans="1:8" x14ac:dyDescent="0.25">
      <c r="A504" s="56">
        <v>1502</v>
      </c>
      <c r="B504" s="47" t="s">
        <v>1292</v>
      </c>
      <c r="C504" s="47" t="s">
        <v>603</v>
      </c>
      <c r="D504" s="47" t="s">
        <v>30</v>
      </c>
      <c r="E504" s="47">
        <v>1</v>
      </c>
      <c r="F504" s="47">
        <v>502</v>
      </c>
      <c r="G504">
        <f>SUMIF(Ventes!$D$3:$D$2500,Inventaire!$B504,Ventes!$E$3:$E$2500)</f>
        <v>0</v>
      </c>
      <c r="H504">
        <f t="shared" si="7"/>
        <v>1</v>
      </c>
    </row>
    <row r="505" spans="1:8" x14ac:dyDescent="0.25">
      <c r="A505" s="56">
        <v>1503</v>
      </c>
      <c r="B505" s="47" t="s">
        <v>1293</v>
      </c>
      <c r="C505" s="47" t="s">
        <v>604</v>
      </c>
      <c r="D505" s="47" t="s">
        <v>30</v>
      </c>
      <c r="E505" s="47">
        <v>1</v>
      </c>
      <c r="F505" s="47">
        <v>503</v>
      </c>
      <c r="G505">
        <f>SUMIF(Ventes!$D$3:$D$2500,Inventaire!$B505,Ventes!$E$3:$E$2500)</f>
        <v>0</v>
      </c>
      <c r="H505">
        <f t="shared" si="7"/>
        <v>1</v>
      </c>
    </row>
    <row r="506" spans="1:8" x14ac:dyDescent="0.25">
      <c r="A506" s="56">
        <v>1504</v>
      </c>
      <c r="B506" s="47" t="s">
        <v>1294</v>
      </c>
      <c r="C506" s="47" t="s">
        <v>605</v>
      </c>
      <c r="D506" s="47" t="s">
        <v>39</v>
      </c>
      <c r="E506" s="47">
        <v>1</v>
      </c>
      <c r="F506" s="47">
        <v>504</v>
      </c>
      <c r="G506">
        <f>SUMIF(Ventes!$D$3:$D$2500,Inventaire!$B506,Ventes!$E$3:$E$2500)</f>
        <v>0</v>
      </c>
      <c r="H506">
        <f t="shared" si="7"/>
        <v>1</v>
      </c>
    </row>
    <row r="507" spans="1:8" x14ac:dyDescent="0.25">
      <c r="A507" s="56">
        <v>1505</v>
      </c>
      <c r="B507" s="47" t="s">
        <v>1295</v>
      </c>
      <c r="C507" s="47" t="s">
        <v>606</v>
      </c>
      <c r="D507" s="47" t="s">
        <v>39</v>
      </c>
      <c r="E507" s="47">
        <v>1</v>
      </c>
      <c r="F507" s="47">
        <v>505</v>
      </c>
      <c r="G507">
        <f>SUMIF(Ventes!$D$3:$D$2500,Inventaire!$B507,Ventes!$E$3:$E$2500)</f>
        <v>0</v>
      </c>
      <c r="H507">
        <f t="shared" si="7"/>
        <v>1</v>
      </c>
    </row>
    <row r="508" spans="1:8" x14ac:dyDescent="0.25">
      <c r="A508" s="56">
        <v>1506</v>
      </c>
      <c r="B508" s="47" t="s">
        <v>1296</v>
      </c>
      <c r="C508" s="47" t="s">
        <v>607</v>
      </c>
      <c r="D508" s="47" t="s">
        <v>39</v>
      </c>
      <c r="E508" s="47">
        <v>1</v>
      </c>
      <c r="F508" s="47">
        <v>506</v>
      </c>
      <c r="G508">
        <f>SUMIF(Ventes!$D$3:$D$2500,Inventaire!$B508,Ventes!$E$3:$E$2500)</f>
        <v>0</v>
      </c>
      <c r="H508">
        <f t="shared" si="7"/>
        <v>1</v>
      </c>
    </row>
    <row r="509" spans="1:8" x14ac:dyDescent="0.25">
      <c r="A509" s="56">
        <v>1507</v>
      </c>
      <c r="B509" s="47" t="s">
        <v>1297</v>
      </c>
      <c r="C509" s="47" t="s">
        <v>608</v>
      </c>
      <c r="D509" s="47" t="s">
        <v>39</v>
      </c>
      <c r="E509" s="47">
        <v>1</v>
      </c>
      <c r="F509" s="47">
        <v>507</v>
      </c>
      <c r="G509">
        <f>SUMIF(Ventes!$D$3:$D$2500,Inventaire!$B509,Ventes!$E$3:$E$2500)</f>
        <v>0</v>
      </c>
      <c r="H509">
        <f t="shared" si="7"/>
        <v>1</v>
      </c>
    </row>
    <row r="510" spans="1:8" x14ac:dyDescent="0.25">
      <c r="A510" s="56">
        <v>1508</v>
      </c>
      <c r="B510" s="47" t="s">
        <v>1298</v>
      </c>
      <c r="C510" s="47" t="s">
        <v>609</v>
      </c>
      <c r="D510" s="47" t="s">
        <v>53</v>
      </c>
      <c r="E510" s="47">
        <v>1</v>
      </c>
      <c r="F510" s="47">
        <v>508</v>
      </c>
      <c r="G510">
        <f>SUMIF(Ventes!$D$3:$D$2500,Inventaire!$B510,Ventes!$E$3:$E$2500)</f>
        <v>0</v>
      </c>
      <c r="H510">
        <f t="shared" si="7"/>
        <v>1</v>
      </c>
    </row>
    <row r="511" spans="1:8" x14ac:dyDescent="0.25">
      <c r="A511" s="56">
        <v>1509</v>
      </c>
      <c r="B511" s="47" t="s">
        <v>1299</v>
      </c>
      <c r="C511" s="47" t="s">
        <v>610</v>
      </c>
      <c r="D511" s="47" t="s">
        <v>50</v>
      </c>
      <c r="E511" s="47">
        <v>1</v>
      </c>
      <c r="F511" s="47">
        <v>509</v>
      </c>
      <c r="G511">
        <f>SUMIF(Ventes!$D$3:$D$2500,Inventaire!$B511,Ventes!$E$3:$E$2500)</f>
        <v>0</v>
      </c>
      <c r="H511">
        <f t="shared" si="7"/>
        <v>1</v>
      </c>
    </row>
    <row r="512" spans="1:8" x14ac:dyDescent="0.25">
      <c r="A512" s="56">
        <v>1510</v>
      </c>
      <c r="B512" s="47" t="s">
        <v>1300</v>
      </c>
      <c r="C512" s="47" t="s">
        <v>611</v>
      </c>
      <c r="D512" s="47" t="s">
        <v>50</v>
      </c>
      <c r="E512" s="47">
        <v>1</v>
      </c>
      <c r="F512" s="47">
        <v>510</v>
      </c>
      <c r="G512">
        <f>SUMIF(Ventes!$D$3:$D$2500,Inventaire!$B512,Ventes!$E$3:$E$2500)</f>
        <v>0</v>
      </c>
      <c r="H512">
        <f t="shared" si="7"/>
        <v>1</v>
      </c>
    </row>
    <row r="513" spans="1:8" x14ac:dyDescent="0.25">
      <c r="A513" s="56">
        <v>1511</v>
      </c>
      <c r="B513" s="47" t="s">
        <v>1301</v>
      </c>
      <c r="C513" s="47" t="s">
        <v>612</v>
      </c>
      <c r="D513" s="47" t="s">
        <v>50</v>
      </c>
      <c r="E513" s="47">
        <v>1</v>
      </c>
      <c r="F513" s="47">
        <v>511</v>
      </c>
      <c r="G513">
        <f>SUMIF(Ventes!$D$3:$D$2500,Inventaire!$B513,Ventes!$E$3:$E$2500)</f>
        <v>0</v>
      </c>
      <c r="H513">
        <f t="shared" si="7"/>
        <v>1</v>
      </c>
    </row>
    <row r="514" spans="1:8" x14ac:dyDescent="0.25">
      <c r="A514" s="56">
        <v>1512</v>
      </c>
      <c r="B514" s="47" t="s">
        <v>1302</v>
      </c>
      <c r="C514" s="47" t="s">
        <v>613</v>
      </c>
      <c r="D514" s="47" t="s">
        <v>50</v>
      </c>
      <c r="E514" s="47">
        <v>1</v>
      </c>
      <c r="F514" s="47">
        <v>512</v>
      </c>
      <c r="G514">
        <f>SUMIF(Ventes!$D$3:$D$2500,Inventaire!$B514,Ventes!$E$3:$E$2500)</f>
        <v>0</v>
      </c>
      <c r="H514">
        <f t="shared" si="7"/>
        <v>1</v>
      </c>
    </row>
    <row r="515" spans="1:8" x14ac:dyDescent="0.25">
      <c r="A515" s="56">
        <v>1513</v>
      </c>
      <c r="B515" s="47" t="s">
        <v>1303</v>
      </c>
      <c r="C515" s="47" t="s">
        <v>614</v>
      </c>
      <c r="D515" s="47" t="s">
        <v>30</v>
      </c>
      <c r="E515" s="47">
        <v>1</v>
      </c>
      <c r="F515" s="47">
        <v>513</v>
      </c>
      <c r="G515">
        <f>SUMIF(Ventes!$D$3:$D$2500,Inventaire!$B515,Ventes!$E$3:$E$2500)</f>
        <v>0</v>
      </c>
      <c r="H515">
        <f t="shared" si="7"/>
        <v>1</v>
      </c>
    </row>
    <row r="516" spans="1:8" x14ac:dyDescent="0.25">
      <c r="A516" s="56">
        <v>1514</v>
      </c>
      <c r="B516" s="47" t="s">
        <v>1304</v>
      </c>
      <c r="C516" s="47" t="s">
        <v>615</v>
      </c>
      <c r="D516" s="47" t="s">
        <v>30</v>
      </c>
      <c r="E516" s="47">
        <v>1</v>
      </c>
      <c r="F516" s="47">
        <v>514</v>
      </c>
      <c r="G516">
        <f>SUMIF(Ventes!$D$3:$D$2500,Inventaire!$B516,Ventes!$E$3:$E$2500)</f>
        <v>0</v>
      </c>
      <c r="H516">
        <f t="shared" ref="H516:H579" si="8">E516-G516</f>
        <v>1</v>
      </c>
    </row>
    <row r="517" spans="1:8" x14ac:dyDescent="0.25">
      <c r="A517" s="56">
        <v>1515</v>
      </c>
      <c r="B517" s="47" t="s">
        <v>1305</v>
      </c>
      <c r="C517" s="47" t="s">
        <v>616</v>
      </c>
      <c r="D517" s="47" t="s">
        <v>30</v>
      </c>
      <c r="E517" s="47">
        <v>1</v>
      </c>
      <c r="F517" s="47">
        <v>515</v>
      </c>
      <c r="G517">
        <f>SUMIF(Ventes!$D$3:$D$2500,Inventaire!$B517,Ventes!$E$3:$E$2500)</f>
        <v>0</v>
      </c>
      <c r="H517">
        <f t="shared" si="8"/>
        <v>1</v>
      </c>
    </row>
    <row r="518" spans="1:8" x14ac:dyDescent="0.25">
      <c r="A518" s="56">
        <v>1516</v>
      </c>
      <c r="B518" s="47" t="s">
        <v>1306</v>
      </c>
      <c r="C518" s="47" t="s">
        <v>617</v>
      </c>
      <c r="D518" s="47" t="s">
        <v>30</v>
      </c>
      <c r="E518" s="47">
        <v>1</v>
      </c>
      <c r="F518" s="47">
        <v>516</v>
      </c>
      <c r="G518">
        <f>SUMIF(Ventes!$D$3:$D$2500,Inventaire!$B518,Ventes!$E$3:$E$2500)</f>
        <v>0</v>
      </c>
      <c r="H518">
        <f t="shared" si="8"/>
        <v>1</v>
      </c>
    </row>
    <row r="519" spans="1:8" x14ac:dyDescent="0.25">
      <c r="A519" s="56">
        <v>1517</v>
      </c>
      <c r="B519" s="47" t="s">
        <v>1307</v>
      </c>
      <c r="C519" s="47" t="s">
        <v>618</v>
      </c>
      <c r="D519" s="47" t="s">
        <v>30</v>
      </c>
      <c r="E519" s="47">
        <v>1</v>
      </c>
      <c r="F519" s="47">
        <v>517</v>
      </c>
      <c r="G519">
        <f>SUMIF(Ventes!$D$3:$D$2500,Inventaire!$B519,Ventes!$E$3:$E$2500)</f>
        <v>0</v>
      </c>
      <c r="H519">
        <f t="shared" si="8"/>
        <v>1</v>
      </c>
    </row>
    <row r="520" spans="1:8" x14ac:dyDescent="0.25">
      <c r="A520" s="56">
        <v>1518</v>
      </c>
      <c r="B520" s="47" t="s">
        <v>1308</v>
      </c>
      <c r="C520" s="47" t="s">
        <v>619</v>
      </c>
      <c r="D520" s="47" t="s">
        <v>37</v>
      </c>
      <c r="E520" s="47">
        <v>1</v>
      </c>
      <c r="F520" s="47">
        <v>518</v>
      </c>
      <c r="G520">
        <f>SUMIF(Ventes!$D$3:$D$2500,Inventaire!$B520,Ventes!$E$3:$E$2500)</f>
        <v>0</v>
      </c>
      <c r="H520">
        <f t="shared" si="8"/>
        <v>1</v>
      </c>
    </row>
    <row r="521" spans="1:8" x14ac:dyDescent="0.25">
      <c r="A521" s="56">
        <v>1519</v>
      </c>
      <c r="B521" s="47" t="s">
        <v>1309</v>
      </c>
      <c r="C521" s="47" t="s">
        <v>620</v>
      </c>
      <c r="D521" s="47" t="s">
        <v>28</v>
      </c>
      <c r="E521" s="47">
        <v>1</v>
      </c>
      <c r="F521" s="47">
        <v>519</v>
      </c>
      <c r="G521">
        <f>SUMIF(Ventes!$D$3:$D$2500,Inventaire!$B521,Ventes!$E$3:$E$2500)</f>
        <v>0</v>
      </c>
      <c r="H521">
        <f t="shared" si="8"/>
        <v>1</v>
      </c>
    </row>
    <row r="522" spans="1:8" x14ac:dyDescent="0.25">
      <c r="A522" s="56">
        <v>1520</v>
      </c>
      <c r="B522" s="47" t="s">
        <v>1310</v>
      </c>
      <c r="C522" s="47" t="s">
        <v>621</v>
      </c>
      <c r="D522" s="47" t="s">
        <v>39</v>
      </c>
      <c r="E522" s="47">
        <v>1</v>
      </c>
      <c r="F522" s="47">
        <v>520</v>
      </c>
      <c r="G522">
        <f>SUMIF(Ventes!$D$3:$D$2500,Inventaire!$B522,Ventes!$E$3:$E$2500)</f>
        <v>0</v>
      </c>
      <c r="H522">
        <f t="shared" si="8"/>
        <v>1</v>
      </c>
    </row>
    <row r="523" spans="1:8" x14ac:dyDescent="0.25">
      <c r="A523" s="56">
        <v>1521</v>
      </c>
      <c r="B523" s="47" t="s">
        <v>1311</v>
      </c>
      <c r="C523" s="47" t="s">
        <v>622</v>
      </c>
      <c r="D523" s="47" t="s">
        <v>39</v>
      </c>
      <c r="E523" s="47">
        <v>1</v>
      </c>
      <c r="F523" s="47">
        <v>521</v>
      </c>
      <c r="G523">
        <f>SUMIF(Ventes!$D$3:$D$2500,Inventaire!$B523,Ventes!$E$3:$E$2500)</f>
        <v>0</v>
      </c>
      <c r="H523">
        <f t="shared" si="8"/>
        <v>1</v>
      </c>
    </row>
    <row r="524" spans="1:8" x14ac:dyDescent="0.25">
      <c r="A524" s="56">
        <v>1522</v>
      </c>
      <c r="B524" s="47" t="s">
        <v>1312</v>
      </c>
      <c r="C524" s="47" t="s">
        <v>623</v>
      </c>
      <c r="D524" s="47" t="s">
        <v>39</v>
      </c>
      <c r="E524" s="47">
        <v>1</v>
      </c>
      <c r="F524" s="47">
        <v>522</v>
      </c>
      <c r="G524">
        <f>SUMIF(Ventes!$D$3:$D$2500,Inventaire!$B524,Ventes!$E$3:$E$2500)</f>
        <v>0</v>
      </c>
      <c r="H524">
        <f t="shared" si="8"/>
        <v>1</v>
      </c>
    </row>
    <row r="525" spans="1:8" x14ac:dyDescent="0.25">
      <c r="A525" s="56">
        <v>1523</v>
      </c>
      <c r="B525" s="47" t="s">
        <v>1313</v>
      </c>
      <c r="C525" s="47" t="s">
        <v>624</v>
      </c>
      <c r="D525" s="47" t="s">
        <v>59</v>
      </c>
      <c r="E525" s="47">
        <v>1</v>
      </c>
      <c r="F525" s="47">
        <v>523</v>
      </c>
      <c r="G525">
        <f>SUMIF(Ventes!$D$3:$D$2500,Inventaire!$B525,Ventes!$E$3:$E$2500)</f>
        <v>0</v>
      </c>
      <c r="H525">
        <f t="shared" si="8"/>
        <v>1</v>
      </c>
    </row>
    <row r="526" spans="1:8" x14ac:dyDescent="0.25">
      <c r="A526" s="56">
        <v>1524</v>
      </c>
      <c r="B526" s="47" t="s">
        <v>1314</v>
      </c>
      <c r="C526" s="47" t="s">
        <v>625</v>
      </c>
      <c r="D526" s="47" t="s">
        <v>59</v>
      </c>
      <c r="E526" s="47">
        <v>1</v>
      </c>
      <c r="F526" s="47">
        <v>524</v>
      </c>
      <c r="G526">
        <f>SUMIF(Ventes!$D$3:$D$2500,Inventaire!$B526,Ventes!$E$3:$E$2500)</f>
        <v>0</v>
      </c>
      <c r="H526">
        <f t="shared" si="8"/>
        <v>1</v>
      </c>
    </row>
    <row r="527" spans="1:8" x14ac:dyDescent="0.25">
      <c r="A527" s="56">
        <v>1525</v>
      </c>
      <c r="B527" s="47" t="s">
        <v>1315</v>
      </c>
      <c r="C527" s="47" t="s">
        <v>626</v>
      </c>
      <c r="D527" s="47" t="s">
        <v>59</v>
      </c>
      <c r="E527" s="47">
        <v>1</v>
      </c>
      <c r="F527" s="47">
        <v>525</v>
      </c>
      <c r="G527">
        <f>SUMIF(Ventes!$D$3:$D$2500,Inventaire!$B527,Ventes!$E$3:$E$2500)</f>
        <v>0</v>
      </c>
      <c r="H527">
        <f t="shared" si="8"/>
        <v>1</v>
      </c>
    </row>
    <row r="528" spans="1:8" x14ac:dyDescent="0.25">
      <c r="A528" s="56">
        <v>1526</v>
      </c>
      <c r="B528" s="47" t="s">
        <v>1316</v>
      </c>
      <c r="C528" s="47" t="s">
        <v>627</v>
      </c>
      <c r="D528" s="47" t="s">
        <v>59</v>
      </c>
      <c r="E528" s="47">
        <v>1</v>
      </c>
      <c r="F528" s="47">
        <v>526</v>
      </c>
      <c r="G528">
        <f>SUMIF(Ventes!$D$3:$D$2500,Inventaire!$B528,Ventes!$E$3:$E$2500)</f>
        <v>0</v>
      </c>
      <c r="H528">
        <f t="shared" si="8"/>
        <v>1</v>
      </c>
    </row>
    <row r="529" spans="1:8" x14ac:dyDescent="0.25">
      <c r="A529" s="56">
        <v>1527</v>
      </c>
      <c r="B529" s="47" t="s">
        <v>1317</v>
      </c>
      <c r="C529" s="47" t="s">
        <v>628</v>
      </c>
      <c r="D529" s="47" t="s">
        <v>59</v>
      </c>
      <c r="E529" s="47">
        <v>1</v>
      </c>
      <c r="F529" s="47">
        <v>527</v>
      </c>
      <c r="G529">
        <f>SUMIF(Ventes!$D$3:$D$2500,Inventaire!$B529,Ventes!$E$3:$E$2500)</f>
        <v>0</v>
      </c>
      <c r="H529">
        <f t="shared" si="8"/>
        <v>1</v>
      </c>
    </row>
    <row r="530" spans="1:8" x14ac:dyDescent="0.25">
      <c r="A530" s="56">
        <v>1528</v>
      </c>
      <c r="B530" s="47" t="s">
        <v>1318</v>
      </c>
      <c r="C530" s="47" t="s">
        <v>629</v>
      </c>
      <c r="D530" s="47" t="s">
        <v>69</v>
      </c>
      <c r="E530" s="47">
        <v>1</v>
      </c>
      <c r="F530" s="47">
        <v>528</v>
      </c>
      <c r="G530">
        <f>SUMIF(Ventes!$D$3:$D$2500,Inventaire!$B530,Ventes!$E$3:$E$2500)</f>
        <v>0</v>
      </c>
      <c r="H530">
        <f t="shared" si="8"/>
        <v>1</v>
      </c>
    </row>
    <row r="531" spans="1:8" x14ac:dyDescent="0.25">
      <c r="A531" s="56">
        <v>1529</v>
      </c>
      <c r="B531" s="47" t="s">
        <v>1319</v>
      </c>
      <c r="C531" s="47" t="s">
        <v>630</v>
      </c>
      <c r="D531" s="47" t="s">
        <v>24</v>
      </c>
      <c r="E531" s="47">
        <v>1</v>
      </c>
      <c r="F531" s="47">
        <v>529</v>
      </c>
      <c r="G531">
        <f>SUMIF(Ventes!$D$3:$D$2500,Inventaire!$B531,Ventes!$E$3:$E$2500)</f>
        <v>0</v>
      </c>
      <c r="H531">
        <f t="shared" si="8"/>
        <v>1</v>
      </c>
    </row>
    <row r="532" spans="1:8" x14ac:dyDescent="0.25">
      <c r="A532" s="56">
        <v>1530</v>
      </c>
      <c r="B532" s="47" t="s">
        <v>1320</v>
      </c>
      <c r="C532" s="47" t="s">
        <v>631</v>
      </c>
      <c r="D532" s="47" t="s">
        <v>24</v>
      </c>
      <c r="E532" s="47">
        <v>1</v>
      </c>
      <c r="F532" s="47">
        <v>530</v>
      </c>
      <c r="G532">
        <f>SUMIF(Ventes!$D$3:$D$2500,Inventaire!$B532,Ventes!$E$3:$E$2500)</f>
        <v>0</v>
      </c>
      <c r="H532">
        <f t="shared" si="8"/>
        <v>1</v>
      </c>
    </row>
    <row r="533" spans="1:8" x14ac:dyDescent="0.25">
      <c r="A533" s="56">
        <v>1531</v>
      </c>
      <c r="B533" s="47" t="s">
        <v>1321</v>
      </c>
      <c r="C533" s="47" t="s">
        <v>632</v>
      </c>
      <c r="D533" s="47" t="s">
        <v>39</v>
      </c>
      <c r="E533" s="47">
        <v>1</v>
      </c>
      <c r="F533" s="47">
        <v>531</v>
      </c>
      <c r="G533">
        <f>SUMIF(Ventes!$D$3:$D$2500,Inventaire!$B533,Ventes!$E$3:$E$2500)</f>
        <v>0</v>
      </c>
      <c r="H533">
        <f t="shared" si="8"/>
        <v>1</v>
      </c>
    </row>
    <row r="534" spans="1:8" x14ac:dyDescent="0.25">
      <c r="A534" s="56">
        <v>1532</v>
      </c>
      <c r="B534" s="47" t="s">
        <v>1322</v>
      </c>
      <c r="C534" s="47" t="s">
        <v>633</v>
      </c>
      <c r="D534" s="47" t="s">
        <v>39</v>
      </c>
      <c r="E534" s="47">
        <v>1</v>
      </c>
      <c r="F534" s="47">
        <v>532</v>
      </c>
      <c r="G534">
        <f>SUMIF(Ventes!$D$3:$D$2500,Inventaire!$B534,Ventes!$E$3:$E$2500)</f>
        <v>0</v>
      </c>
      <c r="H534">
        <f t="shared" si="8"/>
        <v>1</v>
      </c>
    </row>
    <row r="535" spans="1:8" x14ac:dyDescent="0.25">
      <c r="A535" s="56">
        <v>1533</v>
      </c>
      <c r="B535" s="47" t="s">
        <v>1323</v>
      </c>
      <c r="C535" s="47" t="s">
        <v>634</v>
      </c>
      <c r="D535" s="47" t="s">
        <v>39</v>
      </c>
      <c r="E535" s="47">
        <v>1</v>
      </c>
      <c r="F535" s="47">
        <v>533</v>
      </c>
      <c r="G535">
        <f>SUMIF(Ventes!$D$3:$D$2500,Inventaire!$B535,Ventes!$E$3:$E$2500)</f>
        <v>0</v>
      </c>
      <c r="H535">
        <f t="shared" si="8"/>
        <v>1</v>
      </c>
    </row>
    <row r="536" spans="1:8" x14ac:dyDescent="0.25">
      <c r="A536" s="56">
        <v>1534</v>
      </c>
      <c r="B536" s="47" t="s">
        <v>1324</v>
      </c>
      <c r="C536" s="47" t="s">
        <v>635</v>
      </c>
      <c r="D536" s="47" t="s">
        <v>39</v>
      </c>
      <c r="E536" s="47">
        <v>1</v>
      </c>
      <c r="F536" s="47">
        <v>534</v>
      </c>
      <c r="G536">
        <f>SUMIF(Ventes!$D$3:$D$2500,Inventaire!$B536,Ventes!$E$3:$E$2500)</f>
        <v>0</v>
      </c>
      <c r="H536">
        <f t="shared" si="8"/>
        <v>1</v>
      </c>
    </row>
    <row r="537" spans="1:8" x14ac:dyDescent="0.25">
      <c r="A537" s="56">
        <v>1535</v>
      </c>
      <c r="B537" s="47" t="s">
        <v>1325</v>
      </c>
      <c r="C537" s="47" t="s">
        <v>636</v>
      </c>
      <c r="D537" s="47" t="s">
        <v>68</v>
      </c>
      <c r="E537" s="47">
        <v>1</v>
      </c>
      <c r="F537" s="47">
        <v>535</v>
      </c>
      <c r="G537">
        <f>SUMIF(Ventes!$D$3:$D$2500,Inventaire!$B537,Ventes!$E$3:$E$2500)</f>
        <v>0</v>
      </c>
      <c r="H537">
        <f t="shared" si="8"/>
        <v>1</v>
      </c>
    </row>
    <row r="538" spans="1:8" x14ac:dyDescent="0.25">
      <c r="A538" s="56">
        <v>1536</v>
      </c>
      <c r="B538" s="47" t="s">
        <v>1326</v>
      </c>
      <c r="C538" s="47" t="s">
        <v>637</v>
      </c>
      <c r="D538" s="47" t="s">
        <v>22</v>
      </c>
      <c r="E538" s="47">
        <v>1</v>
      </c>
      <c r="F538" s="47">
        <v>536</v>
      </c>
      <c r="G538">
        <f>SUMIF(Ventes!$D$3:$D$2500,Inventaire!$B538,Ventes!$E$3:$E$2500)</f>
        <v>0</v>
      </c>
      <c r="H538">
        <f t="shared" si="8"/>
        <v>1</v>
      </c>
    </row>
    <row r="539" spans="1:8" x14ac:dyDescent="0.25">
      <c r="A539" s="56">
        <v>1537</v>
      </c>
      <c r="B539" s="47" t="s">
        <v>1327</v>
      </c>
      <c r="C539" s="47" t="s">
        <v>638</v>
      </c>
      <c r="D539" s="47" t="s">
        <v>24</v>
      </c>
      <c r="E539" s="47">
        <v>1</v>
      </c>
      <c r="F539" s="47">
        <v>537</v>
      </c>
      <c r="G539">
        <f>SUMIF(Ventes!$D$3:$D$2500,Inventaire!$B539,Ventes!$E$3:$E$2500)</f>
        <v>0</v>
      </c>
      <c r="H539">
        <f t="shared" si="8"/>
        <v>1</v>
      </c>
    </row>
    <row r="540" spans="1:8" x14ac:dyDescent="0.25">
      <c r="A540" s="56">
        <v>1538</v>
      </c>
      <c r="B540" s="47" t="s">
        <v>1328</v>
      </c>
      <c r="C540" s="47" t="s">
        <v>639</v>
      </c>
      <c r="D540" s="47" t="s">
        <v>38</v>
      </c>
      <c r="E540" s="47">
        <v>5</v>
      </c>
      <c r="F540" s="47">
        <v>538</v>
      </c>
      <c r="G540">
        <f>SUMIF(Ventes!$D$3:$D$2500,Inventaire!$B540,Ventes!$E$3:$E$2500)</f>
        <v>0</v>
      </c>
      <c r="H540">
        <f t="shared" si="8"/>
        <v>5</v>
      </c>
    </row>
    <row r="541" spans="1:8" x14ac:dyDescent="0.25">
      <c r="A541" s="56">
        <v>1539</v>
      </c>
      <c r="B541" s="47" t="s">
        <v>1329</v>
      </c>
      <c r="C541" s="47" t="s">
        <v>640</v>
      </c>
      <c r="D541" s="47" t="s">
        <v>39</v>
      </c>
      <c r="E541" s="47">
        <v>1</v>
      </c>
      <c r="F541" s="47">
        <v>539</v>
      </c>
      <c r="G541">
        <f>SUMIF(Ventes!$D$3:$D$2500,Inventaire!$B541,Ventes!$E$3:$E$2500)</f>
        <v>0</v>
      </c>
      <c r="H541">
        <f t="shared" si="8"/>
        <v>1</v>
      </c>
    </row>
    <row r="542" spans="1:8" x14ac:dyDescent="0.25">
      <c r="A542" s="56">
        <v>1540</v>
      </c>
      <c r="B542" s="47" t="s">
        <v>1330</v>
      </c>
      <c r="C542" s="47" t="s">
        <v>641</v>
      </c>
      <c r="D542" s="47" t="s">
        <v>39</v>
      </c>
      <c r="E542" s="47">
        <v>1</v>
      </c>
      <c r="F542" s="47">
        <v>540</v>
      </c>
      <c r="G542">
        <f>SUMIF(Ventes!$D$3:$D$2500,Inventaire!$B542,Ventes!$E$3:$E$2500)</f>
        <v>0</v>
      </c>
      <c r="H542">
        <f t="shared" si="8"/>
        <v>1</v>
      </c>
    </row>
    <row r="543" spans="1:8" x14ac:dyDescent="0.25">
      <c r="A543" s="56">
        <v>1541</v>
      </c>
      <c r="B543" s="47" t="s">
        <v>1331</v>
      </c>
      <c r="C543" s="47" t="s">
        <v>642</v>
      </c>
      <c r="D543" s="47" t="s">
        <v>39</v>
      </c>
      <c r="E543" s="47">
        <v>1</v>
      </c>
      <c r="F543" s="47">
        <v>541</v>
      </c>
      <c r="G543">
        <f>SUMIF(Ventes!$D$3:$D$2500,Inventaire!$B543,Ventes!$E$3:$E$2500)</f>
        <v>0</v>
      </c>
      <c r="H543">
        <f t="shared" si="8"/>
        <v>1</v>
      </c>
    </row>
    <row r="544" spans="1:8" x14ac:dyDescent="0.25">
      <c r="A544" s="56">
        <v>1542</v>
      </c>
      <c r="B544" s="47" t="s">
        <v>1332</v>
      </c>
      <c r="C544" s="47" t="s">
        <v>643</v>
      </c>
      <c r="D544" s="47" t="s">
        <v>39</v>
      </c>
      <c r="E544" s="47">
        <v>1</v>
      </c>
      <c r="F544" s="47">
        <v>542</v>
      </c>
      <c r="G544">
        <f>SUMIF(Ventes!$D$3:$D$2500,Inventaire!$B544,Ventes!$E$3:$E$2500)</f>
        <v>0</v>
      </c>
      <c r="H544">
        <f t="shared" si="8"/>
        <v>1</v>
      </c>
    </row>
    <row r="545" spans="1:8" x14ac:dyDescent="0.25">
      <c r="A545" s="56">
        <v>1543</v>
      </c>
      <c r="B545" s="47" t="s">
        <v>1333</v>
      </c>
      <c r="C545" s="47" t="s">
        <v>644</v>
      </c>
      <c r="D545" s="47" t="s">
        <v>43</v>
      </c>
      <c r="E545" s="47">
        <v>1</v>
      </c>
      <c r="F545" s="47">
        <v>543</v>
      </c>
      <c r="G545">
        <f>SUMIF(Ventes!$D$3:$D$2500,Inventaire!$B545,Ventes!$E$3:$E$2500)</f>
        <v>0</v>
      </c>
      <c r="H545">
        <f t="shared" si="8"/>
        <v>1</v>
      </c>
    </row>
    <row r="546" spans="1:8" x14ac:dyDescent="0.25">
      <c r="A546" s="56">
        <v>1544</v>
      </c>
      <c r="B546" s="47" t="s">
        <v>1334</v>
      </c>
      <c r="C546" s="47" t="s">
        <v>645</v>
      </c>
      <c r="D546" s="47" t="s">
        <v>24</v>
      </c>
      <c r="E546" s="47">
        <v>1</v>
      </c>
      <c r="F546" s="47">
        <v>544</v>
      </c>
      <c r="G546">
        <f>SUMIF(Ventes!$D$3:$D$2500,Inventaire!$B546,Ventes!$E$3:$E$2500)</f>
        <v>0</v>
      </c>
      <c r="H546">
        <f t="shared" si="8"/>
        <v>1</v>
      </c>
    </row>
    <row r="547" spans="1:8" x14ac:dyDescent="0.25">
      <c r="A547" s="56">
        <v>1545</v>
      </c>
      <c r="B547" s="47" t="s">
        <v>1335</v>
      </c>
      <c r="C547" s="47" t="s">
        <v>646</v>
      </c>
      <c r="D547" s="47" t="s">
        <v>24</v>
      </c>
      <c r="E547" s="47">
        <v>5</v>
      </c>
      <c r="F547" s="47">
        <v>545</v>
      </c>
      <c r="G547">
        <f>SUMIF(Ventes!$D$3:$D$2500,Inventaire!$B547,Ventes!$E$3:$E$2500)</f>
        <v>0</v>
      </c>
      <c r="H547">
        <f t="shared" si="8"/>
        <v>5</v>
      </c>
    </row>
    <row r="548" spans="1:8" x14ac:dyDescent="0.25">
      <c r="A548" s="56">
        <v>1546</v>
      </c>
      <c r="B548" s="47" t="s">
        <v>1336</v>
      </c>
      <c r="C548" s="47" t="s">
        <v>647</v>
      </c>
      <c r="D548" s="47" t="s">
        <v>25</v>
      </c>
      <c r="E548" s="47">
        <v>1</v>
      </c>
      <c r="F548" s="47">
        <v>546</v>
      </c>
      <c r="G548">
        <f>SUMIF(Ventes!$D$3:$D$2500,Inventaire!$B548,Ventes!$E$3:$E$2500)</f>
        <v>0</v>
      </c>
      <c r="H548">
        <f t="shared" si="8"/>
        <v>1</v>
      </c>
    </row>
    <row r="549" spans="1:8" x14ac:dyDescent="0.25">
      <c r="A549" s="56">
        <v>1547</v>
      </c>
      <c r="B549" s="47" t="s">
        <v>1337</v>
      </c>
      <c r="C549" s="47" t="s">
        <v>648</v>
      </c>
      <c r="D549" s="47" t="s">
        <v>25</v>
      </c>
      <c r="E549" s="47">
        <v>1</v>
      </c>
      <c r="F549" s="47">
        <v>547</v>
      </c>
      <c r="G549">
        <f>SUMIF(Ventes!$D$3:$D$2500,Inventaire!$B549,Ventes!$E$3:$E$2500)</f>
        <v>0</v>
      </c>
      <c r="H549">
        <f t="shared" si="8"/>
        <v>1</v>
      </c>
    </row>
    <row r="550" spans="1:8" x14ac:dyDescent="0.25">
      <c r="A550" s="56">
        <v>1548</v>
      </c>
      <c r="B550" s="47" t="s">
        <v>1338</v>
      </c>
      <c r="C550" s="47" t="s">
        <v>649</v>
      </c>
      <c r="D550" s="47" t="s">
        <v>25</v>
      </c>
      <c r="E550" s="47">
        <v>1</v>
      </c>
      <c r="F550" s="47">
        <v>548</v>
      </c>
      <c r="G550">
        <f>SUMIF(Ventes!$D$3:$D$2500,Inventaire!$B550,Ventes!$E$3:$E$2500)</f>
        <v>0</v>
      </c>
      <c r="H550">
        <f t="shared" si="8"/>
        <v>1</v>
      </c>
    </row>
    <row r="551" spans="1:8" x14ac:dyDescent="0.25">
      <c r="A551" s="56">
        <v>1549</v>
      </c>
      <c r="B551" s="47" t="s">
        <v>1339</v>
      </c>
      <c r="C551" s="47" t="s">
        <v>650</v>
      </c>
      <c r="D551" s="47" t="s">
        <v>24</v>
      </c>
      <c r="E551" s="47">
        <v>1</v>
      </c>
      <c r="F551" s="47">
        <v>549</v>
      </c>
      <c r="G551">
        <f>SUMIF(Ventes!$D$3:$D$2500,Inventaire!$B551,Ventes!$E$3:$E$2500)</f>
        <v>0</v>
      </c>
      <c r="H551">
        <f t="shared" si="8"/>
        <v>1</v>
      </c>
    </row>
    <row r="552" spans="1:8" x14ac:dyDescent="0.25">
      <c r="A552" s="56">
        <v>1550</v>
      </c>
      <c r="B552" s="47" t="s">
        <v>1340</v>
      </c>
      <c r="C552" s="47" t="s">
        <v>651</v>
      </c>
      <c r="D552" s="47" t="s">
        <v>39</v>
      </c>
      <c r="E552" s="47">
        <v>1</v>
      </c>
      <c r="F552" s="47">
        <v>550</v>
      </c>
      <c r="G552">
        <f>SUMIF(Ventes!$D$3:$D$2500,Inventaire!$B552,Ventes!$E$3:$E$2500)</f>
        <v>0</v>
      </c>
      <c r="H552">
        <f t="shared" si="8"/>
        <v>1</v>
      </c>
    </row>
    <row r="553" spans="1:8" x14ac:dyDescent="0.25">
      <c r="A553" s="56">
        <v>1551</v>
      </c>
      <c r="B553" s="47" t="s">
        <v>1341</v>
      </c>
      <c r="C553" s="47" t="s">
        <v>652</v>
      </c>
      <c r="D553" s="47" t="s">
        <v>47</v>
      </c>
      <c r="E553" s="47">
        <v>1</v>
      </c>
      <c r="F553" s="47">
        <v>551</v>
      </c>
      <c r="G553">
        <f>SUMIF(Ventes!$D$3:$D$2500,Inventaire!$B553,Ventes!$E$3:$E$2500)</f>
        <v>0</v>
      </c>
      <c r="H553">
        <f t="shared" si="8"/>
        <v>1</v>
      </c>
    </row>
    <row r="554" spans="1:8" x14ac:dyDescent="0.25">
      <c r="A554" s="56">
        <v>1552</v>
      </c>
      <c r="B554" s="47" t="s">
        <v>1342</v>
      </c>
      <c r="C554" s="47" t="s">
        <v>653</v>
      </c>
      <c r="D554" s="47" t="s">
        <v>47</v>
      </c>
      <c r="E554" s="47">
        <v>1</v>
      </c>
      <c r="F554" s="47">
        <v>552</v>
      </c>
      <c r="G554">
        <f>SUMIF(Ventes!$D$3:$D$2500,Inventaire!$B554,Ventes!$E$3:$E$2500)</f>
        <v>0</v>
      </c>
      <c r="H554">
        <f t="shared" si="8"/>
        <v>1</v>
      </c>
    </row>
    <row r="555" spans="1:8" x14ac:dyDescent="0.25">
      <c r="A555" s="56">
        <v>1553</v>
      </c>
      <c r="B555" s="47" t="s">
        <v>1343</v>
      </c>
      <c r="C555" s="47" t="s">
        <v>654</v>
      </c>
      <c r="D555" s="47" t="s">
        <v>26</v>
      </c>
      <c r="E555" s="47">
        <v>1</v>
      </c>
      <c r="F555" s="47">
        <v>553</v>
      </c>
      <c r="G555">
        <f>SUMIF(Ventes!$D$3:$D$2500,Inventaire!$B555,Ventes!$E$3:$E$2500)</f>
        <v>0</v>
      </c>
      <c r="H555">
        <f t="shared" si="8"/>
        <v>1</v>
      </c>
    </row>
    <row r="556" spans="1:8" x14ac:dyDescent="0.25">
      <c r="A556" s="56">
        <v>1554</v>
      </c>
      <c r="B556" s="47" t="s">
        <v>1344</v>
      </c>
      <c r="C556" s="47" t="s">
        <v>655</v>
      </c>
      <c r="D556" s="47" t="s">
        <v>26</v>
      </c>
      <c r="E556" s="47">
        <v>1</v>
      </c>
      <c r="F556" s="47">
        <v>554</v>
      </c>
      <c r="G556">
        <f>SUMIF(Ventes!$D$3:$D$2500,Inventaire!$B556,Ventes!$E$3:$E$2500)</f>
        <v>0</v>
      </c>
      <c r="H556">
        <f t="shared" si="8"/>
        <v>1</v>
      </c>
    </row>
    <row r="557" spans="1:8" x14ac:dyDescent="0.25">
      <c r="A557" s="56">
        <v>1555</v>
      </c>
      <c r="B557" s="47" t="s">
        <v>1345</v>
      </c>
      <c r="C557" s="47" t="s">
        <v>656</v>
      </c>
      <c r="D557" s="47" t="s">
        <v>26</v>
      </c>
      <c r="E557" s="47">
        <v>1</v>
      </c>
      <c r="F557" s="47">
        <v>555</v>
      </c>
      <c r="G557">
        <f>SUMIF(Ventes!$D$3:$D$2500,Inventaire!$B557,Ventes!$E$3:$E$2500)</f>
        <v>0</v>
      </c>
      <c r="H557">
        <f t="shared" si="8"/>
        <v>1</v>
      </c>
    </row>
    <row r="558" spans="1:8" x14ac:dyDescent="0.25">
      <c r="A558" s="56">
        <v>1556</v>
      </c>
      <c r="B558" s="47" t="s">
        <v>1346</v>
      </c>
      <c r="C558" s="47" t="s">
        <v>657</v>
      </c>
      <c r="D558" s="47" t="s">
        <v>23</v>
      </c>
      <c r="E558" s="47">
        <v>1</v>
      </c>
      <c r="F558" s="47">
        <v>556</v>
      </c>
      <c r="G558">
        <f>SUMIF(Ventes!$D$3:$D$2500,Inventaire!$B558,Ventes!$E$3:$E$2500)</f>
        <v>0</v>
      </c>
      <c r="H558">
        <f t="shared" si="8"/>
        <v>1</v>
      </c>
    </row>
    <row r="559" spans="1:8" x14ac:dyDescent="0.25">
      <c r="A559" s="56">
        <v>1557</v>
      </c>
      <c r="B559" s="47" t="s">
        <v>1347</v>
      </c>
      <c r="C559" s="47" t="s">
        <v>658</v>
      </c>
      <c r="D559" s="47" t="s">
        <v>23</v>
      </c>
      <c r="E559" s="47">
        <v>1</v>
      </c>
      <c r="F559" s="47">
        <v>557</v>
      </c>
      <c r="G559">
        <f>SUMIF(Ventes!$D$3:$D$2500,Inventaire!$B559,Ventes!$E$3:$E$2500)</f>
        <v>0</v>
      </c>
      <c r="H559">
        <f t="shared" si="8"/>
        <v>1</v>
      </c>
    </row>
    <row r="560" spans="1:8" x14ac:dyDescent="0.25">
      <c r="A560" s="56">
        <v>1558</v>
      </c>
      <c r="B560" s="47" t="s">
        <v>1348</v>
      </c>
      <c r="C560" s="47" t="s">
        <v>659</v>
      </c>
      <c r="D560" s="47" t="s">
        <v>23</v>
      </c>
      <c r="E560" s="47">
        <v>1</v>
      </c>
      <c r="F560" s="47">
        <v>558</v>
      </c>
      <c r="G560">
        <f>SUMIF(Ventes!$D$3:$D$2500,Inventaire!$B560,Ventes!$E$3:$E$2500)</f>
        <v>0</v>
      </c>
      <c r="H560">
        <f t="shared" si="8"/>
        <v>1</v>
      </c>
    </row>
    <row r="561" spans="1:8" x14ac:dyDescent="0.25">
      <c r="A561" s="56">
        <v>1559</v>
      </c>
      <c r="B561" s="47" t="s">
        <v>1349</v>
      </c>
      <c r="C561" s="47" t="s">
        <v>660</v>
      </c>
      <c r="D561" s="47" t="s">
        <v>25</v>
      </c>
      <c r="E561" s="47">
        <v>1</v>
      </c>
      <c r="F561" s="47">
        <v>559</v>
      </c>
      <c r="G561">
        <f>SUMIF(Ventes!$D$3:$D$2500,Inventaire!$B561,Ventes!$E$3:$E$2500)</f>
        <v>0</v>
      </c>
      <c r="H561">
        <f t="shared" si="8"/>
        <v>1</v>
      </c>
    </row>
    <row r="562" spans="1:8" x14ac:dyDescent="0.25">
      <c r="A562" s="56">
        <v>1560</v>
      </c>
      <c r="B562" s="47" t="s">
        <v>1350</v>
      </c>
      <c r="C562" s="47" t="s">
        <v>661</v>
      </c>
      <c r="D562" s="47" t="s">
        <v>25</v>
      </c>
      <c r="E562" s="47">
        <v>1</v>
      </c>
      <c r="F562" s="47">
        <v>560</v>
      </c>
      <c r="G562">
        <f>SUMIF(Ventes!$D$3:$D$2500,Inventaire!$B562,Ventes!$E$3:$E$2500)</f>
        <v>0</v>
      </c>
      <c r="H562">
        <f t="shared" si="8"/>
        <v>1</v>
      </c>
    </row>
    <row r="563" spans="1:8" x14ac:dyDescent="0.25">
      <c r="A563" s="56">
        <v>1561</v>
      </c>
      <c r="B563" s="47" t="s">
        <v>1351</v>
      </c>
      <c r="C563" s="47" t="s">
        <v>662</v>
      </c>
      <c r="D563" s="47" t="s">
        <v>25</v>
      </c>
      <c r="E563" s="47">
        <v>1</v>
      </c>
      <c r="F563" s="47">
        <v>561</v>
      </c>
      <c r="G563">
        <f>SUMIF(Ventes!$D$3:$D$2500,Inventaire!$B563,Ventes!$E$3:$E$2500)</f>
        <v>0</v>
      </c>
      <c r="H563">
        <f t="shared" si="8"/>
        <v>1</v>
      </c>
    </row>
    <row r="564" spans="1:8" x14ac:dyDescent="0.25">
      <c r="A564" s="56">
        <v>1562</v>
      </c>
      <c r="B564" s="47" t="s">
        <v>1352</v>
      </c>
      <c r="C564" s="47" t="s">
        <v>663</v>
      </c>
      <c r="D564" s="47" t="s">
        <v>25</v>
      </c>
      <c r="E564" s="47">
        <v>1</v>
      </c>
      <c r="F564" s="47">
        <v>562</v>
      </c>
      <c r="G564">
        <f>SUMIF(Ventes!$D$3:$D$2500,Inventaire!$B564,Ventes!$E$3:$E$2500)</f>
        <v>0</v>
      </c>
      <c r="H564">
        <f t="shared" si="8"/>
        <v>1</v>
      </c>
    </row>
    <row r="565" spans="1:8" x14ac:dyDescent="0.25">
      <c r="A565" s="56">
        <v>1563</v>
      </c>
      <c r="B565" s="47" t="s">
        <v>1353</v>
      </c>
      <c r="C565" s="47" t="s">
        <v>664</v>
      </c>
      <c r="D565" s="47" t="s">
        <v>45</v>
      </c>
      <c r="E565" s="47">
        <v>1</v>
      </c>
      <c r="F565" s="47">
        <v>563</v>
      </c>
      <c r="G565">
        <f>SUMIF(Ventes!$D$3:$D$2500,Inventaire!$B565,Ventes!$E$3:$E$2500)</f>
        <v>0</v>
      </c>
      <c r="H565">
        <f t="shared" si="8"/>
        <v>1</v>
      </c>
    </row>
    <row r="566" spans="1:8" x14ac:dyDescent="0.25">
      <c r="A566" s="56">
        <v>1564</v>
      </c>
      <c r="B566" s="47" t="s">
        <v>1354</v>
      </c>
      <c r="C566" s="47" t="s">
        <v>665</v>
      </c>
      <c r="D566" s="47" t="s">
        <v>45</v>
      </c>
      <c r="E566" s="47">
        <v>1</v>
      </c>
      <c r="F566" s="47">
        <v>564</v>
      </c>
      <c r="G566">
        <f>SUMIF(Ventes!$D$3:$D$2500,Inventaire!$B566,Ventes!$E$3:$E$2500)</f>
        <v>0</v>
      </c>
      <c r="H566">
        <f t="shared" si="8"/>
        <v>1</v>
      </c>
    </row>
    <row r="567" spans="1:8" x14ac:dyDescent="0.25">
      <c r="A567" s="56">
        <v>1565</v>
      </c>
      <c r="B567" s="47" t="s">
        <v>1355</v>
      </c>
      <c r="C567" s="47" t="s">
        <v>666</v>
      </c>
      <c r="D567" s="47" t="s">
        <v>45</v>
      </c>
      <c r="E567" s="47">
        <v>1</v>
      </c>
      <c r="F567" s="47">
        <v>565</v>
      </c>
      <c r="G567">
        <f>SUMIF(Ventes!$D$3:$D$2500,Inventaire!$B567,Ventes!$E$3:$E$2500)</f>
        <v>0</v>
      </c>
      <c r="H567">
        <f t="shared" si="8"/>
        <v>1</v>
      </c>
    </row>
    <row r="568" spans="1:8" x14ac:dyDescent="0.25">
      <c r="A568" s="56">
        <v>1566</v>
      </c>
      <c r="B568" s="47" t="s">
        <v>1356</v>
      </c>
      <c r="C568" s="47" t="s">
        <v>667</v>
      </c>
      <c r="D568" s="47" t="s">
        <v>45</v>
      </c>
      <c r="E568" s="47">
        <v>1</v>
      </c>
      <c r="F568" s="47">
        <v>566</v>
      </c>
      <c r="G568">
        <f>SUMIF(Ventes!$D$3:$D$2500,Inventaire!$B568,Ventes!$E$3:$E$2500)</f>
        <v>0</v>
      </c>
      <c r="H568">
        <f t="shared" si="8"/>
        <v>1</v>
      </c>
    </row>
    <row r="569" spans="1:8" x14ac:dyDescent="0.25">
      <c r="A569" s="56">
        <v>1567</v>
      </c>
      <c r="B569" s="47" t="s">
        <v>1357</v>
      </c>
      <c r="C569" s="47" t="s">
        <v>668</v>
      </c>
      <c r="D569" s="47" t="s">
        <v>45</v>
      </c>
      <c r="E569" s="47">
        <v>1</v>
      </c>
      <c r="F569" s="47">
        <v>567</v>
      </c>
      <c r="G569">
        <f>SUMIF(Ventes!$D$3:$D$2500,Inventaire!$B569,Ventes!$E$3:$E$2500)</f>
        <v>0</v>
      </c>
      <c r="H569">
        <f t="shared" si="8"/>
        <v>1</v>
      </c>
    </row>
    <row r="570" spans="1:8" x14ac:dyDescent="0.25">
      <c r="A570" s="56">
        <v>1568</v>
      </c>
      <c r="B570" s="47" t="s">
        <v>1358</v>
      </c>
      <c r="C570" s="47" t="s">
        <v>669</v>
      </c>
      <c r="D570" s="47" t="s">
        <v>45</v>
      </c>
      <c r="E570" s="47">
        <v>1</v>
      </c>
      <c r="F570" s="47">
        <v>568</v>
      </c>
      <c r="G570">
        <f>SUMIF(Ventes!$D$3:$D$2500,Inventaire!$B570,Ventes!$E$3:$E$2500)</f>
        <v>0</v>
      </c>
      <c r="H570">
        <f t="shared" si="8"/>
        <v>1</v>
      </c>
    </row>
    <row r="571" spans="1:8" x14ac:dyDescent="0.25">
      <c r="A571" s="56">
        <v>1569</v>
      </c>
      <c r="B571" s="47" t="s">
        <v>1359</v>
      </c>
      <c r="C571" s="47" t="s">
        <v>670</v>
      </c>
      <c r="D571" s="47" t="s">
        <v>45</v>
      </c>
      <c r="E571" s="47">
        <v>1</v>
      </c>
      <c r="F571" s="47">
        <v>569</v>
      </c>
      <c r="G571">
        <f>SUMIF(Ventes!$D$3:$D$2500,Inventaire!$B571,Ventes!$E$3:$E$2500)</f>
        <v>0</v>
      </c>
      <c r="H571">
        <f t="shared" si="8"/>
        <v>1</v>
      </c>
    </row>
    <row r="572" spans="1:8" x14ac:dyDescent="0.25">
      <c r="A572" s="56">
        <v>1570</v>
      </c>
      <c r="B572" s="47" t="s">
        <v>1360</v>
      </c>
      <c r="C572" s="47" t="s">
        <v>671</v>
      </c>
      <c r="D572" s="47" t="s">
        <v>69</v>
      </c>
      <c r="E572" s="47">
        <v>1</v>
      </c>
      <c r="F572" s="47">
        <v>570</v>
      </c>
      <c r="G572">
        <f>SUMIF(Ventes!$D$3:$D$2500,Inventaire!$B572,Ventes!$E$3:$E$2500)</f>
        <v>0</v>
      </c>
      <c r="H572">
        <f t="shared" si="8"/>
        <v>1</v>
      </c>
    </row>
    <row r="573" spans="1:8" x14ac:dyDescent="0.25">
      <c r="A573" s="56">
        <v>1571</v>
      </c>
      <c r="B573" s="47" t="s">
        <v>1361</v>
      </c>
      <c r="C573" s="47" t="s">
        <v>672</v>
      </c>
      <c r="D573" s="47" t="s">
        <v>51</v>
      </c>
      <c r="E573" s="47">
        <v>1</v>
      </c>
      <c r="F573" s="47">
        <v>571</v>
      </c>
      <c r="G573">
        <f>SUMIF(Ventes!$D$3:$D$2500,Inventaire!$B573,Ventes!$E$3:$E$2500)</f>
        <v>0</v>
      </c>
      <c r="H573">
        <f t="shared" si="8"/>
        <v>1</v>
      </c>
    </row>
    <row r="574" spans="1:8" x14ac:dyDescent="0.25">
      <c r="A574" s="56">
        <v>1572</v>
      </c>
      <c r="B574" s="47" t="s">
        <v>1362</v>
      </c>
      <c r="C574" s="47" t="s">
        <v>673</v>
      </c>
      <c r="D574" s="47" t="s">
        <v>28</v>
      </c>
      <c r="E574" s="47">
        <v>1</v>
      </c>
      <c r="F574" s="47">
        <v>572</v>
      </c>
      <c r="G574">
        <f>SUMIF(Ventes!$D$3:$D$2500,Inventaire!$B574,Ventes!$E$3:$E$2500)</f>
        <v>0</v>
      </c>
      <c r="H574">
        <f t="shared" si="8"/>
        <v>1</v>
      </c>
    </row>
    <row r="575" spans="1:8" x14ac:dyDescent="0.25">
      <c r="A575" s="56">
        <v>1573</v>
      </c>
      <c r="B575" s="47" t="s">
        <v>1363</v>
      </c>
      <c r="C575" s="47" t="s">
        <v>674</v>
      </c>
      <c r="D575" s="47" t="s">
        <v>28</v>
      </c>
      <c r="E575" s="47">
        <v>1</v>
      </c>
      <c r="F575" s="47">
        <v>573</v>
      </c>
      <c r="G575">
        <f>SUMIF(Ventes!$D$3:$D$2500,Inventaire!$B575,Ventes!$E$3:$E$2500)</f>
        <v>0</v>
      </c>
      <c r="H575">
        <f t="shared" si="8"/>
        <v>1</v>
      </c>
    </row>
    <row r="576" spans="1:8" x14ac:dyDescent="0.25">
      <c r="A576" s="56">
        <v>1574</v>
      </c>
      <c r="B576" s="47" t="s">
        <v>1364</v>
      </c>
      <c r="C576" s="47" t="s">
        <v>675</v>
      </c>
      <c r="D576" s="47" t="s">
        <v>28</v>
      </c>
      <c r="E576" s="47">
        <v>1</v>
      </c>
      <c r="F576" s="47">
        <v>574</v>
      </c>
      <c r="G576">
        <f>SUMIF(Ventes!$D$3:$D$2500,Inventaire!$B576,Ventes!$E$3:$E$2500)</f>
        <v>0</v>
      </c>
      <c r="H576">
        <f t="shared" si="8"/>
        <v>1</v>
      </c>
    </row>
    <row r="577" spans="1:8" x14ac:dyDescent="0.25">
      <c r="A577" s="56">
        <v>1575</v>
      </c>
      <c r="B577" s="47" t="s">
        <v>1365</v>
      </c>
      <c r="C577" s="47" t="s">
        <v>676</v>
      </c>
      <c r="D577" s="47" t="s">
        <v>28</v>
      </c>
      <c r="E577" s="47">
        <v>1</v>
      </c>
      <c r="F577" s="47">
        <v>575</v>
      </c>
      <c r="G577">
        <f>SUMIF(Ventes!$D$3:$D$2500,Inventaire!$B577,Ventes!$E$3:$E$2500)</f>
        <v>0</v>
      </c>
      <c r="H577">
        <f t="shared" si="8"/>
        <v>1</v>
      </c>
    </row>
    <row r="578" spans="1:8" x14ac:dyDescent="0.25">
      <c r="A578" s="56">
        <v>1576</v>
      </c>
      <c r="B578" s="47" t="s">
        <v>1366</v>
      </c>
      <c r="C578" s="47" t="s">
        <v>677</v>
      </c>
      <c r="D578" s="47" t="s">
        <v>24</v>
      </c>
      <c r="E578" s="47">
        <v>1</v>
      </c>
      <c r="F578" s="47">
        <v>576</v>
      </c>
      <c r="G578">
        <f>SUMIF(Ventes!$D$3:$D$2500,Inventaire!$B578,Ventes!$E$3:$E$2500)</f>
        <v>0</v>
      </c>
      <c r="H578">
        <f t="shared" si="8"/>
        <v>1</v>
      </c>
    </row>
    <row r="579" spans="1:8" x14ac:dyDescent="0.25">
      <c r="A579" s="56">
        <v>1577</v>
      </c>
      <c r="B579" s="47" t="s">
        <v>1367</v>
      </c>
      <c r="C579" s="47" t="s">
        <v>678</v>
      </c>
      <c r="D579" s="47" t="s">
        <v>39</v>
      </c>
      <c r="E579" s="47">
        <v>1</v>
      </c>
      <c r="F579" s="47">
        <v>577</v>
      </c>
      <c r="G579">
        <f>SUMIF(Ventes!$D$3:$D$2500,Inventaire!$B579,Ventes!$E$3:$E$2500)</f>
        <v>0</v>
      </c>
      <c r="H579">
        <f t="shared" si="8"/>
        <v>1</v>
      </c>
    </row>
    <row r="580" spans="1:8" x14ac:dyDescent="0.25">
      <c r="A580" s="56">
        <v>1578</v>
      </c>
      <c r="B580" s="47" t="s">
        <v>1368</v>
      </c>
      <c r="C580" s="47" t="s">
        <v>679</v>
      </c>
      <c r="D580" s="47" t="s">
        <v>39</v>
      </c>
      <c r="E580" s="47">
        <v>1</v>
      </c>
      <c r="F580" s="47">
        <v>578</v>
      </c>
      <c r="G580">
        <f>SUMIF(Ventes!$D$3:$D$2500,Inventaire!$B580,Ventes!$E$3:$E$2500)</f>
        <v>0</v>
      </c>
      <c r="H580">
        <f t="shared" ref="H580:H643" si="9">E580-G580</f>
        <v>1</v>
      </c>
    </row>
    <row r="581" spans="1:8" x14ac:dyDescent="0.25">
      <c r="A581" s="56">
        <v>1579</v>
      </c>
      <c r="B581" s="47" t="s">
        <v>1369</v>
      </c>
      <c r="C581" s="47" t="s">
        <v>680</v>
      </c>
      <c r="D581" s="47" t="s">
        <v>28</v>
      </c>
      <c r="E581" s="47">
        <v>1</v>
      </c>
      <c r="F581" s="47">
        <v>579</v>
      </c>
      <c r="G581">
        <f>SUMIF(Ventes!$D$3:$D$2500,Inventaire!$B581,Ventes!$E$3:$E$2500)</f>
        <v>0</v>
      </c>
      <c r="H581">
        <f t="shared" si="9"/>
        <v>1</v>
      </c>
    </row>
    <row r="582" spans="1:8" x14ac:dyDescent="0.25">
      <c r="A582" s="56">
        <v>1580</v>
      </c>
      <c r="B582" s="47" t="s">
        <v>1370</v>
      </c>
      <c r="C582" s="47" t="s">
        <v>681</v>
      </c>
      <c r="D582" s="47" t="s">
        <v>28</v>
      </c>
      <c r="E582" s="47">
        <v>1</v>
      </c>
      <c r="F582" s="47">
        <v>580</v>
      </c>
      <c r="G582">
        <f>SUMIF(Ventes!$D$3:$D$2500,Inventaire!$B582,Ventes!$E$3:$E$2500)</f>
        <v>0</v>
      </c>
      <c r="H582">
        <f t="shared" si="9"/>
        <v>1</v>
      </c>
    </row>
    <row r="583" spans="1:8" x14ac:dyDescent="0.25">
      <c r="A583" s="56">
        <v>1581</v>
      </c>
      <c r="B583" s="47" t="s">
        <v>1371</v>
      </c>
      <c r="C583" s="47" t="s">
        <v>682</v>
      </c>
      <c r="D583" s="47" t="s">
        <v>28</v>
      </c>
      <c r="E583" s="47">
        <v>1</v>
      </c>
      <c r="F583" s="47">
        <v>581</v>
      </c>
      <c r="G583">
        <f>SUMIF(Ventes!$D$3:$D$2500,Inventaire!$B583,Ventes!$E$3:$E$2500)</f>
        <v>0</v>
      </c>
      <c r="H583">
        <f t="shared" si="9"/>
        <v>1</v>
      </c>
    </row>
    <row r="584" spans="1:8" x14ac:dyDescent="0.25">
      <c r="A584" s="56">
        <v>1582</v>
      </c>
      <c r="B584" s="47" t="s">
        <v>1372</v>
      </c>
      <c r="C584" s="47" t="s">
        <v>683</v>
      </c>
      <c r="D584" s="47" t="s">
        <v>28</v>
      </c>
      <c r="E584" s="47">
        <v>1</v>
      </c>
      <c r="F584" s="47">
        <v>582</v>
      </c>
      <c r="G584">
        <f>SUMIF(Ventes!$D$3:$D$2500,Inventaire!$B584,Ventes!$E$3:$E$2500)</f>
        <v>0</v>
      </c>
      <c r="H584">
        <f t="shared" si="9"/>
        <v>1</v>
      </c>
    </row>
    <row r="585" spans="1:8" x14ac:dyDescent="0.25">
      <c r="A585" s="56">
        <v>1583</v>
      </c>
      <c r="B585" s="47" t="s">
        <v>1373</v>
      </c>
      <c r="C585" s="47" t="s">
        <v>684</v>
      </c>
      <c r="D585" s="47" t="s">
        <v>28</v>
      </c>
      <c r="E585" s="47">
        <v>1</v>
      </c>
      <c r="F585" s="47">
        <v>583</v>
      </c>
      <c r="G585">
        <f>SUMIF(Ventes!$D$3:$D$2500,Inventaire!$B585,Ventes!$E$3:$E$2500)</f>
        <v>0</v>
      </c>
      <c r="H585">
        <f t="shared" si="9"/>
        <v>1</v>
      </c>
    </row>
    <row r="586" spans="1:8" x14ac:dyDescent="0.25">
      <c r="A586" s="56">
        <v>1584</v>
      </c>
      <c r="B586" s="47" t="s">
        <v>1374</v>
      </c>
      <c r="C586" s="47" t="s">
        <v>685</v>
      </c>
      <c r="D586" s="47" t="s">
        <v>50</v>
      </c>
      <c r="E586" s="47">
        <v>1</v>
      </c>
      <c r="F586" s="47">
        <v>584</v>
      </c>
      <c r="G586">
        <f>SUMIF(Ventes!$D$3:$D$2500,Inventaire!$B586,Ventes!$E$3:$E$2500)</f>
        <v>0</v>
      </c>
      <c r="H586">
        <f t="shared" si="9"/>
        <v>1</v>
      </c>
    </row>
    <row r="587" spans="1:8" x14ac:dyDescent="0.25">
      <c r="A587" s="56">
        <v>1585</v>
      </c>
      <c r="B587" s="47" t="s">
        <v>1375</v>
      </c>
      <c r="C587" s="47" t="s">
        <v>686</v>
      </c>
      <c r="D587" s="47" t="s">
        <v>50</v>
      </c>
      <c r="E587" s="47">
        <v>1</v>
      </c>
      <c r="F587" s="47">
        <v>585</v>
      </c>
      <c r="G587">
        <f>SUMIF(Ventes!$D$3:$D$2500,Inventaire!$B587,Ventes!$E$3:$E$2500)</f>
        <v>0</v>
      </c>
      <c r="H587">
        <f t="shared" si="9"/>
        <v>1</v>
      </c>
    </row>
    <row r="588" spans="1:8" x14ac:dyDescent="0.25">
      <c r="A588" s="56">
        <v>1586</v>
      </c>
      <c r="B588" s="47" t="s">
        <v>1376</v>
      </c>
      <c r="C588" s="47" t="s">
        <v>687</v>
      </c>
      <c r="D588" s="47" t="s">
        <v>47</v>
      </c>
      <c r="E588" s="47">
        <v>5</v>
      </c>
      <c r="F588" s="47">
        <v>586</v>
      </c>
      <c r="G588">
        <f>SUMIF(Ventes!$D$3:$D$2500,Inventaire!$B588,Ventes!$E$3:$E$2500)</f>
        <v>0</v>
      </c>
      <c r="H588">
        <f t="shared" si="9"/>
        <v>5</v>
      </c>
    </row>
    <row r="589" spans="1:8" x14ac:dyDescent="0.25">
      <c r="A589" s="56">
        <v>2000</v>
      </c>
      <c r="B589" s="47" t="s">
        <v>1377</v>
      </c>
      <c r="C589" s="47" t="s">
        <v>688</v>
      </c>
      <c r="D589" s="57"/>
      <c r="E589" s="57"/>
      <c r="F589" s="47">
        <v>587</v>
      </c>
      <c r="G589">
        <f>SUMIF(Ventes!$D$3:$D$2500,Inventaire!$B589,Ventes!$E$3:$E$2500)</f>
        <v>0</v>
      </c>
      <c r="H589">
        <f t="shared" si="9"/>
        <v>0</v>
      </c>
    </row>
    <row r="590" spans="1:8" x14ac:dyDescent="0.25">
      <c r="A590" s="56">
        <v>2001</v>
      </c>
      <c r="B590" s="47" t="s">
        <v>1378</v>
      </c>
      <c r="C590" s="47" t="s">
        <v>689</v>
      </c>
      <c r="D590" s="47" t="s">
        <v>49</v>
      </c>
      <c r="E590" s="47">
        <v>5</v>
      </c>
      <c r="F590" s="47">
        <v>588</v>
      </c>
      <c r="G590">
        <f>SUMIF(Ventes!$D$3:$D$2500,Inventaire!$B590,Ventes!$E$3:$E$2500)</f>
        <v>0</v>
      </c>
      <c r="H590">
        <f t="shared" si="9"/>
        <v>5</v>
      </c>
    </row>
    <row r="591" spans="1:8" x14ac:dyDescent="0.25">
      <c r="A591" s="56">
        <v>2002</v>
      </c>
      <c r="B591" s="47" t="s">
        <v>1379</v>
      </c>
      <c r="C591" s="47" t="s">
        <v>690</v>
      </c>
      <c r="D591" s="47" t="s">
        <v>49</v>
      </c>
      <c r="E591" s="47">
        <v>30</v>
      </c>
      <c r="F591" s="47">
        <v>589</v>
      </c>
      <c r="G591">
        <f>SUMIF(Ventes!$D$3:$D$2500,Inventaire!$B591,Ventes!$E$3:$E$2500)</f>
        <v>0</v>
      </c>
      <c r="H591">
        <f t="shared" si="9"/>
        <v>30</v>
      </c>
    </row>
    <row r="592" spans="1:8" x14ac:dyDescent="0.25">
      <c r="A592" s="56">
        <v>2003</v>
      </c>
      <c r="B592" s="47" t="s">
        <v>1380</v>
      </c>
      <c r="C592" s="47" t="s">
        <v>691</v>
      </c>
      <c r="D592" s="47" t="s">
        <v>49</v>
      </c>
      <c r="E592" s="47">
        <v>20</v>
      </c>
      <c r="F592" s="47">
        <v>590</v>
      </c>
      <c r="G592">
        <f>SUMIF(Ventes!$D$3:$D$2500,Inventaire!$B592,Ventes!$E$3:$E$2500)</f>
        <v>0</v>
      </c>
      <c r="H592">
        <f t="shared" si="9"/>
        <v>20</v>
      </c>
    </row>
    <row r="593" spans="1:8" x14ac:dyDescent="0.25">
      <c r="A593" s="56">
        <v>2004</v>
      </c>
      <c r="B593" s="47" t="s">
        <v>1381</v>
      </c>
      <c r="C593" s="47" t="s">
        <v>692</v>
      </c>
      <c r="D593" s="47" t="s">
        <v>49</v>
      </c>
      <c r="E593" s="47">
        <v>5</v>
      </c>
      <c r="F593" s="47">
        <v>591</v>
      </c>
      <c r="G593">
        <f>SUMIF(Ventes!$D$3:$D$2500,Inventaire!$B593,Ventes!$E$3:$E$2500)</f>
        <v>0</v>
      </c>
      <c r="H593">
        <f t="shared" si="9"/>
        <v>5</v>
      </c>
    </row>
    <row r="594" spans="1:8" x14ac:dyDescent="0.25">
      <c r="A594" s="56">
        <v>2005</v>
      </c>
      <c r="B594" s="47" t="s">
        <v>1382</v>
      </c>
      <c r="C594" s="47" t="s">
        <v>693</v>
      </c>
      <c r="D594" s="47" t="s">
        <v>49</v>
      </c>
      <c r="E594" s="47">
        <v>5</v>
      </c>
      <c r="F594" s="47">
        <v>592</v>
      </c>
      <c r="G594">
        <f>SUMIF(Ventes!$D$3:$D$2500,Inventaire!$B594,Ventes!$E$3:$E$2500)</f>
        <v>0</v>
      </c>
      <c r="H594">
        <f t="shared" si="9"/>
        <v>5</v>
      </c>
    </row>
    <row r="595" spans="1:8" x14ac:dyDescent="0.25">
      <c r="A595" s="56">
        <v>2006</v>
      </c>
      <c r="B595" s="47" t="s">
        <v>1383</v>
      </c>
      <c r="C595" s="47" t="s">
        <v>694</v>
      </c>
      <c r="D595" s="47" t="s">
        <v>28</v>
      </c>
      <c r="E595" s="47">
        <v>10</v>
      </c>
      <c r="F595" s="47">
        <v>593</v>
      </c>
      <c r="G595">
        <f>SUMIF(Ventes!$D$3:$D$2500,Inventaire!$B595,Ventes!$E$3:$E$2500)</f>
        <v>0</v>
      </c>
      <c r="H595">
        <f t="shared" si="9"/>
        <v>10</v>
      </c>
    </row>
    <row r="596" spans="1:8" x14ac:dyDescent="0.25">
      <c r="A596" s="56">
        <v>2007</v>
      </c>
      <c r="B596" s="47" t="s">
        <v>1384</v>
      </c>
      <c r="C596" s="47" t="s">
        <v>695</v>
      </c>
      <c r="D596" s="47" t="s">
        <v>49</v>
      </c>
      <c r="E596" s="47">
        <v>5</v>
      </c>
      <c r="F596" s="47">
        <v>594</v>
      </c>
      <c r="G596">
        <f>SUMIF(Ventes!$D$3:$D$2500,Inventaire!$B596,Ventes!$E$3:$E$2500)</f>
        <v>0</v>
      </c>
      <c r="H596">
        <f t="shared" si="9"/>
        <v>5</v>
      </c>
    </row>
    <row r="597" spans="1:8" x14ac:dyDescent="0.25">
      <c r="A597" s="56">
        <v>2008</v>
      </c>
      <c r="B597" s="47" t="s">
        <v>1385</v>
      </c>
      <c r="C597" s="47" t="s">
        <v>696</v>
      </c>
      <c r="D597" s="47" t="s">
        <v>45</v>
      </c>
      <c r="E597" s="47">
        <v>10</v>
      </c>
      <c r="F597" s="47">
        <v>595</v>
      </c>
      <c r="G597">
        <f>SUMIF(Ventes!$D$3:$D$2500,Inventaire!$B597,Ventes!$E$3:$E$2500)</f>
        <v>0</v>
      </c>
      <c r="H597">
        <f t="shared" si="9"/>
        <v>10</v>
      </c>
    </row>
    <row r="598" spans="1:8" x14ac:dyDescent="0.25">
      <c r="A598" s="56">
        <v>2009</v>
      </c>
      <c r="B598" s="47" t="s">
        <v>1386</v>
      </c>
      <c r="C598" s="47" t="s">
        <v>697</v>
      </c>
      <c r="D598" s="47" t="s">
        <v>45</v>
      </c>
      <c r="E598" s="47">
        <v>10</v>
      </c>
      <c r="F598" s="47">
        <v>596</v>
      </c>
      <c r="G598">
        <f>SUMIF(Ventes!$D$3:$D$2500,Inventaire!$B598,Ventes!$E$3:$E$2500)</f>
        <v>0</v>
      </c>
      <c r="H598">
        <f t="shared" si="9"/>
        <v>10</v>
      </c>
    </row>
    <row r="599" spans="1:8" x14ac:dyDescent="0.25">
      <c r="A599" s="56">
        <v>2010</v>
      </c>
      <c r="B599" s="47" t="s">
        <v>1387</v>
      </c>
      <c r="C599" s="47" t="s">
        <v>698</v>
      </c>
      <c r="D599" s="47" t="s">
        <v>45</v>
      </c>
      <c r="E599" s="47">
        <v>10</v>
      </c>
      <c r="F599" s="47">
        <v>597</v>
      </c>
      <c r="G599">
        <f>SUMIF(Ventes!$D$3:$D$2500,Inventaire!$B599,Ventes!$E$3:$E$2500)</f>
        <v>0</v>
      </c>
      <c r="H599">
        <f t="shared" si="9"/>
        <v>10</v>
      </c>
    </row>
    <row r="600" spans="1:8" x14ac:dyDescent="0.25">
      <c r="A600" s="56">
        <v>2011</v>
      </c>
      <c r="B600" s="47" t="s">
        <v>1388</v>
      </c>
      <c r="C600" s="47" t="s">
        <v>699</v>
      </c>
      <c r="D600" s="47" t="s">
        <v>73</v>
      </c>
      <c r="E600" s="47">
        <v>15</v>
      </c>
      <c r="F600" s="47">
        <v>598</v>
      </c>
      <c r="G600">
        <f>SUMIF(Ventes!$D$3:$D$2500,Inventaire!$B600,Ventes!$E$3:$E$2500)</f>
        <v>0</v>
      </c>
      <c r="H600">
        <f t="shared" si="9"/>
        <v>15</v>
      </c>
    </row>
    <row r="601" spans="1:8" x14ac:dyDescent="0.25">
      <c r="A601" s="56">
        <v>2012</v>
      </c>
      <c r="B601" s="47" t="s">
        <v>1389</v>
      </c>
      <c r="C601" s="47" t="s">
        <v>700</v>
      </c>
      <c r="D601" s="47" t="s">
        <v>39</v>
      </c>
      <c r="E601" s="47">
        <v>5</v>
      </c>
      <c r="F601" s="47">
        <v>599</v>
      </c>
      <c r="G601">
        <f>SUMIF(Ventes!$D$3:$D$2500,Inventaire!$B601,Ventes!$E$3:$E$2500)</f>
        <v>0</v>
      </c>
      <c r="H601">
        <f t="shared" si="9"/>
        <v>5</v>
      </c>
    </row>
    <row r="602" spans="1:8" x14ac:dyDescent="0.25">
      <c r="A602" s="56">
        <v>2013</v>
      </c>
      <c r="B602" s="47" t="s">
        <v>1390</v>
      </c>
      <c r="C602" s="47" t="s">
        <v>701</v>
      </c>
      <c r="D602" s="47" t="s">
        <v>39</v>
      </c>
      <c r="E602" s="47">
        <v>5</v>
      </c>
      <c r="F602" s="47">
        <v>600</v>
      </c>
      <c r="G602">
        <f>SUMIF(Ventes!$D$3:$D$2500,Inventaire!$B602,Ventes!$E$3:$E$2500)</f>
        <v>0</v>
      </c>
      <c r="H602">
        <f t="shared" si="9"/>
        <v>5</v>
      </c>
    </row>
    <row r="603" spans="1:8" x14ac:dyDescent="0.25">
      <c r="A603" s="56">
        <v>2014</v>
      </c>
      <c r="B603" s="47" t="s">
        <v>1391</v>
      </c>
      <c r="C603" s="47" t="s">
        <v>702</v>
      </c>
      <c r="D603" s="47" t="s">
        <v>39</v>
      </c>
      <c r="E603" s="47">
        <v>5</v>
      </c>
      <c r="F603" s="47">
        <v>601</v>
      </c>
      <c r="G603">
        <f>SUMIF(Ventes!$D$3:$D$2500,Inventaire!$B603,Ventes!$E$3:$E$2500)</f>
        <v>0</v>
      </c>
      <c r="H603">
        <f t="shared" si="9"/>
        <v>5</v>
      </c>
    </row>
    <row r="604" spans="1:8" x14ac:dyDescent="0.25">
      <c r="A604" s="56">
        <v>2015</v>
      </c>
      <c r="B604" s="47" t="s">
        <v>1392</v>
      </c>
      <c r="C604" s="47" t="s">
        <v>703</v>
      </c>
      <c r="D604" s="47" t="s">
        <v>39</v>
      </c>
      <c r="E604" s="47">
        <v>5</v>
      </c>
      <c r="F604" s="47">
        <v>602</v>
      </c>
      <c r="G604">
        <f>SUMIF(Ventes!$D$3:$D$2500,Inventaire!$B604,Ventes!$E$3:$E$2500)</f>
        <v>0</v>
      </c>
      <c r="H604">
        <f t="shared" si="9"/>
        <v>5</v>
      </c>
    </row>
    <row r="605" spans="1:8" x14ac:dyDescent="0.25">
      <c r="A605" s="56">
        <v>2016</v>
      </c>
      <c r="B605" s="47" t="s">
        <v>1393</v>
      </c>
      <c r="C605" s="47" t="s">
        <v>704</v>
      </c>
      <c r="D605" s="47" t="s">
        <v>39</v>
      </c>
      <c r="E605" s="47">
        <v>15</v>
      </c>
      <c r="F605" s="47">
        <v>603</v>
      </c>
      <c r="G605">
        <f>SUMIF(Ventes!$D$3:$D$2500,Inventaire!$B605,Ventes!$E$3:$E$2500)</f>
        <v>0</v>
      </c>
      <c r="H605">
        <f t="shared" si="9"/>
        <v>15</v>
      </c>
    </row>
    <row r="606" spans="1:8" x14ac:dyDescent="0.25">
      <c r="A606" s="56">
        <v>2017</v>
      </c>
      <c r="B606" s="47" t="s">
        <v>1394</v>
      </c>
      <c r="C606" s="47" t="s">
        <v>705</v>
      </c>
      <c r="D606" s="47" t="s">
        <v>74</v>
      </c>
      <c r="E606" s="47">
        <v>25</v>
      </c>
      <c r="F606" s="47">
        <v>604</v>
      </c>
      <c r="G606">
        <f>SUMIF(Ventes!$D$3:$D$2500,Inventaire!$B606,Ventes!$E$3:$E$2500)</f>
        <v>0</v>
      </c>
      <c r="H606">
        <f t="shared" si="9"/>
        <v>25</v>
      </c>
    </row>
    <row r="607" spans="1:8" x14ac:dyDescent="0.25">
      <c r="A607" s="56">
        <v>2018</v>
      </c>
      <c r="B607" s="47" t="s">
        <v>1395</v>
      </c>
      <c r="C607" s="47" t="s">
        <v>706</v>
      </c>
      <c r="D607" s="47" t="s">
        <v>75</v>
      </c>
      <c r="E607" s="47">
        <v>20</v>
      </c>
      <c r="F607" s="47">
        <v>605</v>
      </c>
      <c r="G607">
        <f>SUMIF(Ventes!$D$3:$D$2500,Inventaire!$B607,Ventes!$E$3:$E$2500)</f>
        <v>0</v>
      </c>
      <c r="H607">
        <f t="shared" si="9"/>
        <v>20</v>
      </c>
    </row>
    <row r="608" spans="1:8" x14ac:dyDescent="0.25">
      <c r="A608" s="56">
        <v>2019</v>
      </c>
      <c r="B608" s="47" t="s">
        <v>1396</v>
      </c>
      <c r="C608" s="47" t="s">
        <v>707</v>
      </c>
      <c r="D608" s="47" t="s">
        <v>45</v>
      </c>
      <c r="E608" s="47">
        <v>20</v>
      </c>
      <c r="F608" s="47">
        <v>606</v>
      </c>
      <c r="G608">
        <f>SUMIF(Ventes!$D$3:$D$2500,Inventaire!$B608,Ventes!$E$3:$E$2500)</f>
        <v>0</v>
      </c>
      <c r="H608">
        <f t="shared" si="9"/>
        <v>20</v>
      </c>
    </row>
    <row r="609" spans="1:8" x14ac:dyDescent="0.25">
      <c r="A609" s="56">
        <v>2020</v>
      </c>
      <c r="B609" s="47" t="s">
        <v>1397</v>
      </c>
      <c r="C609" s="47" t="s">
        <v>708</v>
      </c>
      <c r="D609" s="47" t="s">
        <v>24</v>
      </c>
      <c r="E609" s="47">
        <v>10</v>
      </c>
      <c r="F609" s="47">
        <v>607</v>
      </c>
      <c r="G609">
        <f>SUMIF(Ventes!$D$3:$D$2500,Inventaire!$B609,Ventes!$E$3:$E$2500)</f>
        <v>0</v>
      </c>
      <c r="H609">
        <f t="shared" si="9"/>
        <v>10</v>
      </c>
    </row>
    <row r="610" spans="1:8" x14ac:dyDescent="0.25">
      <c r="A610" s="56">
        <v>2021</v>
      </c>
      <c r="B610" s="47" t="s">
        <v>1398</v>
      </c>
      <c r="C610" s="47" t="s">
        <v>709</v>
      </c>
      <c r="D610" s="47" t="s">
        <v>24</v>
      </c>
      <c r="E610" s="47">
        <v>10</v>
      </c>
      <c r="F610" s="47">
        <v>608</v>
      </c>
      <c r="G610">
        <f>SUMIF(Ventes!$D$3:$D$2500,Inventaire!$B610,Ventes!$E$3:$E$2500)</f>
        <v>0</v>
      </c>
      <c r="H610">
        <f t="shared" si="9"/>
        <v>10</v>
      </c>
    </row>
    <row r="611" spans="1:8" x14ac:dyDescent="0.25">
      <c r="A611" s="56">
        <v>2022</v>
      </c>
      <c r="B611" s="47" t="s">
        <v>1399</v>
      </c>
      <c r="C611" s="47" t="s">
        <v>710</v>
      </c>
      <c r="D611" s="47" t="s">
        <v>24</v>
      </c>
      <c r="E611" s="47">
        <v>12</v>
      </c>
      <c r="F611" s="47">
        <v>609</v>
      </c>
      <c r="G611">
        <f>SUMIF(Ventes!$D$3:$D$2500,Inventaire!$B611,Ventes!$E$3:$E$2500)</f>
        <v>0</v>
      </c>
      <c r="H611">
        <f t="shared" si="9"/>
        <v>12</v>
      </c>
    </row>
    <row r="612" spans="1:8" x14ac:dyDescent="0.25">
      <c r="A612" s="56">
        <v>2023</v>
      </c>
      <c r="B612" s="47" t="s">
        <v>1400</v>
      </c>
      <c r="C612" s="47" t="s">
        <v>711</v>
      </c>
      <c r="D612" s="47" t="s">
        <v>24</v>
      </c>
      <c r="E612" s="47">
        <v>15</v>
      </c>
      <c r="F612" s="47">
        <v>610</v>
      </c>
      <c r="G612">
        <f>SUMIF(Ventes!$D$3:$D$2500,Inventaire!$B612,Ventes!$E$3:$E$2500)</f>
        <v>0</v>
      </c>
      <c r="H612">
        <f t="shared" si="9"/>
        <v>15</v>
      </c>
    </row>
    <row r="613" spans="1:8" x14ac:dyDescent="0.25">
      <c r="A613" s="56">
        <v>2024</v>
      </c>
      <c r="B613" s="47" t="s">
        <v>1401</v>
      </c>
      <c r="C613" s="47" t="s">
        <v>712</v>
      </c>
      <c r="D613" s="47" t="s">
        <v>24</v>
      </c>
      <c r="E613" s="47">
        <v>15</v>
      </c>
      <c r="F613" s="47">
        <v>611</v>
      </c>
      <c r="G613">
        <f>SUMIF(Ventes!$D$3:$D$2500,Inventaire!$B613,Ventes!$E$3:$E$2500)</f>
        <v>0</v>
      </c>
      <c r="H613">
        <f t="shared" si="9"/>
        <v>15</v>
      </c>
    </row>
    <row r="614" spans="1:8" x14ac:dyDescent="0.25">
      <c r="A614" s="56">
        <v>2025</v>
      </c>
      <c r="B614" s="47" t="s">
        <v>1402</v>
      </c>
      <c r="C614" s="47" t="s">
        <v>713</v>
      </c>
      <c r="D614" s="47" t="s">
        <v>29</v>
      </c>
      <c r="E614" s="47">
        <v>10</v>
      </c>
      <c r="F614" s="47">
        <v>612</v>
      </c>
      <c r="G614">
        <f>SUMIF(Ventes!$D$3:$D$2500,Inventaire!$B614,Ventes!$E$3:$E$2500)</f>
        <v>0</v>
      </c>
      <c r="H614">
        <f t="shared" si="9"/>
        <v>10</v>
      </c>
    </row>
    <row r="615" spans="1:8" x14ac:dyDescent="0.25">
      <c r="A615" s="56">
        <v>2026</v>
      </c>
      <c r="B615" s="47" t="s">
        <v>1403</v>
      </c>
      <c r="C615" s="47" t="s">
        <v>714</v>
      </c>
      <c r="D615" s="47" t="s">
        <v>49</v>
      </c>
      <c r="E615" s="47">
        <v>5</v>
      </c>
      <c r="F615" s="47">
        <v>613</v>
      </c>
      <c r="G615">
        <f>SUMIF(Ventes!$D$3:$D$2500,Inventaire!$B615,Ventes!$E$3:$E$2500)</f>
        <v>0</v>
      </c>
      <c r="H615">
        <f t="shared" si="9"/>
        <v>5</v>
      </c>
    </row>
    <row r="616" spans="1:8" x14ac:dyDescent="0.25">
      <c r="A616" s="56">
        <v>2027</v>
      </c>
      <c r="B616" s="47" t="s">
        <v>1404</v>
      </c>
      <c r="C616" s="47" t="s">
        <v>715</v>
      </c>
      <c r="D616" s="47" t="s">
        <v>26</v>
      </c>
      <c r="E616" s="47">
        <v>2</v>
      </c>
      <c r="F616" s="47">
        <v>614</v>
      </c>
      <c r="G616">
        <f>SUMIF(Ventes!$D$3:$D$2500,Inventaire!$B616,Ventes!$E$3:$E$2500)</f>
        <v>0</v>
      </c>
      <c r="H616">
        <f t="shared" si="9"/>
        <v>2</v>
      </c>
    </row>
    <row r="617" spans="1:8" x14ac:dyDescent="0.25">
      <c r="A617" s="56">
        <v>2028</v>
      </c>
      <c r="B617" s="47" t="s">
        <v>1405</v>
      </c>
      <c r="C617" s="47" t="s">
        <v>716</v>
      </c>
      <c r="D617" s="47" t="s">
        <v>74</v>
      </c>
      <c r="E617" s="47">
        <v>10</v>
      </c>
      <c r="F617" s="47">
        <v>615</v>
      </c>
      <c r="G617">
        <f>SUMIF(Ventes!$D$3:$D$2500,Inventaire!$B617,Ventes!$E$3:$E$2500)</f>
        <v>0</v>
      </c>
      <c r="H617">
        <f t="shared" si="9"/>
        <v>10</v>
      </c>
    </row>
    <row r="618" spans="1:8" x14ac:dyDescent="0.25">
      <c r="A618" s="56">
        <v>2029</v>
      </c>
      <c r="B618" s="47" t="s">
        <v>1406</v>
      </c>
      <c r="C618" s="47" t="s">
        <v>717</v>
      </c>
      <c r="D618" s="47" t="s">
        <v>55</v>
      </c>
      <c r="E618" s="47">
        <v>20</v>
      </c>
      <c r="F618" s="47">
        <v>616</v>
      </c>
      <c r="G618">
        <f>SUMIF(Ventes!$D$3:$D$2500,Inventaire!$B618,Ventes!$E$3:$E$2500)</f>
        <v>0</v>
      </c>
      <c r="H618">
        <f t="shared" si="9"/>
        <v>20</v>
      </c>
    </row>
    <row r="619" spans="1:8" x14ac:dyDescent="0.25">
      <c r="A619" s="56">
        <v>2030</v>
      </c>
      <c r="B619" s="47" t="s">
        <v>1407</v>
      </c>
      <c r="C619" s="47" t="s">
        <v>718</v>
      </c>
      <c r="D619" s="47" t="s">
        <v>55</v>
      </c>
      <c r="E619" s="47">
        <v>20</v>
      </c>
      <c r="F619" s="47">
        <v>617</v>
      </c>
      <c r="G619">
        <f>SUMIF(Ventes!$D$3:$D$2500,Inventaire!$B619,Ventes!$E$3:$E$2500)</f>
        <v>0</v>
      </c>
      <c r="H619">
        <f t="shared" si="9"/>
        <v>20</v>
      </c>
    </row>
    <row r="620" spans="1:8" x14ac:dyDescent="0.25">
      <c r="A620" s="56">
        <v>2031</v>
      </c>
      <c r="B620" s="47" t="s">
        <v>1408</v>
      </c>
      <c r="C620" s="47" t="s">
        <v>719</v>
      </c>
      <c r="D620" s="47" t="s">
        <v>26</v>
      </c>
      <c r="E620" s="47">
        <v>10</v>
      </c>
      <c r="F620" s="47">
        <v>618</v>
      </c>
      <c r="G620">
        <f>SUMIF(Ventes!$D$3:$D$2500,Inventaire!$B620,Ventes!$E$3:$E$2500)</f>
        <v>0</v>
      </c>
      <c r="H620">
        <f t="shared" si="9"/>
        <v>10</v>
      </c>
    </row>
    <row r="621" spans="1:8" x14ac:dyDescent="0.25">
      <c r="A621" s="56">
        <v>2032</v>
      </c>
      <c r="B621" s="47" t="s">
        <v>1409</v>
      </c>
      <c r="C621" s="47" t="s">
        <v>720</v>
      </c>
      <c r="D621" s="47" t="s">
        <v>76</v>
      </c>
      <c r="E621" s="47">
        <v>10</v>
      </c>
      <c r="F621" s="47">
        <v>619</v>
      </c>
      <c r="G621">
        <f>SUMIF(Ventes!$D$3:$D$2500,Inventaire!$B621,Ventes!$E$3:$E$2500)</f>
        <v>0</v>
      </c>
      <c r="H621">
        <f t="shared" si="9"/>
        <v>10</v>
      </c>
    </row>
    <row r="622" spans="1:8" x14ac:dyDescent="0.25">
      <c r="A622" s="56">
        <v>2033</v>
      </c>
      <c r="B622" s="47" t="s">
        <v>1410</v>
      </c>
      <c r="C622" s="47" t="s">
        <v>721</v>
      </c>
      <c r="D622" s="47" t="s">
        <v>76</v>
      </c>
      <c r="E622" s="47">
        <v>10</v>
      </c>
      <c r="F622" s="47">
        <v>620</v>
      </c>
      <c r="G622">
        <f>SUMIF(Ventes!$D$3:$D$2500,Inventaire!$B622,Ventes!$E$3:$E$2500)</f>
        <v>0</v>
      </c>
      <c r="H622">
        <f t="shared" si="9"/>
        <v>10</v>
      </c>
    </row>
    <row r="623" spans="1:8" x14ac:dyDescent="0.25">
      <c r="A623" s="56">
        <v>2034</v>
      </c>
      <c r="B623" s="47" t="s">
        <v>1411</v>
      </c>
      <c r="C623" s="47" t="s">
        <v>722</v>
      </c>
      <c r="D623" s="47" t="s">
        <v>77</v>
      </c>
      <c r="E623" s="47">
        <v>5</v>
      </c>
      <c r="F623" s="47">
        <v>621</v>
      </c>
      <c r="G623">
        <f>SUMIF(Ventes!$D$3:$D$2500,Inventaire!$B623,Ventes!$E$3:$E$2500)</f>
        <v>0</v>
      </c>
      <c r="H623">
        <f t="shared" si="9"/>
        <v>5</v>
      </c>
    </row>
    <row r="624" spans="1:8" x14ac:dyDescent="0.25">
      <c r="A624" s="56">
        <v>2035</v>
      </c>
      <c r="B624" s="47" t="s">
        <v>1412</v>
      </c>
      <c r="C624" s="47" t="s">
        <v>723</v>
      </c>
      <c r="D624" s="47" t="s">
        <v>55</v>
      </c>
      <c r="E624" s="47">
        <v>10</v>
      </c>
      <c r="F624" s="47">
        <v>622</v>
      </c>
      <c r="G624">
        <f>SUMIF(Ventes!$D$3:$D$2500,Inventaire!$B624,Ventes!$E$3:$E$2500)</f>
        <v>0</v>
      </c>
      <c r="H624">
        <f t="shared" si="9"/>
        <v>10</v>
      </c>
    </row>
    <row r="625" spans="1:8" x14ac:dyDescent="0.25">
      <c r="A625" s="56">
        <v>2036</v>
      </c>
      <c r="B625" s="47" t="s">
        <v>1413</v>
      </c>
      <c r="C625" s="47" t="s">
        <v>724</v>
      </c>
      <c r="D625" s="47" t="s">
        <v>55</v>
      </c>
      <c r="E625" s="47">
        <v>10</v>
      </c>
      <c r="F625" s="47">
        <v>623</v>
      </c>
      <c r="G625">
        <f>SUMIF(Ventes!$D$3:$D$2500,Inventaire!$B625,Ventes!$E$3:$E$2500)</f>
        <v>0</v>
      </c>
      <c r="H625">
        <f t="shared" si="9"/>
        <v>10</v>
      </c>
    </row>
    <row r="626" spans="1:8" x14ac:dyDescent="0.25">
      <c r="A626" s="56">
        <v>2037</v>
      </c>
      <c r="B626" s="47" t="s">
        <v>1414</v>
      </c>
      <c r="C626" s="47" t="s">
        <v>725</v>
      </c>
      <c r="D626" s="47" t="s">
        <v>55</v>
      </c>
      <c r="E626" s="47">
        <v>10</v>
      </c>
      <c r="F626" s="47">
        <v>624</v>
      </c>
      <c r="G626">
        <f>SUMIF(Ventes!$D$3:$D$2500,Inventaire!$B626,Ventes!$E$3:$E$2500)</f>
        <v>0</v>
      </c>
      <c r="H626">
        <f t="shared" si="9"/>
        <v>10</v>
      </c>
    </row>
    <row r="627" spans="1:8" x14ac:dyDescent="0.25">
      <c r="A627" s="56">
        <v>2038</v>
      </c>
      <c r="B627" s="47" t="s">
        <v>1415</v>
      </c>
      <c r="C627" s="47" t="s">
        <v>726</v>
      </c>
      <c r="D627" s="47" t="s">
        <v>55</v>
      </c>
      <c r="E627" s="47">
        <v>10</v>
      </c>
      <c r="F627" s="47">
        <v>625</v>
      </c>
      <c r="G627">
        <f>SUMIF(Ventes!$D$3:$D$2500,Inventaire!$B627,Ventes!$E$3:$E$2500)</f>
        <v>0</v>
      </c>
      <c r="H627">
        <f t="shared" si="9"/>
        <v>10</v>
      </c>
    </row>
    <row r="628" spans="1:8" x14ac:dyDescent="0.25">
      <c r="A628" s="56">
        <v>2039</v>
      </c>
      <c r="B628" s="47" t="s">
        <v>1416</v>
      </c>
      <c r="C628" s="47" t="s">
        <v>727</v>
      </c>
      <c r="D628" s="47" t="s">
        <v>55</v>
      </c>
      <c r="E628" s="47">
        <v>10</v>
      </c>
      <c r="F628" s="47">
        <v>626</v>
      </c>
      <c r="G628">
        <f>SUMIF(Ventes!$D$3:$D$2500,Inventaire!$B628,Ventes!$E$3:$E$2500)</f>
        <v>0</v>
      </c>
      <c r="H628">
        <f t="shared" si="9"/>
        <v>10</v>
      </c>
    </row>
    <row r="629" spans="1:8" x14ac:dyDescent="0.25">
      <c r="A629" s="56">
        <v>2040</v>
      </c>
      <c r="B629" s="47" t="s">
        <v>1417</v>
      </c>
      <c r="C629" s="47" t="s">
        <v>728</v>
      </c>
      <c r="D629" s="47" t="s">
        <v>45</v>
      </c>
      <c r="E629" s="47">
        <v>5</v>
      </c>
      <c r="F629" s="47">
        <v>627</v>
      </c>
      <c r="G629">
        <f>SUMIF(Ventes!$D$3:$D$2500,Inventaire!$B629,Ventes!$E$3:$E$2500)</f>
        <v>0</v>
      </c>
      <c r="H629">
        <f t="shared" si="9"/>
        <v>5</v>
      </c>
    </row>
    <row r="630" spans="1:8" x14ac:dyDescent="0.25">
      <c r="A630" s="56">
        <v>2041</v>
      </c>
      <c r="B630" s="47" t="s">
        <v>1418</v>
      </c>
      <c r="C630" s="47" t="s">
        <v>729</v>
      </c>
      <c r="D630" s="47" t="s">
        <v>45</v>
      </c>
      <c r="E630" s="47">
        <v>5</v>
      </c>
      <c r="F630" s="47">
        <v>628</v>
      </c>
      <c r="G630">
        <f>SUMIF(Ventes!$D$3:$D$2500,Inventaire!$B630,Ventes!$E$3:$E$2500)</f>
        <v>0</v>
      </c>
      <c r="H630">
        <f t="shared" si="9"/>
        <v>5</v>
      </c>
    </row>
    <row r="631" spans="1:8" x14ac:dyDescent="0.25">
      <c r="A631" s="56">
        <v>2042</v>
      </c>
      <c r="B631" s="47" t="s">
        <v>1419</v>
      </c>
      <c r="C631" s="47" t="s">
        <v>730</v>
      </c>
      <c r="D631" s="47" t="s">
        <v>45</v>
      </c>
      <c r="E631" s="47">
        <v>5</v>
      </c>
      <c r="F631" s="47">
        <v>629</v>
      </c>
      <c r="G631">
        <f>SUMIF(Ventes!$D$3:$D$2500,Inventaire!$B631,Ventes!$E$3:$E$2500)</f>
        <v>0</v>
      </c>
      <c r="H631">
        <f t="shared" si="9"/>
        <v>5</v>
      </c>
    </row>
    <row r="632" spans="1:8" x14ac:dyDescent="0.25">
      <c r="A632" s="56">
        <v>2043</v>
      </c>
      <c r="B632" s="47" t="s">
        <v>1420</v>
      </c>
      <c r="C632" s="47" t="s">
        <v>731</v>
      </c>
      <c r="D632" s="47" t="s">
        <v>28</v>
      </c>
      <c r="E632" s="47">
        <v>5</v>
      </c>
      <c r="F632" s="47">
        <v>630</v>
      </c>
      <c r="G632">
        <f>SUMIF(Ventes!$D$3:$D$2500,Inventaire!$B632,Ventes!$E$3:$E$2500)</f>
        <v>0</v>
      </c>
      <c r="H632">
        <f t="shared" si="9"/>
        <v>5</v>
      </c>
    </row>
    <row r="633" spans="1:8" x14ac:dyDescent="0.25">
      <c r="A633" s="56">
        <v>2044</v>
      </c>
      <c r="B633" s="47" t="s">
        <v>1421</v>
      </c>
      <c r="C633" s="47" t="s">
        <v>732</v>
      </c>
      <c r="D633" s="47" t="s">
        <v>28</v>
      </c>
      <c r="E633" s="47">
        <v>5</v>
      </c>
      <c r="F633" s="47">
        <v>631</v>
      </c>
      <c r="G633">
        <f>SUMIF(Ventes!$D$3:$D$2500,Inventaire!$B633,Ventes!$E$3:$E$2500)</f>
        <v>0</v>
      </c>
      <c r="H633">
        <f t="shared" si="9"/>
        <v>5</v>
      </c>
    </row>
    <row r="634" spans="1:8" x14ac:dyDescent="0.25">
      <c r="A634" s="56">
        <v>2045</v>
      </c>
      <c r="B634" s="47" t="s">
        <v>1422</v>
      </c>
      <c r="C634" s="47" t="s">
        <v>733</v>
      </c>
      <c r="D634" s="47" t="s">
        <v>49</v>
      </c>
      <c r="E634" s="47">
        <v>5</v>
      </c>
      <c r="F634" s="47">
        <v>632</v>
      </c>
      <c r="G634">
        <f>SUMIF(Ventes!$D$3:$D$2500,Inventaire!$B634,Ventes!$E$3:$E$2500)</f>
        <v>0</v>
      </c>
      <c r="H634">
        <f t="shared" si="9"/>
        <v>5</v>
      </c>
    </row>
    <row r="635" spans="1:8" x14ac:dyDescent="0.25">
      <c r="A635" s="56">
        <v>2046</v>
      </c>
      <c r="B635" s="47" t="s">
        <v>1423</v>
      </c>
      <c r="C635" s="47" t="s">
        <v>734</v>
      </c>
      <c r="D635" s="47" t="s">
        <v>49</v>
      </c>
      <c r="E635" s="47">
        <v>5</v>
      </c>
      <c r="F635" s="47">
        <v>633</v>
      </c>
      <c r="G635">
        <f>SUMIF(Ventes!$D$3:$D$2500,Inventaire!$B635,Ventes!$E$3:$E$2500)</f>
        <v>0</v>
      </c>
      <c r="H635">
        <f t="shared" si="9"/>
        <v>5</v>
      </c>
    </row>
    <row r="636" spans="1:8" x14ac:dyDescent="0.25">
      <c r="A636" s="56">
        <v>2047</v>
      </c>
      <c r="B636" s="47" t="s">
        <v>1424</v>
      </c>
      <c r="C636" s="47" t="s">
        <v>735</v>
      </c>
      <c r="D636" s="47" t="s">
        <v>49</v>
      </c>
      <c r="E636" s="47">
        <v>5</v>
      </c>
      <c r="F636" s="47">
        <v>634</v>
      </c>
      <c r="G636">
        <f>SUMIF(Ventes!$D$3:$D$2500,Inventaire!$B636,Ventes!$E$3:$E$2500)</f>
        <v>0</v>
      </c>
      <c r="H636">
        <f t="shared" si="9"/>
        <v>5</v>
      </c>
    </row>
    <row r="637" spans="1:8" x14ac:dyDescent="0.25">
      <c r="A637" s="56">
        <v>2048</v>
      </c>
      <c r="B637" s="47" t="s">
        <v>1425</v>
      </c>
      <c r="C637" s="47" t="s">
        <v>736</v>
      </c>
      <c r="D637" s="47" t="s">
        <v>49</v>
      </c>
      <c r="E637" s="47">
        <v>5</v>
      </c>
      <c r="F637" s="47">
        <v>635</v>
      </c>
      <c r="G637">
        <f>SUMIF(Ventes!$D$3:$D$2500,Inventaire!$B637,Ventes!$E$3:$E$2500)</f>
        <v>0</v>
      </c>
      <c r="H637">
        <f t="shared" si="9"/>
        <v>5</v>
      </c>
    </row>
    <row r="638" spans="1:8" x14ac:dyDescent="0.25">
      <c r="A638" s="56">
        <v>2049</v>
      </c>
      <c r="B638" s="47" t="s">
        <v>1426</v>
      </c>
      <c r="C638" s="47" t="s">
        <v>737</v>
      </c>
      <c r="D638" s="47" t="s">
        <v>49</v>
      </c>
      <c r="E638" s="47">
        <v>5</v>
      </c>
      <c r="F638" s="47">
        <v>636</v>
      </c>
      <c r="G638">
        <f>SUMIF(Ventes!$D$3:$D$2500,Inventaire!$B638,Ventes!$E$3:$E$2500)</f>
        <v>0</v>
      </c>
      <c r="H638">
        <f t="shared" si="9"/>
        <v>5</v>
      </c>
    </row>
    <row r="639" spans="1:8" x14ac:dyDescent="0.25">
      <c r="A639" s="56">
        <v>2050</v>
      </c>
      <c r="B639" s="47" t="s">
        <v>1427</v>
      </c>
      <c r="C639" s="47" t="s">
        <v>738</v>
      </c>
      <c r="D639" s="47" t="s">
        <v>26</v>
      </c>
      <c r="E639" s="47">
        <v>5</v>
      </c>
      <c r="F639" s="47">
        <v>637</v>
      </c>
      <c r="G639">
        <f>SUMIF(Ventes!$D$3:$D$2500,Inventaire!$B639,Ventes!$E$3:$E$2500)</f>
        <v>0</v>
      </c>
      <c r="H639">
        <f t="shared" si="9"/>
        <v>5</v>
      </c>
    </row>
    <row r="640" spans="1:8" x14ac:dyDescent="0.25">
      <c r="A640" s="56">
        <v>2051</v>
      </c>
      <c r="B640" s="47" t="s">
        <v>1428</v>
      </c>
      <c r="C640" s="47" t="s">
        <v>739</v>
      </c>
      <c r="D640" s="47" t="s">
        <v>39</v>
      </c>
      <c r="E640" s="47">
        <v>15</v>
      </c>
      <c r="F640" s="47">
        <v>638</v>
      </c>
      <c r="G640">
        <f>SUMIF(Ventes!$D$3:$D$2500,Inventaire!$B640,Ventes!$E$3:$E$2500)</f>
        <v>0</v>
      </c>
      <c r="H640">
        <f t="shared" si="9"/>
        <v>15</v>
      </c>
    </row>
    <row r="641" spans="1:8" x14ac:dyDescent="0.25">
      <c r="A641" s="56">
        <v>2052</v>
      </c>
      <c r="B641" s="47" t="s">
        <v>1429</v>
      </c>
      <c r="C641" s="47" t="s">
        <v>740</v>
      </c>
      <c r="D641" s="47" t="s">
        <v>22</v>
      </c>
      <c r="E641" s="47">
        <v>10</v>
      </c>
      <c r="F641" s="47">
        <v>639</v>
      </c>
      <c r="G641">
        <f>SUMIF(Ventes!$D$3:$D$2500,Inventaire!$B641,Ventes!$E$3:$E$2500)</f>
        <v>0</v>
      </c>
      <c r="H641">
        <f t="shared" si="9"/>
        <v>10</v>
      </c>
    </row>
    <row r="642" spans="1:8" x14ac:dyDescent="0.25">
      <c r="A642" s="56">
        <v>2053</v>
      </c>
      <c r="B642" s="47" t="s">
        <v>1430</v>
      </c>
      <c r="C642" s="47" t="s">
        <v>741</v>
      </c>
      <c r="D642" s="47" t="s">
        <v>22</v>
      </c>
      <c r="E642" s="47">
        <v>10</v>
      </c>
      <c r="F642" s="47">
        <v>640</v>
      </c>
      <c r="G642">
        <f>SUMIF(Ventes!$D$3:$D$2500,Inventaire!$B642,Ventes!$E$3:$E$2500)</f>
        <v>0</v>
      </c>
      <c r="H642">
        <f t="shared" si="9"/>
        <v>10</v>
      </c>
    </row>
    <row r="643" spans="1:8" x14ac:dyDescent="0.25">
      <c r="A643" s="56">
        <v>2054</v>
      </c>
      <c r="B643" s="47" t="s">
        <v>1431</v>
      </c>
      <c r="C643" s="47" t="s">
        <v>742</v>
      </c>
      <c r="D643" s="47" t="s">
        <v>22</v>
      </c>
      <c r="E643" s="47">
        <v>10</v>
      </c>
      <c r="F643" s="47">
        <v>641</v>
      </c>
      <c r="G643">
        <f>SUMIF(Ventes!$D$3:$D$2500,Inventaire!$B643,Ventes!$E$3:$E$2500)</f>
        <v>0</v>
      </c>
      <c r="H643">
        <f t="shared" si="9"/>
        <v>10</v>
      </c>
    </row>
    <row r="644" spans="1:8" x14ac:dyDescent="0.25">
      <c r="A644" s="56">
        <v>2055</v>
      </c>
      <c r="B644" s="47" t="s">
        <v>1432</v>
      </c>
      <c r="C644" s="47" t="s">
        <v>743</v>
      </c>
      <c r="D644" s="47" t="s">
        <v>26</v>
      </c>
      <c r="E644" s="47">
        <v>30</v>
      </c>
      <c r="F644" s="47">
        <v>642</v>
      </c>
      <c r="G644">
        <f>SUMIF(Ventes!$D$3:$D$2500,Inventaire!$B644,Ventes!$E$3:$E$2500)</f>
        <v>0</v>
      </c>
      <c r="H644">
        <f t="shared" ref="H644:H691" si="10">E644-G644</f>
        <v>30</v>
      </c>
    </row>
    <row r="645" spans="1:8" x14ac:dyDescent="0.25">
      <c r="A645" s="56">
        <v>2056</v>
      </c>
      <c r="B645" s="47" t="s">
        <v>1433</v>
      </c>
      <c r="C645" s="47" t="s">
        <v>744</v>
      </c>
      <c r="D645" s="47" t="s">
        <v>45</v>
      </c>
      <c r="E645" s="47">
        <v>5</v>
      </c>
      <c r="F645" s="47">
        <v>643</v>
      </c>
      <c r="G645">
        <f>SUMIF(Ventes!$D$3:$D$2500,Inventaire!$B645,Ventes!$E$3:$E$2500)</f>
        <v>0</v>
      </c>
      <c r="H645">
        <f t="shared" si="10"/>
        <v>5</v>
      </c>
    </row>
    <row r="646" spans="1:8" x14ac:dyDescent="0.25">
      <c r="A646" s="56">
        <v>2057</v>
      </c>
      <c r="B646" s="47" t="s">
        <v>1434</v>
      </c>
      <c r="C646" s="47" t="s">
        <v>745</v>
      </c>
      <c r="D646" s="47" t="s">
        <v>78</v>
      </c>
      <c r="E646" s="47">
        <v>10</v>
      </c>
      <c r="F646" s="47">
        <v>644</v>
      </c>
      <c r="G646">
        <f>SUMIF(Ventes!$D$3:$D$2500,Inventaire!$B646,Ventes!$E$3:$E$2500)</f>
        <v>0</v>
      </c>
      <c r="H646">
        <f t="shared" si="10"/>
        <v>10</v>
      </c>
    </row>
    <row r="647" spans="1:8" x14ac:dyDescent="0.25">
      <c r="A647" s="56">
        <v>2058</v>
      </c>
      <c r="B647" s="47" t="s">
        <v>1435</v>
      </c>
      <c r="C647" s="47" t="s">
        <v>746</v>
      </c>
      <c r="D647" s="47" t="s">
        <v>29</v>
      </c>
      <c r="E647" s="47">
        <v>4</v>
      </c>
      <c r="F647" s="47">
        <v>645</v>
      </c>
      <c r="G647">
        <f>SUMIF(Ventes!$D$3:$D$2500,Inventaire!$B647,Ventes!$E$3:$E$2500)</f>
        <v>0</v>
      </c>
      <c r="H647">
        <f t="shared" si="10"/>
        <v>4</v>
      </c>
    </row>
    <row r="648" spans="1:8" x14ac:dyDescent="0.25">
      <c r="A648" s="56">
        <v>2059</v>
      </c>
      <c r="B648" s="47" t="s">
        <v>1436</v>
      </c>
      <c r="C648" s="47" t="s">
        <v>747</v>
      </c>
      <c r="D648" s="47" t="s">
        <v>29</v>
      </c>
      <c r="E648" s="47">
        <v>8</v>
      </c>
      <c r="F648" s="47">
        <v>646</v>
      </c>
      <c r="G648">
        <f>SUMIF(Ventes!$D$3:$D$2500,Inventaire!$B648,Ventes!$E$3:$E$2500)</f>
        <v>0</v>
      </c>
      <c r="H648">
        <f t="shared" si="10"/>
        <v>8</v>
      </c>
    </row>
    <row r="649" spans="1:8" x14ac:dyDescent="0.25">
      <c r="A649" s="56">
        <v>2060</v>
      </c>
      <c r="B649" s="47" t="s">
        <v>1437</v>
      </c>
      <c r="C649" s="47" t="s">
        <v>748</v>
      </c>
      <c r="D649" s="47" t="s">
        <v>29</v>
      </c>
      <c r="E649" s="47">
        <v>8</v>
      </c>
      <c r="F649" s="47">
        <v>647</v>
      </c>
      <c r="G649">
        <f>SUMIF(Ventes!$D$3:$D$2500,Inventaire!$B649,Ventes!$E$3:$E$2500)</f>
        <v>0</v>
      </c>
      <c r="H649">
        <f t="shared" si="10"/>
        <v>8</v>
      </c>
    </row>
    <row r="650" spans="1:8" x14ac:dyDescent="0.25">
      <c r="A650" s="56">
        <v>2061</v>
      </c>
      <c r="B650" s="47" t="s">
        <v>1438</v>
      </c>
      <c r="C650" s="47" t="s">
        <v>749</v>
      </c>
      <c r="D650" s="47" t="s">
        <v>29</v>
      </c>
      <c r="E650" s="47">
        <v>8</v>
      </c>
      <c r="F650" s="47">
        <v>648</v>
      </c>
      <c r="G650">
        <f>SUMIF(Ventes!$D$3:$D$2500,Inventaire!$B650,Ventes!$E$3:$E$2500)</f>
        <v>0</v>
      </c>
      <c r="H650">
        <f t="shared" si="10"/>
        <v>8</v>
      </c>
    </row>
    <row r="651" spans="1:8" x14ac:dyDescent="0.25">
      <c r="A651" s="56">
        <v>2062</v>
      </c>
      <c r="B651" s="47" t="s">
        <v>1439</v>
      </c>
      <c r="C651" s="47" t="s">
        <v>750</v>
      </c>
      <c r="D651" s="47" t="s">
        <v>39</v>
      </c>
      <c r="E651" s="47">
        <v>3</v>
      </c>
      <c r="F651" s="47">
        <v>649</v>
      </c>
      <c r="G651">
        <f>SUMIF(Ventes!$D$3:$D$2500,Inventaire!$B651,Ventes!$E$3:$E$2500)</f>
        <v>0</v>
      </c>
      <c r="H651">
        <f t="shared" si="10"/>
        <v>3</v>
      </c>
    </row>
    <row r="652" spans="1:8" x14ac:dyDescent="0.25">
      <c r="A652" s="56">
        <v>2063</v>
      </c>
      <c r="B652" s="47" t="s">
        <v>1440</v>
      </c>
      <c r="C652" s="47" t="s">
        <v>751</v>
      </c>
      <c r="D652" s="47" t="s">
        <v>39</v>
      </c>
      <c r="E652" s="47">
        <v>3</v>
      </c>
      <c r="F652" s="47">
        <v>650</v>
      </c>
      <c r="G652">
        <f>SUMIF(Ventes!$D$3:$D$2500,Inventaire!$B652,Ventes!$E$3:$E$2500)</f>
        <v>0</v>
      </c>
      <c r="H652">
        <f t="shared" si="10"/>
        <v>3</v>
      </c>
    </row>
    <row r="653" spans="1:8" x14ac:dyDescent="0.25">
      <c r="A653" s="56">
        <v>2064</v>
      </c>
      <c r="B653" s="47" t="s">
        <v>1441</v>
      </c>
      <c r="C653" s="47" t="s">
        <v>752</v>
      </c>
      <c r="D653" s="47" t="s">
        <v>39</v>
      </c>
      <c r="E653" s="47">
        <v>3</v>
      </c>
      <c r="F653" s="47">
        <v>651</v>
      </c>
      <c r="G653">
        <f>SUMIF(Ventes!$D$3:$D$2500,Inventaire!$B653,Ventes!$E$3:$E$2500)</f>
        <v>0</v>
      </c>
      <c r="H653">
        <f t="shared" si="10"/>
        <v>3</v>
      </c>
    </row>
    <row r="654" spans="1:8" x14ac:dyDescent="0.25">
      <c r="A654" s="56">
        <v>2065</v>
      </c>
      <c r="B654" s="47" t="s">
        <v>1442</v>
      </c>
      <c r="C654" s="47" t="s">
        <v>753</v>
      </c>
      <c r="D654" s="47" t="s">
        <v>79</v>
      </c>
      <c r="E654" s="47">
        <v>10</v>
      </c>
      <c r="F654" s="47">
        <v>652</v>
      </c>
      <c r="G654">
        <f>SUMIF(Ventes!$D$3:$D$2500,Inventaire!$B654,Ventes!$E$3:$E$2500)</f>
        <v>0</v>
      </c>
      <c r="H654">
        <f t="shared" si="10"/>
        <v>10</v>
      </c>
    </row>
    <row r="655" spans="1:8" x14ac:dyDescent="0.25">
      <c r="A655" s="56">
        <v>2066</v>
      </c>
      <c r="B655" s="47" t="s">
        <v>1443</v>
      </c>
      <c r="C655" s="47" t="s">
        <v>754</v>
      </c>
      <c r="D655" s="47" t="s">
        <v>79</v>
      </c>
      <c r="E655" s="47">
        <v>10</v>
      </c>
      <c r="F655" s="47">
        <v>653</v>
      </c>
      <c r="G655">
        <f>SUMIF(Ventes!$D$3:$D$2500,Inventaire!$B655,Ventes!$E$3:$E$2500)</f>
        <v>0</v>
      </c>
      <c r="H655">
        <f t="shared" si="10"/>
        <v>10</v>
      </c>
    </row>
    <row r="656" spans="1:8" x14ac:dyDescent="0.25">
      <c r="A656" s="56">
        <v>2067</v>
      </c>
      <c r="B656" s="47" t="s">
        <v>1444</v>
      </c>
      <c r="C656" s="47" t="s">
        <v>755</v>
      </c>
      <c r="D656" s="47" t="s">
        <v>79</v>
      </c>
      <c r="E656" s="47">
        <v>10</v>
      </c>
      <c r="F656" s="47">
        <v>654</v>
      </c>
      <c r="G656">
        <f>SUMIF(Ventes!$D$3:$D$2500,Inventaire!$B656,Ventes!$E$3:$E$2500)</f>
        <v>0</v>
      </c>
      <c r="H656">
        <f t="shared" si="10"/>
        <v>10</v>
      </c>
    </row>
    <row r="657" spans="1:8" x14ac:dyDescent="0.25">
      <c r="A657" s="56">
        <v>2068</v>
      </c>
      <c r="B657" s="47" t="s">
        <v>1445</v>
      </c>
      <c r="C657" s="47" t="s">
        <v>756</v>
      </c>
      <c r="D657" s="47" t="s">
        <v>79</v>
      </c>
      <c r="E657" s="47">
        <v>5</v>
      </c>
      <c r="F657" s="47">
        <v>655</v>
      </c>
      <c r="G657">
        <f>SUMIF(Ventes!$D$3:$D$2500,Inventaire!$B657,Ventes!$E$3:$E$2500)</f>
        <v>0</v>
      </c>
      <c r="H657">
        <f t="shared" si="10"/>
        <v>5</v>
      </c>
    </row>
    <row r="658" spans="1:8" x14ac:dyDescent="0.25">
      <c r="A658" s="56">
        <v>2069</v>
      </c>
      <c r="B658" s="47" t="s">
        <v>1446</v>
      </c>
      <c r="C658" s="47" t="s">
        <v>757</v>
      </c>
      <c r="D658" s="47" t="s">
        <v>79</v>
      </c>
      <c r="E658" s="47">
        <v>5</v>
      </c>
      <c r="F658" s="47">
        <v>656</v>
      </c>
      <c r="G658">
        <f>SUMIF(Ventes!$D$3:$D$2500,Inventaire!$B658,Ventes!$E$3:$E$2500)</f>
        <v>0</v>
      </c>
      <c r="H658">
        <f t="shared" si="10"/>
        <v>5</v>
      </c>
    </row>
    <row r="659" spans="1:8" x14ac:dyDescent="0.25">
      <c r="A659" s="56">
        <v>2070</v>
      </c>
      <c r="B659" s="47" t="s">
        <v>1447</v>
      </c>
      <c r="C659" s="47" t="s">
        <v>758</v>
      </c>
      <c r="D659" s="47" t="s">
        <v>80</v>
      </c>
      <c r="E659" s="47">
        <v>3</v>
      </c>
      <c r="F659" s="47">
        <v>657</v>
      </c>
      <c r="G659">
        <f>SUMIF(Ventes!$D$3:$D$2500,Inventaire!$B659,Ventes!$E$3:$E$2500)</f>
        <v>0</v>
      </c>
      <c r="H659">
        <f t="shared" si="10"/>
        <v>3</v>
      </c>
    </row>
    <row r="660" spans="1:8" x14ac:dyDescent="0.25">
      <c r="A660" s="56">
        <v>2071</v>
      </c>
      <c r="B660" s="47" t="s">
        <v>1448</v>
      </c>
      <c r="C660" s="47" t="s">
        <v>759</v>
      </c>
      <c r="D660" s="47" t="s">
        <v>28</v>
      </c>
      <c r="E660" s="47">
        <v>20</v>
      </c>
      <c r="F660" s="47">
        <v>658</v>
      </c>
      <c r="G660">
        <f>SUMIF(Ventes!$D$3:$D$2500,Inventaire!$B660,Ventes!$E$3:$E$2500)</f>
        <v>0</v>
      </c>
      <c r="H660">
        <f t="shared" si="10"/>
        <v>20</v>
      </c>
    </row>
    <row r="661" spans="1:8" x14ac:dyDescent="0.25">
      <c r="A661" s="56">
        <v>2072</v>
      </c>
      <c r="B661" s="47" t="s">
        <v>1449</v>
      </c>
      <c r="C661" s="47" t="s">
        <v>760</v>
      </c>
      <c r="D661" s="47" t="s">
        <v>81</v>
      </c>
      <c r="E661" s="47">
        <v>15</v>
      </c>
      <c r="F661" s="47">
        <v>659</v>
      </c>
      <c r="G661">
        <f>SUMIF(Ventes!$D$3:$D$2500,Inventaire!$B661,Ventes!$E$3:$E$2500)</f>
        <v>0</v>
      </c>
      <c r="H661">
        <f t="shared" si="10"/>
        <v>15</v>
      </c>
    </row>
    <row r="662" spans="1:8" x14ac:dyDescent="0.25">
      <c r="A662" s="56">
        <v>2073</v>
      </c>
      <c r="B662" s="47" t="s">
        <v>1450</v>
      </c>
      <c r="C662" s="47" t="s">
        <v>761</v>
      </c>
      <c r="D662" s="47" t="s">
        <v>81</v>
      </c>
      <c r="E662" s="47">
        <v>15</v>
      </c>
      <c r="F662" s="47">
        <v>660</v>
      </c>
      <c r="G662">
        <f>SUMIF(Ventes!$D$3:$D$2500,Inventaire!$B662,Ventes!$E$3:$E$2500)</f>
        <v>0</v>
      </c>
      <c r="H662">
        <f t="shared" si="10"/>
        <v>15</v>
      </c>
    </row>
    <row r="663" spans="1:8" x14ac:dyDescent="0.25">
      <c r="A663" s="56">
        <v>2074</v>
      </c>
      <c r="B663" s="47" t="s">
        <v>1451</v>
      </c>
      <c r="C663" s="47" t="s">
        <v>762</v>
      </c>
      <c r="D663" s="47" t="s">
        <v>39</v>
      </c>
      <c r="E663" s="47">
        <v>10</v>
      </c>
      <c r="F663" s="47">
        <v>661</v>
      </c>
      <c r="G663">
        <f>SUMIF(Ventes!$D$3:$D$2500,Inventaire!$B663,Ventes!$E$3:$E$2500)</f>
        <v>0</v>
      </c>
      <c r="H663">
        <f t="shared" si="10"/>
        <v>10</v>
      </c>
    </row>
    <row r="664" spans="1:8" x14ac:dyDescent="0.25">
      <c r="A664" s="56">
        <v>2075</v>
      </c>
      <c r="B664" s="47" t="s">
        <v>1452</v>
      </c>
      <c r="C664" s="47" t="s">
        <v>763</v>
      </c>
      <c r="D664" s="47" t="s">
        <v>39</v>
      </c>
      <c r="E664" s="47">
        <v>10</v>
      </c>
      <c r="F664" s="47">
        <v>662</v>
      </c>
      <c r="G664">
        <f>SUMIF(Ventes!$D$3:$D$2500,Inventaire!$B664,Ventes!$E$3:$E$2500)</f>
        <v>0</v>
      </c>
      <c r="H664">
        <f t="shared" si="10"/>
        <v>10</v>
      </c>
    </row>
    <row r="665" spans="1:8" x14ac:dyDescent="0.25">
      <c r="A665" s="56">
        <v>2076</v>
      </c>
      <c r="B665" s="47" t="s">
        <v>1453</v>
      </c>
      <c r="C665" s="47" t="s">
        <v>764</v>
      </c>
      <c r="D665" s="47" t="s">
        <v>39</v>
      </c>
      <c r="E665" s="47">
        <v>10</v>
      </c>
      <c r="F665" s="47">
        <v>663</v>
      </c>
      <c r="G665">
        <f>SUMIF(Ventes!$D$3:$D$2500,Inventaire!$B665,Ventes!$E$3:$E$2500)</f>
        <v>0</v>
      </c>
      <c r="H665">
        <f t="shared" si="10"/>
        <v>10</v>
      </c>
    </row>
    <row r="666" spans="1:8" x14ac:dyDescent="0.25">
      <c r="A666" s="56">
        <v>2077</v>
      </c>
      <c r="B666" s="47" t="s">
        <v>1454</v>
      </c>
      <c r="C666" s="47" t="s">
        <v>765</v>
      </c>
      <c r="D666" s="47" t="s">
        <v>39</v>
      </c>
      <c r="E666" s="47">
        <v>10</v>
      </c>
      <c r="F666" s="47">
        <v>664</v>
      </c>
      <c r="G666">
        <f>SUMIF(Ventes!$D$3:$D$2500,Inventaire!$B666,Ventes!$E$3:$E$2500)</f>
        <v>0</v>
      </c>
      <c r="H666">
        <f t="shared" si="10"/>
        <v>10</v>
      </c>
    </row>
    <row r="667" spans="1:8" x14ac:dyDescent="0.25">
      <c r="A667" s="56">
        <v>2078</v>
      </c>
      <c r="B667" s="47" t="s">
        <v>1455</v>
      </c>
      <c r="C667" s="47" t="s">
        <v>766</v>
      </c>
      <c r="D667" s="47" t="s">
        <v>39</v>
      </c>
      <c r="E667" s="47">
        <v>15</v>
      </c>
      <c r="F667" s="47">
        <v>665</v>
      </c>
      <c r="G667">
        <f>SUMIF(Ventes!$D$3:$D$2500,Inventaire!$B667,Ventes!$E$3:$E$2500)</f>
        <v>0</v>
      </c>
      <c r="H667">
        <f t="shared" si="10"/>
        <v>15</v>
      </c>
    </row>
    <row r="668" spans="1:8" x14ac:dyDescent="0.25">
      <c r="A668" s="56">
        <v>2079</v>
      </c>
      <c r="B668" s="47" t="s">
        <v>1456</v>
      </c>
      <c r="C668" s="47" t="s">
        <v>767</v>
      </c>
      <c r="D668" s="47" t="s">
        <v>47</v>
      </c>
      <c r="E668" s="47">
        <v>5</v>
      </c>
      <c r="F668" s="47">
        <v>666</v>
      </c>
      <c r="G668">
        <f>SUMIF(Ventes!$D$3:$D$2500,Inventaire!$B668,Ventes!$E$3:$E$2500)</f>
        <v>0</v>
      </c>
      <c r="H668">
        <f t="shared" si="10"/>
        <v>5</v>
      </c>
    </row>
    <row r="669" spans="1:8" x14ac:dyDescent="0.25">
      <c r="A669" s="56">
        <v>2080</v>
      </c>
      <c r="B669" s="47" t="s">
        <v>1457</v>
      </c>
      <c r="C669" s="47" t="s">
        <v>768</v>
      </c>
      <c r="D669" s="47" t="s">
        <v>74</v>
      </c>
      <c r="E669" s="47">
        <v>8</v>
      </c>
      <c r="F669" s="47">
        <v>667</v>
      </c>
      <c r="G669">
        <f>SUMIF(Ventes!$D$3:$D$2500,Inventaire!$B669,Ventes!$E$3:$E$2500)</f>
        <v>0</v>
      </c>
      <c r="H669">
        <f t="shared" si="10"/>
        <v>8</v>
      </c>
    </row>
    <row r="670" spans="1:8" x14ac:dyDescent="0.25">
      <c r="A670" s="56">
        <v>2081</v>
      </c>
      <c r="B670" s="47" t="s">
        <v>1458</v>
      </c>
      <c r="C670" s="47" t="s">
        <v>769</v>
      </c>
      <c r="D670" s="47" t="s">
        <v>74</v>
      </c>
      <c r="E670" s="47">
        <v>8</v>
      </c>
      <c r="F670" s="47">
        <v>668</v>
      </c>
      <c r="G670">
        <f>SUMIF(Ventes!$D$3:$D$2500,Inventaire!$B670,Ventes!$E$3:$E$2500)</f>
        <v>0</v>
      </c>
      <c r="H670">
        <f t="shared" si="10"/>
        <v>8</v>
      </c>
    </row>
    <row r="671" spans="1:8" x14ac:dyDescent="0.25">
      <c r="A671" s="56">
        <v>2082</v>
      </c>
      <c r="B671" s="47" t="s">
        <v>1459</v>
      </c>
      <c r="C671" s="47" t="s">
        <v>770</v>
      </c>
      <c r="D671" s="47" t="s">
        <v>74</v>
      </c>
      <c r="E671" s="47">
        <v>8</v>
      </c>
      <c r="F671" s="47">
        <v>669</v>
      </c>
      <c r="G671">
        <f>SUMIF(Ventes!$D$3:$D$2500,Inventaire!$B671,Ventes!$E$3:$E$2500)</f>
        <v>0</v>
      </c>
      <c r="H671">
        <f t="shared" si="10"/>
        <v>8</v>
      </c>
    </row>
    <row r="672" spans="1:8" x14ac:dyDescent="0.25">
      <c r="A672" s="56">
        <v>2083</v>
      </c>
      <c r="B672" s="47" t="s">
        <v>1460</v>
      </c>
      <c r="C672" s="47" t="s">
        <v>771</v>
      </c>
      <c r="D672" s="47" t="s">
        <v>76</v>
      </c>
      <c r="E672" s="47">
        <v>10</v>
      </c>
      <c r="F672" s="47">
        <v>670</v>
      </c>
      <c r="G672">
        <f>SUMIF(Ventes!$D$3:$D$2500,Inventaire!$B672,Ventes!$E$3:$E$2500)</f>
        <v>0</v>
      </c>
      <c r="H672">
        <f t="shared" si="10"/>
        <v>10</v>
      </c>
    </row>
    <row r="673" spans="1:8" x14ac:dyDescent="0.25">
      <c r="A673" s="56">
        <v>2084</v>
      </c>
      <c r="B673" s="47" t="s">
        <v>1461</v>
      </c>
      <c r="C673" s="47" t="s">
        <v>772</v>
      </c>
      <c r="D673" s="47" t="s">
        <v>76</v>
      </c>
      <c r="E673" s="47">
        <v>5</v>
      </c>
      <c r="F673" s="47">
        <v>671</v>
      </c>
      <c r="G673">
        <f>SUMIF(Ventes!$D$3:$D$2500,Inventaire!$B673,Ventes!$E$3:$E$2500)</f>
        <v>0</v>
      </c>
      <c r="H673">
        <f t="shared" si="10"/>
        <v>5</v>
      </c>
    </row>
    <row r="674" spans="1:8" x14ac:dyDescent="0.25">
      <c r="A674" s="56">
        <v>2085</v>
      </c>
      <c r="B674" s="47" t="s">
        <v>1462</v>
      </c>
      <c r="C674" s="47" t="s">
        <v>773</v>
      </c>
      <c r="D674" s="47" t="s">
        <v>49</v>
      </c>
      <c r="E674" s="47">
        <v>5</v>
      </c>
      <c r="F674" s="47">
        <v>672</v>
      </c>
      <c r="G674">
        <f>SUMIF(Ventes!$D$3:$D$2500,Inventaire!$B674,Ventes!$E$3:$E$2500)</f>
        <v>0</v>
      </c>
      <c r="H674">
        <f t="shared" si="10"/>
        <v>5</v>
      </c>
    </row>
    <row r="675" spans="1:8" x14ac:dyDescent="0.25">
      <c r="A675" s="56">
        <v>2086</v>
      </c>
      <c r="B675" s="47" t="s">
        <v>1463</v>
      </c>
      <c r="C675" s="47" t="s">
        <v>774</v>
      </c>
      <c r="D675" s="47" t="s">
        <v>55</v>
      </c>
      <c r="E675" s="47">
        <v>30</v>
      </c>
      <c r="F675" s="47">
        <v>673</v>
      </c>
      <c r="G675">
        <f>SUMIF(Ventes!$D$3:$D$2500,Inventaire!$B675,Ventes!$E$3:$E$2500)</f>
        <v>0</v>
      </c>
      <c r="H675">
        <f t="shared" si="10"/>
        <v>30</v>
      </c>
    </row>
    <row r="676" spans="1:8" x14ac:dyDescent="0.25">
      <c r="A676" s="56">
        <v>2087</v>
      </c>
      <c r="B676" s="47" t="s">
        <v>1464</v>
      </c>
      <c r="C676" s="47" t="s">
        <v>775</v>
      </c>
      <c r="D676" s="47" t="s">
        <v>82</v>
      </c>
      <c r="E676" s="47">
        <v>15</v>
      </c>
      <c r="F676" s="47">
        <v>674</v>
      </c>
      <c r="G676">
        <f>SUMIF(Ventes!$D$3:$D$2500,Inventaire!$B676,Ventes!$E$3:$E$2500)</f>
        <v>0</v>
      </c>
      <c r="H676">
        <f t="shared" si="10"/>
        <v>15</v>
      </c>
    </row>
    <row r="677" spans="1:8" x14ac:dyDescent="0.25">
      <c r="A677" s="56">
        <v>2088</v>
      </c>
      <c r="B677" s="47" t="s">
        <v>1465</v>
      </c>
      <c r="C677" s="47" t="s">
        <v>776</v>
      </c>
      <c r="D677" s="47" t="s">
        <v>82</v>
      </c>
      <c r="E677" s="47">
        <v>15</v>
      </c>
      <c r="F677" s="47">
        <v>675</v>
      </c>
      <c r="G677">
        <f>SUMIF(Ventes!$D$3:$D$2500,Inventaire!$B677,Ventes!$E$3:$E$2500)</f>
        <v>0</v>
      </c>
      <c r="H677">
        <f t="shared" si="10"/>
        <v>15</v>
      </c>
    </row>
    <row r="678" spans="1:8" x14ac:dyDescent="0.25">
      <c r="A678" s="56">
        <v>2089</v>
      </c>
      <c r="B678" s="47" t="s">
        <v>1466</v>
      </c>
      <c r="C678" s="47" t="s">
        <v>777</v>
      </c>
      <c r="D678" s="47" t="s">
        <v>83</v>
      </c>
      <c r="E678" s="47">
        <v>30</v>
      </c>
      <c r="F678" s="47">
        <v>676</v>
      </c>
      <c r="G678">
        <f>SUMIF(Ventes!$D$3:$D$2500,Inventaire!$B678,Ventes!$E$3:$E$2500)</f>
        <v>0</v>
      </c>
      <c r="H678">
        <f t="shared" si="10"/>
        <v>30</v>
      </c>
    </row>
    <row r="679" spans="1:8" x14ac:dyDescent="0.25">
      <c r="A679" s="56">
        <v>2090</v>
      </c>
      <c r="B679" s="47" t="s">
        <v>1467</v>
      </c>
      <c r="C679" s="47" t="s">
        <v>778</v>
      </c>
      <c r="D679" s="47" t="s">
        <v>39</v>
      </c>
      <c r="E679" s="47">
        <v>15</v>
      </c>
      <c r="F679" s="47">
        <v>677</v>
      </c>
      <c r="G679">
        <f>SUMIF(Ventes!$D$3:$D$2500,Inventaire!$B679,Ventes!$E$3:$E$2500)</f>
        <v>0</v>
      </c>
      <c r="H679">
        <f t="shared" si="10"/>
        <v>15</v>
      </c>
    </row>
    <row r="680" spans="1:8" x14ac:dyDescent="0.25">
      <c r="A680" s="56">
        <v>2091</v>
      </c>
      <c r="B680" s="47" t="s">
        <v>1468</v>
      </c>
      <c r="C680" s="47" t="s">
        <v>779</v>
      </c>
      <c r="D680" s="47" t="s">
        <v>37</v>
      </c>
      <c r="E680" s="47">
        <v>10</v>
      </c>
      <c r="F680" s="47">
        <v>678</v>
      </c>
      <c r="G680">
        <f>SUMIF(Ventes!$D$3:$D$2500,Inventaire!$B680,Ventes!$E$3:$E$2500)</f>
        <v>0</v>
      </c>
      <c r="H680">
        <f t="shared" si="10"/>
        <v>10</v>
      </c>
    </row>
    <row r="681" spans="1:8" x14ac:dyDescent="0.25">
      <c r="A681" s="56">
        <v>2092</v>
      </c>
      <c r="B681" s="47" t="s">
        <v>1469</v>
      </c>
      <c r="C681" s="47" t="s">
        <v>780</v>
      </c>
      <c r="D681" s="47" t="s">
        <v>37</v>
      </c>
      <c r="E681" s="47">
        <v>10</v>
      </c>
      <c r="F681" s="47">
        <v>679</v>
      </c>
      <c r="G681">
        <f>SUMIF(Ventes!$D$3:$D$2500,Inventaire!$B681,Ventes!$E$3:$E$2500)</f>
        <v>0</v>
      </c>
      <c r="H681">
        <f t="shared" si="10"/>
        <v>10</v>
      </c>
    </row>
    <row r="682" spans="1:8" x14ac:dyDescent="0.25">
      <c r="A682" s="56">
        <v>2093</v>
      </c>
      <c r="B682" s="47" t="s">
        <v>1470</v>
      </c>
      <c r="C682" s="47" t="s">
        <v>781</v>
      </c>
      <c r="D682" s="47" t="s">
        <v>49</v>
      </c>
      <c r="E682" s="47">
        <v>2</v>
      </c>
      <c r="F682" s="47">
        <v>680</v>
      </c>
      <c r="G682">
        <f>SUMIF(Ventes!$D$3:$D$2500,Inventaire!$B682,Ventes!$E$3:$E$2500)</f>
        <v>0</v>
      </c>
      <c r="H682">
        <f t="shared" si="10"/>
        <v>2</v>
      </c>
    </row>
    <row r="683" spans="1:8" x14ac:dyDescent="0.25">
      <c r="A683" s="56">
        <v>2094</v>
      </c>
      <c r="B683" s="47" t="s">
        <v>1471</v>
      </c>
      <c r="C683" s="47" t="s">
        <v>782</v>
      </c>
      <c r="D683" s="47" t="s">
        <v>49</v>
      </c>
      <c r="E683" s="47">
        <v>2</v>
      </c>
      <c r="F683" s="47">
        <v>681</v>
      </c>
      <c r="G683">
        <f>SUMIF(Ventes!$D$3:$D$2500,Inventaire!$B683,Ventes!$E$3:$E$2500)</f>
        <v>0</v>
      </c>
      <c r="H683">
        <f t="shared" si="10"/>
        <v>2</v>
      </c>
    </row>
    <row r="684" spans="1:8" x14ac:dyDescent="0.25">
      <c r="A684" s="56">
        <v>2095</v>
      </c>
      <c r="B684" s="47" t="s">
        <v>1472</v>
      </c>
      <c r="C684" s="47" t="s">
        <v>783</v>
      </c>
      <c r="D684" s="47" t="s">
        <v>28</v>
      </c>
      <c r="E684" s="47">
        <v>20</v>
      </c>
      <c r="F684" s="47">
        <v>682</v>
      </c>
      <c r="G684">
        <f>SUMIF(Ventes!$D$3:$D$2500,Inventaire!$B684,Ventes!$E$3:$E$2500)</f>
        <v>0</v>
      </c>
      <c r="H684">
        <f t="shared" si="10"/>
        <v>20</v>
      </c>
    </row>
    <row r="685" spans="1:8" x14ac:dyDescent="0.25">
      <c r="A685" s="56">
        <v>2096</v>
      </c>
      <c r="B685" s="47" t="s">
        <v>1473</v>
      </c>
      <c r="C685" s="47" t="s">
        <v>784</v>
      </c>
      <c r="D685" s="47" t="s">
        <v>80</v>
      </c>
      <c r="E685" s="47">
        <v>5</v>
      </c>
      <c r="F685" s="47">
        <v>683</v>
      </c>
      <c r="G685">
        <f>SUMIF(Ventes!$D$3:$D$2500,Inventaire!$B685,Ventes!$E$3:$E$2500)</f>
        <v>0</v>
      </c>
      <c r="H685">
        <f t="shared" si="10"/>
        <v>5</v>
      </c>
    </row>
    <row r="686" spans="1:8" x14ac:dyDescent="0.25">
      <c r="A686" s="56">
        <v>2097</v>
      </c>
      <c r="B686" s="47" t="s">
        <v>1474</v>
      </c>
      <c r="C686" s="47" t="s">
        <v>785</v>
      </c>
      <c r="D686" s="47" t="s">
        <v>39</v>
      </c>
      <c r="E686" s="47">
        <v>5</v>
      </c>
      <c r="F686" s="47">
        <v>684</v>
      </c>
      <c r="G686">
        <f>SUMIF(Ventes!$D$3:$D$2500,Inventaire!$B686,Ventes!$E$3:$E$2500)</f>
        <v>0</v>
      </c>
      <c r="H686">
        <f t="shared" si="10"/>
        <v>5</v>
      </c>
    </row>
    <row r="687" spans="1:8" x14ac:dyDescent="0.25">
      <c r="A687" s="56">
        <v>2098</v>
      </c>
      <c r="B687" s="47" t="s">
        <v>1475</v>
      </c>
      <c r="C687" s="47" t="s">
        <v>786</v>
      </c>
      <c r="D687" s="47" t="s">
        <v>39</v>
      </c>
      <c r="E687" s="47">
        <v>4</v>
      </c>
      <c r="F687" s="47">
        <v>685</v>
      </c>
      <c r="G687">
        <f>SUMIF(Ventes!$D$3:$D$2500,Inventaire!$B687,Ventes!$E$3:$E$2500)</f>
        <v>0</v>
      </c>
      <c r="H687">
        <f t="shared" si="10"/>
        <v>4</v>
      </c>
    </row>
    <row r="688" spans="1:8" x14ac:dyDescent="0.25">
      <c r="A688" s="56">
        <v>2099</v>
      </c>
      <c r="B688" s="47" t="s">
        <v>1476</v>
      </c>
      <c r="C688" s="47" t="s">
        <v>787</v>
      </c>
      <c r="D688" s="47" t="s">
        <v>39</v>
      </c>
      <c r="E688" s="47">
        <v>4</v>
      </c>
      <c r="F688" s="47">
        <v>686</v>
      </c>
      <c r="G688">
        <f>SUMIF(Ventes!$D$3:$D$2500,Inventaire!$B688,Ventes!$E$3:$E$2500)</f>
        <v>0</v>
      </c>
      <c r="H688">
        <f t="shared" si="10"/>
        <v>4</v>
      </c>
    </row>
    <row r="689" spans="1:8" x14ac:dyDescent="0.25">
      <c r="A689" s="56">
        <v>2100</v>
      </c>
      <c r="B689" s="47" t="s">
        <v>1477</v>
      </c>
      <c r="C689" s="47" t="s">
        <v>788</v>
      </c>
      <c r="D689" s="47" t="s">
        <v>39</v>
      </c>
      <c r="E689" s="47">
        <v>4</v>
      </c>
      <c r="F689" s="47">
        <v>687</v>
      </c>
      <c r="G689">
        <f>SUMIF(Ventes!$D$3:$D$2500,Inventaire!$B689,Ventes!$E$3:$E$2500)</f>
        <v>0</v>
      </c>
      <c r="H689">
        <f t="shared" si="10"/>
        <v>4</v>
      </c>
    </row>
    <row r="690" spans="1:8" x14ac:dyDescent="0.25">
      <c r="A690" s="56">
        <v>2101</v>
      </c>
      <c r="B690" s="47" t="s">
        <v>1478</v>
      </c>
      <c r="C690" s="47" t="s">
        <v>789</v>
      </c>
      <c r="D690" s="47" t="s">
        <v>24</v>
      </c>
      <c r="E690" s="47">
        <v>30</v>
      </c>
      <c r="F690" s="47">
        <v>688</v>
      </c>
      <c r="G690">
        <f>SUMIF(Ventes!$D$3:$D$2500,Inventaire!$B690,Ventes!$E$3:$E$2500)</f>
        <v>0</v>
      </c>
      <c r="H690">
        <f t="shared" si="10"/>
        <v>30</v>
      </c>
    </row>
    <row r="691" spans="1:8" x14ac:dyDescent="0.25">
      <c r="A691" s="56">
        <v>2102</v>
      </c>
      <c r="B691" s="48" t="s">
        <v>1479</v>
      </c>
      <c r="C691" s="48" t="s">
        <v>790</v>
      </c>
      <c r="D691" s="48" t="s">
        <v>84</v>
      </c>
      <c r="E691" s="48">
        <v>18</v>
      </c>
      <c r="F691" s="48">
        <v>689</v>
      </c>
      <c r="G691">
        <f>SUMIF(Ventes!$D$3:$D$2500,Inventaire!$B691,Ventes!$E$3:$E$2500)</f>
        <v>0</v>
      </c>
      <c r="H691">
        <f t="shared" si="10"/>
        <v>18</v>
      </c>
    </row>
  </sheetData>
  <conditionalFormatting sqref="A3:H691">
    <cfRule type="expression" dxfId="0" priority="1">
      <formula>$H3=0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Caisse</vt:lpstr>
      <vt:lpstr>BDarticles</vt:lpstr>
      <vt:lpstr>Ventes</vt:lpstr>
      <vt:lpstr>Inventaire</vt:lpstr>
      <vt:lpstr>LigneArt</vt:lpstr>
      <vt:lpstr>NomArt</vt:lpstr>
      <vt:lpstr>Pieddereçu2</vt:lpstr>
      <vt:lpstr>Caisse!Zone_d_impression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</dc:creator>
  <cp:lastModifiedBy>Yves</cp:lastModifiedBy>
  <cp:lastPrinted>2022-04-26T18:30:27Z</cp:lastPrinted>
  <dcterms:created xsi:type="dcterms:W3CDTF">2022-04-25T07:08:39Z</dcterms:created>
  <dcterms:modified xsi:type="dcterms:W3CDTF">2022-04-26T18:31:28Z</dcterms:modified>
</cp:coreProperties>
</file>