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01134C59-13E7-421A-A9BF-74D775B417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ype" sheetId="1" r:id="rId1"/>
  </sheets>
  <definedNames>
    <definedName name="_xlnm.Print_Area" localSheetId="0">type!$A$1:$W$47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37" i="1" l="1"/>
  <c r="M42" i="1"/>
  <c r="F42" i="1"/>
  <c r="F41" i="1"/>
  <c r="M41" i="1"/>
  <c r="M40" i="1"/>
  <c r="F40" i="1"/>
  <c r="M39" i="1"/>
  <c r="F39" i="1"/>
  <c r="M38" i="1"/>
  <c r="F38" i="1"/>
  <c r="M36" i="1"/>
  <c r="M35" i="1"/>
  <c r="M34" i="1"/>
  <c r="M33" i="1"/>
  <c r="M32" i="1"/>
  <c r="N29" i="1"/>
  <c r="M29" i="1" s="1"/>
  <c r="N30" i="1"/>
  <c r="M30" i="1" s="1"/>
  <c r="N28" i="1"/>
  <c r="M28" i="1" s="1"/>
  <c r="M27" i="1"/>
  <c r="M26" i="1"/>
  <c r="N27" i="1"/>
  <c r="N26" i="1"/>
  <c r="M25" i="1"/>
  <c r="N24" i="1"/>
  <c r="M24" i="1" s="1"/>
  <c r="M23" i="1"/>
  <c r="N23" i="1"/>
  <c r="M21" i="1"/>
  <c r="M20" i="1"/>
  <c r="M19" i="1"/>
  <c r="N20" i="1"/>
  <c r="N21" i="1"/>
  <c r="N16" i="1"/>
  <c r="M11" i="1"/>
  <c r="F11" i="1"/>
  <c r="F17" i="1"/>
  <c r="N15" i="1"/>
  <c r="F14" i="1"/>
  <c r="M14" i="1" s="1"/>
  <c r="M10" i="1"/>
  <c r="F10" i="1"/>
  <c r="M7" i="1"/>
  <c r="M5" i="1"/>
  <c r="M4" i="1"/>
  <c r="F7" i="1"/>
  <c r="M9" i="1"/>
  <c r="N4" i="1"/>
  <c r="F5" i="1"/>
  <c r="G45" i="1"/>
  <c r="M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c.bonbon</author>
  </authors>
  <commentList>
    <comment ref="D1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INDICE DISCIPLINE: </t>
        </r>
        <r>
          <rPr>
            <sz val="9"/>
            <color indexed="81"/>
            <rFont val="Tahoma"/>
            <family val="2"/>
          </rPr>
          <t xml:space="preserve">
selon le coût de la discipline (la licence, la cotisation, le matériel et l'intervenant</t>
        </r>
      </text>
    </comment>
    <comment ref="E47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demande de subvention de fonctionnement ne doit pas excéder:
-  plus de 450 000 XFP 
-  plus de 15% de montant total du budget previsionnel</t>
        </r>
      </text>
    </comment>
  </commentList>
</comments>
</file>

<file path=xl/sharedStrings.xml><?xml version="1.0" encoding="utf-8"?>
<sst xmlns="http://schemas.openxmlformats.org/spreadsheetml/2006/main" count="140" uniqueCount="111">
  <si>
    <t>NOM DE L'ASSOCIATION</t>
  </si>
  <si>
    <t>Axe</t>
  </si>
  <si>
    <t>Critères</t>
  </si>
  <si>
    <t>Sous Critères</t>
  </si>
  <si>
    <t>coef</t>
  </si>
  <si>
    <t>NOTE</t>
  </si>
  <si>
    <t>Résultat</t>
  </si>
  <si>
    <t>ADMINISTRATIF</t>
  </si>
  <si>
    <t>ANCRAGE</t>
  </si>
  <si>
    <t>Siège</t>
  </si>
  <si>
    <t>MONT-DORE / EXTERIEUR</t>
  </si>
  <si>
    <t>Extérieur</t>
  </si>
  <si>
    <t>Mont-Dore</t>
  </si>
  <si>
    <t>FONCTIONNEMENT DU CLUB</t>
  </si>
  <si>
    <t>Fonctionnement</t>
  </si>
  <si>
    <t>Statut</t>
  </si>
  <si>
    <t>Unisport</t>
  </si>
  <si>
    <t>Omnisports</t>
  </si>
  <si>
    <t>section</t>
  </si>
  <si>
    <t xml:space="preserve"> </t>
  </si>
  <si>
    <t>Section</t>
  </si>
  <si>
    <t>Section HANDISPORT</t>
  </si>
  <si>
    <t>Section Handisport</t>
  </si>
  <si>
    <r>
      <t xml:space="preserve">Catégorie Senior/ Jeune
</t>
    </r>
    <r>
      <rPr>
        <i/>
        <sz val="11"/>
        <rFont val="Arial"/>
        <family val="2"/>
      </rPr>
      <t>(nombre de catégorie)</t>
    </r>
  </si>
  <si>
    <t>Catégorie</t>
  </si>
  <si>
    <t>Gestion d’installations sportives</t>
  </si>
  <si>
    <t>gestions installations</t>
  </si>
  <si>
    <t xml:space="preserve">Usage collectif </t>
  </si>
  <si>
    <t>Usage unique</t>
  </si>
  <si>
    <t>gestion directe</t>
  </si>
  <si>
    <t>actions propres (travaux, ménages….</t>
  </si>
  <si>
    <t>ménage</t>
  </si>
  <si>
    <t>Travaux</t>
  </si>
  <si>
    <t>Indice discipline</t>
  </si>
  <si>
    <t>tarif licence</t>
  </si>
  <si>
    <t>5000 xpf</t>
  </si>
  <si>
    <t>tarif Cotisation</t>
  </si>
  <si>
    <t xml:space="preserve">6000 xpf </t>
  </si>
  <si>
    <t>BUDGET</t>
  </si>
  <si>
    <t>Gestion Budget</t>
  </si>
  <si>
    <t>ratio (entre dépense /recette)</t>
  </si>
  <si>
    <t>% demande de subvention / budget du club</t>
  </si>
  <si>
    <t>Recherche financement</t>
  </si>
  <si>
    <t xml:space="preserve"> % recttes propres 
(tombola, buvette,…)</t>
  </si>
  <si>
    <t>autres partenaires (montant)</t>
  </si>
  <si>
    <t>SPORTIF</t>
  </si>
  <si>
    <t>TAILLE DU CLUB</t>
  </si>
  <si>
    <t>Effectifs</t>
  </si>
  <si>
    <t>LICENCIE</t>
  </si>
  <si>
    <t xml:space="preserve"> - de 13 ans</t>
  </si>
  <si>
    <t>de 14 à 17 ans</t>
  </si>
  <si>
    <t>18 ans et +</t>
  </si>
  <si>
    <t>ENCADRANT</t>
  </si>
  <si>
    <t>Bénévole</t>
  </si>
  <si>
    <t>Initiateur (diplôme)</t>
  </si>
  <si>
    <t>Brevet d'état</t>
  </si>
  <si>
    <t>Salarié/patenté</t>
  </si>
  <si>
    <t>ORGANISATION</t>
  </si>
  <si>
    <t>Oragnisation Sportif</t>
  </si>
  <si>
    <t>Entrainements / sem</t>
  </si>
  <si>
    <t>compétition domicile (/an)</t>
  </si>
  <si>
    <t>compétition ext (/an)</t>
  </si>
  <si>
    <t>transport</t>
  </si>
  <si>
    <t>RAYONNEMENT</t>
  </si>
  <si>
    <t>Résultats sportifs</t>
  </si>
  <si>
    <t>SPORTIF HAUT NIVEAU (titre)</t>
  </si>
  <si>
    <t>A</t>
  </si>
  <si>
    <t>B</t>
  </si>
  <si>
    <t>C</t>
  </si>
  <si>
    <t>D</t>
  </si>
  <si>
    <t>E</t>
  </si>
  <si>
    <t>Provinciaux</t>
  </si>
  <si>
    <t>Territoriaux</t>
  </si>
  <si>
    <t>Pacifique</t>
  </si>
  <si>
    <t>Nationaux</t>
  </si>
  <si>
    <t>Internationaux</t>
  </si>
  <si>
    <t>ANIMATION CLUB</t>
  </si>
  <si>
    <t>PROJET CLUB (organisation)</t>
  </si>
  <si>
    <t>Participation aux actions communales</t>
  </si>
  <si>
    <r>
      <t xml:space="preserve">Participation </t>
    </r>
    <r>
      <rPr>
        <i/>
        <sz val="12"/>
        <rFont val="Arial"/>
        <family val="2"/>
      </rPr>
      <t>(Actions, réunion, formations, projets)</t>
    </r>
    <r>
      <rPr>
        <sz val="13"/>
        <rFont val="Arial"/>
        <family val="2"/>
      </rPr>
      <t xml:space="preserve"> </t>
    </r>
  </si>
  <si>
    <t>2 actions/an</t>
  </si>
  <si>
    <t>Organisation du club par des évènementsou d'aide sur le thème ( Social, Santé , Solidaire, Environnemental,…)</t>
  </si>
  <si>
    <t>boursier (tarif, aide…)</t>
  </si>
  <si>
    <t>handisport</t>
  </si>
  <si>
    <t>sport/santé</t>
  </si>
  <si>
    <t>évenement solidaire</t>
  </si>
  <si>
    <t>évènement environennement</t>
  </si>
  <si>
    <t>TOTAL</t>
  </si>
  <si>
    <t>RESULTAT</t>
  </si>
  <si>
    <t xml:space="preserve"> + 400 pts</t>
  </si>
  <si>
    <t xml:space="preserve"> de 399 à 250 pts</t>
  </si>
  <si>
    <t xml:space="preserve"> de 250 à 150 pts</t>
  </si>
  <si>
    <t xml:space="preserve"> - 150 pts</t>
  </si>
  <si>
    <t>100% à 80% de la demande de subvention de fonctionnement</t>
  </si>
  <si>
    <t>80% à 60% de la demande de subvention  de fonctionnement</t>
  </si>
  <si>
    <t>60% à 40% de la demande de subvention  de fonctionnement</t>
  </si>
  <si>
    <t xml:space="preserve"> - 40% de la demande de subvention  de fonctionnement</t>
  </si>
  <si>
    <t>DEMANDE ASSO Subvention FONCTIONNEMENT 2022</t>
  </si>
  <si>
    <t>TOTAL SUBVENTION DE FONTIONNEMENT 2022</t>
  </si>
  <si>
    <t>renseignements CLUB</t>
  </si>
  <si>
    <t>Paris</t>
  </si>
  <si>
    <t>Catégorie 1</t>
  </si>
  <si>
    <r>
      <t xml:space="preserve">Catégorie 2 </t>
    </r>
    <r>
      <rPr>
        <b/>
        <sz val="8"/>
        <rFont val="Arial"/>
        <family val="2"/>
      </rPr>
      <t>JEUNES</t>
    </r>
  </si>
  <si>
    <r>
      <t xml:space="preserve">Catégorie 3 </t>
    </r>
    <r>
      <rPr>
        <b/>
        <sz val="8"/>
        <rFont val="Arial"/>
        <family val="2"/>
      </rPr>
      <t>JUNIOR</t>
    </r>
  </si>
  <si>
    <r>
      <t xml:space="preserve">Catégorie 4 </t>
    </r>
    <r>
      <rPr>
        <b/>
        <sz val="8"/>
        <rFont val="Arial"/>
        <family val="2"/>
      </rPr>
      <t>SENIOR</t>
    </r>
  </si>
  <si>
    <r>
      <t xml:space="preserve">Catégorie 5 </t>
    </r>
    <r>
      <rPr>
        <b/>
        <sz val="8"/>
        <rFont val="Arial"/>
        <family val="2"/>
      </rPr>
      <t>VETERAN</t>
    </r>
  </si>
  <si>
    <r>
      <t xml:space="preserve">A
</t>
    </r>
    <r>
      <rPr>
        <i/>
        <sz val="8"/>
        <rFont val="Arial"/>
        <family val="2"/>
      </rPr>
      <t>- 10 000 XPF</t>
    </r>
    <r>
      <rPr>
        <b/>
        <i/>
        <sz val="8"/>
        <rFont val="Arial"/>
        <family val="2"/>
      </rPr>
      <t xml:space="preserve">
</t>
    </r>
  </si>
  <si>
    <r>
      <t xml:space="preserve">B
</t>
    </r>
    <r>
      <rPr>
        <i/>
        <sz val="8"/>
        <rFont val="Arial"/>
        <family val="2"/>
      </rPr>
      <t>10 000 - 20 000 XPF</t>
    </r>
    <r>
      <rPr>
        <b/>
        <i/>
        <sz val="8"/>
        <rFont val="Arial"/>
        <family val="2"/>
      </rPr>
      <t xml:space="preserve">
</t>
    </r>
  </si>
  <si>
    <r>
      <t xml:space="preserve">C
</t>
    </r>
    <r>
      <rPr>
        <i/>
        <sz val="8"/>
        <rFont val="Arial"/>
        <family val="2"/>
      </rPr>
      <t>20 000 - 35 000 XPF</t>
    </r>
    <r>
      <rPr>
        <b/>
        <i/>
        <sz val="8"/>
        <rFont val="Arial"/>
        <family val="2"/>
      </rPr>
      <t xml:space="preserve">
</t>
    </r>
  </si>
  <si>
    <r>
      <t xml:space="preserve">D
</t>
    </r>
    <r>
      <rPr>
        <i/>
        <sz val="8"/>
        <rFont val="Arial"/>
        <family val="2"/>
      </rPr>
      <t>35 000 - 50 000 XPF</t>
    </r>
    <r>
      <rPr>
        <b/>
        <i/>
        <sz val="8"/>
        <rFont val="Arial"/>
        <family val="2"/>
      </rPr>
      <t xml:space="preserve">
</t>
    </r>
  </si>
  <si>
    <r>
      <t xml:space="preserve">E
</t>
    </r>
    <r>
      <rPr>
        <i/>
        <sz val="8"/>
        <rFont val="Arial"/>
        <family val="2"/>
      </rPr>
      <t xml:space="preserve"> + 50 000 XPF</t>
    </r>
    <r>
      <rPr>
        <b/>
        <i/>
        <sz val="8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</si>
</sst>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\-#,##0\ "/>
    <numFmt numFmtId="165" formatCode="_-* #,##0\ [$XPF]_-;\-* #,##0\ [$XPF]_-;_-* &quot;-&quot;\ [$XPF]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3"/>
      <name val="Arial"/>
      <family val="2"/>
    </font>
    <font>
      <b/>
      <sz val="13"/>
      <color rgb="FFFF0000"/>
      <name val="Arial"/>
      <family val="2"/>
    </font>
    <font>
      <sz val="26"/>
      <color indexed="48"/>
      <name val="Times New Roman"/>
      <family val="1"/>
    </font>
    <font>
      <sz val="13"/>
      <color indexed="48"/>
      <name val="Times New Roman"/>
      <family val="1"/>
    </font>
    <font>
      <sz val="13"/>
      <name val="Arial"/>
      <family val="2"/>
    </font>
    <font>
      <b/>
      <sz val="13"/>
      <name val="Arial"/>
      <family val="2"/>
    </font>
    <font>
      <i/>
      <sz val="11"/>
      <name val="Arial"/>
      <family val="2"/>
    </font>
    <font>
      <i/>
      <sz val="12"/>
      <name val="Arial"/>
      <family val="2"/>
    </font>
    <font>
      <b/>
      <sz val="14"/>
      <name val="Arial"/>
      <family val="2"/>
    </font>
    <font>
      <b/>
      <i/>
      <sz val="10"/>
      <name val="Arial"/>
      <family val="2"/>
    </font>
    <font>
      <b/>
      <sz val="14"/>
      <color theme="0"/>
      <name val="Arial"/>
      <family val="2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8"/>
      <color rgb="FF000000"/>
      <name val="Tahoma"/>
      <family val="2"/>
    </font>
    <font>
      <sz val="8"/>
      <color rgb="FF000000"/>
      <name val="Segoe UI"/>
      <family val="2"/>
    </font>
    <font>
      <b/>
      <i/>
      <sz val="8"/>
      <name val="Arial"/>
      <family val="2"/>
    </font>
    <font>
      <i/>
      <sz val="8"/>
      <name val="Arial"/>
      <family val="2"/>
    </font>
    <font>
      <sz val="8"/>
      <name val="Segoe UI"/>
      <family val="2"/>
    </font>
  </fonts>
  <fills count="2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13"/>
      </patternFill>
    </fill>
    <fill>
      <patternFill patternType="solid">
        <fgColor rgb="FF92D050"/>
        <bgColor indexed="13"/>
      </patternFill>
    </fill>
    <fill>
      <patternFill patternType="solid">
        <fgColor rgb="FF92D050"/>
        <bgColor indexed="10"/>
      </patternFill>
    </fill>
    <fill>
      <patternFill patternType="solid">
        <fgColor indexed="26"/>
        <bgColor indexed="13"/>
      </patternFill>
    </fill>
    <fill>
      <patternFill patternType="solid">
        <fgColor theme="0"/>
        <bgColor indexed="13"/>
      </patternFill>
    </fill>
    <fill>
      <patternFill patternType="solid">
        <fgColor rgb="FFFFC000"/>
        <bgColor indexed="64"/>
      </patternFill>
    </fill>
    <fill>
      <patternFill patternType="lightUp">
        <fgColor theme="1"/>
        <bgColor indexed="26"/>
      </patternFill>
    </fill>
    <fill>
      <patternFill patternType="solid">
        <fgColor theme="8" tint="0.39997558519241921"/>
        <bgColor indexed="10"/>
      </patternFill>
    </fill>
    <fill>
      <patternFill patternType="solid">
        <fgColor rgb="FFFF0000"/>
        <bgColor indexed="13"/>
      </patternFill>
    </fill>
    <fill>
      <patternFill patternType="solid">
        <fgColor rgb="FFFFC000"/>
        <bgColor indexed="13"/>
      </patternFill>
    </fill>
    <fill>
      <patternFill patternType="solid">
        <fgColor rgb="FFFFC000"/>
        <bgColor indexed="10"/>
      </patternFill>
    </fill>
    <fill>
      <patternFill patternType="lightUp">
        <bgColor rgb="FFFFC000"/>
      </patternFill>
    </fill>
    <fill>
      <patternFill patternType="solid">
        <fgColor theme="9" tint="0.59999389629810485"/>
        <bgColor indexed="13"/>
      </patternFill>
    </fill>
    <fill>
      <patternFill patternType="solid">
        <fgColor theme="6" tint="0.79998168889431442"/>
        <bgColor indexed="13"/>
      </patternFill>
    </fill>
    <fill>
      <patternFill patternType="solid">
        <fgColor theme="6" tint="0.79998168889431442"/>
        <bgColor indexed="10"/>
      </patternFill>
    </fill>
    <fill>
      <patternFill patternType="lightUp">
        <bgColor theme="6" tint="0.79998168889431442"/>
      </patternFill>
    </fill>
    <fill>
      <patternFill patternType="solid">
        <fgColor rgb="FF00B0F0"/>
        <bgColor indexed="13"/>
      </patternFill>
    </fill>
    <fill>
      <patternFill patternType="solid">
        <fgColor rgb="FFCCECFF"/>
        <bgColor indexed="13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lightDown">
        <fgColor indexed="13"/>
        <bgColor theme="0"/>
      </patternFill>
    </fill>
    <fill>
      <patternFill patternType="darkDown">
        <fgColor theme="8" tint="0.39994506668294322"/>
        <bgColor rgb="FFCCECFF"/>
      </patternFill>
    </fill>
    <fill>
      <patternFill patternType="lightUp">
        <fgColor auto="1"/>
        <bgColor theme="8" tint="0.39991454817346722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32">
    <xf numFmtId="0" fontId="0" fillId="0" borderId="0" xfId="0"/>
    <xf numFmtId="0" fontId="0" fillId="0" borderId="0" xfId="0" applyNumberFormat="1" applyAlignment="1">
      <alignment horizontal="center" vertical="center"/>
    </xf>
    <xf numFmtId="0" fontId="3" fillId="4" borderId="6" xfId="1" applyFont="1" applyFill="1" applyBorder="1" applyAlignment="1">
      <alignment horizontal="center" vertical="center" wrapText="1"/>
    </xf>
    <xf numFmtId="0" fontId="6" fillId="6" borderId="11" xfId="1" applyFont="1" applyFill="1" applyBorder="1" applyAlignment="1">
      <alignment horizontal="center" vertical="center" wrapText="1"/>
    </xf>
    <xf numFmtId="0" fontId="6" fillId="7" borderId="11" xfId="1" applyFont="1" applyFill="1" applyBorder="1" applyAlignment="1">
      <alignment horizontal="center" vertical="center" wrapText="1"/>
    </xf>
    <xf numFmtId="0" fontId="4" fillId="7" borderId="15" xfId="1" applyFont="1" applyFill="1" applyBorder="1" applyAlignment="1">
      <alignment horizontal="center" vertical="center" wrapText="1"/>
    </xf>
    <xf numFmtId="0" fontId="7" fillId="7" borderId="12" xfId="1" applyNumberFormat="1" applyFont="1" applyFill="1" applyBorder="1" applyAlignment="1">
      <alignment vertical="center" wrapText="1"/>
    </xf>
    <xf numFmtId="0" fontId="7" fillId="7" borderId="13" xfId="1" applyNumberFormat="1" applyFont="1" applyFill="1" applyBorder="1" applyAlignment="1">
      <alignment vertical="center" wrapText="1"/>
    </xf>
    <xf numFmtId="0" fontId="7" fillId="7" borderId="15" xfId="1" applyNumberFormat="1" applyFont="1" applyFill="1" applyBorder="1" applyAlignment="1">
      <alignment vertical="center" wrapText="1"/>
    </xf>
    <xf numFmtId="0" fontId="8" fillId="7" borderId="16" xfId="1" applyNumberFormat="1" applyFont="1" applyFill="1" applyBorder="1" applyAlignment="1">
      <alignment horizontal="center" vertical="center" wrapText="1"/>
    </xf>
    <xf numFmtId="0" fontId="3" fillId="4" borderId="17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 wrapText="1"/>
    </xf>
    <xf numFmtId="0" fontId="4" fillId="9" borderId="21" xfId="1" applyFont="1" applyFill="1" applyBorder="1" applyAlignment="1">
      <alignment horizontal="center" vertical="center" wrapText="1"/>
    </xf>
    <xf numFmtId="0" fontId="4" fillId="8" borderId="22" xfId="1" applyFont="1" applyFill="1" applyBorder="1" applyAlignment="1">
      <alignment horizontal="center" vertical="center" wrapText="1"/>
    </xf>
    <xf numFmtId="0" fontId="7" fillId="8" borderId="1" xfId="1" applyNumberFormat="1" applyFont="1" applyFill="1" applyBorder="1" applyAlignment="1">
      <alignment horizontal="center" vertical="center" wrapText="1"/>
    </xf>
    <xf numFmtId="0" fontId="7" fillId="8" borderId="2" xfId="1" applyNumberFormat="1" applyFont="1" applyFill="1" applyBorder="1" applyAlignment="1">
      <alignment horizontal="center" vertical="center" wrapText="1"/>
    </xf>
    <xf numFmtId="0" fontId="7" fillId="8" borderId="22" xfId="1" applyNumberFormat="1" applyFont="1" applyFill="1" applyBorder="1" applyAlignment="1">
      <alignment horizontal="center" vertical="center" wrapText="1"/>
    </xf>
    <xf numFmtId="0" fontId="8" fillId="8" borderId="23" xfId="1" applyNumberFormat="1" applyFont="1" applyFill="1" applyBorder="1" applyAlignment="1">
      <alignment horizontal="center" vertical="center" wrapText="1"/>
    </xf>
    <xf numFmtId="0" fontId="7" fillId="8" borderId="6" xfId="1" applyFont="1" applyFill="1" applyBorder="1" applyAlignment="1">
      <alignment vertical="center" wrapText="1"/>
    </xf>
    <xf numFmtId="0" fontId="7" fillId="8" borderId="1" xfId="1" applyFont="1" applyFill="1" applyBorder="1" applyAlignment="1">
      <alignment vertical="center" wrapText="1"/>
    </xf>
    <xf numFmtId="0" fontId="3" fillId="10" borderId="17" xfId="1" applyFont="1" applyFill="1" applyBorder="1" applyAlignment="1">
      <alignment horizontal="center" vertical="center" wrapText="1"/>
    </xf>
    <xf numFmtId="0" fontId="4" fillId="11" borderId="25" xfId="1" applyFont="1" applyFill="1" applyBorder="1" applyAlignment="1">
      <alignment horizontal="center" vertical="center" wrapText="1"/>
    </xf>
    <xf numFmtId="0" fontId="4" fillId="8" borderId="1" xfId="1" applyFont="1" applyFill="1" applyBorder="1" applyAlignment="1">
      <alignment horizontal="center" vertical="center" wrapText="1"/>
    </xf>
    <xf numFmtId="0" fontId="4" fillId="11" borderId="6" xfId="1" applyFont="1" applyFill="1" applyBorder="1" applyAlignment="1">
      <alignment horizontal="center" vertical="center" wrapText="1"/>
    </xf>
    <xf numFmtId="0" fontId="7" fillId="9" borderId="21" xfId="1" applyNumberFormat="1" applyFont="1" applyFill="1" applyBorder="1" applyAlignment="1">
      <alignment horizontal="center" vertical="center" wrapText="1"/>
    </xf>
    <xf numFmtId="0" fontId="8" fillId="8" borderId="28" xfId="1" applyNumberFormat="1" applyFont="1" applyFill="1" applyBorder="1" applyAlignment="1">
      <alignment horizontal="center" vertical="center" wrapText="1"/>
    </xf>
    <xf numFmtId="0" fontId="7" fillId="8" borderId="26" xfId="1" applyNumberFormat="1" applyFont="1" applyFill="1" applyBorder="1" applyAlignment="1">
      <alignment horizontal="center" vertical="center" wrapText="1"/>
    </xf>
    <xf numFmtId="0" fontId="7" fillId="8" borderId="29" xfId="1" applyNumberFormat="1" applyFont="1" applyFill="1" applyBorder="1" applyAlignment="1">
      <alignment horizontal="center" vertical="center" wrapText="1"/>
    </xf>
    <xf numFmtId="0" fontId="7" fillId="8" borderId="27" xfId="1" applyNumberFormat="1" applyFont="1" applyFill="1" applyBorder="1" applyAlignment="1">
      <alignment horizontal="center" vertical="center" wrapText="1"/>
    </xf>
    <xf numFmtId="0" fontId="3" fillId="2" borderId="30" xfId="1" applyFont="1" applyFill="1" applyBorder="1" applyAlignment="1">
      <alignment horizontal="center" vertical="center" wrapText="1"/>
    </xf>
    <xf numFmtId="0" fontId="2" fillId="8" borderId="1" xfId="1" applyFont="1" applyFill="1" applyBorder="1" applyAlignment="1">
      <alignment vertical="center" wrapText="1"/>
    </xf>
    <xf numFmtId="0" fontId="4" fillId="3" borderId="21" xfId="1" applyFont="1" applyFill="1" applyBorder="1" applyAlignment="1">
      <alignment horizontal="center" vertical="center" wrapText="1"/>
    </xf>
    <xf numFmtId="0" fontId="4" fillId="12" borderId="22" xfId="1" applyFont="1" applyFill="1" applyBorder="1" applyAlignment="1">
      <alignment horizontal="center" vertical="center" wrapText="1"/>
    </xf>
    <xf numFmtId="0" fontId="7" fillId="12" borderId="1" xfId="1" applyNumberFormat="1" applyFont="1" applyFill="1" applyBorder="1" applyAlignment="1">
      <alignment vertical="center" wrapText="1"/>
    </xf>
    <xf numFmtId="0" fontId="7" fillId="12" borderId="2" xfId="1" applyNumberFormat="1" applyFont="1" applyFill="1" applyBorder="1" applyAlignment="1">
      <alignment vertical="center" wrapText="1"/>
    </xf>
    <xf numFmtId="0" fontId="7" fillId="12" borderId="22" xfId="1" applyNumberFormat="1" applyFont="1" applyFill="1" applyBorder="1" applyAlignment="1">
      <alignment vertical="center" wrapText="1"/>
    </xf>
    <xf numFmtId="0" fontId="8" fillId="12" borderId="23" xfId="1" applyNumberFormat="1" applyFont="1" applyFill="1" applyBorder="1" applyAlignment="1">
      <alignment horizontal="center" vertical="center" wrapText="1"/>
    </xf>
    <xf numFmtId="9" fontId="4" fillId="3" borderId="21" xfId="1" applyNumberFormat="1" applyFont="1" applyFill="1" applyBorder="1" applyAlignment="1">
      <alignment horizontal="center" vertical="center" wrapText="1"/>
    </xf>
    <xf numFmtId="0" fontId="4" fillId="3" borderId="39" xfId="1" applyFont="1" applyFill="1" applyBorder="1" applyAlignment="1">
      <alignment horizontal="center" vertical="center" wrapText="1"/>
    </xf>
    <xf numFmtId="0" fontId="4" fillId="12" borderId="40" xfId="1" applyFont="1" applyFill="1" applyBorder="1" applyAlignment="1">
      <alignment horizontal="center" vertical="center" wrapText="1"/>
    </xf>
    <xf numFmtId="0" fontId="7" fillId="12" borderId="38" xfId="1" applyNumberFormat="1" applyFont="1" applyFill="1" applyBorder="1" applyAlignment="1">
      <alignment vertical="center" wrapText="1"/>
    </xf>
    <xf numFmtId="0" fontId="7" fillId="12" borderId="40" xfId="1" applyNumberFormat="1" applyFont="1" applyFill="1" applyBorder="1" applyAlignment="1">
      <alignment vertical="center" wrapText="1"/>
    </xf>
    <xf numFmtId="0" fontId="8" fillId="12" borderId="41" xfId="1" applyNumberFormat="1" applyFont="1" applyFill="1" applyBorder="1" applyAlignment="1">
      <alignment horizontal="center" vertical="center" wrapText="1"/>
    </xf>
    <xf numFmtId="0" fontId="8" fillId="16" borderId="45" xfId="1" applyFont="1" applyFill="1" applyBorder="1" applyAlignment="1">
      <alignment horizontal="left" vertical="center" wrapText="1"/>
    </xf>
    <xf numFmtId="0" fontId="8" fillId="16" borderId="46" xfId="1" applyFont="1" applyFill="1" applyBorder="1" applyAlignment="1">
      <alignment horizontal="left" vertical="center" wrapText="1"/>
    </xf>
    <xf numFmtId="0" fontId="8" fillId="16" borderId="47" xfId="1" applyFont="1" applyFill="1" applyBorder="1" applyAlignment="1">
      <alignment horizontal="left" vertical="center" wrapText="1"/>
    </xf>
    <xf numFmtId="0" fontId="8" fillId="16" borderId="48" xfId="1" applyNumberFormat="1" applyFont="1" applyFill="1" applyBorder="1" applyAlignment="1">
      <alignment horizontal="center" vertical="center" wrapText="1"/>
    </xf>
    <xf numFmtId="0" fontId="4" fillId="15" borderId="2" xfId="1" applyFont="1" applyFill="1" applyBorder="1" applyAlignment="1">
      <alignment horizontal="center" vertical="center" wrapText="1"/>
    </xf>
    <xf numFmtId="0" fontId="7" fillId="15" borderId="1" xfId="1" quotePrefix="1" applyNumberFormat="1" applyFont="1" applyFill="1" applyBorder="1" applyAlignment="1">
      <alignment vertical="center" wrapText="1"/>
    </xf>
    <xf numFmtId="0" fontId="7" fillId="15" borderId="2" xfId="1" quotePrefix="1" applyNumberFormat="1" applyFont="1" applyFill="1" applyBorder="1" applyAlignment="1">
      <alignment vertical="center" wrapText="1"/>
    </xf>
    <xf numFmtId="0" fontId="7" fillId="15" borderId="22" xfId="1" quotePrefix="1" applyNumberFormat="1" applyFont="1" applyFill="1" applyBorder="1" applyAlignment="1">
      <alignment vertical="center" wrapText="1"/>
    </xf>
    <xf numFmtId="0" fontId="8" fillId="15" borderId="28" xfId="1" applyNumberFormat="1" applyFont="1" applyFill="1" applyBorder="1" applyAlignment="1">
      <alignment horizontal="center" vertical="center" wrapText="1"/>
    </xf>
    <xf numFmtId="0" fontId="8" fillId="16" borderId="26" xfId="1" applyFont="1" applyFill="1" applyBorder="1" applyAlignment="1">
      <alignment horizontal="left" vertical="center" wrapText="1"/>
    </xf>
    <xf numFmtId="0" fontId="8" fillId="16" borderId="29" xfId="1" applyFont="1" applyFill="1" applyBorder="1" applyAlignment="1">
      <alignment horizontal="left" vertical="center" wrapText="1"/>
    </xf>
    <xf numFmtId="0" fontId="8" fillId="16" borderId="27" xfId="1" applyFont="1" applyFill="1" applyBorder="1" applyAlignment="1">
      <alignment horizontal="left" vertical="center" wrapText="1"/>
    </xf>
    <xf numFmtId="0" fontId="8" fillId="16" borderId="50" xfId="1" applyNumberFormat="1" applyFont="1" applyFill="1" applyBorder="1" applyAlignment="1">
      <alignment horizontal="center" vertical="center" wrapText="1"/>
    </xf>
    <xf numFmtId="0" fontId="4" fillId="15" borderId="53" xfId="1" applyFont="1" applyFill="1" applyBorder="1" applyAlignment="1">
      <alignment horizontal="center" vertical="center" wrapText="1"/>
    </xf>
    <xf numFmtId="0" fontId="7" fillId="15" borderId="52" xfId="1" quotePrefix="1" applyNumberFormat="1" applyFont="1" applyFill="1" applyBorder="1" applyAlignment="1">
      <alignment vertical="center" wrapText="1"/>
    </xf>
    <xf numFmtId="0" fontId="7" fillId="15" borderId="53" xfId="1" quotePrefix="1" applyNumberFormat="1" applyFont="1" applyFill="1" applyBorder="1" applyAlignment="1">
      <alignment vertical="center" wrapText="1"/>
    </xf>
    <xf numFmtId="0" fontId="7" fillId="15" borderId="54" xfId="1" quotePrefix="1" applyNumberFormat="1" applyFont="1" applyFill="1" applyBorder="1" applyAlignment="1">
      <alignment vertical="center" wrapText="1"/>
    </xf>
    <xf numFmtId="0" fontId="8" fillId="15" borderId="55" xfId="1" applyNumberFormat="1" applyFont="1" applyFill="1" applyBorder="1" applyAlignment="1">
      <alignment horizontal="center" vertical="center" wrapText="1"/>
    </xf>
    <xf numFmtId="0" fontId="4" fillId="17" borderId="13" xfId="1" applyFont="1" applyFill="1" applyBorder="1" applyAlignment="1">
      <alignment horizontal="center" vertical="center" wrapText="1"/>
    </xf>
    <xf numFmtId="0" fontId="7" fillId="17" borderId="12" xfId="1" applyNumberFormat="1" applyFont="1" applyFill="1" applyBorder="1" applyAlignment="1">
      <alignment horizontal="center" vertical="center" wrapText="1"/>
    </xf>
    <xf numFmtId="0" fontId="7" fillId="17" borderId="13" xfId="1" applyNumberFormat="1" applyFont="1" applyFill="1" applyBorder="1" applyAlignment="1">
      <alignment horizontal="center" vertical="center" wrapText="1"/>
    </xf>
    <xf numFmtId="0" fontId="7" fillId="17" borderId="15" xfId="1" applyNumberFormat="1" applyFont="1" applyFill="1" applyBorder="1" applyAlignment="1">
      <alignment horizontal="center" vertical="center" wrapText="1"/>
    </xf>
    <xf numFmtId="0" fontId="4" fillId="17" borderId="2" xfId="1" applyFont="1" applyFill="1" applyBorder="1" applyAlignment="1">
      <alignment horizontal="center" vertical="center" wrapText="1"/>
    </xf>
    <xf numFmtId="0" fontId="7" fillId="17" borderId="1" xfId="1" applyNumberFormat="1" applyFont="1" applyFill="1" applyBorder="1" applyAlignment="1">
      <alignment horizontal="center" vertical="center" wrapText="1"/>
    </xf>
    <xf numFmtId="0" fontId="7" fillId="17" borderId="2" xfId="1" applyNumberFormat="1" applyFont="1" applyFill="1" applyBorder="1" applyAlignment="1">
      <alignment horizontal="center" vertical="center" wrapText="1"/>
    </xf>
    <xf numFmtId="0" fontId="7" fillId="17" borderId="22" xfId="1" applyNumberFormat="1" applyFont="1" applyFill="1" applyBorder="1" applyAlignment="1">
      <alignment horizontal="center" vertical="center" wrapText="1"/>
    </xf>
    <xf numFmtId="0" fontId="8" fillId="17" borderId="28" xfId="1" applyNumberFormat="1" applyFont="1" applyFill="1" applyBorder="1" applyAlignment="1">
      <alignment horizontal="center" vertical="center" wrapText="1"/>
    </xf>
    <xf numFmtId="0" fontId="4" fillId="17" borderId="53" xfId="1" applyFont="1" applyFill="1" applyBorder="1" applyAlignment="1">
      <alignment horizontal="center" vertical="center" wrapText="1"/>
    </xf>
    <xf numFmtId="0" fontId="7" fillId="17" borderId="52" xfId="1" applyNumberFormat="1" applyFont="1" applyFill="1" applyBorder="1" applyAlignment="1">
      <alignment horizontal="center" vertical="center" wrapText="1"/>
    </xf>
    <xf numFmtId="0" fontId="7" fillId="17" borderId="53" xfId="1" applyNumberFormat="1" applyFont="1" applyFill="1" applyBorder="1" applyAlignment="1">
      <alignment horizontal="center" vertical="center" wrapText="1"/>
    </xf>
    <xf numFmtId="0" fontId="7" fillId="17" borderId="54" xfId="1" applyNumberFormat="1" applyFont="1" applyFill="1" applyBorder="1" applyAlignment="1">
      <alignment horizontal="center" vertical="center" wrapText="1"/>
    </xf>
    <xf numFmtId="0" fontId="8" fillId="17" borderId="55" xfId="1" applyNumberFormat="1" applyFont="1" applyFill="1" applyBorder="1" applyAlignment="1">
      <alignment horizontal="center" vertical="center" wrapText="1"/>
    </xf>
    <xf numFmtId="0" fontId="3" fillId="0" borderId="30" xfId="1" applyFont="1" applyFill="1" applyBorder="1" applyAlignment="1">
      <alignment horizontal="center" vertical="center" wrapText="1"/>
    </xf>
    <xf numFmtId="0" fontId="8" fillId="20" borderId="26" xfId="1" applyFont="1" applyFill="1" applyBorder="1" applyAlignment="1">
      <alignment horizontal="left" vertical="center" wrapText="1"/>
    </xf>
    <xf numFmtId="0" fontId="8" fillId="20" borderId="29" xfId="1" applyFont="1" applyFill="1" applyBorder="1" applyAlignment="1">
      <alignment horizontal="left" vertical="center" wrapText="1"/>
    </xf>
    <xf numFmtId="0" fontId="8" fillId="20" borderId="27" xfId="1" applyFont="1" applyFill="1" applyBorder="1" applyAlignment="1">
      <alignment horizontal="left" vertical="center" wrapText="1"/>
    </xf>
    <xf numFmtId="0" fontId="8" fillId="20" borderId="50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3" borderId="57" xfId="1" applyFont="1" applyFill="1" applyBorder="1" applyAlignment="1">
      <alignment horizontal="center" vertical="center" wrapText="1"/>
    </xf>
    <xf numFmtId="0" fontId="4" fillId="19" borderId="46" xfId="1" applyFont="1" applyFill="1" applyBorder="1" applyAlignment="1">
      <alignment horizontal="center" vertical="center" wrapText="1"/>
    </xf>
    <xf numFmtId="0" fontId="7" fillId="19" borderId="45" xfId="1" applyNumberFormat="1" applyFont="1" applyFill="1" applyBorder="1" applyAlignment="1">
      <alignment horizontal="center" vertical="center" wrapText="1"/>
    </xf>
    <xf numFmtId="0" fontId="7" fillId="19" borderId="46" xfId="1" applyNumberFormat="1" applyFont="1" applyFill="1" applyBorder="1" applyAlignment="1">
      <alignment horizontal="center" vertical="center" wrapText="1"/>
    </xf>
    <xf numFmtId="0" fontId="7" fillId="19" borderId="47" xfId="1" applyNumberFormat="1" applyFont="1" applyFill="1" applyBorder="1" applyAlignment="1">
      <alignment horizontal="center" vertical="center" wrapText="1"/>
    </xf>
    <xf numFmtId="0" fontId="8" fillId="19" borderId="48" xfId="1" applyNumberFormat="1" applyFont="1" applyFill="1" applyBorder="1" applyAlignment="1">
      <alignment horizontal="center" vertical="center" wrapText="1"/>
    </xf>
    <xf numFmtId="0" fontId="4" fillId="19" borderId="2" xfId="1" applyFont="1" applyFill="1" applyBorder="1" applyAlignment="1">
      <alignment horizontal="center" vertical="center" wrapText="1"/>
    </xf>
    <xf numFmtId="0" fontId="7" fillId="19" borderId="1" xfId="1" applyNumberFormat="1" applyFont="1" applyFill="1" applyBorder="1" applyAlignment="1">
      <alignment horizontal="center" vertical="center" wrapText="1"/>
    </xf>
    <xf numFmtId="0" fontId="7" fillId="19" borderId="2" xfId="1" applyNumberFormat="1" applyFont="1" applyFill="1" applyBorder="1" applyAlignment="1">
      <alignment horizontal="center" vertical="center" wrapText="1"/>
    </xf>
    <xf numFmtId="0" fontId="7" fillId="19" borderId="22" xfId="1" applyNumberFormat="1" applyFont="1" applyFill="1" applyBorder="1" applyAlignment="1">
      <alignment horizontal="center" vertical="center" wrapText="1"/>
    </xf>
    <xf numFmtId="0" fontId="8" fillId="19" borderId="28" xfId="1" applyNumberFormat="1" applyFont="1" applyFill="1" applyBorder="1" applyAlignment="1">
      <alignment horizontal="center" vertical="center" wrapText="1"/>
    </xf>
    <xf numFmtId="0" fontId="4" fillId="19" borderId="38" xfId="1" applyFont="1" applyFill="1" applyBorder="1" applyAlignment="1">
      <alignment horizontal="center" vertical="center" wrapText="1"/>
    </xf>
    <xf numFmtId="0" fontId="7" fillId="19" borderId="37" xfId="1" applyNumberFormat="1" applyFont="1" applyFill="1" applyBorder="1" applyAlignment="1">
      <alignment horizontal="center" vertical="center" wrapText="1"/>
    </xf>
    <xf numFmtId="0" fontId="7" fillId="19" borderId="38" xfId="1" applyNumberFormat="1" applyFont="1" applyFill="1" applyBorder="1" applyAlignment="1">
      <alignment horizontal="center" vertical="center" wrapText="1"/>
    </xf>
    <xf numFmtId="0" fontId="7" fillId="19" borderId="40" xfId="1" applyNumberFormat="1" applyFont="1" applyFill="1" applyBorder="1" applyAlignment="1">
      <alignment horizontal="center" vertical="center" wrapText="1"/>
    </xf>
    <xf numFmtId="0" fontId="8" fillId="19" borderId="59" xfId="1" applyNumberFormat="1" applyFont="1" applyFill="1" applyBorder="1" applyAlignment="1">
      <alignment horizontal="center" vertical="center" wrapText="1"/>
    </xf>
    <xf numFmtId="0" fontId="6" fillId="22" borderId="25" xfId="1" applyFont="1" applyFill="1" applyBorder="1" applyAlignment="1">
      <alignment horizontal="center" vertical="center" wrapText="1"/>
    </xf>
    <xf numFmtId="0" fontId="4" fillId="22" borderId="27" xfId="1" applyFont="1" applyFill="1" applyBorder="1" applyAlignment="1">
      <alignment horizontal="center" vertical="center" wrapText="1"/>
    </xf>
    <xf numFmtId="0" fontId="7" fillId="22" borderId="26" xfId="1" applyNumberFormat="1" applyFont="1" applyFill="1" applyBorder="1" applyAlignment="1">
      <alignment horizontal="center" vertical="center" wrapText="1"/>
    </xf>
    <xf numFmtId="0" fontId="7" fillId="22" borderId="29" xfId="1" applyNumberFormat="1" applyFont="1" applyFill="1" applyBorder="1" applyAlignment="1">
      <alignment horizontal="center" vertical="center" wrapText="1"/>
    </xf>
    <xf numFmtId="0" fontId="7" fillId="22" borderId="27" xfId="1" applyNumberFormat="1" applyFont="1" applyFill="1" applyBorder="1" applyAlignment="1">
      <alignment horizontal="center" vertical="center" wrapText="1"/>
    </xf>
    <xf numFmtId="0" fontId="8" fillId="22" borderId="25" xfId="1" applyNumberFormat="1" applyFont="1" applyFill="1" applyBorder="1" applyAlignment="1">
      <alignment horizontal="center" vertical="center" wrapText="1"/>
    </xf>
    <xf numFmtId="0" fontId="4" fillId="22" borderId="22" xfId="1" applyFont="1" applyFill="1" applyBorder="1" applyAlignment="1">
      <alignment horizontal="center" vertical="center" wrapText="1"/>
    </xf>
    <xf numFmtId="0" fontId="7" fillId="22" borderId="1" xfId="1" applyNumberFormat="1" applyFont="1" applyFill="1" applyBorder="1" applyAlignment="1">
      <alignment horizontal="center" vertical="center" wrapText="1"/>
    </xf>
    <xf numFmtId="0" fontId="7" fillId="22" borderId="2" xfId="1" applyNumberFormat="1" applyFont="1" applyFill="1" applyBorder="1" applyAlignment="1">
      <alignment horizontal="center" vertical="center" wrapText="1"/>
    </xf>
    <xf numFmtId="0" fontId="7" fillId="22" borderId="22" xfId="1" applyNumberFormat="1" applyFont="1" applyFill="1" applyBorder="1" applyAlignment="1">
      <alignment horizontal="center" vertical="center" wrapText="1"/>
    </xf>
    <xf numFmtId="0" fontId="8" fillId="22" borderId="20" xfId="1" applyNumberFormat="1" applyFont="1" applyFill="1" applyBorder="1" applyAlignment="1">
      <alignment horizontal="center" vertical="center" wrapText="1"/>
    </xf>
    <xf numFmtId="164" fontId="8" fillId="23" borderId="25" xfId="1" applyNumberFormat="1" applyFont="1" applyFill="1" applyBorder="1" applyAlignment="1">
      <alignment horizontal="center" vertical="center" wrapText="1"/>
    </xf>
    <xf numFmtId="0" fontId="0" fillId="0" borderId="63" xfId="0" applyBorder="1"/>
    <xf numFmtId="165" fontId="8" fillId="0" borderId="65" xfId="1" applyNumberFormat="1" applyFont="1" applyFill="1" applyBorder="1" applyAlignment="1">
      <alignment horizontal="center" vertical="center" wrapText="1"/>
    </xf>
    <xf numFmtId="0" fontId="13" fillId="24" borderId="26" xfId="1" applyFont="1" applyFill="1" applyBorder="1" applyAlignment="1">
      <alignment vertical="center" wrapText="1"/>
    </xf>
    <xf numFmtId="0" fontId="13" fillId="24" borderId="25" xfId="1" applyFont="1" applyFill="1" applyBorder="1" applyAlignment="1">
      <alignment vertical="center" wrapText="1"/>
    </xf>
    <xf numFmtId="0" fontId="4" fillId="3" borderId="14" xfId="1" applyFont="1" applyFill="1" applyBorder="1" applyAlignment="1" applyProtection="1">
      <alignment horizontal="center" vertical="center" wrapText="1"/>
      <protection locked="0"/>
    </xf>
    <xf numFmtId="0" fontId="7" fillId="8" borderId="1" xfId="1" applyNumberFormat="1" applyFont="1" applyFill="1" applyBorder="1" applyAlignment="1" applyProtection="1">
      <alignment horizontal="center" vertical="center" wrapText="1"/>
      <protection locked="0"/>
    </xf>
    <xf numFmtId="0" fontId="7" fillId="8" borderId="2" xfId="1" applyNumberFormat="1" applyFont="1" applyFill="1" applyBorder="1" applyAlignment="1" applyProtection="1">
      <alignment horizontal="center" vertical="center" wrapText="1"/>
      <protection locked="0"/>
    </xf>
    <xf numFmtId="0" fontId="7" fillId="8" borderId="22" xfId="1" applyNumberFormat="1" applyFont="1" applyFill="1" applyBorder="1" applyAlignment="1" applyProtection="1">
      <alignment horizontal="center" vertical="center" wrapText="1"/>
      <protection locked="0"/>
    </xf>
    <xf numFmtId="0" fontId="17" fillId="8" borderId="6" xfId="1" applyNumberFormat="1" applyFont="1" applyFill="1" applyBorder="1" applyAlignment="1">
      <alignment horizontal="center" vertical="top" wrapText="1"/>
    </xf>
    <xf numFmtId="0" fontId="19" fillId="8" borderId="6" xfId="1" applyNumberFormat="1" applyFont="1" applyFill="1" applyBorder="1" applyAlignment="1">
      <alignment horizontal="center" vertical="top" wrapText="1"/>
    </xf>
    <xf numFmtId="0" fontId="22" fillId="4" borderId="32" xfId="1" applyFont="1" applyFill="1" applyBorder="1" applyAlignment="1">
      <alignment horizontal="center" vertical="center" wrapText="1"/>
    </xf>
    <xf numFmtId="0" fontId="4" fillId="25" borderId="66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 wrapText="1"/>
    </xf>
    <xf numFmtId="0" fontId="3" fillId="4" borderId="7" xfId="1" applyNumberFormat="1" applyFont="1" applyFill="1" applyBorder="1" applyAlignment="1">
      <alignment horizontal="center" vertical="center" wrapText="1"/>
    </xf>
    <xf numFmtId="0" fontId="3" fillId="4" borderId="9" xfId="1" applyNumberFormat="1" applyFont="1" applyFill="1" applyBorder="1" applyAlignment="1">
      <alignment horizontal="center" vertical="center" wrapText="1"/>
    </xf>
    <xf numFmtId="0" fontId="3" fillId="4" borderId="8" xfId="1" applyNumberFormat="1" applyFont="1" applyFill="1" applyBorder="1" applyAlignment="1">
      <alignment horizontal="center" vertical="center" wrapText="1"/>
    </xf>
    <xf numFmtId="0" fontId="5" fillId="5" borderId="10" xfId="1" applyFont="1" applyFill="1" applyBorder="1" applyAlignment="1">
      <alignment horizontal="center" vertical="center" textRotation="90" wrapText="1"/>
    </xf>
    <xf numFmtId="0" fontId="5" fillId="5" borderId="19" xfId="1" applyFont="1" applyFill="1" applyBorder="1" applyAlignment="1">
      <alignment horizontal="center" vertical="center" textRotation="90" wrapText="1"/>
    </xf>
    <xf numFmtId="0" fontId="5" fillId="5" borderId="34" xfId="1" applyFont="1" applyFill="1" applyBorder="1" applyAlignment="1">
      <alignment horizontal="center" vertical="center" textRotation="90" wrapText="1"/>
    </xf>
    <xf numFmtId="0" fontId="7" fillId="7" borderId="12" xfId="1" applyFont="1" applyFill="1" applyBorder="1" applyAlignment="1">
      <alignment horizontal="center" vertical="center" wrapText="1"/>
    </xf>
    <xf numFmtId="0" fontId="7" fillId="7" borderId="13" xfId="1" applyFont="1" applyFill="1" applyBorder="1" applyAlignment="1">
      <alignment horizontal="center" vertical="center" wrapText="1"/>
    </xf>
    <xf numFmtId="0" fontId="6" fillId="8" borderId="6" xfId="1" applyFont="1" applyFill="1" applyBorder="1" applyAlignment="1">
      <alignment horizontal="center" vertical="center" wrapText="1"/>
    </xf>
    <xf numFmtId="0" fontId="6" fillId="8" borderId="24" xfId="1" applyFont="1" applyFill="1" applyBorder="1" applyAlignment="1">
      <alignment horizontal="center" vertical="center" wrapText="1"/>
    </xf>
    <xf numFmtId="0" fontId="6" fillId="8" borderId="25" xfId="1" applyFont="1" applyFill="1" applyBorder="1" applyAlignment="1">
      <alignment horizontal="center" vertical="center" wrapText="1"/>
    </xf>
    <xf numFmtId="0" fontId="6" fillId="8" borderId="20" xfId="1" applyFont="1" applyFill="1" applyBorder="1" applyAlignment="1">
      <alignment horizontal="center" vertical="center" wrapText="1"/>
    </xf>
    <xf numFmtId="0" fontId="7" fillId="8" borderId="20" xfId="1" applyFont="1" applyFill="1" applyBorder="1" applyAlignment="1">
      <alignment horizontal="center" vertical="center" wrapText="1"/>
    </xf>
    <xf numFmtId="0" fontId="7" fillId="8" borderId="1" xfId="1" applyFont="1" applyFill="1" applyBorder="1" applyAlignment="1">
      <alignment horizontal="center" vertical="center" wrapText="1"/>
    </xf>
    <xf numFmtId="0" fontId="7" fillId="8" borderId="7" xfId="1" applyFont="1" applyFill="1" applyBorder="1" applyAlignment="1">
      <alignment horizontal="center" vertical="center" wrapText="1"/>
    </xf>
    <xf numFmtId="0" fontId="7" fillId="8" borderId="8" xfId="1" applyFont="1" applyFill="1" applyBorder="1" applyAlignment="1">
      <alignment horizontal="center" vertical="center" wrapText="1"/>
    </xf>
    <xf numFmtId="0" fontId="7" fillId="8" borderId="26" xfId="1" applyFont="1" applyFill="1" applyBorder="1" applyAlignment="1">
      <alignment horizontal="center" vertical="center" wrapText="1"/>
    </xf>
    <xf numFmtId="0" fontId="7" fillId="8" borderId="27" xfId="1" applyFont="1" applyFill="1" applyBorder="1" applyAlignment="1">
      <alignment horizontal="center" vertical="center" wrapText="1"/>
    </xf>
    <xf numFmtId="0" fontId="4" fillId="8" borderId="8" xfId="1" applyFont="1" applyFill="1" applyBorder="1" applyAlignment="1">
      <alignment horizontal="center" vertical="center" wrapText="1"/>
    </xf>
    <xf numFmtId="0" fontId="4" fillId="8" borderId="27" xfId="1" applyFont="1" applyFill="1" applyBorder="1" applyAlignment="1">
      <alignment horizontal="center" vertical="center" wrapText="1"/>
    </xf>
    <xf numFmtId="0" fontId="7" fillId="8" borderId="7" xfId="1" applyNumberFormat="1" applyFont="1" applyFill="1" applyBorder="1" applyAlignment="1">
      <alignment horizontal="center" vertical="center" wrapText="1"/>
    </xf>
    <xf numFmtId="0" fontId="7" fillId="8" borderId="9" xfId="1" applyNumberFormat="1" applyFont="1" applyFill="1" applyBorder="1" applyAlignment="1">
      <alignment horizontal="center" vertical="center" wrapText="1"/>
    </xf>
    <xf numFmtId="0" fontId="7" fillId="8" borderId="8" xfId="1" applyNumberFormat="1" applyFont="1" applyFill="1" applyBorder="1" applyAlignment="1">
      <alignment horizontal="center" vertical="center" wrapText="1"/>
    </xf>
    <xf numFmtId="0" fontId="7" fillId="8" borderId="26" xfId="1" applyNumberFormat="1" applyFont="1" applyFill="1" applyBorder="1" applyAlignment="1">
      <alignment horizontal="center" vertical="center" wrapText="1"/>
    </xf>
    <xf numFmtId="0" fontId="7" fillId="8" borderId="29" xfId="1" applyNumberFormat="1" applyFont="1" applyFill="1" applyBorder="1" applyAlignment="1">
      <alignment horizontal="center" vertical="center" wrapText="1"/>
    </xf>
    <xf numFmtId="0" fontId="7" fillId="8" borderId="27" xfId="1" applyNumberFormat="1" applyFont="1" applyFill="1" applyBorder="1" applyAlignment="1">
      <alignment horizontal="center" vertical="center" wrapText="1"/>
    </xf>
    <xf numFmtId="0" fontId="6" fillId="12" borderId="6" xfId="1" applyFont="1" applyFill="1" applyBorder="1" applyAlignment="1">
      <alignment horizontal="center" vertical="center" wrapText="1"/>
    </xf>
    <xf numFmtId="0" fontId="6" fillId="12" borderId="24" xfId="1" applyFont="1" applyFill="1" applyBorder="1" applyAlignment="1">
      <alignment horizontal="center" vertical="center" wrapText="1"/>
    </xf>
    <xf numFmtId="0" fontId="6" fillId="12" borderId="35" xfId="1" applyFont="1" applyFill="1" applyBorder="1" applyAlignment="1">
      <alignment horizontal="center" vertical="center" wrapText="1"/>
    </xf>
    <xf numFmtId="0" fontId="6" fillId="12" borderId="25" xfId="1" applyFont="1" applyFill="1" applyBorder="1" applyAlignment="1">
      <alignment horizontal="center" vertical="center" wrapText="1"/>
    </xf>
    <xf numFmtId="0" fontId="7" fillId="12" borderId="1" xfId="1" applyFont="1" applyFill="1" applyBorder="1" applyAlignment="1">
      <alignment horizontal="center" vertical="center" wrapText="1"/>
    </xf>
    <xf numFmtId="0" fontId="7" fillId="12" borderId="2" xfId="1" applyFont="1" applyFill="1" applyBorder="1" applyAlignment="1">
      <alignment horizontal="center" vertical="center" wrapText="1"/>
    </xf>
    <xf numFmtId="0" fontId="6" fillId="12" borderId="20" xfId="1" applyFont="1" applyFill="1" applyBorder="1" applyAlignment="1">
      <alignment horizontal="center" vertical="center" wrapText="1"/>
    </xf>
    <xf numFmtId="0" fontId="6" fillId="12" borderId="36" xfId="1" applyFont="1" applyFill="1" applyBorder="1" applyAlignment="1">
      <alignment horizontal="center" vertical="center" wrapText="1"/>
    </xf>
    <xf numFmtId="0" fontId="7" fillId="12" borderId="37" xfId="1" applyFont="1" applyFill="1" applyBorder="1" applyAlignment="1">
      <alignment horizontal="center" vertical="center" wrapText="1"/>
    </xf>
    <xf numFmtId="0" fontId="7" fillId="12" borderId="38" xfId="1" applyFont="1" applyFill="1" applyBorder="1" applyAlignment="1">
      <alignment horizontal="center" vertical="center" wrapText="1"/>
    </xf>
    <xf numFmtId="0" fontId="5" fillId="13" borderId="42" xfId="1" applyFont="1" applyFill="1" applyBorder="1" applyAlignment="1">
      <alignment horizontal="center" vertical="center" textRotation="90" wrapText="1"/>
    </xf>
    <xf numFmtId="0" fontId="5" fillId="13" borderId="49" xfId="1" applyFont="1" applyFill="1" applyBorder="1" applyAlignment="1">
      <alignment horizontal="center" vertical="center" textRotation="90" wrapText="1"/>
    </xf>
    <xf numFmtId="0" fontId="5" fillId="13" borderId="58" xfId="1" applyFont="1" applyFill="1" applyBorder="1" applyAlignment="1">
      <alignment horizontal="center" vertical="center" textRotation="90" wrapText="1"/>
    </xf>
    <xf numFmtId="0" fontId="6" fillId="14" borderId="43" xfId="1" applyFont="1" applyFill="1" applyBorder="1" applyAlignment="1">
      <alignment horizontal="center" vertical="center" wrapText="1"/>
    </xf>
    <xf numFmtId="0" fontId="6" fillId="14" borderId="20" xfId="1" applyFont="1" applyFill="1" applyBorder="1" applyAlignment="1">
      <alignment horizontal="center" vertical="center" wrapText="1"/>
    </xf>
    <xf numFmtId="0" fontId="6" fillId="15" borderId="43" xfId="1" applyFont="1" applyFill="1" applyBorder="1" applyAlignment="1">
      <alignment horizontal="center" vertical="center" wrapText="1"/>
    </xf>
    <xf numFmtId="0" fontId="6" fillId="15" borderId="20" xfId="1" applyFont="1" applyFill="1" applyBorder="1" applyAlignment="1">
      <alignment horizontal="center" vertical="center" wrapText="1"/>
    </xf>
    <xf numFmtId="0" fontId="8" fillId="15" borderId="43" xfId="1" applyFont="1" applyFill="1" applyBorder="1" applyAlignment="1">
      <alignment horizontal="center" vertical="center" wrapText="1"/>
    </xf>
    <xf numFmtId="0" fontId="8" fillId="15" borderId="44" xfId="1" applyFont="1" applyFill="1" applyBorder="1" applyAlignment="1">
      <alignment horizontal="center" vertical="center" wrapText="1"/>
    </xf>
    <xf numFmtId="0" fontId="7" fillId="15" borderId="20" xfId="1" applyFont="1" applyFill="1" applyBorder="1" applyAlignment="1">
      <alignment horizontal="center" vertical="center" wrapText="1"/>
    </xf>
    <xf numFmtId="0" fontId="7" fillId="15" borderId="1" xfId="1" applyFont="1" applyFill="1" applyBorder="1" applyAlignment="1">
      <alignment horizontal="center" vertical="center" wrapText="1"/>
    </xf>
    <xf numFmtId="0" fontId="8" fillId="15" borderId="20" xfId="1" applyFont="1" applyFill="1" applyBorder="1" applyAlignment="1">
      <alignment horizontal="center" vertical="center" wrapText="1"/>
    </xf>
    <xf numFmtId="0" fontId="8" fillId="15" borderId="24" xfId="1" applyFont="1" applyFill="1" applyBorder="1" applyAlignment="1">
      <alignment horizontal="center" vertical="center" wrapText="1"/>
    </xf>
    <xf numFmtId="0" fontId="7" fillId="15" borderId="51" xfId="1" applyFont="1" applyFill="1" applyBorder="1" applyAlignment="1">
      <alignment horizontal="center" vertical="center" wrapText="1"/>
    </xf>
    <xf numFmtId="0" fontId="7" fillId="15" borderId="52" xfId="1" applyFont="1" applyFill="1" applyBorder="1" applyAlignment="1">
      <alignment horizontal="center" vertical="center" wrapText="1"/>
    </xf>
    <xf numFmtId="0" fontId="6" fillId="17" borderId="20" xfId="1" applyFont="1" applyFill="1" applyBorder="1" applyAlignment="1">
      <alignment horizontal="center" vertical="center" wrapText="1"/>
    </xf>
    <xf numFmtId="0" fontId="7" fillId="17" borderId="56" xfId="1" applyFont="1" applyFill="1" applyBorder="1" applyAlignment="1">
      <alignment horizontal="center" vertical="center" wrapText="1"/>
    </xf>
    <xf numFmtId="0" fontId="7" fillId="17" borderId="12" xfId="1" applyFont="1" applyFill="1" applyBorder="1" applyAlignment="1">
      <alignment horizontal="center" vertical="center" wrapText="1"/>
    </xf>
    <xf numFmtId="0" fontId="7" fillId="17" borderId="20" xfId="1" applyFont="1" applyFill="1" applyBorder="1" applyAlignment="1">
      <alignment horizontal="center" vertical="center" wrapText="1"/>
    </xf>
    <xf numFmtId="0" fontId="7" fillId="17" borderId="1" xfId="1" applyFont="1" applyFill="1" applyBorder="1" applyAlignment="1">
      <alignment horizontal="center" vertical="center" wrapText="1"/>
    </xf>
    <xf numFmtId="0" fontId="7" fillId="17" borderId="51" xfId="1" applyFont="1" applyFill="1" applyBorder="1" applyAlignment="1">
      <alignment horizontal="center" vertical="center" wrapText="1"/>
    </xf>
    <xf numFmtId="0" fontId="7" fillId="17" borderId="52" xfId="1" applyFont="1" applyFill="1" applyBorder="1" applyAlignment="1">
      <alignment horizontal="center" vertical="center" wrapText="1"/>
    </xf>
    <xf numFmtId="0" fontId="6" fillId="18" borderId="20" xfId="1" applyFont="1" applyFill="1" applyBorder="1" applyAlignment="1">
      <alignment horizontal="center" vertical="center" wrapText="1"/>
    </xf>
    <xf numFmtId="0" fontId="6" fillId="18" borderId="36" xfId="1" applyFont="1" applyFill="1" applyBorder="1" applyAlignment="1">
      <alignment horizontal="center" vertical="center" wrapText="1"/>
    </xf>
    <xf numFmtId="0" fontId="6" fillId="19" borderId="20" xfId="1" applyFont="1" applyFill="1" applyBorder="1" applyAlignment="1">
      <alignment horizontal="center" vertical="center" wrapText="1"/>
    </xf>
    <xf numFmtId="0" fontId="6" fillId="19" borderId="36" xfId="1" applyFont="1" applyFill="1" applyBorder="1" applyAlignment="1">
      <alignment horizontal="center" vertical="center" wrapText="1"/>
    </xf>
    <xf numFmtId="0" fontId="8" fillId="19" borderId="56" xfId="1" applyFont="1" applyFill="1" applyBorder="1" applyAlignment="1">
      <alignment horizontal="center" vertical="center" wrapText="1"/>
    </xf>
    <xf numFmtId="0" fontId="8" fillId="19" borderId="24" xfId="1" applyFont="1" applyFill="1" applyBorder="1" applyAlignment="1">
      <alignment horizontal="center" vertical="center" wrapText="1"/>
    </xf>
    <xf numFmtId="0" fontId="7" fillId="19" borderId="43" xfId="1" applyFont="1" applyFill="1" applyBorder="1" applyAlignment="1">
      <alignment horizontal="center" vertical="center" wrapText="1"/>
    </xf>
    <xf numFmtId="0" fontId="7" fillId="19" borderId="45" xfId="1" applyFont="1" applyFill="1" applyBorder="1" applyAlignment="1">
      <alignment horizontal="center" vertical="center" wrapText="1"/>
    </xf>
    <xf numFmtId="0" fontId="7" fillId="19" borderId="20" xfId="1" applyFont="1" applyFill="1" applyBorder="1" applyAlignment="1">
      <alignment horizontal="center" vertical="center" wrapText="1"/>
    </xf>
    <xf numFmtId="0" fontId="7" fillId="19" borderId="1" xfId="1" applyFont="1" applyFill="1" applyBorder="1" applyAlignment="1">
      <alignment horizontal="center" vertical="center" wrapText="1"/>
    </xf>
    <xf numFmtId="0" fontId="7" fillId="19" borderId="36" xfId="1" applyFont="1" applyFill="1" applyBorder="1" applyAlignment="1">
      <alignment horizontal="center" vertical="center" wrapText="1"/>
    </xf>
    <xf numFmtId="0" fontId="7" fillId="19" borderId="37" xfId="1" applyFont="1" applyFill="1" applyBorder="1" applyAlignment="1">
      <alignment horizontal="center" vertical="center" wrapText="1"/>
    </xf>
    <xf numFmtId="0" fontId="5" fillId="21" borderId="0" xfId="1" applyFont="1" applyFill="1" applyBorder="1" applyAlignment="1">
      <alignment horizontal="center" vertical="center" textRotation="90" wrapText="1"/>
    </xf>
    <xf numFmtId="0" fontId="6" fillId="22" borderId="25" xfId="1" applyFont="1" applyFill="1" applyBorder="1" applyAlignment="1">
      <alignment horizontal="center" vertical="center" wrapText="1"/>
    </xf>
    <xf numFmtId="0" fontId="6" fillId="22" borderId="20" xfId="1" applyFont="1" applyFill="1" applyBorder="1" applyAlignment="1">
      <alignment horizontal="center" vertical="center" wrapText="1"/>
    </xf>
    <xf numFmtId="0" fontId="7" fillId="22" borderId="26" xfId="1" applyFont="1" applyFill="1" applyBorder="1" applyAlignment="1">
      <alignment horizontal="center" vertical="center" wrapText="1"/>
    </xf>
    <xf numFmtId="0" fontId="7" fillId="22" borderId="29" xfId="1" applyFont="1" applyFill="1" applyBorder="1" applyAlignment="1">
      <alignment horizontal="center" vertical="center" wrapText="1"/>
    </xf>
    <xf numFmtId="0" fontId="7" fillId="22" borderId="1" xfId="1" applyFont="1" applyFill="1" applyBorder="1" applyAlignment="1">
      <alignment horizontal="center" vertical="center" wrapText="1"/>
    </xf>
    <xf numFmtId="0" fontId="7" fillId="22" borderId="2" xfId="1" applyFont="1" applyFill="1" applyBorder="1" applyAlignment="1">
      <alignment horizontal="center" vertical="center" wrapText="1"/>
    </xf>
    <xf numFmtId="0" fontId="8" fillId="23" borderId="49" xfId="1" applyFont="1" applyFill="1" applyBorder="1" applyAlignment="1">
      <alignment horizontal="right" vertical="center" wrapText="1"/>
    </xf>
    <xf numFmtId="0" fontId="8" fillId="23" borderId="0" xfId="1" applyFont="1" applyFill="1" applyBorder="1" applyAlignment="1">
      <alignment horizontal="right" vertical="center" wrapText="1"/>
    </xf>
    <xf numFmtId="0" fontId="8" fillId="23" borderId="60" xfId="1" applyFont="1" applyFill="1" applyBorder="1" applyAlignment="1">
      <alignment horizontal="right" vertical="center" wrapText="1"/>
    </xf>
    <xf numFmtId="0" fontId="0" fillId="0" borderId="0" xfId="0" applyNumberFormat="1" applyBorder="1" applyAlignment="1">
      <alignment horizontal="center" vertical="center"/>
    </xf>
    <xf numFmtId="0" fontId="3" fillId="4" borderId="20" xfId="1" applyFont="1" applyFill="1" applyBorder="1" applyAlignment="1">
      <alignment horizontal="center" vertical="center" wrapText="1"/>
    </xf>
    <xf numFmtId="164" fontId="8" fillId="23" borderId="20" xfId="1" applyNumberFormat="1" applyFont="1" applyFill="1" applyBorder="1" applyAlignment="1">
      <alignment horizontal="center" vertical="center" wrapText="1"/>
    </xf>
    <xf numFmtId="0" fontId="13" fillId="24" borderId="29" xfId="1" applyFont="1" applyFill="1" applyBorder="1" applyAlignment="1">
      <alignment horizontal="center" vertical="center" wrapText="1"/>
    </xf>
    <xf numFmtId="0" fontId="13" fillId="24" borderId="27" xfId="1" applyFont="1" applyFill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3" fillId="4" borderId="61" xfId="1" applyFont="1" applyFill="1" applyBorder="1" applyAlignment="1">
      <alignment horizontal="center" vertical="center" wrapText="1"/>
    </xf>
    <xf numFmtId="165" fontId="11" fillId="2" borderId="10" xfId="1" applyNumberFormat="1" applyFont="1" applyFill="1" applyBorder="1" applyAlignment="1">
      <alignment horizontal="center" vertical="center" wrapText="1"/>
    </xf>
    <xf numFmtId="165" fontId="11" fillId="2" borderId="61" xfId="1" applyNumberFormat="1" applyFont="1" applyFill="1" applyBorder="1" applyAlignment="1">
      <alignment horizontal="center" vertical="center" wrapText="1"/>
    </xf>
    <xf numFmtId="165" fontId="11" fillId="2" borderId="62" xfId="1" applyNumberFormat="1" applyFont="1" applyFill="1" applyBorder="1" applyAlignment="1">
      <alignment horizontal="center" vertical="center" wrapText="1"/>
    </xf>
    <xf numFmtId="0" fontId="12" fillId="2" borderId="20" xfId="1" applyFont="1" applyFill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8" fillId="0" borderId="62" xfId="1" applyFont="1" applyBorder="1" applyAlignment="1">
      <alignment horizontal="center" vertical="center" wrapText="1"/>
    </xf>
    <xf numFmtId="0" fontId="4" fillId="26" borderId="43" xfId="1" applyFont="1" applyFill="1" applyBorder="1" applyAlignment="1">
      <alignment horizontal="center" vertical="center" wrapText="1"/>
    </xf>
    <xf numFmtId="0" fontId="4" fillId="26" borderId="25" xfId="1" applyFont="1" applyFill="1" applyBorder="1" applyAlignment="1">
      <alignment horizontal="center" vertical="center" wrapText="1"/>
    </xf>
    <xf numFmtId="0" fontId="4" fillId="27" borderId="66" xfId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NumberFormat="1" applyFill="1" applyBorder="1" applyAlignment="1">
      <alignment horizontal="center" vertical="center"/>
    </xf>
    <xf numFmtId="0" fontId="3" fillId="0" borderId="0" xfId="1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right"/>
    </xf>
    <xf numFmtId="0" fontId="8" fillId="8" borderId="31" xfId="1" applyNumberFormat="1" applyFont="1" applyFill="1" applyBorder="1" applyAlignment="1">
      <alignment vertical="center" wrapText="1"/>
    </xf>
    <xf numFmtId="0" fontId="8" fillId="8" borderId="33" xfId="1" applyNumberFormat="1" applyFont="1" applyFill="1" applyBorder="1" applyAlignment="1">
      <alignment vertical="center" wrapText="1"/>
    </xf>
  </cellXfs>
  <cellStyles count="3">
    <cellStyle name="Normal" xfId="0" builtinId="0"/>
    <cellStyle name="Normal 2" xfId="1" xr:uid="{00000000-0005-0000-0000-000001000000}"/>
    <cellStyle name="Normal 3 10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fmlaLink="$N$1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Radio" checked="Checked" firstButton="1" fmlaLink="$N$10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checked="Checked" firstButton="1" fmlaLink="$N$12:$N$13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checked="Checked" firstButton="1" fmlaLink="$N$39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firstButton="1" fmlaLink="$N$19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firstButton="1" fmlaLink="$N$20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checked="Checked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firstButton="1" fmlaLink="$N$21" lockText="1" noThreeD="1"/>
</file>

<file path=xl/ctrlProps/ctrlProp21.xml><?xml version="1.0" encoding="utf-8"?>
<formControlPr xmlns="http://schemas.microsoft.com/office/spreadsheetml/2009/9/main" objectType="Radio" checked="Checked" lockText="1" noThreeD="1"/>
</file>

<file path=xl/ctrlProps/ctrlProp22.xml><?xml version="1.0" encoding="utf-8"?>
<formControlPr xmlns="http://schemas.microsoft.com/office/spreadsheetml/2009/9/main" objectType="Radio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Radio" lockText="1" noThreeD="1"/>
</file>

<file path=xl/ctrlProps/ctrlProp25.xml><?xml version="1.0" encoding="utf-8"?>
<formControlPr xmlns="http://schemas.microsoft.com/office/spreadsheetml/2009/9/main" objectType="Radio" firstButton="1" fmlaLink="$N$25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Radio" checked="Checked" lockText="1" noThreeD="1"/>
</file>

<file path=xl/ctrlProps/ctrlProp28.xml><?xml version="1.0" encoding="utf-8"?>
<formControlPr xmlns="http://schemas.microsoft.com/office/spreadsheetml/2009/9/main" objectType="Radio" lockText="1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Radio" checked="Checked" firstButton="1" fmlaLink="$N$37" lockText="1" noThreeD="1"/>
</file>

<file path=xl/ctrlProps/ctrlProp31.xml><?xml version="1.0" encoding="utf-8"?>
<formControlPr xmlns="http://schemas.microsoft.com/office/spreadsheetml/2009/9/main" objectType="Radio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Radio" checked="Checked" firstButton="1" fmlaLink="$N$38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Radio" checked="Checked" firstButton="1" fmlaLink="$N$40" lockText="1" noThreeD="1"/>
</file>

<file path=xl/ctrlProps/ctrlProp38.xml><?xml version="1.0" encoding="utf-8"?>
<formControlPr xmlns="http://schemas.microsoft.com/office/spreadsheetml/2009/9/main" objectType="Radio" lockText="1" noThreeD="1"/>
</file>

<file path=xl/ctrlProps/ctrlProp39.xml><?xml version="1.0" encoding="utf-8"?>
<formControlPr xmlns="http://schemas.microsoft.com/office/spreadsheetml/2009/9/main" objectType="Radio" firstButton="1" fmlaLink="$N$41" lockText="1" noThreeD="1"/>
</file>

<file path=xl/ctrlProps/ctrlProp40.xml><?xml version="1.0" encoding="utf-8"?>
<formControlPr xmlns="http://schemas.microsoft.com/office/spreadsheetml/2009/9/main" objectType="Radio" checked="Checked" lockText="1" noThreeD="1"/>
</file>

<file path=xl/ctrlProps/ctrlProp41.xml><?xml version="1.0" encoding="utf-8"?>
<formControlPr xmlns="http://schemas.microsoft.com/office/spreadsheetml/2009/9/main" objectType="Radio" firstButton="1" fmlaLink="$N$42" lockText="1" noThreeD="1"/>
</file>

<file path=xl/ctrlProps/ctrlProp42.xml><?xml version="1.0" encoding="utf-8"?>
<formControlPr xmlns="http://schemas.microsoft.com/office/spreadsheetml/2009/9/main" objectType="Radio" checked="Checked" lockText="1" noThreeD="1"/>
</file>

<file path=xl/ctrlProps/ctrlProp43.xml><?xml version="1.0" encoding="utf-8"?>
<formControlPr xmlns="http://schemas.microsoft.com/office/spreadsheetml/2009/9/main" objectType="Radio" firstButton="1" fmlaLink="$N$16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firstButton="1" fmlaLink="$N$14" lockText="1" noThreeD="1"/>
</file>

<file path=xl/ctrlProps/ctrlProp46.xml><?xml version="1.0" encoding="utf-8"?>
<formControlPr xmlns="http://schemas.microsoft.com/office/spreadsheetml/2009/9/main" objectType="Radio" lockText="1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Radio" lockText="1" noThreeD="1"/>
</file>

<file path=xl/ctrlProps/ctrlProp49.xml><?xml version="1.0" encoding="utf-8"?>
<formControlPr xmlns="http://schemas.microsoft.com/office/spreadsheetml/2009/9/main" objectType="Radio" checked="Checked" lockText="1" noThreeD="1"/>
</file>

<file path=xl/ctrlProps/ctrlProp50.xml><?xml version="1.0" encoding="utf-8"?>
<formControlPr xmlns="http://schemas.microsoft.com/office/spreadsheetml/2009/9/main" objectType="Radio" lockText="1" noThreeD="1"/>
</file>

<file path=xl/ctrlProps/ctrlProp51.xml><?xml version="1.0" encoding="utf-8"?>
<formControlPr xmlns="http://schemas.microsoft.com/office/spreadsheetml/2009/9/main" objectType="Radio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Radio" lockText="1" noThreeD="1"/>
</file>

<file path=xl/ctrlProps/ctrlProp54.xml><?xml version="1.0" encoding="utf-8"?>
<formControlPr xmlns="http://schemas.microsoft.com/office/spreadsheetml/2009/9/main" objectType="Radio" lockText="1" noThreeD="1"/>
</file>

<file path=xl/ctrlProps/ctrlProp55.xml><?xml version="1.0" encoding="utf-8"?>
<formControlPr xmlns="http://schemas.microsoft.com/office/spreadsheetml/2009/9/main" objectType="Radio" lockText="1" noThreeD="1"/>
</file>

<file path=xl/ctrlProps/ctrlProp56.xml><?xml version="1.0" encoding="utf-8"?>
<formControlPr xmlns="http://schemas.microsoft.com/office/spreadsheetml/2009/9/main" objectType="Radio" lockText="1" noThreeD="1"/>
</file>

<file path=xl/ctrlProps/ctrlProp57.xml><?xml version="1.0" encoding="utf-8"?>
<formControlPr xmlns="http://schemas.microsoft.com/office/spreadsheetml/2009/9/main" objectType="Radio" lockText="1" noThreeD="1"/>
</file>

<file path=xl/ctrlProps/ctrlProp58.xml><?xml version="1.0" encoding="utf-8"?>
<formControlPr xmlns="http://schemas.microsoft.com/office/spreadsheetml/2009/9/main" objectType="Radio" lockText="1" noThreeD="1"/>
</file>

<file path=xl/ctrlProps/ctrlProp59.xml><?xml version="1.0" encoding="utf-8"?>
<formControlPr xmlns="http://schemas.microsoft.com/office/spreadsheetml/2009/9/main" objectType="Radio" lockText="1" noThreeD="1"/>
</file>

<file path=xl/ctrlProps/ctrlProp60.xml><?xml version="1.0" encoding="utf-8"?>
<formControlPr xmlns="http://schemas.microsoft.com/office/spreadsheetml/2009/9/main" objectType="Radio" checked="Checked" lockText="1" noThreeD="1"/>
</file>

<file path=xl/ctrlProps/ctrlProp61.xml><?xml version="1.0" encoding="utf-8"?>
<formControlPr xmlns="http://schemas.microsoft.com/office/spreadsheetml/2009/9/main" objectType="Radio" firstButton="1" fmlaLink="$N$17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firstButton="1" fmlaLink="$N$15" lockText="1" noThreeD="1"/>
</file>

<file path=xl/ctrlProps/ctrlProp64.xml><?xml version="1.0" encoding="utf-8"?>
<formControlPr xmlns="http://schemas.microsoft.com/office/spreadsheetml/2009/9/main" objectType="Radio" lockText="1" noThreeD="1"/>
</file>

<file path=xl/ctrlProps/ctrlProp65.xml><?xml version="1.0" encoding="utf-8"?>
<formControlPr xmlns="http://schemas.microsoft.com/office/spreadsheetml/2009/9/main" objectType="Radio" lockText="1" noThreeD="1"/>
</file>

<file path=xl/ctrlProps/ctrlProp66.xml><?xml version="1.0" encoding="utf-8"?>
<formControlPr xmlns="http://schemas.microsoft.com/office/spreadsheetml/2009/9/main" objectType="Radio" checked="Checked" lockText="1" noThreeD="1"/>
</file>

<file path=xl/ctrlProps/ctrlProp67.xml><?xml version="1.0" encoding="utf-8"?>
<formControlPr xmlns="http://schemas.microsoft.com/office/spreadsheetml/2009/9/main" objectType="Radio" checked="Checked" lockText="1" noThreeD="1"/>
</file>

<file path=xl/ctrlProps/ctrlProp68.xml><?xml version="1.0" encoding="utf-8"?>
<formControlPr xmlns="http://schemas.microsoft.com/office/spreadsheetml/2009/9/main" objectType="Radio" firstButton="1" fmlaLink="$N$7" lockText="1" noThreeD="1"/>
</file>

<file path=xl/ctrlProps/ctrlProp69.xml><?xml version="1.0" encoding="utf-8"?>
<formControlPr xmlns="http://schemas.microsoft.com/office/spreadsheetml/2009/9/main" objectType="Radio" checked="Checked" lockText="1" noThreeD="1"/>
</file>

<file path=xl/ctrlProps/ctrlProp70.xml><?xml version="1.0" encoding="utf-8"?>
<formControlPr xmlns="http://schemas.microsoft.com/office/spreadsheetml/2009/9/main" objectType="GBox" noThreeD="1"/>
</file>

<file path=xl/ctrlProps/ctrlProp71.xml><?xml version="1.0" encoding="utf-8"?>
<formControlPr xmlns="http://schemas.microsoft.com/office/spreadsheetml/2009/9/main" objectType="GBox" noThreeD="1"/>
</file>

<file path=xl/ctrlProps/ctrlProp72.xml><?xml version="1.0" encoding="utf-8"?>
<formControlPr xmlns="http://schemas.microsoft.com/office/spreadsheetml/2009/9/main" objectType="GBox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Radio" lockText="1" noThreeD="1"/>
</file>

<file path=xl/ctrlProps/ctrlProp75.xml><?xml version="1.0" encoding="utf-8"?>
<formControlPr xmlns="http://schemas.microsoft.com/office/spreadsheetml/2009/9/main" objectType="GBox" noThreeD="1"/>
</file>

<file path=xl/ctrlProps/ctrlProp76.xml><?xml version="1.0" encoding="utf-8"?>
<formControlPr xmlns="http://schemas.microsoft.com/office/spreadsheetml/2009/9/main" objectType="GBox" noThreeD="1"/>
</file>

<file path=xl/ctrlProps/ctrlProp77.xml><?xml version="1.0" encoding="utf-8"?>
<formControlPr xmlns="http://schemas.microsoft.com/office/spreadsheetml/2009/9/main" objectType="GBox" noThreeD="1"/>
</file>

<file path=xl/ctrlProps/ctrlProp78.xml><?xml version="1.0" encoding="utf-8"?>
<formControlPr xmlns="http://schemas.microsoft.com/office/spreadsheetml/2009/9/main" objectType="GBox" noThreeD="1"/>
</file>

<file path=xl/ctrlProps/ctrlProp79.xml><?xml version="1.0" encoding="utf-8"?>
<formControlPr xmlns="http://schemas.microsoft.com/office/spreadsheetml/2009/9/main" objectType="GBox" noThreeD="1"/>
</file>

<file path=xl/ctrlProps/ctrlProp80.xml><?xml version="1.0" encoding="utf-8"?>
<formControlPr xmlns="http://schemas.microsoft.com/office/spreadsheetml/2009/9/main" objectType="GBox" noThreeD="1"/>
</file>

<file path=xl/ctrlProps/ctrlProp81.xml><?xml version="1.0" encoding="utf-8"?>
<formControlPr xmlns="http://schemas.microsoft.com/office/spreadsheetml/2009/9/main" objectType="GBox" noThreeD="1"/>
</file>

<file path=xl/ctrlProps/ctrlProp82.xml><?xml version="1.0" encoding="utf-8"?>
<formControlPr xmlns="http://schemas.microsoft.com/office/spreadsheetml/2009/9/main" objectType="GBox" noThreeD="1"/>
</file>

<file path=xl/ctrlProps/ctrlProp83.xml><?xml version="1.0" encoding="utf-8"?>
<formControlPr xmlns="http://schemas.microsoft.com/office/spreadsheetml/2009/9/main" objectType="GBox" noThreeD="1"/>
</file>

<file path=xl/ctrlProps/ctrlProp84.xml><?xml version="1.0" encoding="utf-8"?>
<formControlPr xmlns="http://schemas.microsoft.com/office/spreadsheetml/2009/9/main" objectType="GBox" noThreeD="1"/>
</file>

<file path=xl/ctrlProps/ctrlProp85.xml><?xml version="1.0" encoding="utf-8"?>
<formControlPr xmlns="http://schemas.microsoft.com/office/spreadsheetml/2009/9/main" objectType="GBox" noThreeD="1"/>
</file>

<file path=xl/ctrlProps/ctrlProp86.xml><?xml version="1.0" encoding="utf-8"?>
<formControlPr xmlns="http://schemas.microsoft.com/office/spreadsheetml/2009/9/main" objectType="GBox" noThreeD="1"/>
</file>

<file path=xl/ctrlProps/ctrlProp87.xml><?xml version="1.0" encoding="utf-8"?>
<formControlPr xmlns="http://schemas.microsoft.com/office/spreadsheetml/2009/9/main" objectType="GBox" noThreeD="1"/>
</file>

<file path=xl/ctrlProps/ctrlProp88.xml><?xml version="1.0" encoding="utf-8"?>
<formControlPr xmlns="http://schemas.microsoft.com/office/spreadsheetml/2009/9/main" objectType="Radio" checked="Checked" firstButton="1" fmlaLink="$N$4" lockText="1" noThreeD="1"/>
</file>

<file path=xl/ctrlProps/ctrlProp89.xml><?xml version="1.0" encoding="utf-8"?>
<formControlPr xmlns="http://schemas.microsoft.com/office/spreadsheetml/2009/9/main" objectType="Radio" lockText="1" noThreeD="1"/>
</file>

<file path=xl/ctrlProps/ctrlProp90.xml><?xml version="1.0" encoding="utf-8"?>
<formControlPr xmlns="http://schemas.microsoft.com/office/spreadsheetml/2009/9/main" objectType="GBox" noThreeD="1"/>
</file>

<file path=xl/ctrlProps/ctrlProp91.xml><?xml version="1.0" encoding="utf-8"?>
<formControlPr xmlns="http://schemas.microsoft.com/office/spreadsheetml/2009/9/main" objectType="Radio" firstButton="1" fmlaLink="$N$5" lockText="1" noThreeD="1"/>
</file>

<file path=xl/ctrlProps/ctrlProp92.xml><?xml version="1.0" encoding="utf-8"?>
<formControlPr xmlns="http://schemas.microsoft.com/office/spreadsheetml/2009/9/main" objectType="Radio" checked="Checked" lockText="1" noThreeD="1"/>
</file>

<file path=xl/ctrlProps/ctrlProp93.xml><?xml version="1.0" encoding="utf-8"?>
<formControlPr xmlns="http://schemas.microsoft.com/office/spreadsheetml/2009/9/main" objectType="GBox" noThreeD="1"/>
</file>

<file path=xl/ctrlProps/ctrlProp94.xml><?xml version="1.0" encoding="utf-8"?>
<formControlPr xmlns="http://schemas.microsoft.com/office/spreadsheetml/2009/9/main" objectType="GBox" noThreeD="1"/>
</file>

<file path=xl/ctrlProps/ctrlProp95.xml><?xml version="1.0" encoding="utf-8"?>
<formControlPr xmlns="http://schemas.microsoft.com/office/spreadsheetml/2009/9/main" objectType="Radio" firstButton="1" fmlaLink="$N$23" lockText="1" noThreeD="1"/>
</file>

<file path=xl/ctrlProps/ctrlProp96.xml><?xml version="1.0" encoding="utf-8"?>
<formControlPr xmlns="http://schemas.microsoft.com/office/spreadsheetml/2009/9/main" objectType="Radio" lockText="1" noThreeD="1"/>
</file>

<file path=xl/ctrlProps/ctrlProp97.xml><?xml version="1.0" encoding="utf-8"?>
<formControlPr xmlns="http://schemas.microsoft.com/office/spreadsheetml/2009/9/main" objectType="Radio" lockText="1" noThreeD="1"/>
</file>

<file path=xl/ctrlProps/ctrlProp98.xml><?xml version="1.0" encoding="utf-8"?>
<formControlPr xmlns="http://schemas.microsoft.com/office/spreadsheetml/2009/9/main" objectType="Radio" checked="Checked" lockText="1" noThreeD="1"/>
</file>

<file path=xl/ctrlProps/ctrlProp99.xml><?xml version="1.0" encoding="utf-8"?>
<formControlPr xmlns="http://schemas.microsoft.com/office/spreadsheetml/2009/9/main" objectType="Radio" lockText="1" noThreeD="1"/>
</file>

<file path=xl/ctrlProps/ctrlProp100.xml><?xml version="1.0" encoding="utf-8"?>
<formControlPr xmlns="http://schemas.microsoft.com/office/spreadsheetml/2009/9/main" objectType="GBox" noThreeD="1"/>
</file>

<file path=xl/ctrlProps/ctrlProp101.xml><?xml version="1.0" encoding="utf-8"?>
<formControlPr xmlns="http://schemas.microsoft.com/office/spreadsheetml/2009/9/main" objectType="Radio" firstButton="1" fmlaLink="$N$24" lockText="1" noThreeD="1"/>
</file>

<file path=xl/ctrlProps/ctrlProp102.xml><?xml version="1.0" encoding="utf-8"?>
<formControlPr xmlns="http://schemas.microsoft.com/office/spreadsheetml/2009/9/main" objectType="Radio" lockText="1" noThreeD="1"/>
</file>

<file path=xl/ctrlProps/ctrlProp103.xml><?xml version="1.0" encoding="utf-8"?>
<formControlPr xmlns="http://schemas.microsoft.com/office/spreadsheetml/2009/9/main" objectType="Radio" checked="Checked" lockText="1" noThreeD="1"/>
</file>

<file path=xl/ctrlProps/ctrlProp104.xml><?xml version="1.0" encoding="utf-8"?>
<formControlPr xmlns="http://schemas.microsoft.com/office/spreadsheetml/2009/9/main" objectType="Radio" lockText="1" noThreeD="1"/>
</file>

<file path=xl/ctrlProps/ctrlProp105.xml><?xml version="1.0" encoding="utf-8"?>
<formControlPr xmlns="http://schemas.microsoft.com/office/spreadsheetml/2009/9/main" objectType="Radio" lockText="1" noThreeD="1"/>
</file>

<file path=xl/ctrlProps/ctrlProp106.xml><?xml version="1.0" encoding="utf-8"?>
<formControlPr xmlns="http://schemas.microsoft.com/office/spreadsheetml/2009/9/main" objectType="GBox" noThreeD="1"/>
</file>

<file path=xl/ctrlProps/ctrlProp107.xml><?xml version="1.0" encoding="utf-8"?>
<formControlPr xmlns="http://schemas.microsoft.com/office/spreadsheetml/2009/9/main" objectType="Radio" checked="Checked" firstButton="1" fmlaLink="$N$26" lockText="1" noThreeD="1"/>
</file>

<file path=xl/ctrlProps/ctrlProp108.xml><?xml version="1.0" encoding="utf-8"?>
<formControlPr xmlns="http://schemas.microsoft.com/office/spreadsheetml/2009/9/main" objectType="Radio" lockText="1" noThreeD="1"/>
</file>

<file path=xl/ctrlProps/ctrlProp109.xml><?xml version="1.0" encoding="utf-8"?>
<formControlPr xmlns="http://schemas.microsoft.com/office/spreadsheetml/2009/9/main" objectType="Radio" lockText="1" noThreeD="1"/>
</file>

<file path=xl/ctrlProps/ctrlProp110.xml><?xml version="1.0" encoding="utf-8"?>
<formControlPr xmlns="http://schemas.microsoft.com/office/spreadsheetml/2009/9/main" objectType="GBox" noThreeD="1"/>
</file>

<file path=xl/ctrlProps/ctrlProp111.xml><?xml version="1.0" encoding="utf-8"?>
<formControlPr xmlns="http://schemas.microsoft.com/office/spreadsheetml/2009/9/main" objectType="Radio" checked="Checked" firstButton="1" fmlaLink="$N$27" lockText="1" noThreeD="1"/>
</file>

<file path=xl/ctrlProps/ctrlProp112.xml><?xml version="1.0" encoding="utf-8"?>
<formControlPr xmlns="http://schemas.microsoft.com/office/spreadsheetml/2009/9/main" objectType="Radio" lockText="1" noThreeD="1"/>
</file>

<file path=xl/ctrlProps/ctrlProp113.xml><?xml version="1.0" encoding="utf-8"?>
<formControlPr xmlns="http://schemas.microsoft.com/office/spreadsheetml/2009/9/main" objectType="Radio" lockText="1" noThreeD="1"/>
</file>

<file path=xl/ctrlProps/ctrlProp114.xml><?xml version="1.0" encoding="utf-8"?>
<formControlPr xmlns="http://schemas.microsoft.com/office/spreadsheetml/2009/9/main" objectType="GBox" noThreeD="1"/>
</file>

<file path=xl/ctrlProps/ctrlProp115.xml><?xml version="1.0" encoding="utf-8"?>
<formControlPr xmlns="http://schemas.microsoft.com/office/spreadsheetml/2009/9/main" objectType="Radio" firstButton="1" fmlaLink="$N$28" lockText="1" noThreeD="1"/>
</file>

<file path=xl/ctrlProps/ctrlProp116.xml><?xml version="1.0" encoding="utf-8"?>
<formControlPr xmlns="http://schemas.microsoft.com/office/spreadsheetml/2009/9/main" objectType="Radio" lockText="1" noThreeD="1"/>
</file>

<file path=xl/ctrlProps/ctrlProp117.xml><?xml version="1.0" encoding="utf-8"?>
<formControlPr xmlns="http://schemas.microsoft.com/office/spreadsheetml/2009/9/main" objectType="Radio" checked="Checked" lockText="1" noThreeD="1"/>
</file>

<file path=xl/ctrlProps/ctrlProp118.xml><?xml version="1.0" encoding="utf-8"?>
<formControlPr xmlns="http://schemas.microsoft.com/office/spreadsheetml/2009/9/main" objectType="GBox" noThreeD="1"/>
</file>

<file path=xl/ctrlProps/ctrlProp119.xml><?xml version="1.0" encoding="utf-8"?>
<formControlPr xmlns="http://schemas.microsoft.com/office/spreadsheetml/2009/9/main" objectType="Radio" firstButton="1" fmlaLink="$N$29" lockText="1" noThreeD="1"/>
</file>

<file path=xl/ctrlProps/ctrlProp120.xml><?xml version="1.0" encoding="utf-8"?>
<formControlPr xmlns="http://schemas.microsoft.com/office/spreadsheetml/2009/9/main" objectType="Radio" lockText="1" noThreeD="1"/>
</file>

<file path=xl/ctrlProps/ctrlProp121.xml><?xml version="1.0" encoding="utf-8"?>
<formControlPr xmlns="http://schemas.microsoft.com/office/spreadsheetml/2009/9/main" objectType="Radio" checked="Checked" lockText="1" noThreeD="1"/>
</file>

<file path=xl/ctrlProps/ctrlProp122.xml><?xml version="1.0" encoding="utf-8"?>
<formControlPr xmlns="http://schemas.microsoft.com/office/spreadsheetml/2009/9/main" objectType="GBox" noThreeD="1"/>
</file>

<file path=xl/ctrlProps/ctrlProp123.xml><?xml version="1.0" encoding="utf-8"?>
<formControlPr xmlns="http://schemas.microsoft.com/office/spreadsheetml/2009/9/main" objectType="Radio" firstButton="1" fmlaLink="$N$30" lockText="1" noThreeD="1"/>
</file>

<file path=xl/ctrlProps/ctrlProp124.xml><?xml version="1.0" encoding="utf-8"?>
<formControlPr xmlns="http://schemas.microsoft.com/office/spreadsheetml/2009/9/main" objectType="Radio" checked="Checked" lockText="1" noThreeD="1"/>
</file>

<file path=xl/ctrlProps/ctrlProp125.xml><?xml version="1.0" encoding="utf-8"?>
<formControlPr xmlns="http://schemas.microsoft.com/office/spreadsheetml/2009/9/main" objectType="Radio" lockText="1" noThreeD="1"/>
</file>

<file path=xl/ctrlProps/ctrlProp126.xml><?xml version="1.0" encoding="utf-8"?>
<formControlPr xmlns="http://schemas.microsoft.com/office/spreadsheetml/2009/9/main" objectType="GBox" noThreeD="1"/>
</file>

<file path=xl/ctrlProps/ctrlProp127.xml><?xml version="1.0" encoding="utf-8"?>
<formControlPr xmlns="http://schemas.microsoft.com/office/spreadsheetml/2009/9/main" objectType="Radio" firstButton="1" fmlaLink="$N$32" lockText="1" noThreeD="1"/>
</file>

<file path=xl/ctrlProps/ctrlProp128.xml><?xml version="1.0" encoding="utf-8"?>
<formControlPr xmlns="http://schemas.microsoft.com/office/spreadsheetml/2009/9/main" objectType="Radio" lockText="1" noThreeD="1"/>
</file>

<file path=xl/ctrlProps/ctrlProp129.xml><?xml version="1.0" encoding="utf-8"?>
<formControlPr xmlns="http://schemas.microsoft.com/office/spreadsheetml/2009/9/main" objectType="Radio" lockText="1" noThreeD="1"/>
</file>

<file path=xl/ctrlProps/ctrlProp130.xml><?xml version="1.0" encoding="utf-8"?>
<formControlPr xmlns="http://schemas.microsoft.com/office/spreadsheetml/2009/9/main" objectType="Radio" lockText="1" noThreeD="1"/>
</file>

<file path=xl/ctrlProps/ctrlProp131.xml><?xml version="1.0" encoding="utf-8"?>
<formControlPr xmlns="http://schemas.microsoft.com/office/spreadsheetml/2009/9/main" objectType="Radio" checked="Checked" lockText="1" noThreeD="1"/>
</file>

<file path=xl/ctrlProps/ctrlProp132.xml><?xml version="1.0" encoding="utf-8"?>
<formControlPr xmlns="http://schemas.microsoft.com/office/spreadsheetml/2009/9/main" objectType="GBox" noThreeD="1"/>
</file>

<file path=xl/ctrlProps/ctrlProp133.xml><?xml version="1.0" encoding="utf-8"?>
<formControlPr xmlns="http://schemas.microsoft.com/office/spreadsheetml/2009/9/main" objectType="Radio" firstButton="1" fmlaLink="$N$34" lockText="1" noThreeD="1"/>
</file>

<file path=xl/ctrlProps/ctrlProp134.xml><?xml version="1.0" encoding="utf-8"?>
<formControlPr xmlns="http://schemas.microsoft.com/office/spreadsheetml/2009/9/main" objectType="Radio" checked="Checked" lockText="1" noThreeD="1"/>
</file>

<file path=xl/ctrlProps/ctrlProp135.xml><?xml version="1.0" encoding="utf-8"?>
<formControlPr xmlns="http://schemas.microsoft.com/office/spreadsheetml/2009/9/main" objectType="Radio" lockText="1" noThreeD="1"/>
</file>

<file path=xl/ctrlProps/ctrlProp136.xml><?xml version="1.0" encoding="utf-8"?>
<formControlPr xmlns="http://schemas.microsoft.com/office/spreadsheetml/2009/9/main" objectType="GBox" noThreeD="1"/>
</file>

<file path=xl/ctrlProps/ctrlProp137.xml><?xml version="1.0" encoding="utf-8"?>
<formControlPr xmlns="http://schemas.microsoft.com/office/spreadsheetml/2009/9/main" objectType="Radio" firstButton="1" fmlaLink="$N$35" lockText="1" noThreeD="1"/>
</file>

<file path=xl/ctrlProps/ctrlProp138.xml><?xml version="1.0" encoding="utf-8"?>
<formControlPr xmlns="http://schemas.microsoft.com/office/spreadsheetml/2009/9/main" objectType="Radio" checked="Checked" lockText="1" noThreeD="1"/>
</file>

<file path=xl/ctrlProps/ctrlProp139.xml><?xml version="1.0" encoding="utf-8"?>
<formControlPr xmlns="http://schemas.microsoft.com/office/spreadsheetml/2009/9/main" objectType="GBox" noThreeD="1"/>
</file>

<file path=xl/ctrlProps/ctrlProp140.xml><?xml version="1.0" encoding="utf-8"?>
<formControlPr xmlns="http://schemas.microsoft.com/office/spreadsheetml/2009/9/main" objectType="Radio" checked="Checked" firstButton="1" fmlaLink="$N$33" lockText="1" noThreeD="1"/>
</file>

<file path=xl/ctrlProps/ctrlProp141.xml><?xml version="1.0" encoding="utf-8"?>
<formControlPr xmlns="http://schemas.microsoft.com/office/spreadsheetml/2009/9/main" objectType="Radio" lockText="1" noThreeD="1"/>
</file>

<file path=xl/ctrlProps/ctrlProp142.xml><?xml version="1.0" encoding="utf-8"?>
<formControlPr xmlns="http://schemas.microsoft.com/office/spreadsheetml/2009/9/main" objectType="Radio" lockText="1" noThreeD="1"/>
</file>

<file path=xl/ctrlProps/ctrlProp143.xml><?xml version="1.0" encoding="utf-8"?>
<formControlPr xmlns="http://schemas.microsoft.com/office/spreadsheetml/2009/9/main" objectType="Radio" lockText="1" noThreeD="1"/>
</file>

<file path=xl/ctrlProps/ctrlProp144.xml><?xml version="1.0" encoding="utf-8"?>
<formControlPr xmlns="http://schemas.microsoft.com/office/spreadsheetml/2009/9/main" objectType="Radio" lockText="1" noThreeD="1"/>
</file>

<file path=xl/ctrlProps/ctrlProp145.xml><?xml version="1.0" encoding="utf-8"?>
<formControlPr xmlns="http://schemas.microsoft.com/office/spreadsheetml/2009/9/main" objectType="GBox" noThreeD="1"/>
</file>

<file path=xl/ctrlProps/ctrlProp146.xml><?xml version="1.0" encoding="utf-8"?>
<formControlPr xmlns="http://schemas.microsoft.com/office/spreadsheetml/2009/9/main" objectType="GBox" noThreeD="1"/>
</file>

<file path=xl/ctrlProps/ctrlProp147.xml><?xml version="1.0" encoding="utf-8"?>
<formControlPr xmlns="http://schemas.microsoft.com/office/spreadsheetml/2009/9/main" objectType="Radio" checked="Checked" firstButton="1" fmlaLink="$N$39" lockText="1" noThreeD="1"/>
</file>

<file path=xl/ctrlProps/ctrlProp148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409575</xdr:colOff>
          <xdr:row>10</xdr:row>
          <xdr:rowOff>114300</xdr:rowOff>
        </xdr:from>
        <xdr:to>
          <xdr:col>9</xdr:col>
          <xdr:colOff>47625</xdr:colOff>
          <xdr:row>10</xdr:row>
          <xdr:rowOff>333375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Ménages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571500</xdr:colOff>
          <xdr:row>10</xdr:row>
          <xdr:rowOff>123825</xdr:rowOff>
        </xdr:from>
        <xdr:to>
          <xdr:col>10</xdr:col>
          <xdr:colOff>276225</xdr:colOff>
          <xdr:row>10</xdr:row>
          <xdr:rowOff>342900</xdr:rowOff>
        </xdr:to>
        <xdr:sp macro="" textlink="">
          <xdr:nvSpPr>
            <xdr:cNvPr id="1034" name="Option 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Travaux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542925</xdr:colOff>
          <xdr:row>9</xdr:row>
          <xdr:rowOff>66675</xdr:rowOff>
        </xdr:from>
        <xdr:to>
          <xdr:col>9</xdr:col>
          <xdr:colOff>95250</xdr:colOff>
          <xdr:row>9</xdr:row>
          <xdr:rowOff>323850</xdr:rowOff>
        </xdr:to>
        <xdr:sp macro="" textlink="">
          <xdr:nvSpPr>
            <xdr:cNvPr id="1035" name="Option 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Usage collectif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9</xdr:row>
          <xdr:rowOff>104775</xdr:rowOff>
        </xdr:from>
        <xdr:to>
          <xdr:col>9</xdr:col>
          <xdr:colOff>904875</xdr:colOff>
          <xdr:row>9</xdr:row>
          <xdr:rowOff>314325</xdr:rowOff>
        </xdr:to>
        <xdr:sp macro="" textlink="">
          <xdr:nvSpPr>
            <xdr:cNvPr id="1036" name="Option 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Usage Unique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428625</xdr:colOff>
          <xdr:row>9</xdr:row>
          <xdr:rowOff>114300</xdr:rowOff>
        </xdr:from>
        <xdr:to>
          <xdr:col>11</xdr:col>
          <xdr:colOff>304800</xdr:colOff>
          <xdr:row>9</xdr:row>
          <xdr:rowOff>323850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Gestion directe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733425</xdr:colOff>
          <xdr:row>11</xdr:row>
          <xdr:rowOff>333375</xdr:rowOff>
        </xdr:from>
        <xdr:to>
          <xdr:col>8</xdr:col>
          <xdr:colOff>342900</xdr:colOff>
          <xdr:row>12</xdr:row>
          <xdr:rowOff>28575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628650</xdr:colOff>
          <xdr:row>11</xdr:row>
          <xdr:rowOff>333375</xdr:rowOff>
        </xdr:from>
        <xdr:to>
          <xdr:col>9</xdr:col>
          <xdr:colOff>104775</xdr:colOff>
          <xdr:row>12</xdr:row>
          <xdr:rowOff>28575</xdr:rowOff>
        </xdr:to>
        <xdr:sp macro="" textlink="">
          <xdr:nvSpPr>
            <xdr:cNvPr id="1039" name="Option 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75</xdr:row>
          <xdr:rowOff>0</xdr:rowOff>
        </xdr:from>
        <xdr:to>
          <xdr:col>10</xdr:col>
          <xdr:colOff>885825</xdr:colOff>
          <xdr:row>75</xdr:row>
          <xdr:rowOff>0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75</xdr:row>
          <xdr:rowOff>0</xdr:rowOff>
        </xdr:from>
        <xdr:to>
          <xdr:col>11</xdr:col>
          <xdr:colOff>419100</xdr:colOff>
          <xdr:row>75</xdr:row>
          <xdr:rowOff>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18</xdr:row>
          <xdr:rowOff>85725</xdr:rowOff>
        </xdr:from>
        <xdr:to>
          <xdr:col>8</xdr:col>
          <xdr:colOff>85725</xdr:colOff>
          <xdr:row>18</xdr:row>
          <xdr:rowOff>304800</xdr:rowOff>
        </xdr:to>
        <xdr:sp macro="" textlink="">
          <xdr:nvSpPr>
            <xdr:cNvPr id="1042" name="Option 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1 à 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257175</xdr:colOff>
          <xdr:row>18</xdr:row>
          <xdr:rowOff>85725</xdr:rowOff>
        </xdr:from>
        <xdr:to>
          <xdr:col>9</xdr:col>
          <xdr:colOff>85725</xdr:colOff>
          <xdr:row>18</xdr:row>
          <xdr:rowOff>304800</xdr:rowOff>
        </xdr:to>
        <xdr:sp macro="" textlink="">
          <xdr:nvSpPr>
            <xdr:cNvPr id="1043" name="Option 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11 à 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257175</xdr:colOff>
          <xdr:row>18</xdr:row>
          <xdr:rowOff>85725</xdr:rowOff>
        </xdr:from>
        <xdr:to>
          <xdr:col>10</xdr:col>
          <xdr:colOff>76200</xdr:colOff>
          <xdr:row>18</xdr:row>
          <xdr:rowOff>304800</xdr:rowOff>
        </xdr:to>
        <xdr:sp macro="" textlink="">
          <xdr:nvSpPr>
            <xdr:cNvPr id="1044" name="Option 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26 à 50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247650</xdr:colOff>
          <xdr:row>18</xdr:row>
          <xdr:rowOff>85725</xdr:rowOff>
        </xdr:from>
        <xdr:to>
          <xdr:col>11</xdr:col>
          <xdr:colOff>76200</xdr:colOff>
          <xdr:row>18</xdr:row>
          <xdr:rowOff>304800</xdr:rowOff>
        </xdr:to>
        <xdr:sp macro="" textlink="">
          <xdr:nvSpPr>
            <xdr:cNvPr id="1045" name="Option 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51 à 80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18</xdr:row>
          <xdr:rowOff>95250</xdr:rowOff>
        </xdr:from>
        <xdr:to>
          <xdr:col>12</xdr:col>
          <xdr:colOff>76200</xdr:colOff>
          <xdr:row>18</xdr:row>
          <xdr:rowOff>314325</xdr:rowOff>
        </xdr:to>
        <xdr:sp macro="" textlink="">
          <xdr:nvSpPr>
            <xdr:cNvPr id="1046" name="Option 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de 80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19</xdr:row>
          <xdr:rowOff>104775</xdr:rowOff>
        </xdr:from>
        <xdr:to>
          <xdr:col>7</xdr:col>
          <xdr:colOff>800100</xdr:colOff>
          <xdr:row>19</xdr:row>
          <xdr:rowOff>323850</xdr:rowOff>
        </xdr:to>
        <xdr:sp macro="" textlink="">
          <xdr:nvSpPr>
            <xdr:cNvPr id="1047" name="Option 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1 à 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257175</xdr:colOff>
          <xdr:row>19</xdr:row>
          <xdr:rowOff>104775</xdr:rowOff>
        </xdr:from>
        <xdr:to>
          <xdr:col>8</xdr:col>
          <xdr:colOff>933450</xdr:colOff>
          <xdr:row>19</xdr:row>
          <xdr:rowOff>323850</xdr:rowOff>
        </xdr:to>
        <xdr:sp macro="" textlink="">
          <xdr:nvSpPr>
            <xdr:cNvPr id="1048" name="Option 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11 à 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247650</xdr:colOff>
          <xdr:row>19</xdr:row>
          <xdr:rowOff>104775</xdr:rowOff>
        </xdr:from>
        <xdr:to>
          <xdr:col>9</xdr:col>
          <xdr:colOff>933450</xdr:colOff>
          <xdr:row>19</xdr:row>
          <xdr:rowOff>323850</xdr:rowOff>
        </xdr:to>
        <xdr:sp macro="" textlink="">
          <xdr:nvSpPr>
            <xdr:cNvPr id="1049" name="Option 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26 à 50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247650</xdr:colOff>
          <xdr:row>19</xdr:row>
          <xdr:rowOff>104775</xdr:rowOff>
        </xdr:from>
        <xdr:to>
          <xdr:col>10</xdr:col>
          <xdr:colOff>923925</xdr:colOff>
          <xdr:row>19</xdr:row>
          <xdr:rowOff>323850</xdr:rowOff>
        </xdr:to>
        <xdr:sp macro="" textlink="">
          <xdr:nvSpPr>
            <xdr:cNvPr id="1050" name="Option 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51 à 80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19</xdr:row>
          <xdr:rowOff>104775</xdr:rowOff>
        </xdr:from>
        <xdr:to>
          <xdr:col>11</xdr:col>
          <xdr:colOff>933450</xdr:colOff>
          <xdr:row>19</xdr:row>
          <xdr:rowOff>323850</xdr:rowOff>
        </xdr:to>
        <xdr:sp macro="" textlink="">
          <xdr:nvSpPr>
            <xdr:cNvPr id="1051" name="Option 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de 80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20</xdr:row>
          <xdr:rowOff>76200</xdr:rowOff>
        </xdr:from>
        <xdr:to>
          <xdr:col>8</xdr:col>
          <xdr:colOff>85725</xdr:colOff>
          <xdr:row>20</xdr:row>
          <xdr:rowOff>295275</xdr:rowOff>
        </xdr:to>
        <xdr:sp macro="" textlink="">
          <xdr:nvSpPr>
            <xdr:cNvPr id="1052" name="Option 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1 à 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247650</xdr:colOff>
          <xdr:row>20</xdr:row>
          <xdr:rowOff>85725</xdr:rowOff>
        </xdr:from>
        <xdr:to>
          <xdr:col>9</xdr:col>
          <xdr:colOff>76200</xdr:colOff>
          <xdr:row>20</xdr:row>
          <xdr:rowOff>304800</xdr:rowOff>
        </xdr:to>
        <xdr:sp macro="" textlink="">
          <xdr:nvSpPr>
            <xdr:cNvPr id="1053" name="Option 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11 à 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20</xdr:row>
          <xdr:rowOff>95250</xdr:rowOff>
        </xdr:from>
        <xdr:to>
          <xdr:col>10</xdr:col>
          <xdr:colOff>104775</xdr:colOff>
          <xdr:row>20</xdr:row>
          <xdr:rowOff>314325</xdr:rowOff>
        </xdr:to>
        <xdr:sp macro="" textlink="">
          <xdr:nvSpPr>
            <xdr:cNvPr id="1054" name="Option 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26 à 50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276225</xdr:colOff>
          <xdr:row>20</xdr:row>
          <xdr:rowOff>95250</xdr:rowOff>
        </xdr:from>
        <xdr:to>
          <xdr:col>11</xdr:col>
          <xdr:colOff>104775</xdr:colOff>
          <xdr:row>20</xdr:row>
          <xdr:rowOff>314325</xdr:rowOff>
        </xdr:to>
        <xdr:sp macro="" textlink="">
          <xdr:nvSpPr>
            <xdr:cNvPr id="1055" name="Option 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51 à 80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20</xdr:row>
          <xdr:rowOff>38100</xdr:rowOff>
        </xdr:from>
        <xdr:to>
          <xdr:col>12</xdr:col>
          <xdr:colOff>76200</xdr:colOff>
          <xdr:row>20</xdr:row>
          <xdr:rowOff>304800</xdr:rowOff>
        </xdr:to>
        <xdr:sp macro="" textlink="">
          <xdr:nvSpPr>
            <xdr:cNvPr id="1056" name="Option 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de 80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24</xdr:row>
          <xdr:rowOff>123825</xdr:rowOff>
        </xdr:from>
        <xdr:to>
          <xdr:col>7</xdr:col>
          <xdr:colOff>657225</xdr:colOff>
          <xdr:row>24</xdr:row>
          <xdr:rowOff>295275</xdr:rowOff>
        </xdr:to>
        <xdr:sp macro="" textlink="">
          <xdr:nvSpPr>
            <xdr:cNvPr id="1067" name="Option 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 à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24</xdr:row>
          <xdr:rowOff>114300</xdr:rowOff>
        </xdr:from>
        <xdr:to>
          <xdr:col>9</xdr:col>
          <xdr:colOff>828675</xdr:colOff>
          <xdr:row>24</xdr:row>
          <xdr:rowOff>285750</xdr:rowOff>
        </xdr:to>
        <xdr:sp macro="" textlink="">
          <xdr:nvSpPr>
            <xdr:cNvPr id="1068" name="Option 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 à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352425</xdr:colOff>
          <xdr:row>24</xdr:row>
          <xdr:rowOff>123825</xdr:rowOff>
        </xdr:from>
        <xdr:to>
          <xdr:col>11</xdr:col>
          <xdr:colOff>857250</xdr:colOff>
          <xdr:row>24</xdr:row>
          <xdr:rowOff>304800</xdr:rowOff>
        </xdr:to>
        <xdr:sp macro="" textlink="">
          <xdr:nvSpPr>
            <xdr:cNvPr id="1069" name="Option Butto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5 et 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75</xdr:row>
          <xdr:rowOff>0</xdr:rowOff>
        </xdr:from>
        <xdr:to>
          <xdr:col>10</xdr:col>
          <xdr:colOff>914400</xdr:colOff>
          <xdr:row>75</xdr:row>
          <xdr:rowOff>0</xdr:rowOff>
        </xdr:to>
        <xdr:sp macro="" textlink="">
          <xdr:nvSpPr>
            <xdr:cNvPr id="1096" name="Option Button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514350</xdr:colOff>
          <xdr:row>75</xdr:row>
          <xdr:rowOff>0</xdr:rowOff>
        </xdr:from>
        <xdr:to>
          <xdr:col>11</xdr:col>
          <xdr:colOff>447675</xdr:colOff>
          <xdr:row>75</xdr:row>
          <xdr:rowOff>0</xdr:rowOff>
        </xdr:to>
        <xdr:sp macro="" textlink="">
          <xdr:nvSpPr>
            <xdr:cNvPr id="1097" name="Option Button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781125</xdr:colOff>
          <xdr:row>36</xdr:row>
          <xdr:rowOff>157163</xdr:rowOff>
        </xdr:from>
        <xdr:to>
          <xdr:col>11</xdr:col>
          <xdr:colOff>609599</xdr:colOff>
          <xdr:row>36</xdr:row>
          <xdr:rowOff>346688</xdr:rowOff>
        </xdr:to>
        <xdr:grpSp>
          <xdr:nvGrpSpPr>
            <xdr:cNvPr id="21" name="Groupe 20">
              <a:extLst>
                <a:ext uri="{FF2B5EF4-FFF2-40B4-BE49-F238E27FC236}">
                  <a16:creationId xmlns:a16="http://schemas.microsoft.com/office/drawing/2014/main" id="{32A954B3-2D5A-4E9C-AFC3-2675B1DB0E90}"/>
                </a:ext>
              </a:extLst>
            </xdr:cNvPr>
            <xdr:cNvGrpSpPr/>
          </xdr:nvGrpSpPr>
          <xdr:grpSpPr>
            <a:xfrm>
              <a:off x="9201225" y="14368463"/>
              <a:ext cx="3686099" cy="189525"/>
              <a:chOff x="9286875" y="14368463"/>
              <a:chExt cx="1697621" cy="189525"/>
            </a:xfrm>
          </xdr:grpSpPr>
          <xdr:sp macro="" textlink="">
            <xdr:nvSpPr>
              <xdr:cNvPr id="1098" name="Option Button 74" hidden="1">
                <a:extLst>
                  <a:ext uri="{63B3BB69-23CF-44E3-9099-C40C66FF867C}">
                    <a14:compatExt spid="_x0000_s1098"/>
                  </a:ext>
                  <a:ext uri="{FF2B5EF4-FFF2-40B4-BE49-F238E27FC236}">
                    <a16:creationId xmlns:a16="http://schemas.microsoft.com/office/drawing/2014/main" id="{00000000-0008-0000-0000-00004A040000}"/>
                  </a:ext>
                </a:extLst>
              </xdr:cNvPr>
              <xdr:cNvSpPr/>
            </xdr:nvSpPr>
            <xdr:spPr bwMode="auto">
              <a:xfrm>
                <a:off x="9286875" y="14377988"/>
                <a:ext cx="3048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A</a:t>
                </a:r>
              </a:p>
            </xdr:txBody>
          </xdr:sp>
          <xdr:sp macro="" textlink="">
            <xdr:nvSpPr>
              <xdr:cNvPr id="1099" name="Option Button 75" hidden="1">
                <a:extLst>
                  <a:ext uri="{63B3BB69-23CF-44E3-9099-C40C66FF867C}">
                    <a14:compatExt spid="_x0000_s1099"/>
                  </a:ext>
                  <a:ext uri="{FF2B5EF4-FFF2-40B4-BE49-F238E27FC236}">
                    <a16:creationId xmlns:a16="http://schemas.microsoft.com/office/drawing/2014/main" id="{00000000-0008-0000-0000-00004B040000}"/>
                  </a:ext>
                </a:extLst>
              </xdr:cNvPr>
              <xdr:cNvSpPr/>
            </xdr:nvSpPr>
            <xdr:spPr bwMode="auto">
              <a:xfrm>
                <a:off x="9983285" y="14368463"/>
                <a:ext cx="3048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E</a:t>
                </a:r>
              </a:p>
            </xdr:txBody>
          </xdr:sp>
          <xdr:sp macro="" textlink="">
            <xdr:nvSpPr>
              <xdr:cNvPr id="1100" name="Option Button 76" hidden="1">
                <a:extLst>
                  <a:ext uri="{63B3BB69-23CF-44E3-9099-C40C66FF867C}">
                    <a14:compatExt spid="_x0000_s1100"/>
                  </a:ext>
                  <a:ext uri="{FF2B5EF4-FFF2-40B4-BE49-F238E27FC236}">
                    <a16:creationId xmlns:a16="http://schemas.microsoft.com/office/drawing/2014/main" id="{00000000-0008-0000-0000-00004C040000}"/>
                  </a:ext>
                </a:extLst>
              </xdr:cNvPr>
              <xdr:cNvSpPr/>
            </xdr:nvSpPr>
            <xdr:spPr bwMode="auto">
              <a:xfrm>
                <a:off x="10679696" y="14377988"/>
                <a:ext cx="3048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C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75</xdr:row>
          <xdr:rowOff>0</xdr:rowOff>
        </xdr:from>
        <xdr:to>
          <xdr:col>10</xdr:col>
          <xdr:colOff>104775</xdr:colOff>
          <xdr:row>75</xdr:row>
          <xdr:rowOff>0</xdr:rowOff>
        </xdr:to>
        <xdr:sp macro="" textlink="">
          <xdr:nvSpPr>
            <xdr:cNvPr id="1101" name="Option Button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361950</xdr:colOff>
          <xdr:row>75</xdr:row>
          <xdr:rowOff>0</xdr:rowOff>
        </xdr:from>
        <xdr:to>
          <xdr:col>11</xdr:col>
          <xdr:colOff>876300</xdr:colOff>
          <xdr:row>75</xdr:row>
          <xdr:rowOff>0</xdr:rowOff>
        </xdr:to>
        <xdr:sp macro="" textlink="">
          <xdr:nvSpPr>
            <xdr:cNvPr id="1102" name="Option Butto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771524</xdr:colOff>
          <xdr:row>37</xdr:row>
          <xdr:rowOff>66675</xdr:rowOff>
        </xdr:from>
        <xdr:to>
          <xdr:col>11</xdr:col>
          <xdr:colOff>638175</xdr:colOff>
          <xdr:row>37</xdr:row>
          <xdr:rowOff>342900</xdr:rowOff>
        </xdr:to>
        <xdr:grpSp>
          <xdr:nvGrpSpPr>
            <xdr:cNvPr id="22" name="Groupe 21">
              <a:extLst>
                <a:ext uri="{FF2B5EF4-FFF2-40B4-BE49-F238E27FC236}">
                  <a16:creationId xmlns:a16="http://schemas.microsoft.com/office/drawing/2014/main" id="{65B0A128-049E-4778-9003-B311ACE72BBD}"/>
                </a:ext>
              </a:extLst>
            </xdr:cNvPr>
            <xdr:cNvGrpSpPr/>
          </xdr:nvGrpSpPr>
          <xdr:grpSpPr>
            <a:xfrm>
              <a:off x="9191624" y="14820900"/>
              <a:ext cx="3724276" cy="276225"/>
              <a:chOff x="9564250" y="14820900"/>
              <a:chExt cx="1841949" cy="276225"/>
            </a:xfrm>
          </xdr:grpSpPr>
          <xdr:sp macro="" textlink="">
            <xdr:nvSpPr>
              <xdr:cNvPr id="1103" name="Option Button 79" hidden="1">
                <a:extLst>
                  <a:ext uri="{63B3BB69-23CF-44E3-9099-C40C66FF867C}">
                    <a14:compatExt spid="_x0000_s1103"/>
                  </a:ext>
                  <a:ext uri="{FF2B5EF4-FFF2-40B4-BE49-F238E27FC236}">
                    <a16:creationId xmlns:a16="http://schemas.microsoft.com/office/drawing/2014/main" id="{00000000-0008-0000-0000-00004F040000}"/>
                  </a:ext>
                </a:extLst>
              </xdr:cNvPr>
              <xdr:cNvSpPr/>
            </xdr:nvSpPr>
            <xdr:spPr bwMode="auto">
              <a:xfrm>
                <a:off x="9564250" y="14849475"/>
                <a:ext cx="413446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</a:p>
            </xdr:txBody>
          </xdr:sp>
          <xdr:sp macro="" textlink="">
            <xdr:nvSpPr>
              <xdr:cNvPr id="1104" name="Option Button 80" hidden="1">
                <a:extLst>
                  <a:ext uri="{63B3BB69-23CF-44E3-9099-C40C66FF867C}">
                    <a14:compatExt spid="_x0000_s1104"/>
                  </a:ext>
                  <a:ext uri="{FF2B5EF4-FFF2-40B4-BE49-F238E27FC236}">
                    <a16:creationId xmlns:a16="http://schemas.microsoft.com/office/drawing/2014/main" id="{00000000-0008-0000-0000-000050040000}"/>
                  </a:ext>
                </a:extLst>
              </xdr:cNvPr>
              <xdr:cNvSpPr/>
            </xdr:nvSpPr>
            <xdr:spPr bwMode="auto">
              <a:xfrm>
                <a:off x="11068853" y="14820900"/>
                <a:ext cx="337346" cy="2762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 OUI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790579</xdr:colOff>
          <xdr:row>39</xdr:row>
          <xdr:rowOff>95250</xdr:rowOff>
        </xdr:from>
        <xdr:to>
          <xdr:col>11</xdr:col>
          <xdr:colOff>581031</xdr:colOff>
          <xdr:row>39</xdr:row>
          <xdr:rowOff>342900</xdr:rowOff>
        </xdr:to>
        <xdr:grpSp>
          <xdr:nvGrpSpPr>
            <xdr:cNvPr id="25" name="Groupe 24">
              <a:extLst>
                <a:ext uri="{FF2B5EF4-FFF2-40B4-BE49-F238E27FC236}">
                  <a16:creationId xmlns:a16="http://schemas.microsoft.com/office/drawing/2014/main" id="{BA7E6CF1-3A01-406E-8222-4224CDCFA852}"/>
                </a:ext>
              </a:extLst>
            </xdr:cNvPr>
            <xdr:cNvGrpSpPr/>
          </xdr:nvGrpSpPr>
          <xdr:grpSpPr>
            <a:xfrm>
              <a:off x="9210679" y="15649575"/>
              <a:ext cx="3648077" cy="247650"/>
              <a:chOff x="9506742" y="15649575"/>
              <a:chExt cx="2256634" cy="247650"/>
            </a:xfrm>
          </xdr:grpSpPr>
          <xdr:sp macro="" textlink="">
            <xdr:nvSpPr>
              <xdr:cNvPr id="1107" name="Option Button 83" hidden="1">
                <a:extLst>
                  <a:ext uri="{63B3BB69-23CF-44E3-9099-C40C66FF867C}">
                    <a14:compatExt spid="_x0000_s1107"/>
                  </a:ext>
                  <a:ext uri="{FF2B5EF4-FFF2-40B4-BE49-F238E27FC236}">
                    <a16:creationId xmlns:a16="http://schemas.microsoft.com/office/drawing/2014/main" id="{00000000-0008-0000-0000-000053040000}"/>
                  </a:ext>
                </a:extLst>
              </xdr:cNvPr>
              <xdr:cNvSpPr/>
            </xdr:nvSpPr>
            <xdr:spPr bwMode="auto">
              <a:xfrm>
                <a:off x="9506742" y="15659100"/>
                <a:ext cx="8763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</a:p>
            </xdr:txBody>
          </xdr:sp>
          <xdr:sp macro="" textlink="">
            <xdr:nvSpPr>
              <xdr:cNvPr id="1108" name="Option Button 84" hidden="1">
                <a:extLst>
                  <a:ext uri="{63B3BB69-23CF-44E3-9099-C40C66FF867C}">
                    <a14:compatExt spid="_x0000_s1108"/>
                  </a:ext>
                  <a:ext uri="{FF2B5EF4-FFF2-40B4-BE49-F238E27FC236}">
                    <a16:creationId xmlns:a16="http://schemas.microsoft.com/office/drawing/2014/main" id="{00000000-0008-0000-0000-000054040000}"/>
                  </a:ext>
                </a:extLst>
              </xdr:cNvPr>
              <xdr:cNvSpPr/>
            </xdr:nvSpPr>
            <xdr:spPr bwMode="auto">
              <a:xfrm>
                <a:off x="11398071" y="15649575"/>
                <a:ext cx="36530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 OUI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800098</xdr:colOff>
          <xdr:row>40</xdr:row>
          <xdr:rowOff>95250</xdr:rowOff>
        </xdr:from>
        <xdr:to>
          <xdr:col>11</xdr:col>
          <xdr:colOff>857248</xdr:colOff>
          <xdr:row>40</xdr:row>
          <xdr:rowOff>361950</xdr:rowOff>
        </xdr:to>
        <xdr:grpSp>
          <xdr:nvGrpSpPr>
            <xdr:cNvPr id="26" name="Groupe 25">
              <a:extLst>
                <a:ext uri="{FF2B5EF4-FFF2-40B4-BE49-F238E27FC236}">
                  <a16:creationId xmlns:a16="http://schemas.microsoft.com/office/drawing/2014/main" id="{5F074BA3-0D24-4886-A37E-FE5B05726ED1}"/>
                </a:ext>
              </a:extLst>
            </xdr:cNvPr>
            <xdr:cNvGrpSpPr/>
          </xdr:nvGrpSpPr>
          <xdr:grpSpPr>
            <a:xfrm>
              <a:off x="9220198" y="16030575"/>
              <a:ext cx="3914775" cy="266700"/>
              <a:chOff x="9372989" y="16030575"/>
              <a:chExt cx="2380861" cy="266700"/>
            </a:xfrm>
          </xdr:grpSpPr>
          <xdr:sp macro="" textlink="">
            <xdr:nvSpPr>
              <xdr:cNvPr id="1109" name="Option Button 85" hidden="1">
                <a:extLst>
                  <a:ext uri="{63B3BB69-23CF-44E3-9099-C40C66FF867C}">
                    <a14:compatExt spid="_x0000_s1109"/>
                  </a:ext>
                  <a:ext uri="{FF2B5EF4-FFF2-40B4-BE49-F238E27FC236}">
                    <a16:creationId xmlns:a16="http://schemas.microsoft.com/office/drawing/2014/main" id="{00000000-0008-0000-0000-000055040000}"/>
                  </a:ext>
                </a:extLst>
              </xdr:cNvPr>
              <xdr:cNvSpPr/>
            </xdr:nvSpPr>
            <xdr:spPr bwMode="auto">
              <a:xfrm>
                <a:off x="9372989" y="16030575"/>
                <a:ext cx="8763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</a:p>
            </xdr:txBody>
          </xdr:sp>
          <xdr:sp macro="" textlink="">
            <xdr:nvSpPr>
              <xdr:cNvPr id="1110" name="Option Button 86" hidden="1">
                <a:extLst>
                  <a:ext uri="{63B3BB69-23CF-44E3-9099-C40C66FF867C}">
                    <a14:compatExt spid="_x0000_s1110"/>
                  </a:ext>
                  <a:ext uri="{FF2B5EF4-FFF2-40B4-BE49-F238E27FC236}">
                    <a16:creationId xmlns:a16="http://schemas.microsoft.com/office/drawing/2014/main" id="{00000000-0008-0000-0000-000056040000}"/>
                  </a:ext>
                </a:extLst>
              </xdr:cNvPr>
              <xdr:cNvSpPr/>
            </xdr:nvSpPr>
            <xdr:spPr bwMode="auto">
              <a:xfrm>
                <a:off x="11238288" y="16049625"/>
                <a:ext cx="515562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 OUI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800100</xdr:colOff>
          <xdr:row>41</xdr:row>
          <xdr:rowOff>66675</xdr:rowOff>
        </xdr:from>
        <xdr:to>
          <xdr:col>11</xdr:col>
          <xdr:colOff>838197</xdr:colOff>
          <xdr:row>41</xdr:row>
          <xdr:rowOff>342900</xdr:rowOff>
        </xdr:to>
        <xdr:grpSp>
          <xdr:nvGrpSpPr>
            <xdr:cNvPr id="27" name="Groupe 26">
              <a:extLst>
                <a:ext uri="{FF2B5EF4-FFF2-40B4-BE49-F238E27FC236}">
                  <a16:creationId xmlns:a16="http://schemas.microsoft.com/office/drawing/2014/main" id="{239ADE6B-CF05-4A99-B44F-F4959017CD96}"/>
                </a:ext>
              </a:extLst>
            </xdr:cNvPr>
            <xdr:cNvGrpSpPr/>
          </xdr:nvGrpSpPr>
          <xdr:grpSpPr>
            <a:xfrm>
              <a:off x="9220200" y="16383000"/>
              <a:ext cx="3895722" cy="276225"/>
              <a:chOff x="9674526" y="16383000"/>
              <a:chExt cx="2088849" cy="276225"/>
            </a:xfrm>
          </xdr:grpSpPr>
          <xdr:sp macro="" textlink="">
            <xdr:nvSpPr>
              <xdr:cNvPr id="1111" name="Option Button 87" hidden="1">
                <a:extLst>
                  <a:ext uri="{63B3BB69-23CF-44E3-9099-C40C66FF867C}">
                    <a14:compatExt spid="_x0000_s1111"/>
                  </a:ext>
                  <a:ext uri="{FF2B5EF4-FFF2-40B4-BE49-F238E27FC236}">
                    <a16:creationId xmlns:a16="http://schemas.microsoft.com/office/drawing/2014/main" id="{00000000-0008-0000-0000-000057040000}"/>
                  </a:ext>
                </a:extLst>
              </xdr:cNvPr>
              <xdr:cNvSpPr/>
            </xdr:nvSpPr>
            <xdr:spPr bwMode="auto">
              <a:xfrm>
                <a:off x="9674526" y="16383000"/>
                <a:ext cx="62682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</a:p>
            </xdr:txBody>
          </xdr:sp>
          <xdr:sp macro="" textlink="">
            <xdr:nvSpPr>
              <xdr:cNvPr id="1112" name="Option Button 88" hidden="1">
                <a:extLst>
                  <a:ext uri="{63B3BB69-23CF-44E3-9099-C40C66FF867C}">
                    <a14:compatExt spid="_x0000_s1112"/>
                  </a:ext>
                  <a:ext uri="{FF2B5EF4-FFF2-40B4-BE49-F238E27FC236}">
                    <a16:creationId xmlns:a16="http://schemas.microsoft.com/office/drawing/2014/main" id="{00000000-0008-0000-0000-000058040000}"/>
                  </a:ext>
                </a:extLst>
              </xdr:cNvPr>
              <xdr:cNvSpPr/>
            </xdr:nvSpPr>
            <xdr:spPr bwMode="auto">
              <a:xfrm>
                <a:off x="11313942" y="16411575"/>
                <a:ext cx="449433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 OUI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15</xdr:row>
          <xdr:rowOff>142875</xdr:rowOff>
        </xdr:from>
        <xdr:to>
          <xdr:col>8</xdr:col>
          <xdr:colOff>561975</xdr:colOff>
          <xdr:row>15</xdr:row>
          <xdr:rowOff>361950</xdr:rowOff>
        </xdr:to>
        <xdr:sp macro="" textlink="">
          <xdr:nvSpPr>
            <xdr:cNvPr id="1113" name="Option Button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 à 10%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895350</xdr:colOff>
          <xdr:row>15</xdr:row>
          <xdr:rowOff>142875</xdr:rowOff>
        </xdr:from>
        <xdr:to>
          <xdr:col>9</xdr:col>
          <xdr:colOff>581025</xdr:colOff>
          <xdr:row>15</xdr:row>
          <xdr:rowOff>361950</xdr:rowOff>
        </xdr:to>
        <xdr:sp macro="" textlink="">
          <xdr:nvSpPr>
            <xdr:cNvPr id="1114" name="Option Button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 à 30%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714375</xdr:colOff>
          <xdr:row>13</xdr:row>
          <xdr:rowOff>114300</xdr:rowOff>
        </xdr:from>
        <xdr:to>
          <xdr:col>8</xdr:col>
          <xdr:colOff>285750</xdr:colOff>
          <xdr:row>13</xdr:row>
          <xdr:rowOff>333375</xdr:rowOff>
        </xdr:to>
        <xdr:sp macro="" textlink="">
          <xdr:nvSpPr>
            <xdr:cNvPr id="1115" name="Option Button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619125</xdr:colOff>
          <xdr:row>13</xdr:row>
          <xdr:rowOff>114300</xdr:rowOff>
        </xdr:from>
        <xdr:to>
          <xdr:col>9</xdr:col>
          <xdr:colOff>57150</xdr:colOff>
          <xdr:row>13</xdr:row>
          <xdr:rowOff>333375</xdr:rowOff>
        </xdr:to>
        <xdr:sp macro="" textlink="">
          <xdr:nvSpPr>
            <xdr:cNvPr id="1116" name="Option Button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13</xdr:row>
          <xdr:rowOff>114300</xdr:rowOff>
        </xdr:from>
        <xdr:to>
          <xdr:col>9</xdr:col>
          <xdr:colOff>819150</xdr:colOff>
          <xdr:row>13</xdr:row>
          <xdr:rowOff>333375</xdr:rowOff>
        </xdr:to>
        <xdr:sp macro="" textlink="">
          <xdr:nvSpPr>
            <xdr:cNvPr id="1117" name="Option Button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13</xdr:row>
          <xdr:rowOff>114300</xdr:rowOff>
        </xdr:from>
        <xdr:to>
          <xdr:col>10</xdr:col>
          <xdr:colOff>581025</xdr:colOff>
          <xdr:row>13</xdr:row>
          <xdr:rowOff>333375</xdr:rowOff>
        </xdr:to>
        <xdr:sp macro="" textlink="">
          <xdr:nvSpPr>
            <xdr:cNvPr id="1118" name="Option Button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914400</xdr:colOff>
          <xdr:row>13</xdr:row>
          <xdr:rowOff>114300</xdr:rowOff>
        </xdr:from>
        <xdr:to>
          <xdr:col>11</xdr:col>
          <xdr:colOff>342900</xdr:colOff>
          <xdr:row>13</xdr:row>
          <xdr:rowOff>333375</xdr:rowOff>
        </xdr:to>
        <xdr:sp macro="" textlink="">
          <xdr:nvSpPr>
            <xdr:cNvPr id="1119" name="Option Button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11</xdr:row>
          <xdr:rowOff>333375</xdr:rowOff>
        </xdr:from>
        <xdr:to>
          <xdr:col>9</xdr:col>
          <xdr:colOff>857250</xdr:colOff>
          <xdr:row>12</xdr:row>
          <xdr:rowOff>28575</xdr:rowOff>
        </xdr:to>
        <xdr:sp macro="" textlink="">
          <xdr:nvSpPr>
            <xdr:cNvPr id="1120" name="Option Button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75</xdr:row>
          <xdr:rowOff>0</xdr:rowOff>
        </xdr:from>
        <xdr:to>
          <xdr:col>9</xdr:col>
          <xdr:colOff>142875</xdr:colOff>
          <xdr:row>75</xdr:row>
          <xdr:rowOff>0</xdr:rowOff>
        </xdr:to>
        <xdr:sp macro="" textlink="">
          <xdr:nvSpPr>
            <xdr:cNvPr id="1121" name="Option Button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60</xdr:row>
          <xdr:rowOff>0</xdr:rowOff>
        </xdr:from>
        <xdr:to>
          <xdr:col>7</xdr:col>
          <xdr:colOff>0</xdr:colOff>
          <xdr:row>60</xdr:row>
          <xdr:rowOff>0</xdr:rowOff>
        </xdr:to>
        <xdr:sp macro="" textlink="">
          <xdr:nvSpPr>
            <xdr:cNvPr id="1122" name="Option Button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60</xdr:row>
          <xdr:rowOff>0</xdr:rowOff>
        </xdr:from>
        <xdr:to>
          <xdr:col>7</xdr:col>
          <xdr:colOff>0</xdr:colOff>
          <xdr:row>60</xdr:row>
          <xdr:rowOff>0</xdr:rowOff>
        </xdr:to>
        <xdr:sp macro="" textlink="">
          <xdr:nvSpPr>
            <xdr:cNvPr id="1123" name="Option Button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71</xdr:row>
          <xdr:rowOff>0</xdr:rowOff>
        </xdr:from>
        <xdr:to>
          <xdr:col>9</xdr:col>
          <xdr:colOff>752475</xdr:colOff>
          <xdr:row>71</xdr:row>
          <xdr:rowOff>0</xdr:rowOff>
        </xdr:to>
        <xdr:sp macro="" textlink="">
          <xdr:nvSpPr>
            <xdr:cNvPr id="1125" name="Option Button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Club OMNISPORTS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742950</xdr:colOff>
          <xdr:row>75</xdr:row>
          <xdr:rowOff>0</xdr:rowOff>
        </xdr:from>
        <xdr:to>
          <xdr:col>11</xdr:col>
          <xdr:colOff>714375</xdr:colOff>
          <xdr:row>75</xdr:row>
          <xdr:rowOff>0</xdr:rowOff>
        </xdr:to>
        <xdr:sp macro="" textlink="">
          <xdr:nvSpPr>
            <xdr:cNvPr id="1126" name="Option Button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10 à 0%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438150</xdr:colOff>
          <xdr:row>75</xdr:row>
          <xdr:rowOff>0</xdr:rowOff>
        </xdr:from>
        <xdr:to>
          <xdr:col>8</xdr:col>
          <xdr:colOff>552450</xdr:colOff>
          <xdr:row>75</xdr:row>
          <xdr:rowOff>0</xdr:rowOff>
        </xdr:to>
        <xdr:sp macro="" textlink="">
          <xdr:nvSpPr>
            <xdr:cNvPr id="1127" name="Option Button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+ 30%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75</xdr:row>
          <xdr:rowOff>0</xdr:rowOff>
        </xdr:from>
        <xdr:to>
          <xdr:col>9</xdr:col>
          <xdr:colOff>476250</xdr:colOff>
          <xdr:row>75</xdr:row>
          <xdr:rowOff>0</xdr:rowOff>
        </xdr:to>
        <xdr:sp macro="" textlink="">
          <xdr:nvSpPr>
            <xdr:cNvPr id="1128" name="Option Button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30 à 21 %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514350</xdr:colOff>
          <xdr:row>75</xdr:row>
          <xdr:rowOff>0</xdr:rowOff>
        </xdr:from>
        <xdr:to>
          <xdr:col>10</xdr:col>
          <xdr:colOff>485775</xdr:colOff>
          <xdr:row>75</xdr:row>
          <xdr:rowOff>0</xdr:rowOff>
        </xdr:to>
        <xdr:sp macro="" textlink="">
          <xdr:nvSpPr>
            <xdr:cNvPr id="1129" name="Option Button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20 à 11%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904875</xdr:colOff>
          <xdr:row>15</xdr:row>
          <xdr:rowOff>142875</xdr:rowOff>
        </xdr:from>
        <xdr:to>
          <xdr:col>10</xdr:col>
          <xdr:colOff>590550</xdr:colOff>
          <xdr:row>15</xdr:row>
          <xdr:rowOff>361950</xdr:rowOff>
        </xdr:to>
        <xdr:sp macro="" textlink="">
          <xdr:nvSpPr>
            <xdr:cNvPr id="1130" name="Option Button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31 à 49%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914400</xdr:colOff>
          <xdr:row>15</xdr:row>
          <xdr:rowOff>142875</xdr:rowOff>
        </xdr:from>
        <xdr:to>
          <xdr:col>11</xdr:col>
          <xdr:colOff>600075</xdr:colOff>
          <xdr:row>15</xdr:row>
          <xdr:rowOff>361950</xdr:rowOff>
        </xdr:to>
        <xdr:sp macro="" textlink="">
          <xdr:nvSpPr>
            <xdr:cNvPr id="1131" name="Option Button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de 50%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16</xdr:row>
          <xdr:rowOff>152400</xdr:rowOff>
        </xdr:from>
        <xdr:to>
          <xdr:col>9</xdr:col>
          <xdr:colOff>219075</xdr:colOff>
          <xdr:row>16</xdr:row>
          <xdr:rowOff>371475</xdr:rowOff>
        </xdr:to>
        <xdr:sp macro="" textlink="">
          <xdr:nvSpPr>
            <xdr:cNvPr id="1132" name="Option Button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533400</xdr:colOff>
          <xdr:row>75</xdr:row>
          <xdr:rowOff>0</xdr:rowOff>
        </xdr:from>
        <xdr:to>
          <xdr:col>10</xdr:col>
          <xdr:colOff>409575</xdr:colOff>
          <xdr:row>75</xdr:row>
          <xdr:rowOff>0</xdr:rowOff>
        </xdr:to>
        <xdr:sp macro="" textlink="">
          <xdr:nvSpPr>
            <xdr:cNvPr id="1133" name="Option Button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723900</xdr:colOff>
          <xdr:row>14</xdr:row>
          <xdr:rowOff>142875</xdr:rowOff>
        </xdr:from>
        <xdr:to>
          <xdr:col>8</xdr:col>
          <xdr:colOff>609600</xdr:colOff>
          <xdr:row>14</xdr:row>
          <xdr:rowOff>323850</xdr:rowOff>
        </xdr:to>
        <xdr:sp macro="" textlink="">
          <xdr:nvSpPr>
            <xdr:cNvPr id="1134" name="Option Button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0 à 10%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876300</xdr:colOff>
          <xdr:row>14</xdr:row>
          <xdr:rowOff>142875</xdr:rowOff>
        </xdr:from>
        <xdr:to>
          <xdr:col>9</xdr:col>
          <xdr:colOff>628650</xdr:colOff>
          <xdr:row>14</xdr:row>
          <xdr:rowOff>323850</xdr:rowOff>
        </xdr:to>
        <xdr:sp macro="" textlink="">
          <xdr:nvSpPr>
            <xdr:cNvPr id="1135" name="Option Button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11 à 20%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885825</xdr:colOff>
          <xdr:row>14</xdr:row>
          <xdr:rowOff>142875</xdr:rowOff>
        </xdr:from>
        <xdr:to>
          <xdr:col>10</xdr:col>
          <xdr:colOff>647700</xdr:colOff>
          <xdr:row>14</xdr:row>
          <xdr:rowOff>323850</xdr:rowOff>
        </xdr:to>
        <xdr:sp macro="" textlink="">
          <xdr:nvSpPr>
            <xdr:cNvPr id="1136" name="Option Button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21 à 30%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904875</xdr:colOff>
          <xdr:row>14</xdr:row>
          <xdr:rowOff>142875</xdr:rowOff>
        </xdr:from>
        <xdr:to>
          <xdr:col>11</xdr:col>
          <xdr:colOff>666750</xdr:colOff>
          <xdr:row>14</xdr:row>
          <xdr:rowOff>323850</xdr:rowOff>
        </xdr:to>
        <xdr:sp macro="" textlink="">
          <xdr:nvSpPr>
            <xdr:cNvPr id="1137" name="Option Button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de 30%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504825</xdr:colOff>
          <xdr:row>16</xdr:row>
          <xdr:rowOff>142875</xdr:rowOff>
        </xdr:from>
        <xdr:to>
          <xdr:col>9</xdr:col>
          <xdr:colOff>942975</xdr:colOff>
          <xdr:row>16</xdr:row>
          <xdr:rowOff>361950</xdr:rowOff>
        </xdr:to>
        <xdr:sp macro="" textlink="">
          <xdr:nvSpPr>
            <xdr:cNvPr id="1138" name="Option Button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390525</xdr:colOff>
          <xdr:row>6</xdr:row>
          <xdr:rowOff>161925</xdr:rowOff>
        </xdr:from>
        <xdr:to>
          <xdr:col>9</xdr:col>
          <xdr:colOff>266700</xdr:colOff>
          <xdr:row>6</xdr:row>
          <xdr:rowOff>371475</xdr:rowOff>
        </xdr:to>
        <xdr:sp macro="" textlink="">
          <xdr:nvSpPr>
            <xdr:cNvPr id="1142" name="Option Button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561975</xdr:colOff>
          <xdr:row>6</xdr:row>
          <xdr:rowOff>152400</xdr:rowOff>
        </xdr:from>
        <xdr:to>
          <xdr:col>10</xdr:col>
          <xdr:colOff>438150</xdr:colOff>
          <xdr:row>6</xdr:row>
          <xdr:rowOff>361950</xdr:rowOff>
        </xdr:to>
        <xdr:sp macro="" textlink="">
          <xdr:nvSpPr>
            <xdr:cNvPr id="1143" name="Option Button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819150</xdr:colOff>
          <xdr:row>6</xdr:row>
          <xdr:rowOff>57150</xdr:rowOff>
        </xdr:from>
        <xdr:to>
          <xdr:col>10</xdr:col>
          <xdr:colOff>857250</xdr:colOff>
          <xdr:row>6</xdr:row>
          <xdr:rowOff>390525</xdr:rowOff>
        </xdr:to>
        <xdr:sp macro="" textlink="">
          <xdr:nvSpPr>
            <xdr:cNvPr id="1144" name="Group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Handisport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9</xdr:row>
          <xdr:rowOff>57150</xdr:rowOff>
        </xdr:from>
        <xdr:to>
          <xdr:col>11</xdr:col>
          <xdr:colOff>447675</xdr:colOff>
          <xdr:row>9</xdr:row>
          <xdr:rowOff>342900</xdr:rowOff>
        </xdr:to>
        <xdr:sp macro="" textlink="">
          <xdr:nvSpPr>
            <xdr:cNvPr id="1150" name="Group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gestion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66675</xdr:colOff>
          <xdr:row>11</xdr:row>
          <xdr:rowOff>200025</xdr:rowOff>
        </xdr:from>
        <xdr:to>
          <xdr:col>11</xdr:col>
          <xdr:colOff>695325</xdr:colOff>
          <xdr:row>12</xdr:row>
          <xdr:rowOff>180975</xdr:rowOff>
        </xdr:to>
        <xdr:sp macro="" textlink="">
          <xdr:nvSpPr>
            <xdr:cNvPr id="1153" name="Group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INDICE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11</xdr:row>
          <xdr:rowOff>333375</xdr:rowOff>
        </xdr:from>
        <xdr:to>
          <xdr:col>10</xdr:col>
          <xdr:colOff>619125</xdr:colOff>
          <xdr:row>12</xdr:row>
          <xdr:rowOff>28575</xdr:rowOff>
        </xdr:to>
        <xdr:sp macro="" textlink="">
          <xdr:nvSpPr>
            <xdr:cNvPr id="1154" name="Option Button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914400</xdr:colOff>
          <xdr:row>11</xdr:row>
          <xdr:rowOff>333375</xdr:rowOff>
        </xdr:from>
        <xdr:to>
          <xdr:col>11</xdr:col>
          <xdr:colOff>381000</xdr:colOff>
          <xdr:row>12</xdr:row>
          <xdr:rowOff>28575</xdr:rowOff>
        </xdr:to>
        <xdr:sp macro="" textlink="">
          <xdr:nvSpPr>
            <xdr:cNvPr id="1155" name="Option Button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85725</xdr:colOff>
          <xdr:row>13</xdr:row>
          <xdr:rowOff>38100</xdr:rowOff>
        </xdr:from>
        <xdr:to>
          <xdr:col>11</xdr:col>
          <xdr:colOff>723900</xdr:colOff>
          <xdr:row>13</xdr:row>
          <xdr:rowOff>390525</xdr:rowOff>
        </xdr:to>
        <xdr:sp macro="" textlink="">
          <xdr:nvSpPr>
            <xdr:cNvPr id="1156" name="Group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RATIO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14</xdr:row>
          <xdr:rowOff>57150</xdr:rowOff>
        </xdr:from>
        <xdr:to>
          <xdr:col>11</xdr:col>
          <xdr:colOff>752475</xdr:colOff>
          <xdr:row>14</xdr:row>
          <xdr:rowOff>409575</xdr:rowOff>
        </xdr:to>
        <xdr:sp macro="" textlink="">
          <xdr:nvSpPr>
            <xdr:cNvPr id="1157" name="Group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% SUBV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15</xdr:row>
          <xdr:rowOff>66675</xdr:rowOff>
        </xdr:from>
        <xdr:to>
          <xdr:col>11</xdr:col>
          <xdr:colOff>752475</xdr:colOff>
          <xdr:row>15</xdr:row>
          <xdr:rowOff>419100</xdr:rowOff>
        </xdr:to>
        <xdr:sp macro="" textlink="">
          <xdr:nvSpPr>
            <xdr:cNvPr id="1158" name="Group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%RECETTE PROPRE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771525</xdr:colOff>
          <xdr:row>16</xdr:row>
          <xdr:rowOff>57150</xdr:rowOff>
        </xdr:from>
        <xdr:to>
          <xdr:col>10</xdr:col>
          <xdr:colOff>180975</xdr:colOff>
          <xdr:row>16</xdr:row>
          <xdr:rowOff>371475</xdr:rowOff>
        </xdr:to>
        <xdr:sp macro="" textlink="">
          <xdr:nvSpPr>
            <xdr:cNvPr id="1159" name="Group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SPONSOR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18</xdr:row>
          <xdr:rowOff>9525</xdr:rowOff>
        </xdr:from>
        <xdr:to>
          <xdr:col>11</xdr:col>
          <xdr:colOff>923925</xdr:colOff>
          <xdr:row>18</xdr:row>
          <xdr:rowOff>371475</xdr:rowOff>
        </xdr:to>
        <xdr:sp macro="" textlink="">
          <xdr:nvSpPr>
            <xdr:cNvPr id="1160" name="Group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- 13 ANS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19</xdr:row>
          <xdr:rowOff>57150</xdr:rowOff>
        </xdr:from>
        <xdr:to>
          <xdr:col>11</xdr:col>
          <xdr:colOff>923925</xdr:colOff>
          <xdr:row>19</xdr:row>
          <xdr:rowOff>352425</xdr:rowOff>
        </xdr:to>
        <xdr:sp macro="" textlink="">
          <xdr:nvSpPr>
            <xdr:cNvPr id="1161" name="Group Box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14 / 17 ANS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20</xdr:row>
          <xdr:rowOff>57150</xdr:rowOff>
        </xdr:from>
        <xdr:to>
          <xdr:col>11</xdr:col>
          <xdr:colOff>923925</xdr:colOff>
          <xdr:row>20</xdr:row>
          <xdr:rowOff>352425</xdr:rowOff>
        </xdr:to>
        <xdr:sp macro="" textlink="">
          <xdr:nvSpPr>
            <xdr:cNvPr id="1162" name="Group Box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+ 18 ANS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24</xdr:row>
          <xdr:rowOff>85725</xdr:rowOff>
        </xdr:from>
        <xdr:to>
          <xdr:col>11</xdr:col>
          <xdr:colOff>942975</xdr:colOff>
          <xdr:row>24</xdr:row>
          <xdr:rowOff>352425</xdr:rowOff>
        </xdr:to>
        <xdr:sp macro="" textlink="">
          <xdr:nvSpPr>
            <xdr:cNvPr id="1165" name="Group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brevet d'etat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285750</xdr:colOff>
          <xdr:row>36</xdr:row>
          <xdr:rowOff>85725</xdr:rowOff>
        </xdr:from>
        <xdr:to>
          <xdr:col>11</xdr:col>
          <xdr:colOff>895350</xdr:colOff>
          <xdr:row>36</xdr:row>
          <xdr:rowOff>438150</xdr:rowOff>
        </xdr:to>
        <xdr:sp macro="" textlink="">
          <xdr:nvSpPr>
            <xdr:cNvPr id="1178" name="Group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PARTICIPATIONS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37</xdr:row>
          <xdr:rowOff>66675</xdr:rowOff>
        </xdr:from>
        <xdr:to>
          <xdr:col>11</xdr:col>
          <xdr:colOff>904875</xdr:colOff>
          <xdr:row>37</xdr:row>
          <xdr:rowOff>371475</xdr:rowOff>
        </xdr:to>
        <xdr:sp macro="" textlink="">
          <xdr:nvSpPr>
            <xdr:cNvPr id="1179" name="Group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BOURSIER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39</xdr:row>
          <xdr:rowOff>57150</xdr:rowOff>
        </xdr:from>
        <xdr:to>
          <xdr:col>11</xdr:col>
          <xdr:colOff>704850</xdr:colOff>
          <xdr:row>39</xdr:row>
          <xdr:rowOff>371475</xdr:rowOff>
        </xdr:to>
        <xdr:sp macro="" textlink="">
          <xdr:nvSpPr>
            <xdr:cNvPr id="1181" name="Group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SPORT/SANTE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40</xdr:row>
          <xdr:rowOff>57150</xdr:rowOff>
        </xdr:from>
        <xdr:to>
          <xdr:col>11</xdr:col>
          <xdr:colOff>971550</xdr:colOff>
          <xdr:row>40</xdr:row>
          <xdr:rowOff>371475</xdr:rowOff>
        </xdr:to>
        <xdr:sp macro="" textlink="">
          <xdr:nvSpPr>
            <xdr:cNvPr id="1182" name="Group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EVENEMENT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41</xdr:row>
          <xdr:rowOff>0</xdr:rowOff>
        </xdr:from>
        <xdr:to>
          <xdr:col>11</xdr:col>
          <xdr:colOff>971550</xdr:colOff>
          <xdr:row>41</xdr:row>
          <xdr:rowOff>371475</xdr:rowOff>
        </xdr:to>
        <xdr:sp macro="" textlink="">
          <xdr:nvSpPr>
            <xdr:cNvPr id="1183" name="Group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ENIVIRONNEMENT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847725</xdr:colOff>
          <xdr:row>3</xdr:row>
          <xdr:rowOff>57150</xdr:rowOff>
        </xdr:from>
        <xdr:to>
          <xdr:col>10</xdr:col>
          <xdr:colOff>895350</xdr:colOff>
          <xdr:row>3</xdr:row>
          <xdr:rowOff>361950</xdr:rowOff>
        </xdr:to>
        <xdr:grpSp>
          <xdr:nvGrpSpPr>
            <xdr:cNvPr id="7" name="Groupe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9267825" y="942975"/>
              <a:ext cx="2905125" cy="304800"/>
              <a:chOff x="9267825" y="942975"/>
              <a:chExt cx="2905125" cy="304800"/>
            </a:xfrm>
          </xdr:grpSpPr>
          <xdr:grpSp>
            <xdr:nvGrpSpPr>
              <xdr:cNvPr id="5" name="Groupe 4">
                <a:extLst>
                  <a:ext uri="{FF2B5EF4-FFF2-40B4-BE49-F238E27FC236}">
                    <a16:creationId xmlns:a16="http://schemas.microsoft.com/office/drawing/2014/main" id="{00000000-0008-0000-0000-000005000000}"/>
                  </a:ext>
                </a:extLst>
              </xdr:cNvPr>
              <xdr:cNvGrpSpPr/>
            </xdr:nvGrpSpPr>
            <xdr:grpSpPr>
              <a:xfrm>
                <a:off x="9677400" y="962025"/>
                <a:ext cx="2305050" cy="219075"/>
                <a:chOff x="9677400" y="962025"/>
                <a:chExt cx="2305050" cy="219075"/>
              </a:xfrm>
            </xdr:grpSpPr>
            <xdr:sp macro="" textlink="">
              <xdr:nvSpPr>
                <xdr:cNvPr id="1188" name="Option Button 164" hidden="1">
                  <a:extLst>
                    <a:ext uri="{63B3BB69-23CF-44E3-9099-C40C66FF867C}">
                      <a14:compatExt spid="_x0000_s1188"/>
                    </a:ext>
                    <a:ext uri="{FF2B5EF4-FFF2-40B4-BE49-F238E27FC236}">
                      <a16:creationId xmlns:a16="http://schemas.microsoft.com/office/drawing/2014/main" id="{00000000-0008-0000-0000-0000A4040000}"/>
                    </a:ext>
                  </a:extLst>
                </xdr:cNvPr>
                <xdr:cNvSpPr/>
              </xdr:nvSpPr>
              <xdr:spPr bwMode="auto">
                <a:xfrm>
                  <a:off x="9677400" y="962025"/>
                  <a:ext cx="1104900" cy="2095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Extérieur</a:t>
                  </a:r>
                </a:p>
              </xdr:txBody>
            </xdr:sp>
            <xdr:sp macro="" textlink="">
              <xdr:nvSpPr>
                <xdr:cNvPr id="1189" name="Option Button 165" hidden="1">
                  <a:extLst>
                    <a:ext uri="{63B3BB69-23CF-44E3-9099-C40C66FF867C}">
                      <a14:compatExt spid="_x0000_s1189"/>
                    </a:ext>
                    <a:ext uri="{FF2B5EF4-FFF2-40B4-BE49-F238E27FC236}">
                      <a16:creationId xmlns:a16="http://schemas.microsoft.com/office/drawing/2014/main" id="{00000000-0008-0000-0000-0000A5040000}"/>
                    </a:ext>
                  </a:extLst>
                </xdr:cNvPr>
                <xdr:cNvSpPr/>
              </xdr:nvSpPr>
              <xdr:spPr bwMode="auto">
                <a:xfrm>
                  <a:off x="10877550" y="971550"/>
                  <a:ext cx="1104900" cy="2095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Mont-Dore</a:t>
                  </a:r>
                </a:p>
              </xdr:txBody>
            </xdr:sp>
          </xdr:grpSp>
          <xdr:sp macro="" textlink="">
            <xdr:nvSpPr>
              <xdr:cNvPr id="1190" name="Group Box 166" hidden="1">
                <a:extLst>
                  <a:ext uri="{63B3BB69-23CF-44E3-9099-C40C66FF867C}">
                    <a14:compatExt spid="_x0000_s1190"/>
                  </a:ext>
                  <a:ext uri="{FF2B5EF4-FFF2-40B4-BE49-F238E27FC236}">
                    <a16:creationId xmlns:a16="http://schemas.microsoft.com/office/drawing/2014/main" id="{00000000-0008-0000-0000-0000A6040000}"/>
                  </a:ext>
                </a:extLst>
              </xdr:cNvPr>
              <xdr:cNvSpPr/>
            </xdr:nvSpPr>
            <xdr:spPr bwMode="auto">
              <a:xfrm>
                <a:off x="9267825" y="942975"/>
                <a:ext cx="2905125" cy="3048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Siège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4</xdr:row>
          <xdr:rowOff>47625</xdr:rowOff>
        </xdr:from>
        <xdr:to>
          <xdr:col>10</xdr:col>
          <xdr:colOff>904875</xdr:colOff>
          <xdr:row>4</xdr:row>
          <xdr:rowOff>333375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pSpPr/>
          </xdr:nvGrpSpPr>
          <xdr:grpSpPr>
            <a:xfrm>
              <a:off x="9277350" y="1362075"/>
              <a:ext cx="2905125" cy="285750"/>
              <a:chOff x="9277356" y="1362075"/>
              <a:chExt cx="2905126" cy="285750"/>
            </a:xfrm>
          </xdr:grpSpPr>
          <xdr:grpSp>
            <xdr:nvGrpSpPr>
              <xdr:cNvPr id="6" name="Groupe 5">
                <a:extLst>
                  <a:ext uri="{FF2B5EF4-FFF2-40B4-BE49-F238E27FC236}">
                    <a16:creationId xmlns:a16="http://schemas.microsoft.com/office/drawing/2014/main" id="{00000000-0008-0000-0000-000006000000}"/>
                  </a:ext>
                </a:extLst>
              </xdr:cNvPr>
              <xdr:cNvGrpSpPr/>
            </xdr:nvGrpSpPr>
            <xdr:grpSpPr>
              <a:xfrm>
                <a:off x="9696454" y="1390650"/>
                <a:ext cx="2295518" cy="209550"/>
                <a:chOff x="9696454" y="1390650"/>
                <a:chExt cx="2295518" cy="209550"/>
              </a:xfrm>
            </xdr:grpSpPr>
            <xdr:sp macro="" textlink="">
              <xdr:nvSpPr>
                <xdr:cNvPr id="1191" name="Option Button 167" hidden="1">
                  <a:extLst>
                    <a:ext uri="{63B3BB69-23CF-44E3-9099-C40C66FF867C}">
                      <a14:compatExt spid="_x0000_s1191"/>
                    </a:ext>
                    <a:ext uri="{FF2B5EF4-FFF2-40B4-BE49-F238E27FC236}">
                      <a16:creationId xmlns:a16="http://schemas.microsoft.com/office/drawing/2014/main" id="{00000000-0008-0000-0000-0000A7040000}"/>
                    </a:ext>
                  </a:extLst>
                </xdr:cNvPr>
                <xdr:cNvSpPr/>
              </xdr:nvSpPr>
              <xdr:spPr bwMode="auto">
                <a:xfrm>
                  <a:off x="9696454" y="1390650"/>
                  <a:ext cx="1104901" cy="2095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UNISPORT</a:t>
                  </a:r>
                </a:p>
              </xdr:txBody>
            </xdr:sp>
            <xdr:sp macro="" textlink="">
              <xdr:nvSpPr>
                <xdr:cNvPr id="1192" name="Option Button 168" hidden="1">
                  <a:extLst>
                    <a:ext uri="{63B3BB69-23CF-44E3-9099-C40C66FF867C}">
                      <a14:compatExt spid="_x0000_s1192"/>
                    </a:ext>
                    <a:ext uri="{FF2B5EF4-FFF2-40B4-BE49-F238E27FC236}">
                      <a16:creationId xmlns:a16="http://schemas.microsoft.com/office/drawing/2014/main" id="{00000000-0008-0000-0000-0000A8040000}"/>
                    </a:ext>
                  </a:extLst>
                </xdr:cNvPr>
                <xdr:cNvSpPr/>
              </xdr:nvSpPr>
              <xdr:spPr bwMode="auto">
                <a:xfrm>
                  <a:off x="10887071" y="1390650"/>
                  <a:ext cx="1104901" cy="2095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OMNISPORT</a:t>
                  </a:r>
                </a:p>
              </xdr:txBody>
            </xdr:sp>
          </xdr:grpSp>
          <xdr:sp macro="" textlink="">
            <xdr:nvSpPr>
              <xdr:cNvPr id="1194" name="Group Box 170" hidden="1">
                <a:extLst>
                  <a:ext uri="{63B3BB69-23CF-44E3-9099-C40C66FF867C}">
                    <a14:compatExt spid="_x0000_s1194"/>
                  </a:ext>
                  <a:ext uri="{FF2B5EF4-FFF2-40B4-BE49-F238E27FC236}">
                    <a16:creationId xmlns:a16="http://schemas.microsoft.com/office/drawing/2014/main" id="{00000000-0008-0000-0000-0000AA040000}"/>
                  </a:ext>
                </a:extLst>
              </xdr:cNvPr>
              <xdr:cNvSpPr/>
            </xdr:nvSpPr>
            <xdr:spPr bwMode="auto">
              <a:xfrm>
                <a:off x="9277356" y="1362075"/>
                <a:ext cx="2905126" cy="2857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Statut</a:t>
                </a:r>
              </a:p>
            </xdr:txBody>
          </xdr:sp>
        </xdr:grp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10</xdr:row>
          <xdr:rowOff>47625</xdr:rowOff>
        </xdr:from>
        <xdr:to>
          <xdr:col>10</xdr:col>
          <xdr:colOff>295275</xdr:colOff>
          <xdr:row>10</xdr:row>
          <xdr:rowOff>419100</xdr:rowOff>
        </xdr:to>
        <xdr:sp macro="" textlink="">
          <xdr:nvSpPr>
            <xdr:cNvPr id="1195" name="Group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Actions propres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133349</xdr:colOff>
          <xdr:row>22</xdr:row>
          <xdr:rowOff>85725</xdr:rowOff>
        </xdr:from>
        <xdr:to>
          <xdr:col>11</xdr:col>
          <xdr:colOff>983116</xdr:colOff>
          <xdr:row>22</xdr:row>
          <xdr:rowOff>304793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8553449" y="8772525"/>
              <a:ext cx="4707392" cy="219068"/>
              <a:chOff x="8467724" y="8728071"/>
              <a:chExt cx="4585693" cy="241404"/>
            </a:xfrm>
          </xdr:grpSpPr>
          <xdr:sp macro="" textlink="">
            <xdr:nvSpPr>
              <xdr:cNvPr id="1196" name="Option Button 172" hidden="1">
                <a:extLst>
                  <a:ext uri="{63B3BB69-23CF-44E3-9099-C40C66FF867C}">
                    <a14:compatExt spid="_x0000_s1196"/>
                  </a:ext>
                  <a:ext uri="{FF2B5EF4-FFF2-40B4-BE49-F238E27FC236}">
                    <a16:creationId xmlns:a16="http://schemas.microsoft.com/office/drawing/2014/main" id="{00000000-0008-0000-0000-0000AC040000}"/>
                  </a:ext>
                </a:extLst>
              </xdr:cNvPr>
              <xdr:cNvSpPr/>
            </xdr:nvSpPr>
            <xdr:spPr bwMode="auto">
              <a:xfrm>
                <a:off x="8467724" y="8753475"/>
                <a:ext cx="666317" cy="216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de 1 à 3</a:t>
                </a:r>
              </a:p>
            </xdr:txBody>
          </xdr:sp>
          <xdr:sp macro="" textlink="">
            <xdr:nvSpPr>
              <xdr:cNvPr id="1197" name="Option Button 173" hidden="1">
                <a:extLst>
                  <a:ext uri="{63B3BB69-23CF-44E3-9099-C40C66FF867C}">
                    <a14:compatExt spid="_x0000_s1197"/>
                  </a:ext>
                  <a:ext uri="{FF2B5EF4-FFF2-40B4-BE49-F238E27FC236}">
                    <a16:creationId xmlns:a16="http://schemas.microsoft.com/office/drawing/2014/main" id="{00000000-0008-0000-0000-0000AD040000}"/>
                  </a:ext>
                </a:extLst>
              </xdr:cNvPr>
              <xdr:cNvSpPr/>
            </xdr:nvSpPr>
            <xdr:spPr bwMode="auto">
              <a:xfrm>
                <a:off x="9447569" y="8753475"/>
                <a:ext cx="666317" cy="216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de 4 à 10</a:t>
                </a:r>
              </a:p>
            </xdr:txBody>
          </xdr:sp>
          <xdr:sp macro="" textlink="">
            <xdr:nvSpPr>
              <xdr:cNvPr id="1198" name="Option Button 174" hidden="1">
                <a:extLst>
                  <a:ext uri="{63B3BB69-23CF-44E3-9099-C40C66FF867C}">
                    <a14:compatExt spid="_x0000_s1198"/>
                  </a:ext>
                  <a:ext uri="{FF2B5EF4-FFF2-40B4-BE49-F238E27FC236}">
                    <a16:creationId xmlns:a16="http://schemas.microsoft.com/office/drawing/2014/main" id="{00000000-0008-0000-0000-0000AE040000}"/>
                  </a:ext>
                </a:extLst>
              </xdr:cNvPr>
              <xdr:cNvSpPr/>
            </xdr:nvSpPr>
            <xdr:spPr bwMode="auto">
              <a:xfrm>
                <a:off x="10427413" y="8753475"/>
                <a:ext cx="666317" cy="216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de 11 à 15</a:t>
                </a:r>
              </a:p>
            </xdr:txBody>
          </xdr:sp>
          <xdr:sp macro="" textlink="">
            <xdr:nvSpPr>
              <xdr:cNvPr id="1199" name="Option Button 175" hidden="1">
                <a:extLst>
                  <a:ext uri="{63B3BB69-23CF-44E3-9099-C40C66FF867C}">
                    <a14:compatExt spid="_x0000_s1199"/>
                  </a:ext>
                  <a:ext uri="{FF2B5EF4-FFF2-40B4-BE49-F238E27FC236}">
                    <a16:creationId xmlns:a16="http://schemas.microsoft.com/office/drawing/2014/main" id="{00000000-0008-0000-0000-0000AF040000}"/>
                  </a:ext>
                </a:extLst>
              </xdr:cNvPr>
              <xdr:cNvSpPr/>
            </xdr:nvSpPr>
            <xdr:spPr bwMode="auto">
              <a:xfrm>
                <a:off x="11407257" y="8753475"/>
                <a:ext cx="666317" cy="216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de 16 à 20</a:t>
                </a:r>
              </a:p>
            </xdr:txBody>
          </xdr:sp>
          <xdr:sp macro="" textlink="">
            <xdr:nvSpPr>
              <xdr:cNvPr id="1200" name="Option Button 176" hidden="1">
                <a:extLst>
                  <a:ext uri="{63B3BB69-23CF-44E3-9099-C40C66FF867C}">
                    <a14:compatExt spid="_x0000_s1200"/>
                  </a:ext>
                  <a:ext uri="{FF2B5EF4-FFF2-40B4-BE49-F238E27FC236}">
                    <a16:creationId xmlns:a16="http://schemas.microsoft.com/office/drawing/2014/main" id="{00000000-0008-0000-0000-0000B0040000}"/>
                  </a:ext>
                </a:extLst>
              </xdr:cNvPr>
              <xdr:cNvSpPr/>
            </xdr:nvSpPr>
            <xdr:spPr bwMode="auto">
              <a:xfrm>
                <a:off x="12387100" y="8728071"/>
                <a:ext cx="666317" cy="216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+ de 20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22</xdr:row>
          <xdr:rowOff>9525</xdr:rowOff>
        </xdr:from>
        <xdr:to>
          <xdr:col>12</xdr:col>
          <xdr:colOff>0</xdr:colOff>
          <xdr:row>22</xdr:row>
          <xdr:rowOff>361950</xdr:rowOff>
        </xdr:to>
        <xdr:sp macro="" textlink="">
          <xdr:nvSpPr>
            <xdr:cNvPr id="1201" name="Group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Bénévoles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23</xdr:row>
          <xdr:rowOff>95249</xdr:rowOff>
        </xdr:from>
        <xdr:to>
          <xdr:col>12</xdr:col>
          <xdr:colOff>106200</xdr:colOff>
          <xdr:row>23</xdr:row>
          <xdr:rowOff>311249</xdr:rowOff>
        </xdr:to>
        <xdr:grpSp>
          <xdr:nvGrpSpPr>
            <xdr:cNvPr id="3" name="Group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8562975" y="9163049"/>
              <a:ext cx="4821075" cy="216000"/>
              <a:chOff x="8562975" y="9163049"/>
              <a:chExt cx="4821075" cy="216000"/>
            </a:xfrm>
          </xdr:grpSpPr>
          <xdr:sp macro="" textlink="">
            <xdr:nvSpPr>
              <xdr:cNvPr id="1202" name="Option Button 178" hidden="1">
                <a:extLst>
                  <a:ext uri="{63B3BB69-23CF-44E3-9099-C40C66FF867C}">
                    <a14:compatExt spid="_x0000_s1202"/>
                  </a:ext>
                  <a:ext uri="{FF2B5EF4-FFF2-40B4-BE49-F238E27FC236}">
                    <a16:creationId xmlns:a16="http://schemas.microsoft.com/office/drawing/2014/main" id="{00000000-0008-0000-0000-0000B2040000}"/>
                  </a:ext>
                </a:extLst>
              </xdr:cNvPr>
              <xdr:cNvSpPr/>
            </xdr:nvSpPr>
            <xdr:spPr bwMode="auto">
              <a:xfrm>
                <a:off x="8562975" y="9163049"/>
                <a:ext cx="792000" cy="216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de 1 à 3</a:t>
                </a:r>
              </a:p>
            </xdr:txBody>
          </xdr:sp>
          <xdr:sp macro="" textlink="">
            <xdr:nvSpPr>
              <xdr:cNvPr id="1203" name="Option Button 179" hidden="1">
                <a:extLst>
                  <a:ext uri="{63B3BB69-23CF-44E3-9099-C40C66FF867C}">
                    <a14:compatExt spid="_x0000_s1203"/>
                  </a:ext>
                  <a:ext uri="{FF2B5EF4-FFF2-40B4-BE49-F238E27FC236}">
                    <a16:creationId xmlns:a16="http://schemas.microsoft.com/office/drawing/2014/main" id="{00000000-0008-0000-0000-0000B3040000}"/>
                  </a:ext>
                </a:extLst>
              </xdr:cNvPr>
              <xdr:cNvSpPr/>
            </xdr:nvSpPr>
            <xdr:spPr bwMode="auto">
              <a:xfrm>
                <a:off x="9570244" y="9163049"/>
                <a:ext cx="792000" cy="216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de 4 à 10</a:t>
                </a:r>
              </a:p>
            </xdr:txBody>
          </xdr:sp>
          <xdr:sp macro="" textlink="">
            <xdr:nvSpPr>
              <xdr:cNvPr id="1204" name="Option Button 180" hidden="1">
                <a:extLst>
                  <a:ext uri="{63B3BB69-23CF-44E3-9099-C40C66FF867C}">
                    <a14:compatExt spid="_x0000_s1204"/>
                  </a:ext>
                  <a:ext uri="{FF2B5EF4-FFF2-40B4-BE49-F238E27FC236}">
                    <a16:creationId xmlns:a16="http://schemas.microsoft.com/office/drawing/2014/main" id="{00000000-0008-0000-0000-0000B4040000}"/>
                  </a:ext>
                </a:extLst>
              </xdr:cNvPr>
              <xdr:cNvSpPr/>
            </xdr:nvSpPr>
            <xdr:spPr bwMode="auto">
              <a:xfrm>
                <a:off x="10577513" y="9163049"/>
                <a:ext cx="792000" cy="216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de 11 à 15</a:t>
                </a:r>
              </a:p>
            </xdr:txBody>
          </xdr:sp>
          <xdr:sp macro="" textlink="">
            <xdr:nvSpPr>
              <xdr:cNvPr id="1205" name="Option Button 181" hidden="1">
                <a:extLst>
                  <a:ext uri="{63B3BB69-23CF-44E3-9099-C40C66FF867C}">
                    <a14:compatExt spid="_x0000_s1205"/>
                  </a:ext>
                  <a:ext uri="{FF2B5EF4-FFF2-40B4-BE49-F238E27FC236}">
                    <a16:creationId xmlns:a16="http://schemas.microsoft.com/office/drawing/2014/main" id="{00000000-0008-0000-0000-0000B5040000}"/>
                  </a:ext>
                </a:extLst>
              </xdr:cNvPr>
              <xdr:cNvSpPr/>
            </xdr:nvSpPr>
            <xdr:spPr bwMode="auto">
              <a:xfrm>
                <a:off x="11584782" y="9163049"/>
                <a:ext cx="792000" cy="216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de 16 à 20</a:t>
                </a:r>
              </a:p>
            </xdr:txBody>
          </xdr:sp>
          <xdr:sp macro="" textlink="">
            <xdr:nvSpPr>
              <xdr:cNvPr id="1206" name="Option Button 182" hidden="1">
                <a:extLst>
                  <a:ext uri="{63B3BB69-23CF-44E3-9099-C40C66FF867C}">
                    <a14:compatExt spid="_x0000_s1206"/>
                  </a:ext>
                  <a:ext uri="{FF2B5EF4-FFF2-40B4-BE49-F238E27FC236}">
                    <a16:creationId xmlns:a16="http://schemas.microsoft.com/office/drawing/2014/main" id="{00000000-0008-0000-0000-0000B6040000}"/>
                  </a:ext>
                </a:extLst>
              </xdr:cNvPr>
              <xdr:cNvSpPr/>
            </xdr:nvSpPr>
            <xdr:spPr bwMode="auto">
              <a:xfrm>
                <a:off x="12592050" y="9163049"/>
                <a:ext cx="792000" cy="216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+ de 20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23</xdr:row>
          <xdr:rowOff>47625</xdr:rowOff>
        </xdr:from>
        <xdr:to>
          <xdr:col>11</xdr:col>
          <xdr:colOff>952500</xdr:colOff>
          <xdr:row>23</xdr:row>
          <xdr:rowOff>361950</xdr:rowOff>
        </xdr:to>
        <xdr:sp macro="" textlink="">
          <xdr:nvSpPr>
            <xdr:cNvPr id="1207" name="Group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Initiateurs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628650</xdr:colOff>
          <xdr:row>25</xdr:row>
          <xdr:rowOff>57150</xdr:rowOff>
        </xdr:from>
        <xdr:to>
          <xdr:col>11</xdr:col>
          <xdr:colOff>471225</xdr:colOff>
          <xdr:row>25</xdr:row>
          <xdr:rowOff>237150</xdr:rowOff>
        </xdr:to>
        <xdr:grpSp>
          <xdr:nvGrpSpPr>
            <xdr:cNvPr id="9" name="Groupe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GrpSpPr/>
          </xdr:nvGrpSpPr>
          <xdr:grpSpPr>
            <a:xfrm>
              <a:off x="9048750" y="9886950"/>
              <a:ext cx="3700200" cy="180000"/>
              <a:chOff x="9048750" y="9886950"/>
              <a:chExt cx="3700200" cy="180000"/>
            </a:xfrm>
          </xdr:grpSpPr>
          <xdr:sp macro="" textlink="">
            <xdr:nvSpPr>
              <xdr:cNvPr id="1208" name="Option Button 184" hidden="1">
                <a:extLst>
                  <a:ext uri="{63B3BB69-23CF-44E3-9099-C40C66FF867C}">
                    <a14:compatExt spid="_x0000_s1208"/>
                  </a:ext>
                  <a:ext uri="{FF2B5EF4-FFF2-40B4-BE49-F238E27FC236}">
                    <a16:creationId xmlns:a16="http://schemas.microsoft.com/office/drawing/2014/main" id="{00000000-0008-0000-0000-0000B8040000}"/>
                  </a:ext>
                </a:extLst>
              </xdr:cNvPr>
              <xdr:cNvSpPr/>
            </xdr:nvSpPr>
            <xdr:spPr bwMode="auto">
              <a:xfrm>
                <a:off x="9048750" y="9886950"/>
                <a:ext cx="57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 à 2</a:t>
                </a:r>
              </a:p>
            </xdr:txBody>
          </xdr:sp>
          <xdr:sp macro="" textlink="">
            <xdr:nvSpPr>
              <xdr:cNvPr id="1209" name="Option Button 185" hidden="1">
                <a:extLst>
                  <a:ext uri="{63B3BB69-23CF-44E3-9099-C40C66FF867C}">
                    <a14:compatExt spid="_x0000_s1209"/>
                  </a:ext>
                  <a:ext uri="{FF2B5EF4-FFF2-40B4-BE49-F238E27FC236}">
                    <a16:creationId xmlns:a16="http://schemas.microsoft.com/office/drawing/2014/main" id="{00000000-0008-0000-0000-0000B9040000}"/>
                  </a:ext>
                </a:extLst>
              </xdr:cNvPr>
              <xdr:cNvSpPr/>
            </xdr:nvSpPr>
            <xdr:spPr bwMode="auto">
              <a:xfrm>
                <a:off x="10610850" y="9886950"/>
                <a:ext cx="57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 à 4</a:t>
                </a:r>
              </a:p>
            </xdr:txBody>
          </xdr:sp>
          <xdr:sp macro="" textlink="">
            <xdr:nvSpPr>
              <xdr:cNvPr id="1210" name="Option Button 186" hidden="1">
                <a:extLst>
                  <a:ext uri="{63B3BB69-23CF-44E3-9099-C40C66FF867C}">
                    <a14:compatExt spid="_x0000_s1210"/>
                  </a:ext>
                  <a:ext uri="{FF2B5EF4-FFF2-40B4-BE49-F238E27FC236}">
                    <a16:creationId xmlns:a16="http://schemas.microsoft.com/office/drawing/2014/main" id="{00000000-0008-0000-0000-0000BA040000}"/>
                  </a:ext>
                </a:extLst>
              </xdr:cNvPr>
              <xdr:cNvSpPr/>
            </xdr:nvSpPr>
            <xdr:spPr bwMode="auto">
              <a:xfrm>
                <a:off x="12172950" y="9886950"/>
                <a:ext cx="57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 et +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25</xdr:row>
          <xdr:rowOff>28575</xdr:rowOff>
        </xdr:from>
        <xdr:to>
          <xdr:col>11</xdr:col>
          <xdr:colOff>914400</xdr:colOff>
          <xdr:row>25</xdr:row>
          <xdr:rowOff>314325</xdr:rowOff>
        </xdr:to>
        <xdr:sp macro="" textlink="">
          <xdr:nvSpPr>
            <xdr:cNvPr id="1211" name="Group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Salariés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628650</xdr:colOff>
          <xdr:row>26</xdr:row>
          <xdr:rowOff>85725</xdr:rowOff>
        </xdr:from>
        <xdr:to>
          <xdr:col>11</xdr:col>
          <xdr:colOff>634275</xdr:colOff>
          <xdr:row>26</xdr:row>
          <xdr:rowOff>295275</xdr:rowOff>
        </xdr:to>
        <xdr:grpSp>
          <xdr:nvGrpSpPr>
            <xdr:cNvPr id="10" name="Group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pSpPr/>
          </xdr:nvGrpSpPr>
          <xdr:grpSpPr>
            <a:xfrm>
              <a:off x="9048750" y="10296525"/>
              <a:ext cx="3863250" cy="209550"/>
              <a:chOff x="9048750" y="10296525"/>
              <a:chExt cx="3863250" cy="209550"/>
            </a:xfrm>
          </xdr:grpSpPr>
          <xdr:sp macro="" textlink="">
            <xdr:nvSpPr>
              <xdr:cNvPr id="1213" name="Option Button 189" hidden="1">
                <a:extLst>
                  <a:ext uri="{63B3BB69-23CF-44E3-9099-C40C66FF867C}">
                    <a14:compatExt spid="_x0000_s1213"/>
                  </a:ext>
                  <a:ext uri="{FF2B5EF4-FFF2-40B4-BE49-F238E27FC236}">
                    <a16:creationId xmlns:a16="http://schemas.microsoft.com/office/drawing/2014/main" id="{00000000-0008-0000-0000-0000BD040000}"/>
                  </a:ext>
                </a:extLst>
              </xdr:cNvPr>
              <xdr:cNvSpPr/>
            </xdr:nvSpPr>
            <xdr:spPr bwMode="auto">
              <a:xfrm>
                <a:off x="9048750" y="10296525"/>
                <a:ext cx="7200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 à 2</a:t>
                </a:r>
              </a:p>
            </xdr:txBody>
          </xdr:sp>
          <xdr:sp macro="" textlink="">
            <xdr:nvSpPr>
              <xdr:cNvPr id="1214" name="Option Button 190" hidden="1">
                <a:extLst>
                  <a:ext uri="{63B3BB69-23CF-44E3-9099-C40C66FF867C}">
                    <a14:compatExt spid="_x0000_s1214"/>
                  </a:ext>
                  <a:ext uri="{FF2B5EF4-FFF2-40B4-BE49-F238E27FC236}">
                    <a16:creationId xmlns:a16="http://schemas.microsoft.com/office/drawing/2014/main" id="{00000000-0008-0000-0000-0000BE040000}"/>
                  </a:ext>
                </a:extLst>
              </xdr:cNvPr>
              <xdr:cNvSpPr/>
            </xdr:nvSpPr>
            <xdr:spPr bwMode="auto">
              <a:xfrm>
                <a:off x="10620375" y="10296525"/>
                <a:ext cx="7200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 à 4</a:t>
                </a:r>
              </a:p>
            </xdr:txBody>
          </xdr:sp>
          <xdr:sp macro="" textlink="">
            <xdr:nvSpPr>
              <xdr:cNvPr id="1215" name="Option Button 191" hidden="1">
                <a:extLst>
                  <a:ext uri="{63B3BB69-23CF-44E3-9099-C40C66FF867C}">
                    <a14:compatExt spid="_x0000_s1215"/>
                  </a:ext>
                  <a:ext uri="{FF2B5EF4-FFF2-40B4-BE49-F238E27FC236}">
                    <a16:creationId xmlns:a16="http://schemas.microsoft.com/office/drawing/2014/main" id="{00000000-0008-0000-0000-0000BF040000}"/>
                  </a:ext>
                </a:extLst>
              </xdr:cNvPr>
              <xdr:cNvSpPr/>
            </xdr:nvSpPr>
            <xdr:spPr bwMode="auto">
              <a:xfrm>
                <a:off x="12192000" y="10296525"/>
                <a:ext cx="7200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 et +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26</xdr:row>
          <xdr:rowOff>76200</xdr:rowOff>
        </xdr:from>
        <xdr:to>
          <xdr:col>11</xdr:col>
          <xdr:colOff>904875</xdr:colOff>
          <xdr:row>26</xdr:row>
          <xdr:rowOff>323850</xdr:rowOff>
        </xdr:to>
        <xdr:sp macro="" textlink="">
          <xdr:nvSpPr>
            <xdr:cNvPr id="1216" name="Group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Entrainements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638174</xdr:colOff>
          <xdr:row>27</xdr:row>
          <xdr:rowOff>104775</xdr:rowOff>
        </xdr:from>
        <xdr:to>
          <xdr:col>11</xdr:col>
          <xdr:colOff>685798</xdr:colOff>
          <xdr:row>27</xdr:row>
          <xdr:rowOff>314325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9058274" y="10744200"/>
              <a:ext cx="3905249" cy="209550"/>
              <a:chOff x="8964959" y="10744200"/>
              <a:chExt cx="3073499" cy="209550"/>
            </a:xfrm>
          </xdr:grpSpPr>
          <xdr:sp macro="" textlink="">
            <xdr:nvSpPr>
              <xdr:cNvPr id="1217" name="Option Button 193" hidden="1">
                <a:extLst>
                  <a:ext uri="{63B3BB69-23CF-44E3-9099-C40C66FF867C}">
                    <a14:compatExt spid="_x0000_s1217"/>
                  </a:ext>
                  <a:ext uri="{FF2B5EF4-FFF2-40B4-BE49-F238E27FC236}">
                    <a16:creationId xmlns:a16="http://schemas.microsoft.com/office/drawing/2014/main" id="{00000000-0008-0000-0000-0000C1040000}"/>
                  </a:ext>
                </a:extLst>
              </xdr:cNvPr>
              <xdr:cNvSpPr/>
            </xdr:nvSpPr>
            <xdr:spPr bwMode="auto">
              <a:xfrm>
                <a:off x="8964959" y="10744200"/>
                <a:ext cx="5760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 à 3</a:t>
                </a:r>
              </a:p>
            </xdr:txBody>
          </xdr:sp>
          <xdr:sp macro="" textlink="">
            <xdr:nvSpPr>
              <xdr:cNvPr id="1218" name="Option Button 194" hidden="1">
                <a:extLst>
                  <a:ext uri="{63B3BB69-23CF-44E3-9099-C40C66FF867C}">
                    <a14:compatExt spid="_x0000_s1218"/>
                  </a:ext>
                  <a:ext uri="{FF2B5EF4-FFF2-40B4-BE49-F238E27FC236}">
                    <a16:creationId xmlns:a16="http://schemas.microsoft.com/office/drawing/2014/main" id="{00000000-0008-0000-0000-0000C2040000}"/>
                  </a:ext>
                </a:extLst>
              </xdr:cNvPr>
              <xdr:cNvSpPr/>
            </xdr:nvSpPr>
            <xdr:spPr bwMode="auto">
              <a:xfrm>
                <a:off x="10213707" y="10744200"/>
                <a:ext cx="5760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 à 6</a:t>
                </a:r>
              </a:p>
            </xdr:txBody>
          </xdr:sp>
          <xdr:sp macro="" textlink="">
            <xdr:nvSpPr>
              <xdr:cNvPr id="1219" name="Option Button 195" hidden="1">
                <a:extLst>
                  <a:ext uri="{63B3BB69-23CF-44E3-9099-C40C66FF867C}">
                    <a14:compatExt spid="_x0000_s1219"/>
                  </a:ext>
                  <a:ext uri="{FF2B5EF4-FFF2-40B4-BE49-F238E27FC236}">
                    <a16:creationId xmlns:a16="http://schemas.microsoft.com/office/drawing/2014/main" id="{00000000-0008-0000-0000-0000C3040000}"/>
                  </a:ext>
                </a:extLst>
              </xdr:cNvPr>
              <xdr:cNvSpPr/>
            </xdr:nvSpPr>
            <xdr:spPr bwMode="auto">
              <a:xfrm>
                <a:off x="11462458" y="10744200"/>
                <a:ext cx="5760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 et +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27</xdr:row>
          <xdr:rowOff>76200</xdr:rowOff>
        </xdr:from>
        <xdr:to>
          <xdr:col>11</xdr:col>
          <xdr:colOff>895350</xdr:colOff>
          <xdr:row>27</xdr:row>
          <xdr:rowOff>361950</xdr:rowOff>
        </xdr:to>
        <xdr:sp macro="" textlink="">
          <xdr:nvSpPr>
            <xdr:cNvPr id="1220" name="Group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Compète dom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638175</xdr:colOff>
          <xdr:row>28</xdr:row>
          <xdr:rowOff>104775</xdr:rowOff>
        </xdr:from>
        <xdr:to>
          <xdr:col>11</xdr:col>
          <xdr:colOff>609600</xdr:colOff>
          <xdr:row>28</xdr:row>
          <xdr:rowOff>314325</xdr:rowOff>
        </xdr:to>
        <xdr:grpSp>
          <xdr:nvGrpSpPr>
            <xdr:cNvPr id="12" name="Groupe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GrpSpPr/>
          </xdr:nvGrpSpPr>
          <xdr:grpSpPr>
            <a:xfrm>
              <a:off x="9058275" y="11172825"/>
              <a:ext cx="3829050" cy="209550"/>
              <a:chOff x="9114273" y="11172825"/>
              <a:chExt cx="3101474" cy="209550"/>
            </a:xfrm>
          </xdr:grpSpPr>
          <xdr:sp macro="" textlink="">
            <xdr:nvSpPr>
              <xdr:cNvPr id="1221" name="Option Button 197" hidden="1">
                <a:extLst>
                  <a:ext uri="{63B3BB69-23CF-44E3-9099-C40C66FF867C}">
                    <a14:compatExt spid="_x0000_s1221"/>
                  </a:ext>
                  <a:ext uri="{FF2B5EF4-FFF2-40B4-BE49-F238E27FC236}">
                    <a16:creationId xmlns:a16="http://schemas.microsoft.com/office/drawing/2014/main" id="{00000000-0008-0000-0000-0000C5040000}"/>
                  </a:ext>
                </a:extLst>
              </xdr:cNvPr>
              <xdr:cNvSpPr/>
            </xdr:nvSpPr>
            <xdr:spPr bwMode="auto">
              <a:xfrm>
                <a:off x="9114273" y="11172825"/>
                <a:ext cx="5400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 à 3</a:t>
                </a:r>
              </a:p>
            </xdr:txBody>
          </xdr:sp>
          <xdr:sp macro="" textlink="">
            <xdr:nvSpPr>
              <xdr:cNvPr id="1222" name="Option Button 198" hidden="1">
                <a:extLst>
                  <a:ext uri="{63B3BB69-23CF-44E3-9099-C40C66FF867C}">
                    <a14:compatExt spid="_x0000_s1222"/>
                  </a:ext>
                  <a:ext uri="{FF2B5EF4-FFF2-40B4-BE49-F238E27FC236}">
                    <a16:creationId xmlns:a16="http://schemas.microsoft.com/office/drawing/2014/main" id="{00000000-0008-0000-0000-0000C6040000}"/>
                  </a:ext>
                </a:extLst>
              </xdr:cNvPr>
              <xdr:cNvSpPr/>
            </xdr:nvSpPr>
            <xdr:spPr bwMode="auto">
              <a:xfrm>
                <a:off x="10395012" y="11172825"/>
                <a:ext cx="5400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 à 6</a:t>
                </a:r>
              </a:p>
            </xdr:txBody>
          </xdr:sp>
          <xdr:sp macro="" textlink="">
            <xdr:nvSpPr>
              <xdr:cNvPr id="1223" name="Option Button 199" hidden="1">
                <a:extLst>
                  <a:ext uri="{63B3BB69-23CF-44E3-9099-C40C66FF867C}">
                    <a14:compatExt spid="_x0000_s1223"/>
                  </a:ext>
                  <a:ext uri="{FF2B5EF4-FFF2-40B4-BE49-F238E27FC236}">
                    <a16:creationId xmlns:a16="http://schemas.microsoft.com/office/drawing/2014/main" id="{00000000-0008-0000-0000-0000C7040000}"/>
                  </a:ext>
                </a:extLst>
              </xdr:cNvPr>
              <xdr:cNvSpPr/>
            </xdr:nvSpPr>
            <xdr:spPr bwMode="auto">
              <a:xfrm>
                <a:off x="11675747" y="11172825"/>
                <a:ext cx="5400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 et +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28</xdr:row>
          <xdr:rowOff>76200</xdr:rowOff>
        </xdr:from>
        <xdr:to>
          <xdr:col>11</xdr:col>
          <xdr:colOff>895350</xdr:colOff>
          <xdr:row>28</xdr:row>
          <xdr:rowOff>381000</xdr:rowOff>
        </xdr:to>
        <xdr:sp macro="" textlink="">
          <xdr:nvSpPr>
            <xdr:cNvPr id="1224" name="Group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Compète ext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809625</xdr:colOff>
          <xdr:row>29</xdr:row>
          <xdr:rowOff>123825</xdr:rowOff>
        </xdr:from>
        <xdr:to>
          <xdr:col>11</xdr:col>
          <xdr:colOff>914400</xdr:colOff>
          <xdr:row>29</xdr:row>
          <xdr:rowOff>352425</xdr:rowOff>
        </xdr:to>
        <xdr:grpSp>
          <xdr:nvGrpSpPr>
            <xdr:cNvPr id="15" name="Groupe 14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GrpSpPr/>
          </xdr:nvGrpSpPr>
          <xdr:grpSpPr>
            <a:xfrm>
              <a:off x="9229725" y="11620500"/>
              <a:ext cx="3962400" cy="228600"/>
              <a:chOff x="8715375" y="11572875"/>
              <a:chExt cx="3962400" cy="228600"/>
            </a:xfrm>
          </xdr:grpSpPr>
          <xdr:sp macro="" textlink="">
            <xdr:nvSpPr>
              <xdr:cNvPr id="1237" name="Option Button 213" hidden="1">
                <a:extLst>
                  <a:ext uri="{63B3BB69-23CF-44E3-9099-C40C66FF867C}">
                    <a14:compatExt spid="_x0000_s1237"/>
                  </a:ext>
                  <a:ext uri="{FF2B5EF4-FFF2-40B4-BE49-F238E27FC236}">
                    <a16:creationId xmlns:a16="http://schemas.microsoft.com/office/drawing/2014/main" id="{00000000-0008-0000-0000-0000D5040000}"/>
                  </a:ext>
                </a:extLst>
              </xdr:cNvPr>
              <xdr:cNvSpPr/>
            </xdr:nvSpPr>
            <xdr:spPr bwMode="auto">
              <a:xfrm>
                <a:off x="8715375" y="11591925"/>
                <a:ext cx="11049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-50000XPF/an</a:t>
                </a:r>
              </a:p>
            </xdr:txBody>
          </xdr:sp>
          <xdr:sp macro="" textlink="">
            <xdr:nvSpPr>
              <xdr:cNvPr id="1238" name="Option Button 214" hidden="1">
                <a:extLst>
                  <a:ext uri="{63B3BB69-23CF-44E3-9099-C40C66FF867C}">
                    <a14:compatExt spid="_x0000_s1238"/>
                  </a:ext>
                  <a:ext uri="{FF2B5EF4-FFF2-40B4-BE49-F238E27FC236}">
                    <a16:creationId xmlns:a16="http://schemas.microsoft.com/office/drawing/2014/main" id="{00000000-0008-0000-0000-0000D6040000}"/>
                  </a:ext>
                </a:extLst>
              </xdr:cNvPr>
              <xdr:cNvSpPr/>
            </xdr:nvSpPr>
            <xdr:spPr bwMode="auto">
              <a:xfrm>
                <a:off x="10115550" y="11582400"/>
                <a:ext cx="11049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50000-100000XPF/an</a:t>
                </a:r>
              </a:p>
            </xdr:txBody>
          </xdr:sp>
          <xdr:sp macro="" textlink="">
            <xdr:nvSpPr>
              <xdr:cNvPr id="1239" name="Option Button 215" hidden="1">
                <a:extLst>
                  <a:ext uri="{63B3BB69-23CF-44E3-9099-C40C66FF867C}">
                    <a14:compatExt spid="_x0000_s1239"/>
                  </a:ext>
                  <a:ext uri="{FF2B5EF4-FFF2-40B4-BE49-F238E27FC236}">
                    <a16:creationId xmlns:a16="http://schemas.microsoft.com/office/drawing/2014/main" id="{00000000-0008-0000-0000-0000D7040000}"/>
                  </a:ext>
                </a:extLst>
              </xdr:cNvPr>
              <xdr:cNvSpPr/>
            </xdr:nvSpPr>
            <xdr:spPr bwMode="auto">
              <a:xfrm>
                <a:off x="11572875" y="11572875"/>
                <a:ext cx="110490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+ de 100000XPF/an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161925</xdr:colOff>
          <xdr:row>29</xdr:row>
          <xdr:rowOff>57150</xdr:rowOff>
        </xdr:from>
        <xdr:to>
          <xdr:col>11</xdr:col>
          <xdr:colOff>981075</xdr:colOff>
          <xdr:row>29</xdr:row>
          <xdr:rowOff>361950</xdr:rowOff>
        </xdr:to>
        <xdr:sp macro="" textlink="">
          <xdr:nvSpPr>
            <xdr:cNvPr id="1241" name="Group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Transport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114304</xdr:colOff>
          <xdr:row>31</xdr:row>
          <xdr:rowOff>80962</xdr:rowOff>
        </xdr:from>
        <xdr:to>
          <xdr:col>11</xdr:col>
          <xdr:colOff>705194</xdr:colOff>
          <xdr:row>31</xdr:row>
          <xdr:rowOff>260962</xdr:rowOff>
        </xdr:to>
        <xdr:grpSp>
          <xdr:nvGrpSpPr>
            <xdr:cNvPr id="13" name="Groupe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GrpSpPr/>
          </xdr:nvGrpSpPr>
          <xdr:grpSpPr>
            <a:xfrm>
              <a:off x="8534404" y="12387262"/>
              <a:ext cx="4448515" cy="180000"/>
              <a:chOff x="8534397" y="12387262"/>
              <a:chExt cx="3717885" cy="180000"/>
            </a:xfrm>
          </xdr:grpSpPr>
          <xdr:sp macro="" textlink="">
            <xdr:nvSpPr>
              <xdr:cNvPr id="1243" name="Option Button 219" hidden="1">
                <a:extLst>
                  <a:ext uri="{63B3BB69-23CF-44E3-9099-C40C66FF867C}">
                    <a14:compatExt spid="_x0000_s1243"/>
                  </a:ext>
                  <a:ext uri="{FF2B5EF4-FFF2-40B4-BE49-F238E27FC236}">
                    <a16:creationId xmlns:a16="http://schemas.microsoft.com/office/drawing/2014/main" id="{00000000-0008-0000-0000-0000DB040000}"/>
                  </a:ext>
                </a:extLst>
              </xdr:cNvPr>
              <xdr:cNvSpPr/>
            </xdr:nvSpPr>
            <xdr:spPr bwMode="auto">
              <a:xfrm>
                <a:off x="8534397" y="12387262"/>
                <a:ext cx="421222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</a:t>
                </a:r>
              </a:p>
            </xdr:txBody>
          </xdr:sp>
          <xdr:sp macro="" textlink="">
            <xdr:nvSpPr>
              <xdr:cNvPr id="1244" name="Option Button 220" hidden="1">
                <a:extLst>
                  <a:ext uri="{63B3BB69-23CF-44E3-9099-C40C66FF867C}">
                    <a14:compatExt spid="_x0000_s1244"/>
                  </a:ext>
                  <a:ext uri="{FF2B5EF4-FFF2-40B4-BE49-F238E27FC236}">
                    <a16:creationId xmlns:a16="http://schemas.microsoft.com/office/drawing/2014/main" id="{00000000-0008-0000-0000-0000DC040000}"/>
                  </a:ext>
                </a:extLst>
              </xdr:cNvPr>
              <xdr:cNvSpPr/>
            </xdr:nvSpPr>
            <xdr:spPr bwMode="auto">
              <a:xfrm>
                <a:off x="9358563" y="12387262"/>
                <a:ext cx="421222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</a:t>
                </a:r>
              </a:p>
            </xdr:txBody>
          </xdr:sp>
          <xdr:sp macro="" textlink="">
            <xdr:nvSpPr>
              <xdr:cNvPr id="1245" name="Option Button 221" hidden="1">
                <a:extLst>
                  <a:ext uri="{63B3BB69-23CF-44E3-9099-C40C66FF867C}">
                    <a14:compatExt spid="_x0000_s1245"/>
                  </a:ext>
                  <a:ext uri="{FF2B5EF4-FFF2-40B4-BE49-F238E27FC236}">
                    <a16:creationId xmlns:a16="http://schemas.microsoft.com/office/drawing/2014/main" id="{00000000-0008-0000-0000-0000DD040000}"/>
                  </a:ext>
                </a:extLst>
              </xdr:cNvPr>
              <xdr:cNvSpPr/>
            </xdr:nvSpPr>
            <xdr:spPr bwMode="auto">
              <a:xfrm>
                <a:off x="10182729" y="12387262"/>
                <a:ext cx="421222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</a:t>
                </a:r>
              </a:p>
            </xdr:txBody>
          </xdr:sp>
          <xdr:sp macro="" textlink="">
            <xdr:nvSpPr>
              <xdr:cNvPr id="1246" name="Option Button 222" hidden="1">
                <a:extLst>
                  <a:ext uri="{63B3BB69-23CF-44E3-9099-C40C66FF867C}">
                    <a14:compatExt spid="_x0000_s1246"/>
                  </a:ext>
                  <a:ext uri="{FF2B5EF4-FFF2-40B4-BE49-F238E27FC236}">
                    <a16:creationId xmlns:a16="http://schemas.microsoft.com/office/drawing/2014/main" id="{00000000-0008-0000-0000-0000DE040000}"/>
                  </a:ext>
                </a:extLst>
              </xdr:cNvPr>
              <xdr:cNvSpPr/>
            </xdr:nvSpPr>
            <xdr:spPr bwMode="auto">
              <a:xfrm>
                <a:off x="11006894" y="12387262"/>
                <a:ext cx="421222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</a:t>
                </a:r>
              </a:p>
            </xdr:txBody>
          </xdr:sp>
          <xdr:sp macro="" textlink="">
            <xdr:nvSpPr>
              <xdr:cNvPr id="1247" name="Option Button 223" hidden="1">
                <a:extLst>
                  <a:ext uri="{63B3BB69-23CF-44E3-9099-C40C66FF867C}">
                    <a14:compatExt spid="_x0000_s1247"/>
                  </a:ext>
                  <a:ext uri="{FF2B5EF4-FFF2-40B4-BE49-F238E27FC236}">
                    <a16:creationId xmlns:a16="http://schemas.microsoft.com/office/drawing/2014/main" id="{00000000-0008-0000-0000-0000DF040000}"/>
                  </a:ext>
                </a:extLst>
              </xdr:cNvPr>
              <xdr:cNvSpPr/>
            </xdr:nvSpPr>
            <xdr:spPr bwMode="auto">
              <a:xfrm>
                <a:off x="11831060" y="12387262"/>
                <a:ext cx="421222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104775</xdr:colOff>
          <xdr:row>31</xdr:row>
          <xdr:rowOff>66675</xdr:rowOff>
        </xdr:from>
        <xdr:to>
          <xdr:col>11</xdr:col>
          <xdr:colOff>895350</xdr:colOff>
          <xdr:row>31</xdr:row>
          <xdr:rowOff>314325</xdr:rowOff>
        </xdr:to>
        <xdr:sp macro="" textlink="">
          <xdr:nvSpPr>
            <xdr:cNvPr id="1248" name="Group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Provinciaux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752480</xdr:colOff>
          <xdr:row>33</xdr:row>
          <xdr:rowOff>80962</xdr:rowOff>
        </xdr:from>
        <xdr:to>
          <xdr:col>11</xdr:col>
          <xdr:colOff>376718</xdr:colOff>
          <xdr:row>33</xdr:row>
          <xdr:rowOff>260962</xdr:rowOff>
        </xdr:to>
        <xdr:grpSp>
          <xdr:nvGrpSpPr>
            <xdr:cNvPr id="18" name="Groupe 17">
              <a:extLst>
                <a:ext uri="{FF2B5EF4-FFF2-40B4-BE49-F238E27FC236}">
                  <a16:creationId xmlns:a16="http://schemas.microsoft.com/office/drawing/2014/main" id="{9222218A-8214-4043-BCF3-AF4CF57DDC99}"/>
                </a:ext>
              </a:extLst>
            </xdr:cNvPr>
            <xdr:cNvGrpSpPr/>
          </xdr:nvGrpSpPr>
          <xdr:grpSpPr>
            <a:xfrm>
              <a:off x="9172580" y="13149262"/>
              <a:ext cx="3481863" cy="180000"/>
              <a:chOff x="9404571" y="13149262"/>
              <a:chExt cx="2902728" cy="180000"/>
            </a:xfrm>
          </xdr:grpSpPr>
          <xdr:sp macro="" textlink="">
            <xdr:nvSpPr>
              <xdr:cNvPr id="1271" name="Option Button 247" hidden="1">
                <a:extLst>
                  <a:ext uri="{63B3BB69-23CF-44E3-9099-C40C66FF867C}">
                    <a14:compatExt spid="_x0000_s1271"/>
                  </a:ext>
                  <a:ext uri="{FF2B5EF4-FFF2-40B4-BE49-F238E27FC236}">
                    <a16:creationId xmlns:a16="http://schemas.microsoft.com/office/drawing/2014/main" id="{00000000-0008-0000-0000-0000F7040000}"/>
                  </a:ext>
                </a:extLst>
              </xdr:cNvPr>
              <xdr:cNvSpPr/>
            </xdr:nvSpPr>
            <xdr:spPr bwMode="auto">
              <a:xfrm>
                <a:off x="9404571" y="13149262"/>
                <a:ext cx="450182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</a:t>
                </a:r>
              </a:p>
            </xdr:txBody>
          </xdr:sp>
          <xdr:sp macro="" textlink="">
            <xdr:nvSpPr>
              <xdr:cNvPr id="1272" name="Option Button 248" hidden="1">
                <a:extLst>
                  <a:ext uri="{63B3BB69-23CF-44E3-9099-C40C66FF867C}">
                    <a14:compatExt spid="_x0000_s1272"/>
                  </a:ext>
                  <a:ext uri="{FF2B5EF4-FFF2-40B4-BE49-F238E27FC236}">
                    <a16:creationId xmlns:a16="http://schemas.microsoft.com/office/drawing/2014/main" id="{00000000-0008-0000-0000-0000F8040000}"/>
                  </a:ext>
                </a:extLst>
              </xdr:cNvPr>
              <xdr:cNvSpPr/>
            </xdr:nvSpPr>
            <xdr:spPr bwMode="auto">
              <a:xfrm>
                <a:off x="10630844" y="13149262"/>
                <a:ext cx="450182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</a:t>
                </a:r>
              </a:p>
            </xdr:txBody>
          </xdr:sp>
          <xdr:sp macro="" textlink="">
            <xdr:nvSpPr>
              <xdr:cNvPr id="1273" name="Option Button 249" hidden="1">
                <a:extLst>
                  <a:ext uri="{63B3BB69-23CF-44E3-9099-C40C66FF867C}">
                    <a14:compatExt spid="_x0000_s1273"/>
                  </a:ext>
                  <a:ext uri="{FF2B5EF4-FFF2-40B4-BE49-F238E27FC236}">
                    <a16:creationId xmlns:a16="http://schemas.microsoft.com/office/drawing/2014/main" id="{00000000-0008-0000-0000-0000F9040000}"/>
                  </a:ext>
                </a:extLst>
              </xdr:cNvPr>
              <xdr:cNvSpPr/>
            </xdr:nvSpPr>
            <xdr:spPr bwMode="auto">
              <a:xfrm>
                <a:off x="11857117" y="13149262"/>
                <a:ext cx="450182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33</xdr:row>
          <xdr:rowOff>0</xdr:rowOff>
        </xdr:from>
        <xdr:to>
          <xdr:col>11</xdr:col>
          <xdr:colOff>990600</xdr:colOff>
          <xdr:row>33</xdr:row>
          <xdr:rowOff>371475</xdr:rowOff>
        </xdr:to>
        <xdr:sp macro="" textlink="">
          <xdr:nvSpPr>
            <xdr:cNvPr id="1274" name="Group Box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250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762003</xdr:colOff>
          <xdr:row>34</xdr:row>
          <xdr:rowOff>88946</xdr:rowOff>
        </xdr:from>
        <xdr:to>
          <xdr:col>11</xdr:col>
          <xdr:colOff>838203</xdr:colOff>
          <xdr:row>34</xdr:row>
          <xdr:rowOff>320615</xdr:rowOff>
        </xdr:to>
        <xdr:grpSp>
          <xdr:nvGrpSpPr>
            <xdr:cNvPr id="19" name="Groupe 18">
              <a:extLst>
                <a:ext uri="{FF2B5EF4-FFF2-40B4-BE49-F238E27FC236}">
                  <a16:creationId xmlns:a16="http://schemas.microsoft.com/office/drawing/2014/main" id="{71845304-9B5B-4A15-B73F-9AD0B5CF0B8E}"/>
                </a:ext>
              </a:extLst>
            </xdr:cNvPr>
            <xdr:cNvGrpSpPr/>
          </xdr:nvGrpSpPr>
          <xdr:grpSpPr>
            <a:xfrm>
              <a:off x="9182103" y="13538246"/>
              <a:ext cx="3933825" cy="231669"/>
              <a:chOff x="9539893" y="13520814"/>
              <a:chExt cx="2002715" cy="172823"/>
            </a:xfrm>
          </xdr:grpSpPr>
          <xdr:sp macro="" textlink="">
            <xdr:nvSpPr>
              <xdr:cNvPr id="1275" name="Option Button 251" hidden="1">
                <a:extLst>
                  <a:ext uri="{63B3BB69-23CF-44E3-9099-C40C66FF867C}">
                    <a14:compatExt spid="_x0000_s1275"/>
                  </a:ext>
                  <a:ext uri="{FF2B5EF4-FFF2-40B4-BE49-F238E27FC236}">
                    <a16:creationId xmlns:a16="http://schemas.microsoft.com/office/drawing/2014/main" id="{00000000-0008-0000-0000-0000FB040000}"/>
                  </a:ext>
                </a:extLst>
              </xdr:cNvPr>
              <xdr:cNvSpPr/>
            </xdr:nvSpPr>
            <xdr:spPr bwMode="auto">
              <a:xfrm>
                <a:off x="9539893" y="13520814"/>
                <a:ext cx="455510" cy="172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</a:t>
                </a:r>
              </a:p>
            </xdr:txBody>
          </xdr:sp>
          <xdr:sp macro="" textlink="">
            <xdr:nvSpPr>
              <xdr:cNvPr id="1276" name="Option Button 252" hidden="1">
                <a:extLst>
                  <a:ext uri="{63B3BB69-23CF-44E3-9099-C40C66FF867C}">
                    <a14:compatExt spid="_x0000_s1276"/>
                  </a:ext>
                  <a:ext uri="{FF2B5EF4-FFF2-40B4-BE49-F238E27FC236}">
                    <a16:creationId xmlns:a16="http://schemas.microsoft.com/office/drawing/2014/main" id="{00000000-0008-0000-0000-0000FC040000}"/>
                  </a:ext>
                </a:extLst>
              </xdr:cNvPr>
              <xdr:cNvSpPr/>
            </xdr:nvSpPr>
            <xdr:spPr bwMode="auto">
              <a:xfrm>
                <a:off x="11087098" y="13520837"/>
                <a:ext cx="455510" cy="1728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34</xdr:row>
          <xdr:rowOff>9525</xdr:rowOff>
        </xdr:from>
        <xdr:to>
          <xdr:col>12</xdr:col>
          <xdr:colOff>0</xdr:colOff>
          <xdr:row>34</xdr:row>
          <xdr:rowOff>371475</xdr:rowOff>
        </xdr:to>
        <xdr:sp macro="" textlink="">
          <xdr:nvSpPr>
            <xdr:cNvPr id="1277" name="Group Box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253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104780</xdr:colOff>
          <xdr:row>32</xdr:row>
          <xdr:rowOff>95250</xdr:rowOff>
        </xdr:from>
        <xdr:to>
          <xdr:col>11</xdr:col>
          <xdr:colOff>678848</xdr:colOff>
          <xdr:row>32</xdr:row>
          <xdr:rowOff>275250</xdr:rowOff>
        </xdr:to>
        <xdr:grpSp>
          <xdr:nvGrpSpPr>
            <xdr:cNvPr id="20" name="Groupe 19">
              <a:extLst>
                <a:ext uri="{FF2B5EF4-FFF2-40B4-BE49-F238E27FC236}">
                  <a16:creationId xmlns:a16="http://schemas.microsoft.com/office/drawing/2014/main" id="{C185D2B1-BCDF-4F00-A2AB-65EC3CAC7E41}"/>
                </a:ext>
              </a:extLst>
            </xdr:cNvPr>
            <xdr:cNvGrpSpPr/>
          </xdr:nvGrpSpPr>
          <xdr:grpSpPr>
            <a:xfrm>
              <a:off x="8524880" y="12782550"/>
              <a:ext cx="4431693" cy="180000"/>
              <a:chOff x="8675246" y="12753975"/>
              <a:chExt cx="4117067" cy="180000"/>
            </a:xfrm>
          </xdr:grpSpPr>
          <xdr:sp macro="" textlink="">
            <xdr:nvSpPr>
              <xdr:cNvPr id="1278" name="Option Button 254" hidden="1">
                <a:extLst>
                  <a:ext uri="{63B3BB69-23CF-44E3-9099-C40C66FF867C}">
                    <a14:compatExt spid="_x0000_s1278"/>
                  </a:ext>
                  <a:ext uri="{FF2B5EF4-FFF2-40B4-BE49-F238E27FC236}">
                    <a16:creationId xmlns:a16="http://schemas.microsoft.com/office/drawing/2014/main" id="{00000000-0008-0000-0000-0000FE040000}"/>
                  </a:ext>
                </a:extLst>
              </xdr:cNvPr>
              <xdr:cNvSpPr/>
            </xdr:nvSpPr>
            <xdr:spPr bwMode="auto">
              <a:xfrm>
                <a:off x="8675246" y="12753975"/>
                <a:ext cx="434775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</a:t>
                </a:r>
              </a:p>
            </xdr:txBody>
          </xdr:sp>
          <xdr:sp macro="" textlink="">
            <xdr:nvSpPr>
              <xdr:cNvPr id="1279" name="Option Button 255" hidden="1">
                <a:extLst>
                  <a:ext uri="{63B3BB69-23CF-44E3-9099-C40C66FF867C}">
                    <a14:compatExt spid="_x0000_s1279"/>
                  </a:ext>
                  <a:ext uri="{FF2B5EF4-FFF2-40B4-BE49-F238E27FC236}">
                    <a16:creationId xmlns:a16="http://schemas.microsoft.com/office/drawing/2014/main" id="{00000000-0008-0000-0000-0000FF040000}"/>
                  </a:ext>
                </a:extLst>
              </xdr:cNvPr>
              <xdr:cNvSpPr/>
            </xdr:nvSpPr>
            <xdr:spPr bwMode="auto">
              <a:xfrm>
                <a:off x="9595819" y="12753975"/>
                <a:ext cx="434775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</a:t>
                </a:r>
              </a:p>
            </xdr:txBody>
          </xdr:sp>
          <xdr:sp macro="" textlink="">
            <xdr:nvSpPr>
              <xdr:cNvPr id="1280" name="Option Button 256" hidden="1">
                <a:extLst>
                  <a:ext uri="{63B3BB69-23CF-44E3-9099-C40C66FF867C}">
                    <a14:compatExt spid="_x0000_s1280"/>
                  </a:ext>
                  <a:ext uri="{FF2B5EF4-FFF2-40B4-BE49-F238E27FC236}">
                    <a16:creationId xmlns:a16="http://schemas.microsoft.com/office/drawing/2014/main" id="{00000000-0008-0000-0000-000000050000}"/>
                  </a:ext>
                </a:extLst>
              </xdr:cNvPr>
              <xdr:cNvSpPr/>
            </xdr:nvSpPr>
            <xdr:spPr bwMode="auto">
              <a:xfrm>
                <a:off x="10516392" y="12753975"/>
                <a:ext cx="434775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</a:t>
                </a:r>
              </a:p>
            </xdr:txBody>
          </xdr:sp>
          <xdr:sp macro="" textlink="">
            <xdr:nvSpPr>
              <xdr:cNvPr id="1281" name="Option Button 257" hidden="1">
                <a:extLst>
                  <a:ext uri="{63B3BB69-23CF-44E3-9099-C40C66FF867C}">
                    <a14:compatExt spid="_x0000_s1281"/>
                  </a:ext>
                  <a:ext uri="{FF2B5EF4-FFF2-40B4-BE49-F238E27FC236}">
                    <a16:creationId xmlns:a16="http://schemas.microsoft.com/office/drawing/2014/main" id="{00000000-0008-0000-0000-000001050000}"/>
                  </a:ext>
                </a:extLst>
              </xdr:cNvPr>
              <xdr:cNvSpPr/>
            </xdr:nvSpPr>
            <xdr:spPr bwMode="auto">
              <a:xfrm>
                <a:off x="11436965" y="12753975"/>
                <a:ext cx="434775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</a:t>
                </a:r>
              </a:p>
            </xdr:txBody>
          </xdr:sp>
          <xdr:sp macro="" textlink="">
            <xdr:nvSpPr>
              <xdr:cNvPr id="1282" name="Option Button 258" hidden="1">
                <a:extLst>
                  <a:ext uri="{63B3BB69-23CF-44E3-9099-C40C66FF867C}">
                    <a14:compatExt spid="_x0000_s1282"/>
                  </a:ext>
                  <a:ext uri="{FF2B5EF4-FFF2-40B4-BE49-F238E27FC236}">
                    <a16:creationId xmlns:a16="http://schemas.microsoft.com/office/drawing/2014/main" id="{00000000-0008-0000-0000-000002050000}"/>
                  </a:ext>
                </a:extLst>
              </xdr:cNvPr>
              <xdr:cNvSpPr/>
            </xdr:nvSpPr>
            <xdr:spPr bwMode="auto">
              <a:xfrm>
                <a:off x="12357538" y="12753975"/>
                <a:ext cx="434775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31</xdr:row>
          <xdr:rowOff>371475</xdr:rowOff>
        </xdr:from>
        <xdr:to>
          <xdr:col>11</xdr:col>
          <xdr:colOff>990600</xdr:colOff>
          <xdr:row>33</xdr:row>
          <xdr:rowOff>9525</xdr:rowOff>
        </xdr:to>
        <xdr:sp macro="" textlink="">
          <xdr:nvSpPr>
            <xdr:cNvPr id="1283" name="Group Box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259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38</xdr:row>
          <xdr:rowOff>28575</xdr:rowOff>
        </xdr:from>
        <xdr:to>
          <xdr:col>11</xdr:col>
          <xdr:colOff>990600</xdr:colOff>
          <xdr:row>39</xdr:row>
          <xdr:rowOff>9525</xdr:rowOff>
        </xdr:to>
        <xdr:sp macro="" textlink="">
          <xdr:nvSpPr>
            <xdr:cNvPr id="1284" name="Group Box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Handisport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781070</xdr:colOff>
          <xdr:row>38</xdr:row>
          <xdr:rowOff>95281</xdr:rowOff>
        </xdr:from>
        <xdr:to>
          <xdr:col>11</xdr:col>
          <xdr:colOff>809624</xdr:colOff>
          <xdr:row>38</xdr:row>
          <xdr:rowOff>323881</xdr:rowOff>
        </xdr:to>
        <xdr:grpSp>
          <xdr:nvGrpSpPr>
            <xdr:cNvPr id="24" name="Groupe 23">
              <a:extLst>
                <a:ext uri="{FF2B5EF4-FFF2-40B4-BE49-F238E27FC236}">
                  <a16:creationId xmlns:a16="http://schemas.microsoft.com/office/drawing/2014/main" id="{8EB824FB-7749-4263-A222-8A1067F57AB1}"/>
                </a:ext>
              </a:extLst>
            </xdr:cNvPr>
            <xdr:cNvGrpSpPr/>
          </xdr:nvGrpSpPr>
          <xdr:grpSpPr>
            <a:xfrm>
              <a:off x="9201170" y="15268606"/>
              <a:ext cx="3886179" cy="228600"/>
              <a:chOff x="9136434" y="15267110"/>
              <a:chExt cx="2419288" cy="211015"/>
            </a:xfrm>
          </xdr:grpSpPr>
          <xdr:sp macro="" textlink="">
            <xdr:nvSpPr>
              <xdr:cNvPr id="1285" name="Option Button 261" hidden="1">
                <a:extLst>
                  <a:ext uri="{63B3BB69-23CF-44E3-9099-C40C66FF867C}">
                    <a14:compatExt spid="_x0000_s1285"/>
                  </a:ext>
                  <a:ext uri="{FF2B5EF4-FFF2-40B4-BE49-F238E27FC236}">
                    <a16:creationId xmlns:a16="http://schemas.microsoft.com/office/drawing/2014/main" id="{00000000-0008-0000-0000-000005050000}"/>
                  </a:ext>
                </a:extLst>
              </xdr:cNvPr>
              <xdr:cNvSpPr/>
            </xdr:nvSpPr>
            <xdr:spPr bwMode="auto">
              <a:xfrm>
                <a:off x="9136434" y="15267110"/>
                <a:ext cx="520916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7432" rIns="0" bIns="27432" anchor="ctr" upright="1"/>
              <a:lstStyle/>
              <a:p>
                <a:pPr algn="l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NON</a:t>
                </a:r>
              </a:p>
            </xdr:txBody>
          </xdr:sp>
          <xdr:sp macro="" textlink="">
            <xdr:nvSpPr>
              <xdr:cNvPr id="1286" name="Option Button 262" hidden="1">
                <a:extLst>
                  <a:ext uri="{63B3BB69-23CF-44E3-9099-C40C66FF867C}">
                    <a14:compatExt spid="_x0000_s1286"/>
                  </a:ext>
                  <a:ext uri="{FF2B5EF4-FFF2-40B4-BE49-F238E27FC236}">
                    <a16:creationId xmlns:a16="http://schemas.microsoft.com/office/drawing/2014/main" id="{00000000-0008-0000-0000-000006050000}"/>
                  </a:ext>
                </a:extLst>
              </xdr:cNvPr>
              <xdr:cNvSpPr/>
            </xdr:nvSpPr>
            <xdr:spPr bwMode="auto">
              <a:xfrm>
                <a:off x="11034806" y="15268575"/>
                <a:ext cx="520916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OUI</a:t>
                </a:r>
              </a:p>
            </xdr:txBody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51" Type="http://schemas.openxmlformats.org/officeDocument/2006/relationships/ctrlProp" Target="../ctrlProps/ctrlProp148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omments" Target="../comments1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26" Type="http://schemas.openxmlformats.org/officeDocument/2006/relationships/ctrlProp" Target="../ctrlProps/ctrlProp23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6" Type="http://schemas.openxmlformats.org/officeDocument/2006/relationships/ctrlProp" Target="../ctrlProps/ctrlProp13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90" Type="http://schemas.openxmlformats.org/officeDocument/2006/relationships/ctrlProp" Target="../ctrlProps/ctrlProp8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80"/>
  <sheetViews>
    <sheetView tabSelected="1" topLeftCell="C1" zoomScaleNormal="100" zoomScaleSheetLayoutView="85" workbookViewId="0">
      <pane ySplit="1" topLeftCell="A2" activePane="bottomLeft" state="frozen"/>
      <selection activeCell="F38" sqref="F38"/>
      <selection pane="bottomLeft" activeCell="H12" sqref="H12:L13"/>
    </sheetView>
  </sheetViews>
  <sheetFormatPr baseColWidth="10" defaultRowHeight="15" x14ac:dyDescent="0.25"/>
  <cols>
    <col min="1" max="1" width="10.5703125" customWidth="1"/>
    <col min="2" max="2" width="23.85546875" customWidth="1"/>
    <col min="3" max="3" width="30.5703125" customWidth="1"/>
    <col min="4" max="4" width="20.42578125" customWidth="1"/>
    <col min="5" max="5" width="11.42578125" customWidth="1"/>
    <col min="6" max="6" width="21.140625" customWidth="1"/>
    <col min="7" max="7" width="8.28515625" customWidth="1"/>
    <col min="8" max="8" width="12.85546875" style="1" customWidth="1"/>
    <col min="9" max="12" width="15" style="1" customWidth="1"/>
    <col min="13" max="13" width="18.5703125" customWidth="1"/>
    <col min="14" max="14" width="15.28515625" customWidth="1"/>
    <col min="15" max="15" width="15.85546875" customWidth="1"/>
    <col min="16" max="20" width="17.42578125" customWidth="1"/>
    <col min="21" max="21" width="17.140625" customWidth="1"/>
    <col min="22" max="23" width="14.7109375" customWidth="1"/>
  </cols>
  <sheetData>
    <row r="1" spans="1:20" ht="24.75" customHeight="1" thickTop="1" thickBot="1" x14ac:dyDescent="0.3">
      <c r="C1" s="121" t="s">
        <v>0</v>
      </c>
      <c r="D1" s="122"/>
      <c r="E1" s="123"/>
      <c r="F1" s="124"/>
      <c r="G1" s="124"/>
      <c r="H1" s="124"/>
      <c r="I1" s="124"/>
      <c r="J1" s="124"/>
      <c r="K1" s="124"/>
      <c r="L1" s="124"/>
      <c r="M1" s="125"/>
    </row>
    <row r="2" spans="1:20" ht="9.75" customHeight="1" thickTop="1" x14ac:dyDescent="0.25"/>
    <row r="3" spans="1:20" ht="35.25" customHeight="1" thickBot="1" x14ac:dyDescent="0.3">
      <c r="A3" s="2"/>
      <c r="B3" s="2" t="s">
        <v>1</v>
      </c>
      <c r="C3" s="2" t="s">
        <v>2</v>
      </c>
      <c r="D3" s="126" t="s">
        <v>3</v>
      </c>
      <c r="E3" s="127"/>
      <c r="F3" s="2" t="s">
        <v>99</v>
      </c>
      <c r="G3" s="2" t="s">
        <v>4</v>
      </c>
      <c r="H3" s="128" t="s">
        <v>5</v>
      </c>
      <c r="I3" s="129"/>
      <c r="J3" s="129"/>
      <c r="K3" s="129"/>
      <c r="L3" s="130"/>
      <c r="M3" s="2" t="s">
        <v>6</v>
      </c>
    </row>
    <row r="4" spans="1:20" ht="34.15" customHeight="1" thickBot="1" x14ac:dyDescent="0.3">
      <c r="A4" s="131" t="s">
        <v>7</v>
      </c>
      <c r="B4" s="3" t="s">
        <v>8</v>
      </c>
      <c r="C4" s="4" t="s">
        <v>9</v>
      </c>
      <c r="D4" s="134" t="s">
        <v>10</v>
      </c>
      <c r="E4" s="135"/>
      <c r="F4" s="113" t="s">
        <v>100</v>
      </c>
      <c r="G4" s="5">
        <v>2</v>
      </c>
      <c r="H4" s="6"/>
      <c r="I4" s="7"/>
      <c r="J4" s="7"/>
      <c r="K4" s="7"/>
      <c r="L4" s="8"/>
      <c r="M4" s="9">
        <f>IF(N4=1,G4*P4,G4*S4)</f>
        <v>2</v>
      </c>
      <c r="N4">
        <f>IF(F4="Mont-Dore",2,1)</f>
        <v>1</v>
      </c>
      <c r="O4" s="10" t="s">
        <v>11</v>
      </c>
      <c r="P4" s="11">
        <v>1</v>
      </c>
      <c r="R4" s="10" t="s">
        <v>12</v>
      </c>
      <c r="S4" s="11">
        <v>3</v>
      </c>
    </row>
    <row r="5" spans="1:20" ht="30" customHeight="1" thickTop="1" thickBot="1" x14ac:dyDescent="0.3">
      <c r="A5" s="132"/>
      <c r="B5" s="136" t="s">
        <v>13</v>
      </c>
      <c r="C5" s="139" t="s">
        <v>14</v>
      </c>
      <c r="D5" s="140" t="s">
        <v>15</v>
      </c>
      <c r="E5" s="141"/>
      <c r="F5" s="120" t="str">
        <f>IF(N5=1,"UNISPORT","OMNISPORT")</f>
        <v>OMNISPORT</v>
      </c>
      <c r="G5" s="13">
        <v>3</v>
      </c>
      <c r="H5" s="114"/>
      <c r="I5" s="115"/>
      <c r="J5" s="115"/>
      <c r="K5" s="115"/>
      <c r="L5" s="116"/>
      <c r="M5" s="17">
        <f>IF(N5=1,G5*P5,G5*S5)</f>
        <v>6</v>
      </c>
      <c r="N5">
        <v>2</v>
      </c>
      <c r="O5" s="10" t="s">
        <v>16</v>
      </c>
      <c r="P5" s="11">
        <v>1</v>
      </c>
      <c r="R5" s="10" t="s">
        <v>17</v>
      </c>
      <c r="S5" s="11">
        <v>2</v>
      </c>
    </row>
    <row r="6" spans="1:20" ht="30" customHeight="1" thickTop="1" thickBot="1" x14ac:dyDescent="0.3">
      <c r="A6" s="132"/>
      <c r="B6" s="137"/>
      <c r="C6" s="139"/>
      <c r="D6" s="18" t="s">
        <v>17</v>
      </c>
      <c r="E6" s="19" t="s">
        <v>18</v>
      </c>
      <c r="F6" s="12">
        <v>4</v>
      </c>
      <c r="G6" s="13">
        <v>2</v>
      </c>
      <c r="H6" s="14"/>
      <c r="I6" s="15"/>
      <c r="J6" s="15" t="s">
        <v>19</v>
      </c>
      <c r="K6" s="15" t="s">
        <v>19</v>
      </c>
      <c r="L6" s="16"/>
      <c r="M6" s="17">
        <f>F6*G6*S6</f>
        <v>8</v>
      </c>
      <c r="R6" s="20" t="s">
        <v>20</v>
      </c>
      <c r="S6" s="11">
        <v>1</v>
      </c>
    </row>
    <row r="7" spans="1:20" ht="34.5" customHeight="1" thickTop="1" thickBot="1" x14ac:dyDescent="0.3">
      <c r="A7" s="132"/>
      <c r="B7" s="137"/>
      <c r="C7" s="139"/>
      <c r="D7" s="140" t="s">
        <v>21</v>
      </c>
      <c r="E7" s="141"/>
      <c r="F7" s="21" t="str">
        <f>IF(N7=2,"OUI","NON")</f>
        <v>OUI</v>
      </c>
      <c r="G7" s="13">
        <v>3</v>
      </c>
      <c r="H7" s="14"/>
      <c r="I7" s="15"/>
      <c r="J7" s="15"/>
      <c r="K7" s="15"/>
      <c r="L7" s="16"/>
      <c r="M7" s="17">
        <f>IF(N7=1,"",G7)</f>
        <v>3</v>
      </c>
      <c r="N7">
        <v>2</v>
      </c>
      <c r="P7" s="10" t="s">
        <v>22</v>
      </c>
      <c r="Q7" s="11">
        <v>3</v>
      </c>
    </row>
    <row r="8" spans="1:20" ht="30" customHeight="1" thickBot="1" x14ac:dyDescent="0.3">
      <c r="A8" s="132"/>
      <c r="B8" s="137"/>
      <c r="C8" s="139"/>
      <c r="D8" s="142" t="s">
        <v>23</v>
      </c>
      <c r="E8" s="143"/>
      <c r="F8" s="21"/>
      <c r="G8" s="22"/>
      <c r="H8" s="117" t="s">
        <v>101</v>
      </c>
      <c r="I8" s="118" t="s">
        <v>102</v>
      </c>
      <c r="J8" s="118" t="s">
        <v>103</v>
      </c>
      <c r="K8" s="118" t="s">
        <v>104</v>
      </c>
      <c r="L8" s="118" t="s">
        <v>105</v>
      </c>
      <c r="M8" s="17"/>
    </row>
    <row r="9" spans="1:20" ht="30" customHeight="1" thickTop="1" thickBot="1" x14ac:dyDescent="0.3">
      <c r="A9" s="132"/>
      <c r="B9" s="137"/>
      <c r="C9" s="139"/>
      <c r="D9" s="144"/>
      <c r="E9" s="145"/>
      <c r="F9" s="23"/>
      <c r="G9" s="22">
        <v>2</v>
      </c>
      <c r="H9" s="24">
        <v>1</v>
      </c>
      <c r="I9" s="24">
        <v>5</v>
      </c>
      <c r="J9" s="24">
        <v>2</v>
      </c>
      <c r="K9" s="24">
        <v>3</v>
      </c>
      <c r="L9" s="24">
        <v>0</v>
      </c>
      <c r="M9" s="25">
        <f>SUM(H9:L9)*Q9*G9</f>
        <v>44</v>
      </c>
      <c r="P9" s="10" t="s">
        <v>24</v>
      </c>
      <c r="Q9" s="11">
        <v>2</v>
      </c>
    </row>
    <row r="10" spans="1:20" ht="30" customHeight="1" thickTop="1" thickBot="1" x14ac:dyDescent="0.3">
      <c r="A10" s="132"/>
      <c r="B10" s="137"/>
      <c r="C10" s="139" t="s">
        <v>25</v>
      </c>
      <c r="D10" s="140" t="s">
        <v>26</v>
      </c>
      <c r="E10" s="141"/>
      <c r="F10" s="21" t="str">
        <f>IF(N10=1,"usage collectif",IF(N10=2,"usage unique","gestion directe"))</f>
        <v>usage collectif</v>
      </c>
      <c r="G10" s="13">
        <v>3</v>
      </c>
      <c r="H10" s="26"/>
      <c r="I10" s="27"/>
      <c r="J10" s="27"/>
      <c r="K10" s="27"/>
      <c r="L10" s="28"/>
      <c r="M10" s="17">
        <f>IF(N10=1,G10*P10,IF(N10=2,G10*R10,G10*T10))</f>
        <v>3</v>
      </c>
      <c r="N10">
        <v>1</v>
      </c>
      <c r="O10" s="10" t="s">
        <v>27</v>
      </c>
      <c r="P10" s="29">
        <v>1</v>
      </c>
      <c r="Q10" s="10" t="s">
        <v>28</v>
      </c>
      <c r="R10" s="11">
        <v>2</v>
      </c>
      <c r="S10" s="10" t="s">
        <v>29</v>
      </c>
      <c r="T10" s="11">
        <v>3</v>
      </c>
    </row>
    <row r="11" spans="1:20" ht="36.75" customHeight="1" thickBot="1" x14ac:dyDescent="0.3">
      <c r="A11" s="132"/>
      <c r="B11" s="137"/>
      <c r="C11" s="139"/>
      <c r="D11" s="140" t="s">
        <v>30</v>
      </c>
      <c r="E11" s="141"/>
      <c r="F11" s="21" t="str">
        <f>IF(N11=1,"Ménages","Travaux")</f>
        <v>Travaux</v>
      </c>
      <c r="G11" s="13">
        <v>3</v>
      </c>
      <c r="H11" s="14"/>
      <c r="I11" s="15"/>
      <c r="J11" s="15"/>
      <c r="K11" s="15"/>
      <c r="L11" s="16"/>
      <c r="M11" s="17">
        <f>IF(N11=1,G11*P11,G11*R11)</f>
        <v>9</v>
      </c>
      <c r="N11">
        <v>2</v>
      </c>
      <c r="O11" s="10" t="s">
        <v>31</v>
      </c>
      <c r="P11" s="29">
        <v>2</v>
      </c>
      <c r="Q11" s="10" t="s">
        <v>32</v>
      </c>
      <c r="R11" s="11">
        <v>3</v>
      </c>
    </row>
    <row r="12" spans="1:20" ht="38.25" customHeight="1" thickTop="1" thickBot="1" x14ac:dyDescent="0.3">
      <c r="A12" s="132"/>
      <c r="B12" s="137"/>
      <c r="C12" s="139"/>
      <c r="D12" s="140" t="s">
        <v>33</v>
      </c>
      <c r="E12" s="30" t="s">
        <v>34</v>
      </c>
      <c r="F12" s="12" t="s">
        <v>35</v>
      </c>
      <c r="G12" s="146">
        <v>3</v>
      </c>
      <c r="H12" s="148"/>
      <c r="I12" s="149"/>
      <c r="J12" s="149"/>
      <c r="K12" s="149"/>
      <c r="L12" s="150"/>
      <c r="M12" s="230"/>
      <c r="N12">
        <v>1</v>
      </c>
      <c r="P12" s="119" t="s">
        <v>106</v>
      </c>
      <c r="Q12" s="119" t="s">
        <v>107</v>
      </c>
      <c r="R12" s="119" t="s">
        <v>108</v>
      </c>
      <c r="S12" s="119" t="s">
        <v>109</v>
      </c>
      <c r="T12" s="119" t="s">
        <v>110</v>
      </c>
    </row>
    <row r="13" spans="1:20" ht="30" customHeight="1" thickTop="1" thickBot="1" x14ac:dyDescent="0.3">
      <c r="A13" s="132"/>
      <c r="B13" s="138"/>
      <c r="C13" s="139"/>
      <c r="D13" s="140"/>
      <c r="E13" s="30" t="s">
        <v>36</v>
      </c>
      <c r="F13" s="12" t="s">
        <v>37</v>
      </c>
      <c r="G13" s="147"/>
      <c r="H13" s="151"/>
      <c r="I13" s="152"/>
      <c r="J13" s="152"/>
      <c r="K13" s="152"/>
      <c r="L13" s="153"/>
      <c r="M13" s="231"/>
      <c r="P13" s="29">
        <v>1</v>
      </c>
      <c r="Q13" s="29">
        <v>2</v>
      </c>
      <c r="R13" s="29">
        <v>3</v>
      </c>
      <c r="S13" s="29">
        <v>4</v>
      </c>
      <c r="T13" s="11">
        <v>5</v>
      </c>
    </row>
    <row r="14" spans="1:20" ht="33" customHeight="1" thickTop="1" thickBot="1" x14ac:dyDescent="0.3">
      <c r="A14" s="132"/>
      <c r="B14" s="154" t="s">
        <v>38</v>
      </c>
      <c r="C14" s="154" t="s">
        <v>39</v>
      </c>
      <c r="D14" s="158" t="s">
        <v>40</v>
      </c>
      <c r="E14" s="159"/>
      <c r="F14" s="223">
        <f>N14</f>
        <v>5</v>
      </c>
      <c r="G14" s="32">
        <v>2</v>
      </c>
      <c r="H14" s="33"/>
      <c r="I14" s="34"/>
      <c r="J14" s="34"/>
      <c r="K14" s="34"/>
      <c r="L14" s="35"/>
      <c r="M14" s="36">
        <f>F14*G14</f>
        <v>10</v>
      </c>
      <c r="N14">
        <v>5</v>
      </c>
      <c r="O14" s="10" t="s">
        <v>5</v>
      </c>
      <c r="P14" s="29">
        <v>1</v>
      </c>
      <c r="Q14" s="29">
        <v>2</v>
      </c>
      <c r="R14" s="29">
        <v>3</v>
      </c>
      <c r="S14" s="29">
        <v>4</v>
      </c>
      <c r="T14" s="11">
        <v>5</v>
      </c>
    </row>
    <row r="15" spans="1:20" ht="33.75" customHeight="1" thickTop="1" thickBot="1" x14ac:dyDescent="0.3">
      <c r="A15" s="132"/>
      <c r="B15" s="155"/>
      <c r="C15" s="157"/>
      <c r="D15" s="158" t="s">
        <v>41</v>
      </c>
      <c r="E15" s="159"/>
      <c r="F15" s="37">
        <v>0.31</v>
      </c>
      <c r="G15" s="32">
        <v>4</v>
      </c>
      <c r="H15" s="33"/>
      <c r="I15" s="34"/>
      <c r="J15" s="34"/>
      <c r="K15" s="34"/>
      <c r="L15" s="35"/>
      <c r="M15" s="36"/>
      <c r="N15">
        <f>IF(F15&gt;0.1,IF(F15&gt;0.2,IF(F15&gt;0.3,4,3),2),1)</f>
        <v>4</v>
      </c>
      <c r="O15" s="10" t="s">
        <v>5</v>
      </c>
      <c r="P15" s="29">
        <v>-5</v>
      </c>
      <c r="Q15" s="29">
        <v>-2</v>
      </c>
      <c r="S15" s="29">
        <v>0</v>
      </c>
      <c r="T15" s="11">
        <v>5</v>
      </c>
    </row>
    <row r="16" spans="1:20" ht="33.75" customHeight="1" thickTop="1" thickBot="1" x14ac:dyDescent="0.3">
      <c r="A16" s="132"/>
      <c r="B16" s="155"/>
      <c r="C16" s="160" t="s">
        <v>42</v>
      </c>
      <c r="D16" s="158" t="s">
        <v>43</v>
      </c>
      <c r="E16" s="159"/>
      <c r="F16" s="37">
        <v>0.51</v>
      </c>
      <c r="G16" s="32">
        <v>2</v>
      </c>
      <c r="H16" s="34"/>
      <c r="I16" s="34"/>
      <c r="J16" s="34"/>
      <c r="K16" s="34"/>
      <c r="L16" s="35"/>
      <c r="M16" s="36"/>
      <c r="N16">
        <f>IF(F16&gt;0.1,IF(F16&gt;0.3,IF(F16&gt;0.5,4,3),2),1)</f>
        <v>4</v>
      </c>
      <c r="O16" s="10" t="s">
        <v>5</v>
      </c>
      <c r="P16" s="29">
        <v>-2</v>
      </c>
      <c r="Q16" s="29">
        <v>0</v>
      </c>
      <c r="R16" s="29"/>
      <c r="S16" s="29">
        <v>3</v>
      </c>
      <c r="T16" s="11">
        <v>5</v>
      </c>
    </row>
    <row r="17" spans="1:20" ht="33.75" customHeight="1" thickTop="1" thickBot="1" x14ac:dyDescent="0.3">
      <c r="A17" s="133"/>
      <c r="B17" s="156"/>
      <c r="C17" s="161"/>
      <c r="D17" s="162" t="s">
        <v>44</v>
      </c>
      <c r="E17" s="163"/>
      <c r="F17" s="223" t="str">
        <f>IF(N17=1,"NON","OUI")</f>
        <v>OUI</v>
      </c>
      <c r="G17" s="39">
        <v>1</v>
      </c>
      <c r="H17" s="40"/>
      <c r="I17" s="40"/>
      <c r="J17" s="40"/>
      <c r="K17" s="40"/>
      <c r="L17" s="41"/>
      <c r="M17" s="42"/>
      <c r="N17">
        <v>2</v>
      </c>
      <c r="O17" s="10" t="s">
        <v>5</v>
      </c>
      <c r="Q17" s="29">
        <v>-5</v>
      </c>
      <c r="R17" s="29">
        <v>2</v>
      </c>
    </row>
    <row r="18" spans="1:20" ht="30" customHeight="1" thickTop="1" thickBot="1" x14ac:dyDescent="0.3">
      <c r="A18" s="164" t="s">
        <v>45</v>
      </c>
      <c r="B18" s="167" t="s">
        <v>46</v>
      </c>
      <c r="C18" s="169" t="s">
        <v>47</v>
      </c>
      <c r="D18" s="171" t="s">
        <v>48</v>
      </c>
      <c r="E18" s="171"/>
      <c r="F18" s="172"/>
      <c r="G18" s="43"/>
      <c r="H18" s="43"/>
      <c r="I18" s="44"/>
      <c r="J18" s="44"/>
      <c r="K18" s="44"/>
      <c r="L18" s="45"/>
      <c r="M18" s="46"/>
    </row>
    <row r="19" spans="1:20" ht="32.25" customHeight="1" thickTop="1" thickBot="1" x14ac:dyDescent="0.3">
      <c r="A19" s="165"/>
      <c r="B19" s="168"/>
      <c r="C19" s="170"/>
      <c r="D19" s="173" t="s">
        <v>49</v>
      </c>
      <c r="E19" s="174"/>
      <c r="F19" s="31">
        <v>82</v>
      </c>
      <c r="G19" s="47">
        <v>3</v>
      </c>
      <c r="H19" s="48"/>
      <c r="I19" s="49"/>
      <c r="J19" s="49"/>
      <c r="K19" s="49"/>
      <c r="L19" s="50"/>
      <c r="M19" s="51">
        <f>F19*G19*N19</f>
        <v>0</v>
      </c>
      <c r="N19">
        <v>0</v>
      </c>
      <c r="O19" s="10" t="s">
        <v>5</v>
      </c>
      <c r="P19" s="29">
        <v>1</v>
      </c>
      <c r="Q19" s="29">
        <v>2</v>
      </c>
      <c r="R19" s="29">
        <v>3</v>
      </c>
      <c r="S19" s="29">
        <v>4</v>
      </c>
      <c r="T19" s="11">
        <v>5</v>
      </c>
    </row>
    <row r="20" spans="1:20" ht="32.25" customHeight="1" thickTop="1" thickBot="1" x14ac:dyDescent="0.3">
      <c r="A20" s="165"/>
      <c r="B20" s="168"/>
      <c r="C20" s="170"/>
      <c r="D20" s="173" t="s">
        <v>50</v>
      </c>
      <c r="E20" s="174"/>
      <c r="F20" s="31">
        <v>30</v>
      </c>
      <c r="G20" s="47">
        <v>5</v>
      </c>
      <c r="H20" s="48"/>
      <c r="I20" s="49"/>
      <c r="J20" s="49"/>
      <c r="K20" s="49"/>
      <c r="L20" s="50"/>
      <c r="M20" s="51">
        <f>F20*G20*N20</f>
        <v>450</v>
      </c>
      <c r="N20">
        <f t="shared" ref="N20:N21" si="0">IF(F20&gt;10,IF(F20&gt;25,IF(F20&gt;50,IF(F20&gt;80,5,4),3),2),1)</f>
        <v>3</v>
      </c>
      <c r="O20" s="10" t="s">
        <v>5</v>
      </c>
      <c r="P20" s="29">
        <v>1</v>
      </c>
      <c r="Q20" s="29">
        <v>2</v>
      </c>
      <c r="R20" s="29">
        <v>3</v>
      </c>
      <c r="S20" s="29">
        <v>4</v>
      </c>
      <c r="T20" s="11">
        <v>5</v>
      </c>
    </row>
    <row r="21" spans="1:20" ht="32.25" customHeight="1" thickTop="1" thickBot="1" x14ac:dyDescent="0.3">
      <c r="A21" s="165"/>
      <c r="B21" s="168"/>
      <c r="C21" s="170"/>
      <c r="D21" s="173" t="s">
        <v>51</v>
      </c>
      <c r="E21" s="174"/>
      <c r="F21" s="31">
        <v>20</v>
      </c>
      <c r="G21" s="47">
        <v>2</v>
      </c>
      <c r="H21" s="48"/>
      <c r="I21" s="49"/>
      <c r="J21" s="49"/>
      <c r="K21" s="49"/>
      <c r="L21" s="50"/>
      <c r="M21" s="51">
        <f>F21*G21*N21</f>
        <v>80</v>
      </c>
      <c r="N21">
        <f t="shared" si="0"/>
        <v>2</v>
      </c>
      <c r="O21" s="10" t="s">
        <v>5</v>
      </c>
      <c r="P21" s="29">
        <v>1</v>
      </c>
      <c r="Q21" s="29">
        <v>2</v>
      </c>
      <c r="R21" s="29">
        <v>3</v>
      </c>
      <c r="S21" s="29">
        <v>4</v>
      </c>
      <c r="T21" s="11">
        <v>5</v>
      </c>
    </row>
    <row r="22" spans="1:20" ht="30" customHeight="1" thickTop="1" thickBot="1" x14ac:dyDescent="0.3">
      <c r="A22" s="165"/>
      <c r="B22" s="168"/>
      <c r="C22" s="170"/>
      <c r="D22" s="175" t="s">
        <v>52</v>
      </c>
      <c r="E22" s="175"/>
      <c r="F22" s="176"/>
      <c r="G22" s="52"/>
      <c r="H22" s="52"/>
      <c r="I22" s="53"/>
      <c r="J22" s="53"/>
      <c r="K22" s="53"/>
      <c r="L22" s="54"/>
      <c r="M22" s="55"/>
    </row>
    <row r="23" spans="1:20" ht="30" customHeight="1" thickTop="1" thickBot="1" x14ac:dyDescent="0.3">
      <c r="A23" s="165"/>
      <c r="B23" s="168"/>
      <c r="C23" s="170"/>
      <c r="D23" s="173" t="s">
        <v>53</v>
      </c>
      <c r="E23" s="174"/>
      <c r="F23" s="31">
        <v>16</v>
      </c>
      <c r="G23" s="47">
        <v>3</v>
      </c>
      <c r="H23" s="48"/>
      <c r="I23" s="49"/>
      <c r="J23" s="49"/>
      <c r="K23" s="49"/>
      <c r="L23" s="50"/>
      <c r="M23" s="51">
        <f>F23*G23*N23</f>
        <v>192</v>
      </c>
      <c r="N23">
        <f>IF(F23&gt;3,IF(F23&gt;10,IF(F23&gt;15,IF(F23&gt;20,5,4),3),2),1)</f>
        <v>4</v>
      </c>
      <c r="O23" s="10" t="s">
        <v>5</v>
      </c>
      <c r="P23" s="29">
        <v>1</v>
      </c>
      <c r="Q23" s="29">
        <v>2</v>
      </c>
      <c r="R23" s="29">
        <v>3</v>
      </c>
      <c r="S23" s="29">
        <v>4</v>
      </c>
      <c r="T23" s="11">
        <v>5</v>
      </c>
    </row>
    <row r="24" spans="1:20" ht="30" customHeight="1" thickTop="1" thickBot="1" x14ac:dyDescent="0.3">
      <c r="A24" s="165"/>
      <c r="B24" s="168"/>
      <c r="C24" s="170"/>
      <c r="D24" s="173" t="s">
        <v>54</v>
      </c>
      <c r="E24" s="174"/>
      <c r="F24" s="31">
        <v>12</v>
      </c>
      <c r="G24" s="47">
        <v>3</v>
      </c>
      <c r="H24" s="48"/>
      <c r="I24" s="49"/>
      <c r="J24" s="49"/>
      <c r="K24" s="49"/>
      <c r="L24" s="50"/>
      <c r="M24" s="51">
        <f>F24*G24*N24</f>
        <v>108</v>
      </c>
      <c r="N24">
        <f>IF(F24&gt;3,IF(F24&gt;10,IF(F24&gt;15,IF(F24&gt;20,5,4),3),2),1)</f>
        <v>3</v>
      </c>
      <c r="O24" s="10" t="s">
        <v>5</v>
      </c>
      <c r="P24" s="29">
        <v>1</v>
      </c>
      <c r="Q24" s="29">
        <v>2</v>
      </c>
      <c r="R24" s="29">
        <v>3</v>
      </c>
      <c r="S24" s="29">
        <v>4</v>
      </c>
      <c r="T24" s="11">
        <v>5</v>
      </c>
    </row>
    <row r="25" spans="1:20" ht="30" customHeight="1" thickTop="1" thickBot="1" x14ac:dyDescent="0.3">
      <c r="A25" s="165"/>
      <c r="B25" s="168"/>
      <c r="C25" s="170"/>
      <c r="D25" s="173" t="s">
        <v>55</v>
      </c>
      <c r="E25" s="174"/>
      <c r="F25" s="31">
        <v>3</v>
      </c>
      <c r="G25" s="47">
        <v>3</v>
      </c>
      <c r="H25" s="48"/>
      <c r="I25" s="49"/>
      <c r="J25" s="49"/>
      <c r="K25" s="49"/>
      <c r="L25" s="50"/>
      <c r="M25" s="51">
        <f>F25*G25*N25</f>
        <v>27</v>
      </c>
      <c r="N25">
        <v>3</v>
      </c>
      <c r="O25" s="10" t="s">
        <v>5</v>
      </c>
      <c r="P25" s="29">
        <v>1</v>
      </c>
      <c r="Q25" s="29">
        <v>2</v>
      </c>
      <c r="R25" s="29">
        <v>3</v>
      </c>
    </row>
    <row r="26" spans="1:20" ht="30" customHeight="1" thickTop="1" thickBot="1" x14ac:dyDescent="0.3">
      <c r="A26" s="165"/>
      <c r="B26" s="168"/>
      <c r="C26" s="170"/>
      <c r="D26" s="177" t="s">
        <v>56</v>
      </c>
      <c r="E26" s="178"/>
      <c r="F26" s="31">
        <v>1</v>
      </c>
      <c r="G26" s="56">
        <v>5</v>
      </c>
      <c r="H26" s="57"/>
      <c r="I26" s="58"/>
      <c r="J26" s="58"/>
      <c r="K26" s="58"/>
      <c r="L26" s="59"/>
      <c r="M26" s="60">
        <f>IF(N26=2,F26*G26*R26,IF(N26=3,F26*G26*T26,F26*G26*P26))</f>
        <v>5</v>
      </c>
      <c r="N26">
        <f>IF(F26&gt;2,IF(F26&gt;4,3,2),1)</f>
        <v>1</v>
      </c>
      <c r="O26" s="10" t="s">
        <v>5</v>
      </c>
      <c r="P26" s="29">
        <v>1</v>
      </c>
      <c r="R26" s="29">
        <v>3</v>
      </c>
      <c r="T26" s="11">
        <v>5</v>
      </c>
    </row>
    <row r="27" spans="1:20" ht="33.75" customHeight="1" thickTop="1" thickBot="1" x14ac:dyDescent="0.3">
      <c r="A27" s="165"/>
      <c r="B27" s="179" t="s">
        <v>57</v>
      </c>
      <c r="C27" s="179" t="s">
        <v>58</v>
      </c>
      <c r="D27" s="180" t="s">
        <v>59</v>
      </c>
      <c r="E27" s="181"/>
      <c r="F27" s="12">
        <v>2</v>
      </c>
      <c r="G27" s="61">
        <v>2</v>
      </c>
      <c r="H27" s="62"/>
      <c r="I27" s="63"/>
      <c r="J27" s="63"/>
      <c r="K27" s="63"/>
      <c r="L27" s="64"/>
      <c r="M27" s="69">
        <f>IF(N27=2,F27*G27*R27,IF(N27=3,F27*G27*T27,F27*G27*P27))</f>
        <v>4</v>
      </c>
      <c r="N27">
        <f>IF(F27&gt;2,IF(F27&gt;4,3,2),1)</f>
        <v>1</v>
      </c>
      <c r="O27" s="10" t="s">
        <v>5</v>
      </c>
      <c r="P27" s="29">
        <v>1</v>
      </c>
      <c r="R27" s="29">
        <v>3</v>
      </c>
      <c r="T27" s="11">
        <v>5</v>
      </c>
    </row>
    <row r="28" spans="1:20" ht="33.75" customHeight="1" thickTop="1" thickBot="1" x14ac:dyDescent="0.3">
      <c r="A28" s="165"/>
      <c r="B28" s="179"/>
      <c r="C28" s="179"/>
      <c r="D28" s="182" t="s">
        <v>60</v>
      </c>
      <c r="E28" s="183"/>
      <c r="F28" s="12">
        <v>10</v>
      </c>
      <c r="G28" s="65">
        <v>2</v>
      </c>
      <c r="H28" s="66"/>
      <c r="I28" s="67"/>
      <c r="J28" s="67"/>
      <c r="K28" s="67"/>
      <c r="L28" s="68"/>
      <c r="M28" s="69">
        <f>IF(N28=2,F28*G28*R28,IF(N28=3,F28*G28*T28,F28*G28*P28))</f>
        <v>100</v>
      </c>
      <c r="N28">
        <f>IF(F28&gt;3,IF(F28&gt;6,3,2),1)</f>
        <v>3</v>
      </c>
      <c r="O28" s="10" t="s">
        <v>5</v>
      </c>
      <c r="P28" s="29">
        <v>1</v>
      </c>
      <c r="R28" s="29">
        <v>3</v>
      </c>
      <c r="T28" s="11">
        <v>5</v>
      </c>
    </row>
    <row r="29" spans="1:20" ht="33.75" customHeight="1" thickTop="1" thickBot="1" x14ac:dyDescent="0.3">
      <c r="A29" s="165"/>
      <c r="B29" s="179"/>
      <c r="C29" s="179"/>
      <c r="D29" s="182" t="s">
        <v>61</v>
      </c>
      <c r="E29" s="183"/>
      <c r="F29" s="12">
        <v>10</v>
      </c>
      <c r="G29" s="65">
        <v>1</v>
      </c>
      <c r="H29" s="66"/>
      <c r="I29" s="67"/>
      <c r="J29" s="67"/>
      <c r="K29" s="67"/>
      <c r="L29" s="68"/>
      <c r="M29" s="69">
        <f>IF(N29=2,F29*G29*R29,IF(N29=3,F29*G29*T29,F29*G29*P29))</f>
        <v>50</v>
      </c>
      <c r="N29">
        <f>IF(F29&gt;3,IF(F29&gt;6,3,2),1)</f>
        <v>3</v>
      </c>
      <c r="O29" s="10" t="s">
        <v>5</v>
      </c>
      <c r="P29" s="29">
        <v>1</v>
      </c>
      <c r="R29" s="29">
        <v>3</v>
      </c>
      <c r="T29" s="11">
        <v>5</v>
      </c>
    </row>
    <row r="30" spans="1:20" ht="33.75" customHeight="1" thickTop="1" thickBot="1" x14ac:dyDescent="0.3">
      <c r="A30" s="165"/>
      <c r="B30" s="179"/>
      <c r="C30" s="179"/>
      <c r="D30" s="184" t="s">
        <v>62</v>
      </c>
      <c r="E30" s="185"/>
      <c r="F30" s="12">
        <v>52000</v>
      </c>
      <c r="G30" s="70">
        <v>2</v>
      </c>
      <c r="H30" s="71"/>
      <c r="I30" s="72"/>
      <c r="J30" s="72"/>
      <c r="K30" s="72"/>
      <c r="L30" s="73"/>
      <c r="M30" s="74">
        <f>IF(N30=1,F30*G30*Q30,IF(N30=2,F30*G30*R30,F30*G30*S30))</f>
        <v>312000</v>
      </c>
      <c r="N30">
        <f>IF(F30&lt;50000,1,IF(F30&lt;100000,2,3))</f>
        <v>2</v>
      </c>
      <c r="O30" s="10" t="s">
        <v>5</v>
      </c>
      <c r="P30" s="75"/>
      <c r="Q30" s="29">
        <v>2</v>
      </c>
      <c r="R30" s="29">
        <v>3</v>
      </c>
      <c r="S30" s="29">
        <v>4</v>
      </c>
    </row>
    <row r="31" spans="1:20" ht="30" customHeight="1" thickBot="1" x14ac:dyDescent="0.3">
      <c r="A31" s="165"/>
      <c r="B31" s="186" t="s">
        <v>63</v>
      </c>
      <c r="C31" s="188" t="s">
        <v>64</v>
      </c>
      <c r="D31" s="190" t="s">
        <v>65</v>
      </c>
      <c r="E31" s="190"/>
      <c r="F31" s="191"/>
      <c r="G31" s="76"/>
      <c r="H31" s="76"/>
      <c r="I31" s="77"/>
      <c r="J31" s="77"/>
      <c r="K31" s="77"/>
      <c r="L31" s="78"/>
      <c r="M31" s="79"/>
      <c r="P31" s="80" t="s">
        <v>66</v>
      </c>
      <c r="Q31" s="80" t="s">
        <v>67</v>
      </c>
      <c r="R31" s="80" t="s">
        <v>68</v>
      </c>
      <c r="S31" s="80" t="s">
        <v>69</v>
      </c>
      <c r="T31" s="80" t="s">
        <v>70</v>
      </c>
    </row>
    <row r="32" spans="1:20" ht="30" customHeight="1" thickTop="1" thickBot="1" x14ac:dyDescent="0.3">
      <c r="A32" s="165"/>
      <c r="B32" s="186"/>
      <c r="C32" s="188"/>
      <c r="D32" s="192" t="s">
        <v>71</v>
      </c>
      <c r="E32" s="193"/>
      <c r="F32" s="81">
        <v>2</v>
      </c>
      <c r="G32" s="82">
        <v>3</v>
      </c>
      <c r="H32" s="83"/>
      <c r="I32" s="84"/>
      <c r="J32" s="84"/>
      <c r="K32" s="84"/>
      <c r="L32" s="85"/>
      <c r="M32" s="86">
        <f>F32*G32*N32</f>
        <v>30</v>
      </c>
      <c r="N32">
        <v>5</v>
      </c>
      <c r="O32" s="10" t="s">
        <v>5</v>
      </c>
      <c r="P32" s="29">
        <v>1</v>
      </c>
      <c r="Q32" s="29">
        <v>2</v>
      </c>
      <c r="R32" s="29">
        <v>3</v>
      </c>
      <c r="S32" s="29">
        <v>4</v>
      </c>
      <c r="T32" s="11">
        <v>5</v>
      </c>
    </row>
    <row r="33" spans="1:23" ht="30" customHeight="1" thickTop="1" thickBot="1" x14ac:dyDescent="0.3">
      <c r="A33" s="165"/>
      <c r="B33" s="186"/>
      <c r="C33" s="188"/>
      <c r="D33" s="194" t="s">
        <v>72</v>
      </c>
      <c r="E33" s="195"/>
      <c r="F33" s="31">
        <v>2</v>
      </c>
      <c r="G33" s="87">
        <v>4</v>
      </c>
      <c r="H33" s="88"/>
      <c r="I33" s="89"/>
      <c r="J33" s="89"/>
      <c r="K33" s="89"/>
      <c r="L33" s="90"/>
      <c r="M33" s="91">
        <f>F33*G33*N33</f>
        <v>8</v>
      </c>
      <c r="N33">
        <v>1</v>
      </c>
      <c r="O33" s="10" t="s">
        <v>5</v>
      </c>
      <c r="P33" s="29">
        <v>1</v>
      </c>
      <c r="Q33" s="29">
        <v>2</v>
      </c>
      <c r="R33" s="29">
        <v>3</v>
      </c>
      <c r="S33" s="29">
        <v>4</v>
      </c>
      <c r="T33" s="11">
        <v>5</v>
      </c>
    </row>
    <row r="34" spans="1:23" ht="30" customHeight="1" thickTop="1" thickBot="1" x14ac:dyDescent="0.3">
      <c r="A34" s="165"/>
      <c r="B34" s="186"/>
      <c r="C34" s="188"/>
      <c r="D34" s="194" t="s">
        <v>73</v>
      </c>
      <c r="E34" s="195"/>
      <c r="F34" s="31">
        <v>1</v>
      </c>
      <c r="G34" s="87">
        <v>5</v>
      </c>
      <c r="H34" s="88"/>
      <c r="I34" s="89"/>
      <c r="J34" s="89"/>
      <c r="K34" s="89"/>
      <c r="L34" s="90"/>
      <c r="M34" s="91">
        <f>F34*G34*(N34+1)</f>
        <v>15</v>
      </c>
      <c r="N34">
        <v>2</v>
      </c>
      <c r="O34" s="10" t="s">
        <v>5</v>
      </c>
      <c r="Q34" s="29">
        <v>2</v>
      </c>
      <c r="R34" s="29">
        <v>3</v>
      </c>
      <c r="S34" s="29">
        <v>4</v>
      </c>
    </row>
    <row r="35" spans="1:23" ht="30" customHeight="1" thickTop="1" thickBot="1" x14ac:dyDescent="0.3">
      <c r="A35" s="165"/>
      <c r="B35" s="186"/>
      <c r="C35" s="188"/>
      <c r="D35" s="194" t="s">
        <v>74</v>
      </c>
      <c r="E35" s="195"/>
      <c r="F35" s="31">
        <v>1</v>
      </c>
      <c r="G35" s="87">
        <v>5</v>
      </c>
      <c r="H35" s="88"/>
      <c r="I35" s="89"/>
      <c r="J35" s="89"/>
      <c r="K35" s="89"/>
      <c r="L35" s="90"/>
      <c r="M35" s="91">
        <f>F35*G35*N35*2</f>
        <v>20</v>
      </c>
      <c r="N35">
        <v>2</v>
      </c>
      <c r="O35" s="10" t="s">
        <v>5</v>
      </c>
      <c r="Q35" s="29">
        <v>2</v>
      </c>
      <c r="S35" s="29">
        <v>4</v>
      </c>
    </row>
    <row r="36" spans="1:23" ht="30" customHeight="1" thickTop="1" thickBot="1" x14ac:dyDescent="0.3">
      <c r="A36" s="166"/>
      <c r="B36" s="187"/>
      <c r="C36" s="189"/>
      <c r="D36" s="196" t="s">
        <v>75</v>
      </c>
      <c r="E36" s="197"/>
      <c r="F36" s="38">
        <v>0</v>
      </c>
      <c r="G36" s="92">
        <v>5</v>
      </c>
      <c r="H36" s="93"/>
      <c r="I36" s="94"/>
      <c r="J36" s="94"/>
      <c r="K36" s="94"/>
      <c r="L36" s="95"/>
      <c r="M36" s="96">
        <f>F36*G36*T36</f>
        <v>0</v>
      </c>
      <c r="O36" s="10" t="s">
        <v>5</v>
      </c>
      <c r="T36" s="29">
        <v>5</v>
      </c>
    </row>
    <row r="37" spans="1:23" ht="42.75" customHeight="1" thickTop="1" thickBot="1" x14ac:dyDescent="0.3">
      <c r="A37" s="198" t="s">
        <v>76</v>
      </c>
      <c r="B37" s="199" t="s">
        <v>77</v>
      </c>
      <c r="C37" s="97" t="s">
        <v>78</v>
      </c>
      <c r="D37" s="201" t="s">
        <v>79</v>
      </c>
      <c r="E37" s="202"/>
      <c r="F37" s="221" t="s">
        <v>80</v>
      </c>
      <c r="G37" s="98">
        <v>5</v>
      </c>
      <c r="H37" s="99"/>
      <c r="I37" s="100"/>
      <c r="J37" s="100"/>
      <c r="K37" s="100"/>
      <c r="L37" s="101"/>
      <c r="M37" s="102">
        <f>IF(N37=1,G37*P37,IF(N37=2,G37*R37,G37*T37))</f>
        <v>5</v>
      </c>
      <c r="N37">
        <v>1</v>
      </c>
      <c r="O37" s="10" t="s">
        <v>5</v>
      </c>
      <c r="P37" s="29">
        <v>1</v>
      </c>
      <c r="R37" s="29">
        <v>3</v>
      </c>
      <c r="T37" s="11">
        <v>5</v>
      </c>
    </row>
    <row r="38" spans="1:23" ht="33" customHeight="1" thickBot="1" x14ac:dyDescent="0.3">
      <c r="A38" s="198"/>
      <c r="B38" s="200"/>
      <c r="C38" s="200" t="s">
        <v>81</v>
      </c>
      <c r="D38" s="203" t="s">
        <v>82</v>
      </c>
      <c r="E38" s="204"/>
      <c r="F38" s="222" t="str">
        <f>IF(N38=1,"NON","OUI")</f>
        <v>NON</v>
      </c>
      <c r="G38" s="103">
        <v>3</v>
      </c>
      <c r="H38" s="104"/>
      <c r="I38" s="105"/>
      <c r="J38" s="105"/>
      <c r="K38" s="105"/>
      <c r="L38" s="106"/>
      <c r="M38" s="107">
        <f>IF(N38=1,G38*Q38,G38*R38)</f>
        <v>0</v>
      </c>
      <c r="N38">
        <v>1</v>
      </c>
      <c r="O38" s="10" t="s">
        <v>5</v>
      </c>
      <c r="Q38" s="29">
        <v>0</v>
      </c>
      <c r="R38" s="29">
        <v>3</v>
      </c>
    </row>
    <row r="39" spans="1:23" ht="30" customHeight="1" thickBot="1" x14ac:dyDescent="0.3">
      <c r="A39" s="198"/>
      <c r="B39" s="200"/>
      <c r="C39" s="200"/>
      <c r="D39" s="203" t="s">
        <v>83</v>
      </c>
      <c r="E39" s="204"/>
      <c r="F39" s="222" t="str">
        <f>IF(N39=1,"NON","OUI")</f>
        <v>NON</v>
      </c>
      <c r="G39" s="103">
        <v>3</v>
      </c>
      <c r="H39" s="104"/>
      <c r="I39" s="105"/>
      <c r="J39" s="105"/>
      <c r="K39" s="105"/>
      <c r="L39" s="106"/>
      <c r="M39" s="107">
        <f>IF(N39=1,G39*Q39,G39*R39)</f>
        <v>0</v>
      </c>
      <c r="N39">
        <v>1</v>
      </c>
      <c r="O39" s="10" t="s">
        <v>5</v>
      </c>
      <c r="Q39" s="29">
        <v>0</v>
      </c>
      <c r="R39" s="29">
        <v>3</v>
      </c>
    </row>
    <row r="40" spans="1:23" ht="30" customHeight="1" thickBot="1" x14ac:dyDescent="0.3">
      <c r="A40" s="198"/>
      <c r="B40" s="200"/>
      <c r="C40" s="200"/>
      <c r="D40" s="203" t="s">
        <v>84</v>
      </c>
      <c r="E40" s="204"/>
      <c r="F40" s="222" t="str">
        <f>IF(N40=1,"NON","OUI")</f>
        <v>NON</v>
      </c>
      <c r="G40" s="103">
        <v>3</v>
      </c>
      <c r="H40" s="104"/>
      <c r="I40" s="105"/>
      <c r="J40" s="105"/>
      <c r="K40" s="105"/>
      <c r="L40" s="106"/>
      <c r="M40" s="107">
        <f>IF(N40=1,G40*Q40,G40*R40)</f>
        <v>0</v>
      </c>
      <c r="N40">
        <v>1</v>
      </c>
      <c r="O40" s="10" t="s">
        <v>5</v>
      </c>
      <c r="Q40" s="29">
        <v>0</v>
      </c>
      <c r="R40" s="29">
        <v>3</v>
      </c>
    </row>
    <row r="41" spans="1:23" ht="30" customHeight="1" thickBot="1" x14ac:dyDescent="0.3">
      <c r="A41" s="198"/>
      <c r="B41" s="200"/>
      <c r="C41" s="200"/>
      <c r="D41" s="203" t="s">
        <v>85</v>
      </c>
      <c r="E41" s="204"/>
      <c r="F41" s="222" t="str">
        <f>IF(N41=1,"NON","OUI")</f>
        <v>OUI</v>
      </c>
      <c r="G41" s="103">
        <v>3</v>
      </c>
      <c r="H41" s="104"/>
      <c r="I41" s="105"/>
      <c r="J41" s="105"/>
      <c r="K41" s="105"/>
      <c r="L41" s="106"/>
      <c r="M41" s="107">
        <f>IF(N41=1,G41*Q41,G41*R41)</f>
        <v>9</v>
      </c>
      <c r="N41">
        <v>2</v>
      </c>
      <c r="O41" s="10" t="s">
        <v>5</v>
      </c>
      <c r="Q41" s="29">
        <v>0</v>
      </c>
      <c r="R41" s="29">
        <v>3</v>
      </c>
    </row>
    <row r="42" spans="1:23" ht="30" customHeight="1" thickBot="1" x14ac:dyDescent="0.3">
      <c r="A42" s="198"/>
      <c r="B42" s="200"/>
      <c r="C42" s="200"/>
      <c r="D42" s="203" t="s">
        <v>86</v>
      </c>
      <c r="E42" s="204"/>
      <c r="F42" s="222" t="str">
        <f>IF(N42=1,"NON","OUI")</f>
        <v>OUI</v>
      </c>
      <c r="G42" s="103">
        <v>3</v>
      </c>
      <c r="H42" s="104"/>
      <c r="I42" s="105"/>
      <c r="J42" s="105"/>
      <c r="K42" s="105"/>
      <c r="L42" s="106"/>
      <c r="M42" s="107">
        <f>IF(N42=1,G42*Q42,G42*R42)</f>
        <v>9</v>
      </c>
      <c r="N42">
        <v>2</v>
      </c>
      <c r="O42" s="10" t="s">
        <v>5</v>
      </c>
      <c r="Q42" s="29">
        <v>0</v>
      </c>
      <c r="R42" s="29">
        <v>3</v>
      </c>
    </row>
    <row r="43" spans="1:23" ht="21" customHeight="1" x14ac:dyDescent="0.25">
      <c r="C43" s="205" t="s">
        <v>87</v>
      </c>
      <c r="D43" s="206"/>
      <c r="E43" s="206"/>
      <c r="F43" s="206"/>
      <c r="G43" s="206"/>
      <c r="H43" s="206"/>
      <c r="I43" s="206"/>
      <c r="J43" s="206"/>
      <c r="K43" s="206"/>
      <c r="L43" s="207"/>
      <c r="M43" s="108"/>
    </row>
    <row r="44" spans="1:23" ht="18" customHeight="1" thickBot="1" x14ac:dyDescent="0.3">
      <c r="I44" s="208"/>
      <c r="J44" s="208"/>
      <c r="K44" s="208"/>
      <c r="L44" s="208"/>
      <c r="O44" s="209" t="s">
        <v>88</v>
      </c>
      <c r="P44" s="210" t="s">
        <v>89</v>
      </c>
      <c r="Q44" s="210"/>
      <c r="R44" s="210" t="s">
        <v>90</v>
      </c>
      <c r="S44" s="210"/>
      <c r="T44" s="210" t="s">
        <v>91</v>
      </c>
      <c r="U44" s="210"/>
      <c r="V44" s="210" t="s">
        <v>92</v>
      </c>
      <c r="W44" s="210"/>
    </row>
    <row r="45" spans="1:23" ht="25.5" customHeight="1" thickBot="1" x14ac:dyDescent="0.3">
      <c r="E45" s="213" t="s">
        <v>88</v>
      </c>
      <c r="F45" s="214"/>
      <c r="G45" s="215" t="str">
        <f>IF(M43&gt;400,P45,IF(AND(M43&lt;400,M43&gt;250),R45,IF(AND(M43&lt;250,M43&gt;150),T45,V45)))</f>
        <v xml:space="preserve"> - 40% de la demande de subvention  de fonctionnement</v>
      </c>
      <c r="H45" s="216"/>
      <c r="I45" s="216"/>
      <c r="J45" s="216"/>
      <c r="K45" s="216"/>
      <c r="L45" s="216"/>
      <c r="M45" s="217"/>
      <c r="O45" s="209"/>
      <c r="P45" s="218" t="s">
        <v>93</v>
      </c>
      <c r="Q45" s="218"/>
      <c r="R45" s="218" t="s">
        <v>94</v>
      </c>
      <c r="S45" s="218"/>
      <c r="T45" s="218" t="s">
        <v>95</v>
      </c>
      <c r="U45" s="218"/>
      <c r="V45" s="218" t="s">
        <v>96</v>
      </c>
      <c r="W45" s="218"/>
    </row>
    <row r="46" spans="1:23" ht="24" customHeight="1" thickBot="1" x14ac:dyDescent="0.3">
      <c r="E46" s="109"/>
      <c r="F46" s="219" t="s">
        <v>97</v>
      </c>
      <c r="G46" s="219"/>
      <c r="H46" s="219"/>
      <c r="I46" s="219"/>
      <c r="J46" s="219"/>
      <c r="K46" s="219"/>
      <c r="L46" s="220"/>
      <c r="M46" s="110">
        <v>270000</v>
      </c>
      <c r="O46" s="209"/>
      <c r="P46" s="218"/>
      <c r="Q46" s="218"/>
      <c r="R46" s="218"/>
      <c r="S46" s="218"/>
      <c r="T46" s="218"/>
      <c r="U46" s="218"/>
      <c r="V46" s="218"/>
      <c r="W46" s="218"/>
    </row>
    <row r="47" spans="1:23" ht="26.25" customHeight="1" x14ac:dyDescent="0.25">
      <c r="E47" s="111"/>
      <c r="F47" s="211" t="s">
        <v>98</v>
      </c>
      <c r="G47" s="211"/>
      <c r="H47" s="211"/>
      <c r="I47" s="211"/>
      <c r="J47" s="211"/>
      <c r="K47" s="211"/>
      <c r="L47" s="212"/>
      <c r="M47" s="112"/>
    </row>
    <row r="52" spans="4:15" x14ac:dyDescent="0.25">
      <c r="D52" s="224"/>
      <c r="E52" s="224"/>
      <c r="F52" s="224"/>
      <c r="G52" s="224"/>
      <c r="H52" s="225"/>
      <c r="I52" s="225"/>
      <c r="J52" s="225"/>
      <c r="K52" s="225"/>
      <c r="L52" s="225"/>
      <c r="M52" s="224"/>
      <c r="N52" s="224"/>
      <c r="O52" s="224"/>
    </row>
    <row r="53" spans="4:15" ht="15" customHeight="1" x14ac:dyDescent="0.25">
      <c r="D53" s="224"/>
      <c r="E53" s="224"/>
      <c r="F53" s="224"/>
      <c r="G53" s="224"/>
      <c r="H53" s="225"/>
      <c r="I53" s="225"/>
      <c r="J53" s="225"/>
      <c r="K53" s="225"/>
      <c r="L53" s="225"/>
      <c r="M53" s="224"/>
      <c r="N53" s="224"/>
      <c r="O53" s="224"/>
    </row>
    <row r="54" spans="4:15" ht="15" customHeight="1" x14ac:dyDescent="0.25">
      <c r="D54" s="224"/>
      <c r="E54" s="226"/>
      <c r="F54" s="224"/>
      <c r="G54" s="224"/>
      <c r="H54" s="225"/>
      <c r="I54" s="225"/>
      <c r="J54" s="225"/>
      <c r="K54" s="225"/>
      <c r="L54" s="225"/>
      <c r="M54" s="224"/>
      <c r="N54" s="224"/>
      <c r="O54" s="224"/>
    </row>
    <row r="55" spans="4:15" ht="15" customHeight="1" x14ac:dyDescent="0.25">
      <c r="D55" s="224"/>
      <c r="E55" s="226"/>
      <c r="F55" s="224"/>
      <c r="G55" s="224"/>
      <c r="H55" s="225"/>
      <c r="I55" s="225"/>
      <c r="J55" s="225"/>
      <c r="K55" s="225"/>
      <c r="L55" s="225"/>
      <c r="M55" s="224"/>
      <c r="N55" s="224"/>
      <c r="O55" s="224"/>
    </row>
    <row r="56" spans="4:15" x14ac:dyDescent="0.25">
      <c r="D56" s="224"/>
      <c r="E56" s="224"/>
      <c r="F56" s="224"/>
      <c r="G56" s="224"/>
      <c r="H56" s="225"/>
      <c r="I56" s="225"/>
      <c r="J56" s="225"/>
      <c r="K56" s="225"/>
      <c r="L56" s="225"/>
      <c r="M56" s="224"/>
      <c r="N56" s="224"/>
      <c r="O56" s="224"/>
    </row>
    <row r="57" spans="4:15" x14ac:dyDescent="0.25">
      <c r="D57" s="224"/>
      <c r="E57" s="224"/>
      <c r="F57" s="224"/>
      <c r="G57" s="224"/>
      <c r="H57" s="225"/>
      <c r="I57" s="225"/>
      <c r="J57" s="225"/>
      <c r="K57" s="225"/>
      <c r="L57" s="225"/>
      <c r="M57" s="224"/>
      <c r="N57" s="224"/>
      <c r="O57" s="224"/>
    </row>
    <row r="58" spans="4:15" x14ac:dyDescent="0.25">
      <c r="D58" s="224"/>
      <c r="E58" s="224"/>
      <c r="F58" s="224"/>
      <c r="G58" s="224"/>
      <c r="H58" s="225"/>
      <c r="I58" s="225"/>
      <c r="J58" s="225"/>
      <c r="K58" s="225"/>
      <c r="L58" s="225"/>
      <c r="M58" s="224"/>
      <c r="N58" s="224"/>
      <c r="O58" s="224"/>
    </row>
    <row r="59" spans="4:15" x14ac:dyDescent="0.25">
      <c r="D59" s="224"/>
      <c r="E59" s="224"/>
      <c r="F59" s="224"/>
      <c r="G59" s="224"/>
      <c r="H59" s="225"/>
      <c r="I59" s="225"/>
      <c r="J59" s="225"/>
      <c r="K59" s="225"/>
      <c r="L59" s="225"/>
      <c r="M59" s="224"/>
      <c r="N59" s="224"/>
      <c r="O59" s="224"/>
    </row>
    <row r="60" spans="4:15" ht="18.75" x14ac:dyDescent="0.3">
      <c r="D60" s="224"/>
      <c r="E60" s="224"/>
      <c r="F60" s="224"/>
      <c r="G60" s="227"/>
      <c r="H60" s="225"/>
      <c r="I60" s="225"/>
      <c r="J60" s="225"/>
      <c r="K60" s="225"/>
      <c r="L60" s="225"/>
      <c r="M60" s="224"/>
      <c r="N60" s="224"/>
      <c r="O60" s="224"/>
    </row>
    <row r="61" spans="4:15" x14ac:dyDescent="0.25">
      <c r="D61" s="224"/>
      <c r="E61" s="224"/>
      <c r="F61" s="224"/>
      <c r="G61" s="224"/>
      <c r="H61" s="225"/>
      <c r="I61" s="225"/>
      <c r="J61" s="225"/>
      <c r="K61" s="225"/>
      <c r="L61" s="225"/>
      <c r="M61" s="224"/>
      <c r="N61" s="224"/>
      <c r="O61" s="224"/>
    </row>
    <row r="62" spans="4:15" x14ac:dyDescent="0.25">
      <c r="D62" s="224"/>
      <c r="E62" s="224"/>
      <c r="F62" s="224"/>
      <c r="G62" s="224"/>
      <c r="H62" s="225"/>
      <c r="I62" s="225"/>
      <c r="J62" s="225"/>
      <c r="K62" s="225"/>
      <c r="L62" s="225"/>
      <c r="M62" s="224"/>
      <c r="N62" s="224"/>
      <c r="O62" s="224"/>
    </row>
    <row r="63" spans="4:15" x14ac:dyDescent="0.25">
      <c r="D63" s="224"/>
      <c r="E63" s="224"/>
      <c r="F63" s="224"/>
      <c r="G63" s="224"/>
      <c r="H63" s="225"/>
      <c r="I63" s="225"/>
      <c r="J63" s="225"/>
      <c r="K63" s="225"/>
      <c r="L63" s="225"/>
      <c r="M63" s="224"/>
      <c r="N63" s="224"/>
      <c r="O63" s="224"/>
    </row>
    <row r="64" spans="4:15" x14ac:dyDescent="0.25">
      <c r="D64" s="224"/>
      <c r="E64" s="224"/>
      <c r="F64" s="224"/>
      <c r="G64" s="224"/>
      <c r="H64" s="225"/>
      <c r="I64" s="225"/>
      <c r="J64" s="225"/>
      <c r="K64" s="225"/>
      <c r="L64" s="225"/>
      <c r="M64" s="224"/>
      <c r="N64" s="224"/>
      <c r="O64" s="224"/>
    </row>
    <row r="65" spans="4:15" x14ac:dyDescent="0.25">
      <c r="D65" s="224"/>
      <c r="E65" s="224"/>
      <c r="F65" s="224"/>
      <c r="G65" s="224"/>
      <c r="H65" s="225"/>
      <c r="I65" s="225"/>
      <c r="J65" s="225"/>
      <c r="K65" s="225"/>
      <c r="L65" s="225"/>
      <c r="M65" s="224"/>
      <c r="N65" s="224"/>
      <c r="O65" s="224"/>
    </row>
    <row r="66" spans="4:15" x14ac:dyDescent="0.25">
      <c r="D66" s="224"/>
      <c r="E66" s="224"/>
      <c r="F66" s="224"/>
      <c r="G66" s="224"/>
      <c r="H66" s="225"/>
      <c r="I66" s="225"/>
      <c r="J66" s="225"/>
      <c r="K66" s="225"/>
      <c r="L66" s="225"/>
      <c r="M66" s="224"/>
      <c r="N66" s="224"/>
      <c r="O66" s="224"/>
    </row>
    <row r="67" spans="4:15" x14ac:dyDescent="0.25">
      <c r="D67" s="224"/>
      <c r="E67" s="224"/>
      <c r="F67" s="224"/>
      <c r="G67" s="224"/>
      <c r="H67" s="225"/>
      <c r="I67" s="225"/>
      <c r="J67" s="225"/>
      <c r="K67" s="225"/>
      <c r="L67" s="225"/>
      <c r="M67" s="224"/>
      <c r="N67" s="224"/>
      <c r="O67" s="224"/>
    </row>
    <row r="68" spans="4:15" x14ac:dyDescent="0.25">
      <c r="D68" s="224"/>
      <c r="E68" s="224"/>
      <c r="F68" s="224"/>
      <c r="G68" s="224"/>
      <c r="H68" s="225"/>
      <c r="I68" s="225"/>
      <c r="J68" s="225"/>
      <c r="K68" s="225"/>
      <c r="L68" s="225"/>
      <c r="M68" s="224"/>
      <c r="N68" s="224"/>
      <c r="O68" s="224"/>
    </row>
    <row r="69" spans="4:15" x14ac:dyDescent="0.25">
      <c r="D69" s="224"/>
      <c r="E69" s="224"/>
      <c r="F69" s="224"/>
      <c r="G69" s="224"/>
      <c r="H69" s="225"/>
      <c r="I69" s="225"/>
      <c r="J69" s="225"/>
      <c r="K69" s="225"/>
      <c r="L69" s="225"/>
      <c r="M69" s="224"/>
      <c r="N69" s="224"/>
      <c r="O69" s="224"/>
    </row>
    <row r="70" spans="4:15" x14ac:dyDescent="0.25">
      <c r="D70" s="224"/>
      <c r="E70" s="224"/>
      <c r="F70" s="224"/>
      <c r="G70" s="224"/>
      <c r="H70" s="225"/>
      <c r="I70" s="225"/>
      <c r="J70" s="225"/>
      <c r="K70" s="225"/>
      <c r="L70" s="225"/>
      <c r="M70" s="224"/>
      <c r="N70" s="224"/>
      <c r="O70" s="224"/>
    </row>
    <row r="71" spans="4:15" ht="16.5" x14ac:dyDescent="0.25">
      <c r="D71" s="224"/>
      <c r="E71" s="224"/>
      <c r="F71" s="224"/>
      <c r="G71" s="224"/>
      <c r="H71" s="225"/>
      <c r="I71" s="228"/>
      <c r="J71" s="225"/>
      <c r="K71" s="225"/>
      <c r="L71" s="225"/>
      <c r="M71" s="224"/>
      <c r="N71" s="224"/>
      <c r="O71" s="224"/>
    </row>
    <row r="72" spans="4:15" ht="16.5" x14ac:dyDescent="0.25">
      <c r="D72" s="224"/>
      <c r="E72" s="224"/>
      <c r="F72" s="224"/>
      <c r="G72" s="224"/>
      <c r="H72" s="225"/>
      <c r="I72" s="228"/>
      <c r="J72" s="225"/>
      <c r="K72" s="225"/>
      <c r="L72" s="225"/>
      <c r="M72" s="224"/>
      <c r="N72" s="224"/>
      <c r="O72" s="224"/>
    </row>
    <row r="73" spans="4:15" x14ac:dyDescent="0.25">
      <c r="D73" s="224"/>
      <c r="E73" s="224"/>
      <c r="F73" s="224"/>
      <c r="G73" s="224"/>
      <c r="H73" s="225"/>
      <c r="I73" s="225"/>
      <c r="J73" s="225"/>
      <c r="K73" s="225"/>
      <c r="L73" s="225"/>
      <c r="M73" s="224"/>
      <c r="N73" s="224"/>
      <c r="O73" s="224"/>
    </row>
    <row r="74" spans="4:15" x14ac:dyDescent="0.25">
      <c r="D74" s="224"/>
      <c r="E74" s="224"/>
      <c r="F74" s="224"/>
      <c r="G74" s="224"/>
      <c r="H74" s="225"/>
      <c r="I74" s="225"/>
      <c r="J74" s="225"/>
      <c r="K74" s="225"/>
      <c r="L74" s="225"/>
      <c r="M74" s="224"/>
      <c r="N74" s="224"/>
      <c r="O74" s="224"/>
    </row>
    <row r="75" spans="4:15" x14ac:dyDescent="0.25">
      <c r="D75" s="224"/>
      <c r="E75" s="224"/>
      <c r="F75" s="224"/>
      <c r="G75" s="224"/>
      <c r="H75" s="225"/>
      <c r="I75" s="229"/>
      <c r="J75" s="229"/>
      <c r="K75" s="229"/>
      <c r="L75" s="229"/>
      <c r="M75" s="224"/>
      <c r="N75" s="224"/>
      <c r="O75" s="224"/>
    </row>
    <row r="76" spans="4:15" x14ac:dyDescent="0.25">
      <c r="D76" s="224"/>
      <c r="E76" s="224"/>
      <c r="F76" s="224"/>
      <c r="G76" s="224"/>
      <c r="H76" s="225"/>
      <c r="I76" s="225"/>
      <c r="J76" s="225"/>
      <c r="K76" s="225"/>
      <c r="L76" s="225"/>
      <c r="M76" s="224"/>
      <c r="N76" s="224"/>
      <c r="O76" s="224"/>
    </row>
    <row r="77" spans="4:15" x14ac:dyDescent="0.25">
      <c r="G77" s="224"/>
      <c r="H77" s="225"/>
      <c r="I77" s="225"/>
      <c r="J77" s="225"/>
      <c r="K77" s="225"/>
      <c r="L77" s="225"/>
      <c r="M77" s="224"/>
    </row>
    <row r="78" spans="4:15" x14ac:dyDescent="0.25">
      <c r="G78" s="224"/>
      <c r="H78" s="225"/>
      <c r="I78" s="225"/>
      <c r="J78" s="225"/>
      <c r="K78" s="225"/>
      <c r="L78" s="225"/>
      <c r="M78" s="224"/>
    </row>
    <row r="79" spans="4:15" x14ac:dyDescent="0.25">
      <c r="G79" s="224"/>
      <c r="H79" s="225"/>
      <c r="I79" s="225"/>
      <c r="J79" s="225"/>
      <c r="K79" s="225"/>
      <c r="L79" s="225"/>
      <c r="M79" s="224"/>
    </row>
    <row r="80" spans="4:15" x14ac:dyDescent="0.25">
      <c r="G80" s="224"/>
      <c r="H80" s="225"/>
      <c r="I80" s="225"/>
      <c r="J80" s="225"/>
      <c r="K80" s="225"/>
      <c r="L80" s="225"/>
      <c r="M80" s="224"/>
    </row>
  </sheetData>
  <sheetProtection selectLockedCells="1"/>
  <mergeCells count="75">
    <mergeCell ref="F47:L47"/>
    <mergeCell ref="V44:W44"/>
    <mergeCell ref="E45:F45"/>
    <mergeCell ref="G45:M45"/>
    <mergeCell ref="P45:Q46"/>
    <mergeCell ref="R45:S46"/>
    <mergeCell ref="T45:U46"/>
    <mergeCell ref="V45:W46"/>
    <mergeCell ref="F46:L46"/>
    <mergeCell ref="T44:U44"/>
    <mergeCell ref="C43:L43"/>
    <mergeCell ref="I44:L44"/>
    <mergeCell ref="O44:O46"/>
    <mergeCell ref="P44:Q44"/>
    <mergeCell ref="R44:S44"/>
    <mergeCell ref="A37:A42"/>
    <mergeCell ref="B37:B42"/>
    <mergeCell ref="D37:E37"/>
    <mergeCell ref="C38:C42"/>
    <mergeCell ref="D38:E38"/>
    <mergeCell ref="D39:E39"/>
    <mergeCell ref="D40:E40"/>
    <mergeCell ref="D41:E41"/>
    <mergeCell ref="D42:E42"/>
    <mergeCell ref="D29:E29"/>
    <mergeCell ref="D30:E30"/>
    <mergeCell ref="B31:B36"/>
    <mergeCell ref="C31:C36"/>
    <mergeCell ref="D31:F31"/>
    <mergeCell ref="D32:E32"/>
    <mergeCell ref="D33:E33"/>
    <mergeCell ref="D34:E34"/>
    <mergeCell ref="D35:E35"/>
    <mergeCell ref="D36:E36"/>
    <mergeCell ref="A18:A36"/>
    <mergeCell ref="B18:B26"/>
    <mergeCell ref="C18:C26"/>
    <mergeCell ref="D18:F18"/>
    <mergeCell ref="D19:E19"/>
    <mergeCell ref="D20:E20"/>
    <mergeCell ref="D21:E21"/>
    <mergeCell ref="D22:F22"/>
    <mergeCell ref="D23:E23"/>
    <mergeCell ref="D24:E24"/>
    <mergeCell ref="D25:E25"/>
    <mergeCell ref="D26:E26"/>
    <mergeCell ref="B27:B30"/>
    <mergeCell ref="C27:C30"/>
    <mergeCell ref="D27:E27"/>
    <mergeCell ref="D28:E28"/>
    <mergeCell ref="G12:G13"/>
    <mergeCell ref="H12:L13"/>
    <mergeCell ref="B14:B17"/>
    <mergeCell ref="C14:C15"/>
    <mergeCell ref="D14:E14"/>
    <mergeCell ref="D15:E15"/>
    <mergeCell ref="C16:C17"/>
    <mergeCell ref="D16:E16"/>
    <mergeCell ref="D17:E17"/>
    <mergeCell ref="C1:D1"/>
    <mergeCell ref="E1:M1"/>
    <mergeCell ref="D3:E3"/>
    <mergeCell ref="H3:L3"/>
    <mergeCell ref="A4:A17"/>
    <mergeCell ref="D4:E4"/>
    <mergeCell ref="B5:B13"/>
    <mergeCell ref="C5:C9"/>
    <mergeCell ref="D5:E5"/>
    <mergeCell ref="D7:E7"/>
    <mergeCell ref="D8:E9"/>
    <mergeCell ref="C10:C11"/>
    <mergeCell ref="D10:E10"/>
    <mergeCell ref="D11:E11"/>
    <mergeCell ref="C12:C13"/>
    <mergeCell ref="D12:D13"/>
  </mergeCells>
  <printOptions horizontalCentered="1" verticalCentered="1"/>
  <pageMargins left="0.19685039370078741" right="0.15748031496062992" top="0.15748031496062992" bottom="0.15748031496062992" header="0.31496062992125984" footer="0.31496062992125984"/>
  <pageSetup paperSize="8" scale="5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Option Button 9">
              <controlPr defaultSize="0" autoFill="0" autoLine="0" autoPict="0">
                <anchor moveWithCells="1" sizeWithCells="1">
                  <from>
                    <xdr:col>8</xdr:col>
                    <xdr:colOff>409575</xdr:colOff>
                    <xdr:row>10</xdr:row>
                    <xdr:rowOff>114300</xdr:rowOff>
                  </from>
                  <to>
                    <xdr:col>9</xdr:col>
                    <xdr:colOff>47625</xdr:colOff>
                    <xdr:row>10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Option Button 10">
              <controlPr defaultSize="0" autoFill="0" autoLine="0" autoPict="0">
                <anchor moveWithCells="1" sizeWithCells="1">
                  <from>
                    <xdr:col>9</xdr:col>
                    <xdr:colOff>571500</xdr:colOff>
                    <xdr:row>10</xdr:row>
                    <xdr:rowOff>123825</xdr:rowOff>
                  </from>
                  <to>
                    <xdr:col>10</xdr:col>
                    <xdr:colOff>276225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Option Button 11">
              <controlPr defaultSize="0" autoFill="0" autoLine="0" autoPict="0">
                <anchor moveWithCells="1" sizeWithCells="1">
                  <from>
                    <xdr:col>7</xdr:col>
                    <xdr:colOff>542925</xdr:colOff>
                    <xdr:row>9</xdr:row>
                    <xdr:rowOff>66675</xdr:rowOff>
                  </from>
                  <to>
                    <xdr:col>9</xdr:col>
                    <xdr:colOff>95250</xdr:colOff>
                    <xdr:row>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Option Button 12">
              <controlPr defaultSize="0" autoFill="0" autoLine="0" autoPict="0">
                <anchor moveWithCells="1" sizeWithCells="1">
                  <from>
                    <xdr:col>9</xdr:col>
                    <xdr:colOff>28575</xdr:colOff>
                    <xdr:row>9</xdr:row>
                    <xdr:rowOff>104775</xdr:rowOff>
                  </from>
                  <to>
                    <xdr:col>9</xdr:col>
                    <xdr:colOff>904875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Option Button 13">
              <controlPr defaultSize="0" autoFill="0" autoLine="0" autoPict="0">
                <anchor moveWithCells="1" sizeWithCells="1">
                  <from>
                    <xdr:col>10</xdr:col>
                    <xdr:colOff>428625</xdr:colOff>
                    <xdr:row>9</xdr:row>
                    <xdr:rowOff>114300</xdr:rowOff>
                  </from>
                  <to>
                    <xdr:col>11</xdr:col>
                    <xdr:colOff>304800</xdr:colOff>
                    <xdr:row>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Option Button 14">
              <controlPr defaultSize="0" autoFill="0" autoLine="0" autoPict="0">
                <anchor moveWithCells="1" sizeWithCells="1">
                  <from>
                    <xdr:col>7</xdr:col>
                    <xdr:colOff>733425</xdr:colOff>
                    <xdr:row>11</xdr:row>
                    <xdr:rowOff>333375</xdr:rowOff>
                  </from>
                  <to>
                    <xdr:col>8</xdr:col>
                    <xdr:colOff>342900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Option Button 15">
              <controlPr defaultSize="0" autoFill="0" autoLine="0" autoPict="0">
                <anchor moveWithCells="1" sizeWithCells="1">
                  <from>
                    <xdr:col>8</xdr:col>
                    <xdr:colOff>628650</xdr:colOff>
                    <xdr:row>11</xdr:row>
                    <xdr:rowOff>333375</xdr:rowOff>
                  </from>
                  <to>
                    <xdr:col>9</xdr:col>
                    <xdr:colOff>104775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1" name="Option Button 16">
              <controlPr defaultSize="0" autoFill="0" autoLine="0" autoPict="0">
                <anchor moveWithCells="1" sizeWithCells="1">
                  <from>
                    <xdr:col>10</xdr:col>
                    <xdr:colOff>9525</xdr:colOff>
                    <xdr:row>75</xdr:row>
                    <xdr:rowOff>0</xdr:rowOff>
                  </from>
                  <to>
                    <xdr:col>10</xdr:col>
                    <xdr:colOff>885825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Option Button 17">
              <controlPr defaultSize="0" autoFill="0" autoLine="0" autoPict="0">
                <anchor moveWithCells="1" sizeWithCells="1">
                  <from>
                    <xdr:col>10</xdr:col>
                    <xdr:colOff>485775</xdr:colOff>
                    <xdr:row>75</xdr:row>
                    <xdr:rowOff>0</xdr:rowOff>
                  </from>
                  <to>
                    <xdr:col>11</xdr:col>
                    <xdr:colOff>419100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3" name="Option Button 18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18</xdr:row>
                    <xdr:rowOff>85725</xdr:rowOff>
                  </from>
                  <to>
                    <xdr:col>8</xdr:col>
                    <xdr:colOff>85725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4" name="Option Button 19">
              <controlPr defaultSize="0" autoFill="0" autoLine="0" autoPict="0">
                <anchor moveWithCells="1" sizeWithCells="1">
                  <from>
                    <xdr:col>8</xdr:col>
                    <xdr:colOff>257175</xdr:colOff>
                    <xdr:row>18</xdr:row>
                    <xdr:rowOff>85725</xdr:rowOff>
                  </from>
                  <to>
                    <xdr:col>9</xdr:col>
                    <xdr:colOff>85725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5" name="Option Button 20">
              <controlPr defaultSize="0" autoFill="0" autoLine="0" autoPict="0">
                <anchor moveWithCells="1" sizeWithCells="1">
                  <from>
                    <xdr:col>9</xdr:col>
                    <xdr:colOff>257175</xdr:colOff>
                    <xdr:row>18</xdr:row>
                    <xdr:rowOff>85725</xdr:rowOff>
                  </from>
                  <to>
                    <xdr:col>10</xdr:col>
                    <xdr:colOff>76200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6" name="Option Button 21">
              <controlPr defaultSize="0" autoFill="0" autoLine="0" autoPict="0">
                <anchor moveWithCells="1" sizeWithCells="1">
                  <from>
                    <xdr:col>10</xdr:col>
                    <xdr:colOff>247650</xdr:colOff>
                    <xdr:row>18</xdr:row>
                    <xdr:rowOff>85725</xdr:rowOff>
                  </from>
                  <to>
                    <xdr:col>11</xdr:col>
                    <xdr:colOff>76200</xdr:colOff>
                    <xdr:row>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7" name="Option Button 22">
              <controlPr defaultSize="0" autoFill="0" autoLine="0" autoPict="0">
                <anchor moveWithCells="1" sizeWithCells="1">
                  <from>
                    <xdr:col>11</xdr:col>
                    <xdr:colOff>247650</xdr:colOff>
                    <xdr:row>18</xdr:row>
                    <xdr:rowOff>95250</xdr:rowOff>
                  </from>
                  <to>
                    <xdr:col>12</xdr:col>
                    <xdr:colOff>76200</xdr:colOff>
                    <xdr:row>18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8" name="Option Button 2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19</xdr:row>
                    <xdr:rowOff>104775</xdr:rowOff>
                  </from>
                  <to>
                    <xdr:col>7</xdr:col>
                    <xdr:colOff>800100</xdr:colOff>
                    <xdr:row>19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9" name="Option Button 24">
              <controlPr defaultSize="0" autoFill="0" autoLine="0" autoPict="0">
                <anchor moveWithCells="1" sizeWithCells="1">
                  <from>
                    <xdr:col>8</xdr:col>
                    <xdr:colOff>257175</xdr:colOff>
                    <xdr:row>19</xdr:row>
                    <xdr:rowOff>104775</xdr:rowOff>
                  </from>
                  <to>
                    <xdr:col>8</xdr:col>
                    <xdr:colOff>933450</xdr:colOff>
                    <xdr:row>19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0" name="Option Button 25">
              <controlPr defaultSize="0" autoFill="0" autoLine="0" autoPict="0">
                <anchor moveWithCells="1" sizeWithCells="1">
                  <from>
                    <xdr:col>9</xdr:col>
                    <xdr:colOff>247650</xdr:colOff>
                    <xdr:row>19</xdr:row>
                    <xdr:rowOff>104775</xdr:rowOff>
                  </from>
                  <to>
                    <xdr:col>9</xdr:col>
                    <xdr:colOff>933450</xdr:colOff>
                    <xdr:row>19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1" name="Option Button 26">
              <controlPr defaultSize="0" autoFill="0" autoLine="0" autoPict="0">
                <anchor moveWithCells="1" sizeWithCells="1">
                  <from>
                    <xdr:col>10</xdr:col>
                    <xdr:colOff>247650</xdr:colOff>
                    <xdr:row>19</xdr:row>
                    <xdr:rowOff>104775</xdr:rowOff>
                  </from>
                  <to>
                    <xdr:col>10</xdr:col>
                    <xdr:colOff>923925</xdr:colOff>
                    <xdr:row>19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2" name="Option Button 27">
              <controlPr defaultSize="0" autoFill="0" autoLine="0" autoPict="0">
                <anchor moveWithCells="1" sizeWithCells="1">
                  <from>
                    <xdr:col>11</xdr:col>
                    <xdr:colOff>247650</xdr:colOff>
                    <xdr:row>19</xdr:row>
                    <xdr:rowOff>104775</xdr:rowOff>
                  </from>
                  <to>
                    <xdr:col>11</xdr:col>
                    <xdr:colOff>933450</xdr:colOff>
                    <xdr:row>19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3" name="Option Button 28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20</xdr:row>
                    <xdr:rowOff>76200</xdr:rowOff>
                  </from>
                  <to>
                    <xdr:col>8</xdr:col>
                    <xdr:colOff>85725</xdr:colOff>
                    <xdr:row>20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4" name="Option Button 29">
              <controlPr defaultSize="0" autoFill="0" autoLine="0" autoPict="0">
                <anchor moveWithCells="1" sizeWithCells="1">
                  <from>
                    <xdr:col>8</xdr:col>
                    <xdr:colOff>247650</xdr:colOff>
                    <xdr:row>20</xdr:row>
                    <xdr:rowOff>85725</xdr:rowOff>
                  </from>
                  <to>
                    <xdr:col>9</xdr:col>
                    <xdr:colOff>76200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5" name="Option Button 30">
              <controlPr defaultSize="0" autoFill="0" autoLine="0" autoPict="0">
                <anchor moveWithCells="1" sizeWithCells="1">
                  <from>
                    <xdr:col>9</xdr:col>
                    <xdr:colOff>276225</xdr:colOff>
                    <xdr:row>20</xdr:row>
                    <xdr:rowOff>95250</xdr:rowOff>
                  </from>
                  <to>
                    <xdr:col>10</xdr:col>
                    <xdr:colOff>104775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6" name="Option Button 31">
              <controlPr defaultSize="0" autoFill="0" autoLine="0" autoPict="0">
                <anchor moveWithCells="1" sizeWithCells="1">
                  <from>
                    <xdr:col>10</xdr:col>
                    <xdr:colOff>276225</xdr:colOff>
                    <xdr:row>20</xdr:row>
                    <xdr:rowOff>95250</xdr:rowOff>
                  </from>
                  <to>
                    <xdr:col>11</xdr:col>
                    <xdr:colOff>104775</xdr:colOff>
                    <xdr:row>20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7" name="Option Button 32">
              <controlPr defaultSize="0" autoFill="0" autoLine="0" autoPict="0">
                <anchor moveWithCells="1" sizeWithCells="1">
                  <from>
                    <xdr:col>11</xdr:col>
                    <xdr:colOff>247650</xdr:colOff>
                    <xdr:row>20</xdr:row>
                    <xdr:rowOff>38100</xdr:rowOff>
                  </from>
                  <to>
                    <xdr:col>12</xdr:col>
                    <xdr:colOff>76200</xdr:colOff>
                    <xdr:row>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8" name="Option Button 43">
              <controlPr defaultSize="0" autoFill="0" autoLine="0" autoPict="0">
                <anchor moveWithCells="1" sizeWithCells="1">
                  <from>
                    <xdr:col>7</xdr:col>
                    <xdr:colOff>152400</xdr:colOff>
                    <xdr:row>24</xdr:row>
                    <xdr:rowOff>123825</xdr:rowOff>
                  </from>
                  <to>
                    <xdr:col>7</xdr:col>
                    <xdr:colOff>657225</xdr:colOff>
                    <xdr:row>24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9" name="Option Button 44">
              <controlPr defaultSize="0" autoFill="0" autoLine="0" autoPict="0">
                <anchor moveWithCells="1" sizeWithCells="1">
                  <from>
                    <xdr:col>9</xdr:col>
                    <xdr:colOff>323850</xdr:colOff>
                    <xdr:row>24</xdr:row>
                    <xdr:rowOff>114300</xdr:rowOff>
                  </from>
                  <to>
                    <xdr:col>9</xdr:col>
                    <xdr:colOff>828675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0" name="Option Button 45">
              <controlPr defaultSize="0" autoFill="0" autoLine="0" autoPict="0">
                <anchor moveWithCells="1" sizeWithCells="1">
                  <from>
                    <xdr:col>11</xdr:col>
                    <xdr:colOff>352425</xdr:colOff>
                    <xdr:row>24</xdr:row>
                    <xdr:rowOff>123825</xdr:rowOff>
                  </from>
                  <to>
                    <xdr:col>11</xdr:col>
                    <xdr:colOff>857250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1" name="Option Button 72">
              <controlPr defaultSize="0" autoFill="0" autoLine="0" autoPict="0">
                <anchor moveWithCells="1" sizeWithCells="1">
                  <from>
                    <xdr:col>10</xdr:col>
                    <xdr:colOff>38100</xdr:colOff>
                    <xdr:row>75</xdr:row>
                    <xdr:rowOff>0</xdr:rowOff>
                  </from>
                  <to>
                    <xdr:col>10</xdr:col>
                    <xdr:colOff>914400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2" name="Option Button 73">
              <controlPr defaultSize="0" autoFill="0" autoLine="0" autoPict="0">
                <anchor moveWithCells="1" sizeWithCells="1">
                  <from>
                    <xdr:col>10</xdr:col>
                    <xdr:colOff>514350</xdr:colOff>
                    <xdr:row>75</xdr:row>
                    <xdr:rowOff>0</xdr:rowOff>
                  </from>
                  <to>
                    <xdr:col>11</xdr:col>
                    <xdr:colOff>447675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33" name="Option Button 74">
              <controlPr defaultSize="0" autoFill="0" autoLine="0" autoPict="0">
                <anchor moveWithCells="1" sizeWithCells="1">
                  <from>
                    <xdr:col>7</xdr:col>
                    <xdr:colOff>781050</xdr:colOff>
                    <xdr:row>36</xdr:row>
                    <xdr:rowOff>171450</xdr:rowOff>
                  </from>
                  <to>
                    <xdr:col>8</xdr:col>
                    <xdr:colOff>581025</xdr:colOff>
                    <xdr:row>36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4" name="Option Button 75">
              <controlPr defaultSize="0" autoFill="0" autoLine="0" autoPict="0">
                <anchor moveWithCells="1" sizeWithCells="1">
                  <from>
                    <xdr:col>9</xdr:col>
                    <xdr:colOff>438150</xdr:colOff>
                    <xdr:row>36</xdr:row>
                    <xdr:rowOff>161925</xdr:rowOff>
                  </from>
                  <to>
                    <xdr:col>10</xdr:col>
                    <xdr:colOff>95250</xdr:colOff>
                    <xdr:row>36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5" name="Option Button 76">
              <controlPr defaultSize="0" autoFill="0" autoLine="0" autoPict="0">
                <anchor moveWithCells="1" sizeWithCells="1">
                  <from>
                    <xdr:col>10</xdr:col>
                    <xdr:colOff>952500</xdr:colOff>
                    <xdr:row>36</xdr:row>
                    <xdr:rowOff>171450</xdr:rowOff>
                  </from>
                  <to>
                    <xdr:col>11</xdr:col>
                    <xdr:colOff>609600</xdr:colOff>
                    <xdr:row>36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6" name="Option Button 77">
              <controlPr defaultSize="0" autoFill="0" autoLine="0" autoPict="0">
                <anchor moveWithCells="1" sizeWithCells="1">
                  <from>
                    <xdr:col>9</xdr:col>
                    <xdr:colOff>152400</xdr:colOff>
                    <xdr:row>75</xdr:row>
                    <xdr:rowOff>0</xdr:rowOff>
                  </from>
                  <to>
                    <xdr:col>10</xdr:col>
                    <xdr:colOff>104775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7" name="Option Button 78">
              <controlPr defaultSize="0" autoFill="0" autoLine="0" autoPict="0">
                <anchor moveWithCells="1" sizeWithCells="1">
                  <from>
                    <xdr:col>11</xdr:col>
                    <xdr:colOff>361950</xdr:colOff>
                    <xdr:row>75</xdr:row>
                    <xdr:rowOff>0</xdr:rowOff>
                  </from>
                  <to>
                    <xdr:col>11</xdr:col>
                    <xdr:colOff>876300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38" name="Option Button 79">
              <controlPr defaultSize="0" autoFill="0" autoLine="0" autoPict="0">
                <anchor moveWithCells="1" sizeWithCells="1">
                  <from>
                    <xdr:col>7</xdr:col>
                    <xdr:colOff>771525</xdr:colOff>
                    <xdr:row>37</xdr:row>
                    <xdr:rowOff>95250</xdr:rowOff>
                  </from>
                  <to>
                    <xdr:col>8</xdr:col>
                    <xdr:colOff>752475</xdr:colOff>
                    <xdr:row>37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39" name="Option Button 80">
              <controlPr defaultSize="0" autoFill="0" autoLine="0" autoPict="0">
                <anchor moveWithCells="1" sizeWithCells="1">
                  <from>
                    <xdr:col>10</xdr:col>
                    <xdr:colOff>952500</xdr:colOff>
                    <xdr:row>37</xdr:row>
                    <xdr:rowOff>66675</xdr:rowOff>
                  </from>
                  <to>
                    <xdr:col>11</xdr:col>
                    <xdr:colOff>638175</xdr:colOff>
                    <xdr:row>37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40" name="Option Button 83">
              <controlPr defaultSize="0" autoFill="0" autoLine="0" autoPict="0">
                <anchor moveWithCells="1" sizeWithCells="1">
                  <from>
                    <xdr:col>7</xdr:col>
                    <xdr:colOff>790575</xdr:colOff>
                    <xdr:row>39</xdr:row>
                    <xdr:rowOff>104775</xdr:rowOff>
                  </from>
                  <to>
                    <xdr:col>9</xdr:col>
                    <xdr:colOff>352425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1" name="Option Button 84">
              <controlPr defaultSize="0" autoFill="0" autoLine="0" autoPict="0">
                <anchor moveWithCells="1" sizeWithCells="1">
                  <from>
                    <xdr:col>10</xdr:col>
                    <xdr:colOff>990600</xdr:colOff>
                    <xdr:row>39</xdr:row>
                    <xdr:rowOff>95250</xdr:rowOff>
                  </from>
                  <to>
                    <xdr:col>11</xdr:col>
                    <xdr:colOff>581025</xdr:colOff>
                    <xdr:row>39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42" name="Option Button 85">
              <controlPr defaultSize="0" autoFill="0" autoLine="0" autoPict="0">
                <anchor moveWithCells="1" sizeWithCells="1">
                  <from>
                    <xdr:col>7</xdr:col>
                    <xdr:colOff>800100</xdr:colOff>
                    <xdr:row>40</xdr:row>
                    <xdr:rowOff>95250</xdr:rowOff>
                  </from>
                  <to>
                    <xdr:col>9</xdr:col>
                    <xdr:colOff>381000</xdr:colOff>
                    <xdr:row>40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3" name="Option Button 86">
              <controlPr defaultSize="0" autoFill="0" autoLine="0" autoPict="0">
                <anchor moveWithCells="1" sizeWithCells="1">
                  <from>
                    <xdr:col>11</xdr:col>
                    <xdr:colOff>9525</xdr:colOff>
                    <xdr:row>40</xdr:row>
                    <xdr:rowOff>114300</xdr:rowOff>
                  </from>
                  <to>
                    <xdr:col>11</xdr:col>
                    <xdr:colOff>857250</xdr:colOff>
                    <xdr:row>40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4" name="Option Button 87">
              <controlPr defaultSize="0" autoFill="0" autoLine="0" autoPict="0">
                <anchor moveWithCells="1" sizeWithCells="1">
                  <from>
                    <xdr:col>7</xdr:col>
                    <xdr:colOff>800100</xdr:colOff>
                    <xdr:row>41</xdr:row>
                    <xdr:rowOff>66675</xdr:rowOff>
                  </from>
                  <to>
                    <xdr:col>9</xdr:col>
                    <xdr:colOff>114300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5" name="Option Button 88">
              <controlPr defaultSize="0" autoFill="0" autoLine="0" autoPict="0">
                <anchor moveWithCells="1" sizeWithCells="1">
                  <from>
                    <xdr:col>11</xdr:col>
                    <xdr:colOff>0</xdr:colOff>
                    <xdr:row>41</xdr:row>
                    <xdr:rowOff>95250</xdr:rowOff>
                  </from>
                  <to>
                    <xdr:col>11</xdr:col>
                    <xdr:colOff>838200</xdr:colOff>
                    <xdr:row>41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46" name="Option Button 89">
              <controlPr defaultSize="0" autoFill="0" autoLine="0" autoPict="0">
                <anchor moveWithCells="1" sizeWithCells="1">
                  <from>
                    <xdr:col>7</xdr:col>
                    <xdr:colOff>742950</xdr:colOff>
                    <xdr:row>15</xdr:row>
                    <xdr:rowOff>142875</xdr:rowOff>
                  </from>
                  <to>
                    <xdr:col>8</xdr:col>
                    <xdr:colOff>561975</xdr:colOff>
                    <xdr:row>15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47" name="Option Button 90">
              <controlPr defaultSize="0" autoFill="0" autoLine="0" autoPict="0">
                <anchor moveWithCells="1" sizeWithCells="1">
                  <from>
                    <xdr:col>8</xdr:col>
                    <xdr:colOff>895350</xdr:colOff>
                    <xdr:row>15</xdr:row>
                    <xdr:rowOff>142875</xdr:rowOff>
                  </from>
                  <to>
                    <xdr:col>9</xdr:col>
                    <xdr:colOff>581025</xdr:colOff>
                    <xdr:row>15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48" name="Option Button 91">
              <controlPr defaultSize="0" autoFill="0" autoLine="0" autoPict="0">
                <anchor moveWithCells="1" sizeWithCells="1">
                  <from>
                    <xdr:col>7</xdr:col>
                    <xdr:colOff>714375</xdr:colOff>
                    <xdr:row>13</xdr:row>
                    <xdr:rowOff>114300</xdr:rowOff>
                  </from>
                  <to>
                    <xdr:col>8</xdr:col>
                    <xdr:colOff>285750</xdr:colOff>
                    <xdr:row>13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49" name="Option Button 92">
              <controlPr defaultSize="0" autoFill="0" autoLine="0" autoPict="0">
                <anchor moveWithCells="1" sizeWithCells="1">
                  <from>
                    <xdr:col>8</xdr:col>
                    <xdr:colOff>619125</xdr:colOff>
                    <xdr:row>13</xdr:row>
                    <xdr:rowOff>114300</xdr:rowOff>
                  </from>
                  <to>
                    <xdr:col>9</xdr:col>
                    <xdr:colOff>57150</xdr:colOff>
                    <xdr:row>13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0" name="Option Button 93">
              <controlPr defaultSize="0" autoFill="0" autoLine="0" autoPict="0">
                <anchor moveWithCells="1" sizeWithCells="1">
                  <from>
                    <xdr:col>9</xdr:col>
                    <xdr:colOff>381000</xdr:colOff>
                    <xdr:row>13</xdr:row>
                    <xdr:rowOff>114300</xdr:rowOff>
                  </from>
                  <to>
                    <xdr:col>9</xdr:col>
                    <xdr:colOff>819150</xdr:colOff>
                    <xdr:row>13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51" name="Option Button 94">
              <controlPr defaultSize="0" autoFill="0" autoLine="0" autoPict="0">
                <anchor moveWithCells="1" sizeWithCells="1">
                  <from>
                    <xdr:col>10</xdr:col>
                    <xdr:colOff>152400</xdr:colOff>
                    <xdr:row>13</xdr:row>
                    <xdr:rowOff>114300</xdr:rowOff>
                  </from>
                  <to>
                    <xdr:col>10</xdr:col>
                    <xdr:colOff>581025</xdr:colOff>
                    <xdr:row>13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52" name="Option Button 95">
              <controlPr defaultSize="0" autoFill="0" autoLine="0" autoPict="0">
                <anchor moveWithCells="1" sizeWithCells="1">
                  <from>
                    <xdr:col>10</xdr:col>
                    <xdr:colOff>914400</xdr:colOff>
                    <xdr:row>13</xdr:row>
                    <xdr:rowOff>114300</xdr:rowOff>
                  </from>
                  <to>
                    <xdr:col>11</xdr:col>
                    <xdr:colOff>342900</xdr:colOff>
                    <xdr:row>13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53" name="Option Button 96">
              <controlPr defaultSize="0" autoFill="0" autoLine="0" autoPict="0">
                <anchor moveWithCells="1" sizeWithCells="1">
                  <from>
                    <xdr:col>9</xdr:col>
                    <xdr:colOff>390525</xdr:colOff>
                    <xdr:row>11</xdr:row>
                    <xdr:rowOff>333375</xdr:rowOff>
                  </from>
                  <to>
                    <xdr:col>9</xdr:col>
                    <xdr:colOff>857250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54" name="Option Button 97">
              <controlPr defaultSize="0" autoFill="0" autoLine="0" autoPict="0">
                <anchor moveWithCells="1" sizeWithCells="1">
                  <from>
                    <xdr:col>8</xdr:col>
                    <xdr:colOff>161925</xdr:colOff>
                    <xdr:row>75</xdr:row>
                    <xdr:rowOff>0</xdr:rowOff>
                  </from>
                  <to>
                    <xdr:col>9</xdr:col>
                    <xdr:colOff>142875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55" name="Option Button 98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60</xdr:row>
                    <xdr:rowOff>0</xdr:rowOff>
                  </from>
                  <to>
                    <xdr:col>7</xdr:col>
                    <xdr:colOff>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56" name="Option Button 99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60</xdr:row>
                    <xdr:rowOff>0</xdr:rowOff>
                  </from>
                  <to>
                    <xdr:col>7</xdr:col>
                    <xdr:colOff>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57" name="Option Button 101">
              <controlPr defaultSize="0" autoFill="0" autoLine="0" autoPict="0">
                <anchor moveWithCells="1" sizeWithCells="1">
                  <from>
                    <xdr:col>8</xdr:col>
                    <xdr:colOff>66675</xdr:colOff>
                    <xdr:row>71</xdr:row>
                    <xdr:rowOff>0</xdr:rowOff>
                  </from>
                  <to>
                    <xdr:col>9</xdr:col>
                    <xdr:colOff>752475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58" name="Option Button 102">
              <controlPr defaultSize="0" autoFill="0" autoLine="0" autoPict="0">
                <anchor moveWithCells="1" sizeWithCells="1">
                  <from>
                    <xdr:col>10</xdr:col>
                    <xdr:colOff>742950</xdr:colOff>
                    <xdr:row>75</xdr:row>
                    <xdr:rowOff>0</xdr:rowOff>
                  </from>
                  <to>
                    <xdr:col>11</xdr:col>
                    <xdr:colOff>714375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59" name="Option Button 103">
              <controlPr defaultSize="0" autoFill="0" autoLine="0" autoPict="0">
                <anchor moveWithCells="1" sizeWithCells="1">
                  <from>
                    <xdr:col>7</xdr:col>
                    <xdr:colOff>438150</xdr:colOff>
                    <xdr:row>75</xdr:row>
                    <xdr:rowOff>0</xdr:rowOff>
                  </from>
                  <to>
                    <xdr:col>8</xdr:col>
                    <xdr:colOff>552450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60" name="Option Button 104">
              <controlPr defaultSize="0" autoFill="0" autoLine="0" autoPict="0">
                <anchor moveWithCells="1" sizeWithCells="1">
                  <from>
                    <xdr:col>8</xdr:col>
                    <xdr:colOff>342900</xdr:colOff>
                    <xdr:row>75</xdr:row>
                    <xdr:rowOff>0</xdr:rowOff>
                  </from>
                  <to>
                    <xdr:col>9</xdr:col>
                    <xdr:colOff>476250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61" name="Option Button 105">
              <controlPr defaultSize="0" autoFill="0" autoLine="0" autoPict="0">
                <anchor moveWithCells="1" sizeWithCells="1">
                  <from>
                    <xdr:col>9</xdr:col>
                    <xdr:colOff>514350</xdr:colOff>
                    <xdr:row>75</xdr:row>
                    <xdr:rowOff>0</xdr:rowOff>
                  </from>
                  <to>
                    <xdr:col>10</xdr:col>
                    <xdr:colOff>485775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62" name="Option Button 106">
              <controlPr defaultSize="0" autoFill="0" autoLine="0" autoPict="0">
                <anchor moveWithCells="1" sizeWithCells="1">
                  <from>
                    <xdr:col>9</xdr:col>
                    <xdr:colOff>904875</xdr:colOff>
                    <xdr:row>15</xdr:row>
                    <xdr:rowOff>142875</xdr:rowOff>
                  </from>
                  <to>
                    <xdr:col>10</xdr:col>
                    <xdr:colOff>590550</xdr:colOff>
                    <xdr:row>15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63" name="Option Button 107">
              <controlPr defaultSize="0" autoFill="0" autoLine="0" autoPict="0">
                <anchor moveWithCells="1" sizeWithCells="1">
                  <from>
                    <xdr:col>10</xdr:col>
                    <xdr:colOff>914400</xdr:colOff>
                    <xdr:row>15</xdr:row>
                    <xdr:rowOff>142875</xdr:rowOff>
                  </from>
                  <to>
                    <xdr:col>11</xdr:col>
                    <xdr:colOff>600075</xdr:colOff>
                    <xdr:row>15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64" name="Option Button 108">
              <controlPr defaultSize="0" autoFill="0" autoLine="0" autoPict="0">
                <anchor moveWithCells="1" sizeWithCells="1">
                  <from>
                    <xdr:col>8</xdr:col>
                    <xdr:colOff>342900</xdr:colOff>
                    <xdr:row>16</xdr:row>
                    <xdr:rowOff>152400</xdr:rowOff>
                  </from>
                  <to>
                    <xdr:col>9</xdr:col>
                    <xdr:colOff>219075</xdr:colOff>
                    <xdr:row>16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65" name="Option Button 109">
              <controlPr defaultSize="0" autoFill="0" autoLine="0" autoPict="0">
                <anchor moveWithCells="1" sizeWithCells="1">
                  <from>
                    <xdr:col>9</xdr:col>
                    <xdr:colOff>533400</xdr:colOff>
                    <xdr:row>75</xdr:row>
                    <xdr:rowOff>0</xdr:rowOff>
                  </from>
                  <to>
                    <xdr:col>10</xdr:col>
                    <xdr:colOff>409575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66" name="Option Button 110">
              <controlPr defaultSize="0" autoFill="0" autoLine="0" autoPict="0">
                <anchor moveWithCells="1" sizeWithCells="1">
                  <from>
                    <xdr:col>7</xdr:col>
                    <xdr:colOff>723900</xdr:colOff>
                    <xdr:row>14</xdr:row>
                    <xdr:rowOff>142875</xdr:rowOff>
                  </from>
                  <to>
                    <xdr:col>8</xdr:col>
                    <xdr:colOff>609600</xdr:colOff>
                    <xdr:row>14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67" name="Option Button 111">
              <controlPr defaultSize="0" autoFill="0" autoLine="0" autoPict="0">
                <anchor moveWithCells="1" sizeWithCells="1">
                  <from>
                    <xdr:col>8</xdr:col>
                    <xdr:colOff>876300</xdr:colOff>
                    <xdr:row>14</xdr:row>
                    <xdr:rowOff>142875</xdr:rowOff>
                  </from>
                  <to>
                    <xdr:col>9</xdr:col>
                    <xdr:colOff>628650</xdr:colOff>
                    <xdr:row>14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68" name="Option Button 112">
              <controlPr defaultSize="0" autoFill="0" autoLine="0" autoPict="0">
                <anchor moveWithCells="1" sizeWithCells="1">
                  <from>
                    <xdr:col>9</xdr:col>
                    <xdr:colOff>885825</xdr:colOff>
                    <xdr:row>14</xdr:row>
                    <xdr:rowOff>142875</xdr:rowOff>
                  </from>
                  <to>
                    <xdr:col>10</xdr:col>
                    <xdr:colOff>647700</xdr:colOff>
                    <xdr:row>14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69" name="Option Button 113">
              <controlPr defaultSize="0" autoFill="0" autoLine="0" autoPict="0">
                <anchor moveWithCells="1" sizeWithCells="1">
                  <from>
                    <xdr:col>10</xdr:col>
                    <xdr:colOff>904875</xdr:colOff>
                    <xdr:row>14</xdr:row>
                    <xdr:rowOff>142875</xdr:rowOff>
                  </from>
                  <to>
                    <xdr:col>11</xdr:col>
                    <xdr:colOff>666750</xdr:colOff>
                    <xdr:row>14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70" name="Option Button 114">
              <controlPr defaultSize="0" autoFill="0" autoLine="0" autoPict="0">
                <anchor moveWithCells="1" sizeWithCells="1">
                  <from>
                    <xdr:col>9</xdr:col>
                    <xdr:colOff>504825</xdr:colOff>
                    <xdr:row>16</xdr:row>
                    <xdr:rowOff>142875</xdr:rowOff>
                  </from>
                  <to>
                    <xdr:col>9</xdr:col>
                    <xdr:colOff>942975</xdr:colOff>
                    <xdr:row>16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71" name="Option Button 118">
              <controlPr defaultSize="0" autoFill="0" autoLine="0" autoPict="0">
                <anchor moveWithCells="1" sizeWithCells="1">
                  <from>
                    <xdr:col>8</xdr:col>
                    <xdr:colOff>390525</xdr:colOff>
                    <xdr:row>6</xdr:row>
                    <xdr:rowOff>161925</xdr:rowOff>
                  </from>
                  <to>
                    <xdr:col>9</xdr:col>
                    <xdr:colOff>266700</xdr:colOff>
                    <xdr:row>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72" name="Option Button 119">
              <controlPr defaultSize="0" autoFill="0" autoLine="0" autoPict="0">
                <anchor moveWithCells="1" sizeWithCells="1">
                  <from>
                    <xdr:col>9</xdr:col>
                    <xdr:colOff>561975</xdr:colOff>
                    <xdr:row>6</xdr:row>
                    <xdr:rowOff>152400</xdr:rowOff>
                  </from>
                  <to>
                    <xdr:col>10</xdr:col>
                    <xdr:colOff>438150</xdr:colOff>
                    <xdr:row>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73" name="Group Box 120">
              <controlPr defaultSize="0" autoFill="0" autoPict="0">
                <anchor moveWithCells="1">
                  <from>
                    <xdr:col>7</xdr:col>
                    <xdr:colOff>819150</xdr:colOff>
                    <xdr:row>6</xdr:row>
                    <xdr:rowOff>57150</xdr:rowOff>
                  </from>
                  <to>
                    <xdr:col>10</xdr:col>
                    <xdr:colOff>857250</xdr:colOff>
                    <xdr:row>6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74" name="Group Box 126">
              <controlPr defaultSize="0" autoFill="0" autoPict="0">
                <anchor moveWithCells="1">
                  <from>
                    <xdr:col>7</xdr:col>
                    <xdr:colOff>38100</xdr:colOff>
                    <xdr:row>9</xdr:row>
                    <xdr:rowOff>57150</xdr:rowOff>
                  </from>
                  <to>
                    <xdr:col>11</xdr:col>
                    <xdr:colOff>447675</xdr:colOff>
                    <xdr:row>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75" name="Group Box 129">
              <controlPr defaultSize="0" autoFill="0" autoPict="0">
                <anchor moveWithCells="1">
                  <from>
                    <xdr:col>7</xdr:col>
                    <xdr:colOff>66675</xdr:colOff>
                    <xdr:row>11</xdr:row>
                    <xdr:rowOff>200025</xdr:rowOff>
                  </from>
                  <to>
                    <xdr:col>11</xdr:col>
                    <xdr:colOff>695325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76" name="Option Button 130">
              <controlPr defaultSize="0" autoFill="0" autoLine="0" autoPict="0">
                <anchor moveWithCells="1" sizeWithCells="1">
                  <from>
                    <xdr:col>10</xdr:col>
                    <xdr:colOff>152400</xdr:colOff>
                    <xdr:row>11</xdr:row>
                    <xdr:rowOff>333375</xdr:rowOff>
                  </from>
                  <to>
                    <xdr:col>10</xdr:col>
                    <xdr:colOff>619125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77" name="Option Button 131">
              <controlPr defaultSize="0" autoFill="0" autoLine="0" autoPict="0">
                <anchor moveWithCells="1" sizeWithCells="1">
                  <from>
                    <xdr:col>10</xdr:col>
                    <xdr:colOff>914400</xdr:colOff>
                    <xdr:row>11</xdr:row>
                    <xdr:rowOff>333375</xdr:rowOff>
                  </from>
                  <to>
                    <xdr:col>11</xdr:col>
                    <xdr:colOff>381000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78" name="Group Box 132">
              <controlPr defaultSize="0" autoFill="0" autoPict="0">
                <anchor moveWithCells="1">
                  <from>
                    <xdr:col>7</xdr:col>
                    <xdr:colOff>85725</xdr:colOff>
                    <xdr:row>13</xdr:row>
                    <xdr:rowOff>38100</xdr:rowOff>
                  </from>
                  <to>
                    <xdr:col>11</xdr:col>
                    <xdr:colOff>723900</xdr:colOff>
                    <xdr:row>13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79" name="Group Box 133">
              <controlPr defaultSize="0" autoFill="0" autoPict="0">
                <anchor moveWithCells="1">
                  <from>
                    <xdr:col>7</xdr:col>
                    <xdr:colOff>123825</xdr:colOff>
                    <xdr:row>14</xdr:row>
                    <xdr:rowOff>57150</xdr:rowOff>
                  </from>
                  <to>
                    <xdr:col>11</xdr:col>
                    <xdr:colOff>752475</xdr:colOff>
                    <xdr:row>14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80" name="Group Box 134">
              <controlPr defaultSize="0" autoFill="0" autoPict="0">
                <anchor moveWithCells="1">
                  <from>
                    <xdr:col>7</xdr:col>
                    <xdr:colOff>123825</xdr:colOff>
                    <xdr:row>15</xdr:row>
                    <xdr:rowOff>66675</xdr:rowOff>
                  </from>
                  <to>
                    <xdr:col>11</xdr:col>
                    <xdr:colOff>752475</xdr:colOff>
                    <xdr:row>15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81" name="Group Box 135">
              <controlPr defaultSize="0" autoFill="0" autoPict="0">
                <anchor moveWithCells="1">
                  <from>
                    <xdr:col>7</xdr:col>
                    <xdr:colOff>771525</xdr:colOff>
                    <xdr:row>16</xdr:row>
                    <xdr:rowOff>57150</xdr:rowOff>
                  </from>
                  <to>
                    <xdr:col>10</xdr:col>
                    <xdr:colOff>180975</xdr:colOff>
                    <xdr:row>16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82" name="Group Box 136">
              <controlPr defaultSize="0" autoFill="0" autoPict="0">
                <anchor moveWithCells="1">
                  <from>
                    <xdr:col>7</xdr:col>
                    <xdr:colOff>9525</xdr:colOff>
                    <xdr:row>18</xdr:row>
                    <xdr:rowOff>9525</xdr:rowOff>
                  </from>
                  <to>
                    <xdr:col>11</xdr:col>
                    <xdr:colOff>923925</xdr:colOff>
                    <xdr:row>18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83" name="Group Box 137">
              <controlPr defaultSize="0" autoFill="0" autoPict="0">
                <anchor moveWithCells="1">
                  <from>
                    <xdr:col>7</xdr:col>
                    <xdr:colOff>57150</xdr:colOff>
                    <xdr:row>19</xdr:row>
                    <xdr:rowOff>57150</xdr:rowOff>
                  </from>
                  <to>
                    <xdr:col>11</xdr:col>
                    <xdr:colOff>923925</xdr:colOff>
                    <xdr:row>19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84" name="Group Box 138">
              <controlPr defaultSize="0" autoFill="0" autoPict="0">
                <anchor moveWithCells="1">
                  <from>
                    <xdr:col>7</xdr:col>
                    <xdr:colOff>9525</xdr:colOff>
                    <xdr:row>20</xdr:row>
                    <xdr:rowOff>57150</xdr:rowOff>
                  </from>
                  <to>
                    <xdr:col>11</xdr:col>
                    <xdr:colOff>923925</xdr:colOff>
                    <xdr:row>20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85" name="Group Box 141">
              <controlPr defaultSize="0" autoFill="0" autoPict="0">
                <anchor moveWithCells="1">
                  <from>
                    <xdr:col>7</xdr:col>
                    <xdr:colOff>95250</xdr:colOff>
                    <xdr:row>24</xdr:row>
                    <xdr:rowOff>85725</xdr:rowOff>
                  </from>
                  <to>
                    <xdr:col>11</xdr:col>
                    <xdr:colOff>942975</xdr:colOff>
                    <xdr:row>24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86" name="Group Box 154">
              <controlPr defaultSize="0" autoFill="0" autoPict="0">
                <anchor moveWithCells="1">
                  <from>
                    <xdr:col>7</xdr:col>
                    <xdr:colOff>285750</xdr:colOff>
                    <xdr:row>36</xdr:row>
                    <xdr:rowOff>85725</xdr:rowOff>
                  </from>
                  <to>
                    <xdr:col>11</xdr:col>
                    <xdr:colOff>895350</xdr:colOff>
                    <xdr:row>36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87" name="Group Box 155">
              <controlPr defaultSize="0" autoFill="0" autoPict="0">
                <anchor moveWithCells="1">
                  <from>
                    <xdr:col>7</xdr:col>
                    <xdr:colOff>266700</xdr:colOff>
                    <xdr:row>37</xdr:row>
                    <xdr:rowOff>66675</xdr:rowOff>
                  </from>
                  <to>
                    <xdr:col>11</xdr:col>
                    <xdr:colOff>904875</xdr:colOff>
                    <xdr:row>37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88" name="Group Box 157">
              <controlPr defaultSize="0" autoFill="0" autoPict="0">
                <anchor moveWithCells="1">
                  <from>
                    <xdr:col>7</xdr:col>
                    <xdr:colOff>47625</xdr:colOff>
                    <xdr:row>39</xdr:row>
                    <xdr:rowOff>57150</xdr:rowOff>
                  </from>
                  <to>
                    <xdr:col>11</xdr:col>
                    <xdr:colOff>704850</xdr:colOff>
                    <xdr:row>39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89" name="Group Box 158">
              <controlPr defaultSize="0" autoFill="0" autoPict="0">
                <anchor moveWithCells="1">
                  <from>
                    <xdr:col>7</xdr:col>
                    <xdr:colOff>57150</xdr:colOff>
                    <xdr:row>40</xdr:row>
                    <xdr:rowOff>57150</xdr:rowOff>
                  </from>
                  <to>
                    <xdr:col>11</xdr:col>
                    <xdr:colOff>971550</xdr:colOff>
                    <xdr:row>40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90" name="Group Box 159">
              <controlPr defaultSize="0" autoFill="0" autoPict="0">
                <anchor moveWithCells="1">
                  <from>
                    <xdr:col>7</xdr:col>
                    <xdr:colOff>28575</xdr:colOff>
                    <xdr:row>41</xdr:row>
                    <xdr:rowOff>0</xdr:rowOff>
                  </from>
                  <to>
                    <xdr:col>11</xdr:col>
                    <xdr:colOff>971550</xdr:colOff>
                    <xdr:row>41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91" name="Option Button 164">
              <controlPr defaultSize="0" autoFill="0" autoLine="0" autoPict="0">
                <anchor moveWithCells="1">
                  <from>
                    <xdr:col>8</xdr:col>
                    <xdr:colOff>400050</xdr:colOff>
                    <xdr:row>3</xdr:row>
                    <xdr:rowOff>76200</xdr:rowOff>
                  </from>
                  <to>
                    <xdr:col>9</xdr:col>
                    <xdr:colOff>504825</xdr:colOff>
                    <xdr:row>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92" name="Option Button 165">
              <controlPr defaultSize="0" autoFill="0" autoLine="0" autoPict="0">
                <anchor moveWithCells="1">
                  <from>
                    <xdr:col>9</xdr:col>
                    <xdr:colOff>600075</xdr:colOff>
                    <xdr:row>3</xdr:row>
                    <xdr:rowOff>85725</xdr:rowOff>
                  </from>
                  <to>
                    <xdr:col>10</xdr:col>
                    <xdr:colOff>704850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93" name="Group Box 166">
              <controlPr defaultSize="0" autoFill="0" autoPict="0">
                <anchor moveWithCells="1">
                  <from>
                    <xdr:col>7</xdr:col>
                    <xdr:colOff>847725</xdr:colOff>
                    <xdr:row>3</xdr:row>
                    <xdr:rowOff>57150</xdr:rowOff>
                  </from>
                  <to>
                    <xdr:col>10</xdr:col>
                    <xdr:colOff>895350</xdr:colOff>
                    <xdr:row>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94" name="Option Button 167">
              <controlPr locked="0" defaultSize="0" autoFill="0" autoLine="0" autoPict="0">
                <anchor moveWithCells="1">
                  <from>
                    <xdr:col>8</xdr:col>
                    <xdr:colOff>419100</xdr:colOff>
                    <xdr:row>4</xdr:row>
                    <xdr:rowOff>76200</xdr:rowOff>
                  </from>
                  <to>
                    <xdr:col>9</xdr:col>
                    <xdr:colOff>523875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95" name="Option Button 168">
              <controlPr locked="0" defaultSize="0" autoFill="0" autoLine="0" autoPict="0">
                <anchor moveWithCells="1">
                  <from>
                    <xdr:col>9</xdr:col>
                    <xdr:colOff>609600</xdr:colOff>
                    <xdr:row>4</xdr:row>
                    <xdr:rowOff>76200</xdr:rowOff>
                  </from>
                  <to>
                    <xdr:col>10</xdr:col>
                    <xdr:colOff>714375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96" name="Group Box 170">
              <controlPr locked="0" defaultSize="0" autoFill="0" autoPict="0">
                <anchor moveWithCells="1">
                  <from>
                    <xdr:col>8</xdr:col>
                    <xdr:colOff>0</xdr:colOff>
                    <xdr:row>4</xdr:row>
                    <xdr:rowOff>47625</xdr:rowOff>
                  </from>
                  <to>
                    <xdr:col>10</xdr:col>
                    <xdr:colOff>904875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97" name="Group Box 171">
              <controlPr defaultSize="0" autoFill="0" autoPict="0">
                <anchor moveWithCells="1">
                  <from>
                    <xdr:col>8</xdr:col>
                    <xdr:colOff>200025</xdr:colOff>
                    <xdr:row>10</xdr:row>
                    <xdr:rowOff>47625</xdr:rowOff>
                  </from>
                  <to>
                    <xdr:col>10</xdr:col>
                    <xdr:colOff>295275</xdr:colOff>
                    <xdr:row>10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98" name="Option Button 172">
              <controlPr defaultSize="0" autoFill="0" autoLine="0" autoPict="0">
                <anchor moveWithCells="1">
                  <from>
                    <xdr:col>7</xdr:col>
                    <xdr:colOff>133350</xdr:colOff>
                    <xdr:row>22</xdr:row>
                    <xdr:rowOff>104775</xdr:rowOff>
                  </from>
                  <to>
                    <xdr:col>7</xdr:col>
                    <xdr:colOff>819150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99" name="Option Button 173">
              <controlPr defaultSize="0" autoFill="0" autoLine="0" autoPict="0">
                <anchor moveWithCells="1">
                  <from>
                    <xdr:col>8</xdr:col>
                    <xdr:colOff>285750</xdr:colOff>
                    <xdr:row>22</xdr:row>
                    <xdr:rowOff>104775</xdr:rowOff>
                  </from>
                  <to>
                    <xdr:col>8</xdr:col>
                    <xdr:colOff>962025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00" name="Option Button 174">
              <controlPr defaultSize="0" autoFill="0" autoLine="0" autoPict="0">
                <anchor moveWithCells="1">
                  <from>
                    <xdr:col>9</xdr:col>
                    <xdr:colOff>285750</xdr:colOff>
                    <xdr:row>22</xdr:row>
                    <xdr:rowOff>104775</xdr:rowOff>
                  </from>
                  <to>
                    <xdr:col>9</xdr:col>
                    <xdr:colOff>971550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01" name="Option Button 175">
              <controlPr defaultSize="0" autoFill="0" autoLine="0" autoPict="0">
                <anchor moveWithCells="1">
                  <from>
                    <xdr:col>10</xdr:col>
                    <xdr:colOff>295275</xdr:colOff>
                    <xdr:row>22</xdr:row>
                    <xdr:rowOff>104775</xdr:rowOff>
                  </from>
                  <to>
                    <xdr:col>10</xdr:col>
                    <xdr:colOff>981075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02" name="Option Button 176">
              <controlPr defaultSize="0" autoFill="0" autoLine="0" autoPict="0">
                <anchor moveWithCells="1">
                  <from>
                    <xdr:col>11</xdr:col>
                    <xdr:colOff>295275</xdr:colOff>
                    <xdr:row>22</xdr:row>
                    <xdr:rowOff>85725</xdr:rowOff>
                  </from>
                  <to>
                    <xdr:col>11</xdr:col>
                    <xdr:colOff>981075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03" name="Group Box 177">
              <controlPr defaultSize="0" autoFill="0" autoPict="0">
                <anchor moveWithCells="1">
                  <from>
                    <xdr:col>7</xdr:col>
                    <xdr:colOff>19050</xdr:colOff>
                    <xdr:row>22</xdr:row>
                    <xdr:rowOff>9525</xdr:rowOff>
                  </from>
                  <to>
                    <xdr:col>12</xdr:col>
                    <xdr:colOff>0</xdr:colOff>
                    <xdr:row>22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04" name="Option Button 178">
              <controlPr defaultSize="0" autoFill="0" autoLine="0" autoPict="0">
                <anchor moveWithCells="1">
                  <from>
                    <xdr:col>7</xdr:col>
                    <xdr:colOff>142875</xdr:colOff>
                    <xdr:row>23</xdr:row>
                    <xdr:rowOff>95250</xdr:rowOff>
                  </from>
                  <to>
                    <xdr:col>8</xdr:col>
                    <xdr:colOff>76200</xdr:colOff>
                    <xdr:row>23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05" name="Option Button 179">
              <controlPr defaultSize="0" autoFill="0" autoLine="0" autoPict="0">
                <anchor moveWithCells="1">
                  <from>
                    <xdr:col>8</xdr:col>
                    <xdr:colOff>295275</xdr:colOff>
                    <xdr:row>23</xdr:row>
                    <xdr:rowOff>95250</xdr:rowOff>
                  </from>
                  <to>
                    <xdr:col>9</xdr:col>
                    <xdr:colOff>85725</xdr:colOff>
                    <xdr:row>23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06" name="Option Button 180">
              <controlPr defaultSize="0" autoFill="0" autoLine="0" autoPict="0">
                <anchor moveWithCells="1">
                  <from>
                    <xdr:col>9</xdr:col>
                    <xdr:colOff>304800</xdr:colOff>
                    <xdr:row>23</xdr:row>
                    <xdr:rowOff>95250</xdr:rowOff>
                  </from>
                  <to>
                    <xdr:col>10</xdr:col>
                    <xdr:colOff>95250</xdr:colOff>
                    <xdr:row>23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07" name="Option Button 181">
              <controlPr defaultSize="0" autoFill="0" autoLine="0" autoPict="0">
                <anchor moveWithCells="1">
                  <from>
                    <xdr:col>10</xdr:col>
                    <xdr:colOff>304800</xdr:colOff>
                    <xdr:row>23</xdr:row>
                    <xdr:rowOff>95250</xdr:rowOff>
                  </from>
                  <to>
                    <xdr:col>11</xdr:col>
                    <xdr:colOff>95250</xdr:colOff>
                    <xdr:row>23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08" name="Option Button 182">
              <controlPr defaultSize="0" autoFill="0" autoLine="0" autoPict="0">
                <anchor moveWithCells="1">
                  <from>
                    <xdr:col>11</xdr:col>
                    <xdr:colOff>314325</xdr:colOff>
                    <xdr:row>23</xdr:row>
                    <xdr:rowOff>95250</xdr:rowOff>
                  </from>
                  <to>
                    <xdr:col>12</xdr:col>
                    <xdr:colOff>104775</xdr:colOff>
                    <xdr:row>23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09" name="Group Box 183">
              <controlPr defaultSize="0" autoFill="0" autoPict="0">
                <anchor moveWithCells="1">
                  <from>
                    <xdr:col>7</xdr:col>
                    <xdr:colOff>104775</xdr:colOff>
                    <xdr:row>23</xdr:row>
                    <xdr:rowOff>47625</xdr:rowOff>
                  </from>
                  <to>
                    <xdr:col>11</xdr:col>
                    <xdr:colOff>952500</xdr:colOff>
                    <xdr:row>23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10" name="Option Button 184">
              <controlPr defaultSize="0" autoFill="0" autoLine="0" autoPict="0">
                <anchor moveWithCells="1">
                  <from>
                    <xdr:col>7</xdr:col>
                    <xdr:colOff>628650</xdr:colOff>
                    <xdr:row>25</xdr:row>
                    <xdr:rowOff>57150</xdr:rowOff>
                  </from>
                  <to>
                    <xdr:col>8</xdr:col>
                    <xdr:colOff>342900</xdr:colOff>
                    <xdr:row>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11" name="Option Button 185">
              <controlPr defaultSize="0" autoFill="0" autoLine="0" autoPict="0">
                <anchor moveWithCells="1">
                  <from>
                    <xdr:col>9</xdr:col>
                    <xdr:colOff>333375</xdr:colOff>
                    <xdr:row>25</xdr:row>
                    <xdr:rowOff>57150</xdr:rowOff>
                  </from>
                  <to>
                    <xdr:col>9</xdr:col>
                    <xdr:colOff>904875</xdr:colOff>
                    <xdr:row>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12" name="Option Button 186">
              <controlPr defaultSize="0" autoFill="0" autoLine="0" autoPict="0">
                <anchor moveWithCells="1">
                  <from>
                    <xdr:col>10</xdr:col>
                    <xdr:colOff>895350</xdr:colOff>
                    <xdr:row>25</xdr:row>
                    <xdr:rowOff>57150</xdr:rowOff>
                  </from>
                  <to>
                    <xdr:col>11</xdr:col>
                    <xdr:colOff>466725</xdr:colOff>
                    <xdr:row>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13" name="Group Box 187">
              <controlPr defaultSize="0" autoFill="0" autoPict="0">
                <anchor moveWithCells="1">
                  <from>
                    <xdr:col>7</xdr:col>
                    <xdr:colOff>104775</xdr:colOff>
                    <xdr:row>25</xdr:row>
                    <xdr:rowOff>28575</xdr:rowOff>
                  </from>
                  <to>
                    <xdr:col>11</xdr:col>
                    <xdr:colOff>914400</xdr:colOff>
                    <xdr:row>25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14" name="Option Button 189">
              <controlPr defaultSize="0" autoFill="0" autoLine="0" autoPict="0">
                <anchor moveWithCells="1">
                  <from>
                    <xdr:col>7</xdr:col>
                    <xdr:colOff>628650</xdr:colOff>
                    <xdr:row>26</xdr:row>
                    <xdr:rowOff>85725</xdr:rowOff>
                  </from>
                  <to>
                    <xdr:col>8</xdr:col>
                    <xdr:colOff>495300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15" name="Option Button 190">
              <controlPr defaultSize="0" autoFill="0" autoLine="0" autoPict="0">
                <anchor moveWithCells="1">
                  <from>
                    <xdr:col>9</xdr:col>
                    <xdr:colOff>342900</xdr:colOff>
                    <xdr:row>26</xdr:row>
                    <xdr:rowOff>85725</xdr:rowOff>
                  </from>
                  <to>
                    <xdr:col>10</xdr:col>
                    <xdr:colOff>66675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16" name="Option Button 191">
              <controlPr defaultSize="0" autoFill="0" autoLine="0" autoPict="0">
                <anchor moveWithCells="1">
                  <from>
                    <xdr:col>10</xdr:col>
                    <xdr:colOff>914400</xdr:colOff>
                    <xdr:row>26</xdr:row>
                    <xdr:rowOff>85725</xdr:rowOff>
                  </from>
                  <to>
                    <xdr:col>11</xdr:col>
                    <xdr:colOff>638175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17" name="Group Box 192">
              <controlPr defaultSize="0" autoFill="0" autoPict="0">
                <anchor moveWithCells="1">
                  <from>
                    <xdr:col>7</xdr:col>
                    <xdr:colOff>104775</xdr:colOff>
                    <xdr:row>26</xdr:row>
                    <xdr:rowOff>76200</xdr:rowOff>
                  </from>
                  <to>
                    <xdr:col>11</xdr:col>
                    <xdr:colOff>904875</xdr:colOff>
                    <xdr:row>26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18" name="Option Button 193">
              <controlPr defaultSize="0" autoFill="0" autoLine="0" autoPict="0">
                <anchor moveWithCells="1">
                  <from>
                    <xdr:col>7</xdr:col>
                    <xdr:colOff>638175</xdr:colOff>
                    <xdr:row>27</xdr:row>
                    <xdr:rowOff>104775</xdr:rowOff>
                  </from>
                  <to>
                    <xdr:col>8</xdr:col>
                    <xdr:colOff>514350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19" name="Option Button 194">
              <controlPr defaultSize="0" autoFill="0" autoLine="0" autoPict="0">
                <anchor moveWithCells="1">
                  <from>
                    <xdr:col>9</xdr:col>
                    <xdr:colOff>371475</xdr:colOff>
                    <xdr:row>27</xdr:row>
                    <xdr:rowOff>104775</xdr:rowOff>
                  </from>
                  <to>
                    <xdr:col>10</xdr:col>
                    <xdr:colOff>95250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20" name="Option Button 195">
              <controlPr defaultSize="0" autoFill="0" autoLine="0" autoPict="0">
                <anchor moveWithCells="1">
                  <from>
                    <xdr:col>10</xdr:col>
                    <xdr:colOff>952500</xdr:colOff>
                    <xdr:row>27</xdr:row>
                    <xdr:rowOff>104775</xdr:rowOff>
                  </from>
                  <to>
                    <xdr:col>11</xdr:col>
                    <xdr:colOff>685800</xdr:colOff>
                    <xdr:row>27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21" name="Group Box 196">
              <controlPr defaultSize="0" autoFill="0" autoPict="0">
                <anchor moveWithCells="1">
                  <from>
                    <xdr:col>7</xdr:col>
                    <xdr:colOff>123825</xdr:colOff>
                    <xdr:row>27</xdr:row>
                    <xdr:rowOff>76200</xdr:rowOff>
                  </from>
                  <to>
                    <xdr:col>11</xdr:col>
                    <xdr:colOff>895350</xdr:colOff>
                    <xdr:row>27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122" name="Option Button 197">
              <controlPr defaultSize="0" autoFill="0" autoLine="0" autoPict="0">
                <anchor moveWithCells="1">
                  <from>
                    <xdr:col>7</xdr:col>
                    <xdr:colOff>638175</xdr:colOff>
                    <xdr:row>28</xdr:row>
                    <xdr:rowOff>104775</xdr:rowOff>
                  </from>
                  <to>
                    <xdr:col>8</xdr:col>
                    <xdr:colOff>447675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123" name="Option Button 198">
              <controlPr defaultSize="0" autoFill="0" autoLine="0" autoPict="0">
                <anchor moveWithCells="1">
                  <from>
                    <xdr:col>9</xdr:col>
                    <xdr:colOff>361950</xdr:colOff>
                    <xdr:row>28</xdr:row>
                    <xdr:rowOff>104775</xdr:rowOff>
                  </from>
                  <to>
                    <xdr:col>10</xdr:col>
                    <xdr:colOff>28575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124" name="Option Button 199">
              <controlPr defaultSize="0" autoFill="0" autoLine="0" autoPict="0">
                <anchor moveWithCells="1">
                  <from>
                    <xdr:col>10</xdr:col>
                    <xdr:colOff>942975</xdr:colOff>
                    <xdr:row>28</xdr:row>
                    <xdr:rowOff>104775</xdr:rowOff>
                  </from>
                  <to>
                    <xdr:col>11</xdr:col>
                    <xdr:colOff>609600</xdr:colOff>
                    <xdr:row>28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125" name="Group Box 200">
              <controlPr defaultSize="0" autoFill="0" autoPict="0">
                <anchor moveWithCells="1">
                  <from>
                    <xdr:col>7</xdr:col>
                    <xdr:colOff>142875</xdr:colOff>
                    <xdr:row>28</xdr:row>
                    <xdr:rowOff>76200</xdr:rowOff>
                  </from>
                  <to>
                    <xdr:col>11</xdr:col>
                    <xdr:colOff>895350</xdr:colOff>
                    <xdr:row>28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126" name="Option Button 213">
              <controlPr defaultSize="0" autoFill="0" autoLine="0" autoPict="0">
                <anchor moveWithCells="1">
                  <from>
                    <xdr:col>7</xdr:col>
                    <xdr:colOff>809625</xdr:colOff>
                    <xdr:row>29</xdr:row>
                    <xdr:rowOff>142875</xdr:rowOff>
                  </from>
                  <to>
                    <xdr:col>9</xdr:col>
                    <xdr:colOff>57150</xdr:colOff>
                    <xdr:row>29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127" name="Option Button 214">
              <controlPr defaultSize="0" autoFill="0" autoLine="0" autoPict="0">
                <anchor moveWithCells="1">
                  <from>
                    <xdr:col>9</xdr:col>
                    <xdr:colOff>352425</xdr:colOff>
                    <xdr:row>29</xdr:row>
                    <xdr:rowOff>133350</xdr:rowOff>
                  </from>
                  <to>
                    <xdr:col>10</xdr:col>
                    <xdr:colOff>457200</xdr:colOff>
                    <xdr:row>29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128" name="Option Button 215">
              <controlPr defaultSize="0" autoFill="0" autoLine="0" autoPict="0">
                <anchor moveWithCells="1">
                  <from>
                    <xdr:col>10</xdr:col>
                    <xdr:colOff>809625</xdr:colOff>
                    <xdr:row>29</xdr:row>
                    <xdr:rowOff>123825</xdr:rowOff>
                  </from>
                  <to>
                    <xdr:col>11</xdr:col>
                    <xdr:colOff>914400</xdr:colOff>
                    <xdr:row>29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129" name="Group Box 217">
              <controlPr defaultSize="0" autoFill="0" autoPict="0">
                <anchor moveWithCells="1">
                  <from>
                    <xdr:col>7</xdr:col>
                    <xdr:colOff>161925</xdr:colOff>
                    <xdr:row>29</xdr:row>
                    <xdr:rowOff>57150</xdr:rowOff>
                  </from>
                  <to>
                    <xdr:col>11</xdr:col>
                    <xdr:colOff>981075</xdr:colOff>
                    <xdr:row>29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130" name="Option Button 219">
              <controlPr defaultSize="0" autoFill="0" autoLine="0" autoPict="0">
                <anchor moveWithCells="1">
                  <from>
                    <xdr:col>7</xdr:col>
                    <xdr:colOff>114300</xdr:colOff>
                    <xdr:row>31</xdr:row>
                    <xdr:rowOff>76200</xdr:rowOff>
                  </from>
                  <to>
                    <xdr:col>7</xdr:col>
                    <xdr:colOff>619125</xdr:colOff>
                    <xdr:row>31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131" name="Option Button 220">
              <controlPr defaultSize="0" autoFill="0" autoLine="0" autoPict="0">
                <anchor moveWithCells="1">
                  <from>
                    <xdr:col>8</xdr:col>
                    <xdr:colOff>247650</xdr:colOff>
                    <xdr:row>31</xdr:row>
                    <xdr:rowOff>76200</xdr:rowOff>
                  </from>
                  <to>
                    <xdr:col>8</xdr:col>
                    <xdr:colOff>742950</xdr:colOff>
                    <xdr:row>31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132" name="Option Button 221">
              <controlPr defaultSize="0" autoFill="0" autoLine="0" autoPict="0">
                <anchor moveWithCells="1">
                  <from>
                    <xdr:col>9</xdr:col>
                    <xdr:colOff>228600</xdr:colOff>
                    <xdr:row>31</xdr:row>
                    <xdr:rowOff>76200</xdr:rowOff>
                  </from>
                  <to>
                    <xdr:col>9</xdr:col>
                    <xdr:colOff>733425</xdr:colOff>
                    <xdr:row>31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133" name="Option Button 222">
              <controlPr defaultSize="0" autoFill="0" autoLine="0" autoPict="0">
                <anchor moveWithCells="1">
                  <from>
                    <xdr:col>10</xdr:col>
                    <xdr:colOff>219075</xdr:colOff>
                    <xdr:row>31</xdr:row>
                    <xdr:rowOff>76200</xdr:rowOff>
                  </from>
                  <to>
                    <xdr:col>10</xdr:col>
                    <xdr:colOff>723900</xdr:colOff>
                    <xdr:row>31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134" name="Option Button 223">
              <controlPr defaultSize="0" autoFill="0" autoLine="0" autoPict="0">
                <anchor moveWithCells="1">
                  <from>
                    <xdr:col>11</xdr:col>
                    <xdr:colOff>200025</xdr:colOff>
                    <xdr:row>31</xdr:row>
                    <xdr:rowOff>76200</xdr:rowOff>
                  </from>
                  <to>
                    <xdr:col>11</xdr:col>
                    <xdr:colOff>704850</xdr:colOff>
                    <xdr:row>31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35" name="Group Box 224">
              <controlPr defaultSize="0" autoFill="0" autoPict="0">
                <anchor moveWithCells="1">
                  <from>
                    <xdr:col>7</xdr:col>
                    <xdr:colOff>104775</xdr:colOff>
                    <xdr:row>31</xdr:row>
                    <xdr:rowOff>66675</xdr:rowOff>
                  </from>
                  <to>
                    <xdr:col>11</xdr:col>
                    <xdr:colOff>895350</xdr:colOff>
                    <xdr:row>31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136" name="Option Button 247">
              <controlPr defaultSize="0" autoFill="0" autoLine="0" autoPict="0">
                <anchor moveWithCells="1">
                  <from>
                    <xdr:col>7</xdr:col>
                    <xdr:colOff>752475</xdr:colOff>
                    <xdr:row>33</xdr:row>
                    <xdr:rowOff>76200</xdr:rowOff>
                  </from>
                  <to>
                    <xdr:col>8</xdr:col>
                    <xdr:colOff>438150</xdr:colOff>
                    <xdr:row>33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137" name="Option Button 248">
              <controlPr defaultSize="0" autoFill="0" autoLine="0" autoPict="0">
                <anchor moveWithCells="1">
                  <from>
                    <xdr:col>9</xdr:col>
                    <xdr:colOff>361950</xdr:colOff>
                    <xdr:row>33</xdr:row>
                    <xdr:rowOff>76200</xdr:rowOff>
                  </from>
                  <to>
                    <xdr:col>9</xdr:col>
                    <xdr:colOff>904875</xdr:colOff>
                    <xdr:row>33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138" name="Option Button 249">
              <controlPr defaultSize="0" autoFill="0" autoLine="0" autoPict="0">
                <anchor moveWithCells="1">
                  <from>
                    <xdr:col>10</xdr:col>
                    <xdr:colOff>838200</xdr:colOff>
                    <xdr:row>33</xdr:row>
                    <xdr:rowOff>76200</xdr:rowOff>
                  </from>
                  <to>
                    <xdr:col>11</xdr:col>
                    <xdr:colOff>381000</xdr:colOff>
                    <xdr:row>33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139" name="Group Box 250">
              <controlPr defaultSize="0" autoFill="0" autoPict="0">
                <anchor moveWithCells="1">
                  <from>
                    <xdr:col>7</xdr:col>
                    <xdr:colOff>9525</xdr:colOff>
                    <xdr:row>33</xdr:row>
                    <xdr:rowOff>0</xdr:rowOff>
                  </from>
                  <to>
                    <xdr:col>11</xdr:col>
                    <xdr:colOff>990600</xdr:colOff>
                    <xdr:row>33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140" name="Option Button 251">
              <controlPr defaultSize="0" autoFill="0" autoLine="0" autoPict="0">
                <anchor moveWithCells="1">
                  <from>
                    <xdr:col>7</xdr:col>
                    <xdr:colOff>762000</xdr:colOff>
                    <xdr:row>34</xdr:row>
                    <xdr:rowOff>85725</xdr:rowOff>
                  </from>
                  <to>
                    <xdr:col>8</xdr:col>
                    <xdr:colOff>800100</xdr:colOff>
                    <xdr:row>34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141" name="Option Button 252">
              <controlPr defaultSize="0" autoFill="0" autoLine="0" autoPict="0">
                <anchor moveWithCells="1">
                  <from>
                    <xdr:col>10</xdr:col>
                    <xdr:colOff>942975</xdr:colOff>
                    <xdr:row>34</xdr:row>
                    <xdr:rowOff>85725</xdr:rowOff>
                  </from>
                  <to>
                    <xdr:col>11</xdr:col>
                    <xdr:colOff>838200</xdr:colOff>
                    <xdr:row>34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142" name="Group Box 253">
              <controlPr defaultSize="0" autoFill="0" autoPict="0">
                <anchor moveWithCells="1">
                  <from>
                    <xdr:col>7</xdr:col>
                    <xdr:colOff>9525</xdr:colOff>
                    <xdr:row>34</xdr:row>
                    <xdr:rowOff>9525</xdr:rowOff>
                  </from>
                  <to>
                    <xdr:col>12</xdr:col>
                    <xdr:colOff>0</xdr:colOff>
                    <xdr:row>34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143" name="Option Button 254">
              <controlPr defaultSize="0" autoFill="0" autoLine="0" autoPict="0">
                <anchor moveWithCells="1">
                  <from>
                    <xdr:col>7</xdr:col>
                    <xdr:colOff>104775</xdr:colOff>
                    <xdr:row>32</xdr:row>
                    <xdr:rowOff>95250</xdr:rowOff>
                  </from>
                  <to>
                    <xdr:col>7</xdr:col>
                    <xdr:colOff>571500</xdr:colOff>
                    <xdr:row>32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144" name="Option Button 255">
              <controlPr defaultSize="0" autoFill="0" autoLine="0" autoPict="0">
                <anchor moveWithCells="1">
                  <from>
                    <xdr:col>8</xdr:col>
                    <xdr:colOff>238125</xdr:colOff>
                    <xdr:row>32</xdr:row>
                    <xdr:rowOff>95250</xdr:rowOff>
                  </from>
                  <to>
                    <xdr:col>8</xdr:col>
                    <xdr:colOff>704850</xdr:colOff>
                    <xdr:row>32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45" name="Option Button 256">
              <controlPr defaultSize="0" autoFill="0" autoLine="0" autoPict="0">
                <anchor moveWithCells="1">
                  <from>
                    <xdr:col>9</xdr:col>
                    <xdr:colOff>228600</xdr:colOff>
                    <xdr:row>32</xdr:row>
                    <xdr:rowOff>95250</xdr:rowOff>
                  </from>
                  <to>
                    <xdr:col>9</xdr:col>
                    <xdr:colOff>695325</xdr:colOff>
                    <xdr:row>32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146" name="Option Button 257">
              <controlPr defaultSize="0" autoFill="0" autoLine="0" autoPict="0">
                <anchor moveWithCells="1">
                  <from>
                    <xdr:col>10</xdr:col>
                    <xdr:colOff>219075</xdr:colOff>
                    <xdr:row>32</xdr:row>
                    <xdr:rowOff>95250</xdr:rowOff>
                  </from>
                  <to>
                    <xdr:col>10</xdr:col>
                    <xdr:colOff>685800</xdr:colOff>
                    <xdr:row>32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147" name="Option Button 258">
              <controlPr defaultSize="0" autoFill="0" autoLine="0" autoPict="0">
                <anchor moveWithCells="1">
                  <from>
                    <xdr:col>11</xdr:col>
                    <xdr:colOff>209550</xdr:colOff>
                    <xdr:row>32</xdr:row>
                    <xdr:rowOff>95250</xdr:rowOff>
                  </from>
                  <to>
                    <xdr:col>11</xdr:col>
                    <xdr:colOff>676275</xdr:colOff>
                    <xdr:row>32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148" name="Group Box 259">
              <controlPr defaultSize="0" autoFill="0" autoPict="0">
                <anchor moveWithCells="1">
                  <from>
                    <xdr:col>7</xdr:col>
                    <xdr:colOff>0</xdr:colOff>
                    <xdr:row>31</xdr:row>
                    <xdr:rowOff>371475</xdr:rowOff>
                  </from>
                  <to>
                    <xdr:col>11</xdr:col>
                    <xdr:colOff>990600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149" name="Group Box 260">
              <controlPr defaultSize="0" autoFill="0" autoPict="0">
                <anchor moveWithCells="1">
                  <from>
                    <xdr:col>7</xdr:col>
                    <xdr:colOff>9525</xdr:colOff>
                    <xdr:row>38</xdr:row>
                    <xdr:rowOff>28575</xdr:rowOff>
                  </from>
                  <to>
                    <xdr:col>11</xdr:col>
                    <xdr:colOff>990600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150" name="Option Button 261">
              <controlPr defaultSize="0" autoFill="0" autoLine="0" autoPict="0">
                <anchor moveWithCells="1">
                  <from>
                    <xdr:col>7</xdr:col>
                    <xdr:colOff>781050</xdr:colOff>
                    <xdr:row>38</xdr:row>
                    <xdr:rowOff>95250</xdr:rowOff>
                  </from>
                  <to>
                    <xdr:col>8</xdr:col>
                    <xdr:colOff>762000</xdr:colOff>
                    <xdr:row>38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151" name="Option Button 262">
              <controlPr defaultSize="0" autoFill="0" autoLine="0" autoPict="0">
                <anchor moveWithCells="1">
                  <from>
                    <xdr:col>10</xdr:col>
                    <xdr:colOff>971550</xdr:colOff>
                    <xdr:row>38</xdr:row>
                    <xdr:rowOff>95250</xdr:rowOff>
                  </from>
                  <to>
                    <xdr:col>11</xdr:col>
                    <xdr:colOff>809625</xdr:colOff>
                    <xdr:row>38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type</vt:lpstr>
      <vt:lpstr>type!Zone_d_impression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c.bonbon</dc:creator>
  <cp:lastModifiedBy>Yves</cp:lastModifiedBy>
  <dcterms:created xsi:type="dcterms:W3CDTF">2022-03-21T04:18:28Z</dcterms:created>
  <dcterms:modified xsi:type="dcterms:W3CDTF">2022-03-21T21:01:04Z</dcterms:modified>
</cp:coreProperties>
</file>