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showInkAnnotation="0" saveExternalLinkValues="0" codeName="ThisWorkbook" defaultThemeVersion="124226"/>
  <bookViews>
    <workbookView xWindow="240" yWindow="108" windowWidth="14808" windowHeight="8016"/>
  </bookViews>
  <sheets>
    <sheet name="Inscription" sheetId="3" r:id="rId1"/>
    <sheet name="Pesée" sheetId="4" r:id="rId2"/>
    <sheet name="Conversion" sheetId="5" r:id="rId3"/>
    <sheet name="base" sheetId="2" r:id="rId4"/>
  </sheets>
  <definedNames>
    <definedName name="N°Licence" localSheetId="2">OFFSET(base!#REF!,,,COUNTA(base!$A:$C)-1)</definedName>
    <definedName name="N°Licence" localSheetId="0">OFFSET(base!#REF!,,,COUNTA(base!$A:$C)-1)</definedName>
    <definedName name="N°Licence" localSheetId="1">OFFSET(base!#REF!,,,COUNTA(base!$A:$C)-1)</definedName>
    <definedName name="N°Licence">OFFSET(base!#REF!,,,COUNTA(base!$A:$C)-1)</definedName>
    <definedName name="Nom" localSheetId="2">OFFSET(base!#REF!,,,COUNTA(base!$A:$A)-1)</definedName>
    <definedName name="Nom" localSheetId="0">OFFSET(base!#REF!,,,COUNTA(base!$A:$A)-1)</definedName>
    <definedName name="Nom" localSheetId="1">OFFSET(base!#REF!,,,COUNTA(base!$A:$A)-1)</definedName>
    <definedName name="Nom">OFFSET(base!#REF!,,,COUNTA(base!$A:$A)-1)</definedName>
  </definedNames>
  <calcPr calcId="152511"/>
  <fileRecoveryPr autoRecover="0"/>
</workbook>
</file>

<file path=xl/calcChain.xml><?xml version="1.0" encoding="utf-8"?>
<calcChain xmlns="http://schemas.openxmlformats.org/spreadsheetml/2006/main">
  <c r="E10" i="3" l="1"/>
  <c r="D10" i="3"/>
  <c r="C10" i="3"/>
  <c r="E9" i="3"/>
  <c r="D9" i="3"/>
  <c r="C9" i="3"/>
  <c r="E7" i="3"/>
  <c r="D7" i="3"/>
  <c r="C7" i="3"/>
  <c r="E6" i="3"/>
  <c r="D6" i="3"/>
  <c r="C6" i="3"/>
  <c r="O6" i="4"/>
  <c r="R6" i="4"/>
  <c r="U6" i="4"/>
  <c r="X6" i="4"/>
  <c r="AA6" i="4"/>
  <c r="AD6" i="4"/>
  <c r="AG6" i="4"/>
  <c r="AJ6" i="4"/>
  <c r="AM6" i="4"/>
  <c r="AP6" i="4"/>
  <c r="AS6" i="4"/>
  <c r="AV6" i="4"/>
  <c r="AY6" i="4"/>
  <c r="BB6" i="4"/>
  <c r="BE6" i="4"/>
  <c r="BH6" i="4"/>
  <c r="BK6" i="4"/>
  <c r="BN6" i="4"/>
  <c r="BQ6" i="4"/>
  <c r="BT6" i="4"/>
  <c r="O7" i="4"/>
  <c r="R7" i="4"/>
  <c r="U7" i="4"/>
  <c r="X7" i="4"/>
  <c r="AA7" i="4"/>
  <c r="AD7" i="4"/>
  <c r="AG7" i="4"/>
  <c r="AJ7" i="4"/>
  <c r="AM7" i="4"/>
  <c r="AP7" i="4"/>
  <c r="AS7" i="4"/>
  <c r="AV7" i="4"/>
  <c r="AY7" i="4"/>
  <c r="BB7" i="4"/>
  <c r="BE7" i="4"/>
  <c r="BH7" i="4"/>
  <c r="BK7" i="4"/>
  <c r="BN7" i="4"/>
  <c r="BQ7" i="4"/>
  <c r="BT7" i="4"/>
  <c r="O8" i="4"/>
  <c r="R8" i="4"/>
  <c r="U8" i="4"/>
  <c r="X8" i="4"/>
  <c r="AA8" i="4"/>
  <c r="AD8" i="4"/>
  <c r="AG8" i="4"/>
  <c r="AJ8" i="4"/>
  <c r="AM8" i="4"/>
  <c r="AP8" i="4"/>
  <c r="AS8" i="4"/>
  <c r="AV8" i="4"/>
  <c r="AY8" i="4"/>
  <c r="BB8" i="4"/>
  <c r="BE8" i="4"/>
  <c r="BH8" i="4"/>
  <c r="BK8" i="4"/>
  <c r="BN8" i="4"/>
  <c r="BQ8" i="4"/>
  <c r="BT8" i="4"/>
  <c r="O9" i="4"/>
  <c r="R9" i="4"/>
  <c r="U9" i="4"/>
  <c r="X9" i="4"/>
  <c r="AA9" i="4"/>
  <c r="AD9" i="4"/>
  <c r="AG9" i="4"/>
  <c r="AJ9" i="4"/>
  <c r="AM9" i="4"/>
  <c r="AP9" i="4"/>
  <c r="AS9" i="4"/>
  <c r="AV9" i="4"/>
  <c r="AY9" i="4"/>
  <c r="BB9" i="4"/>
  <c r="BE9" i="4"/>
  <c r="BH9" i="4"/>
  <c r="BK9" i="4"/>
  <c r="BN9" i="4"/>
  <c r="BQ9" i="4"/>
  <c r="BT9" i="4"/>
  <c r="O10" i="4"/>
  <c r="R10" i="4"/>
  <c r="U10" i="4"/>
  <c r="X10" i="4"/>
  <c r="AA10" i="4"/>
  <c r="AD10" i="4"/>
  <c r="AG10" i="4"/>
  <c r="AJ10" i="4"/>
  <c r="AM10" i="4"/>
  <c r="AP10" i="4"/>
  <c r="AS10" i="4"/>
  <c r="AV10" i="4"/>
  <c r="AY10" i="4"/>
  <c r="BB10" i="4"/>
  <c r="BE10" i="4"/>
  <c r="BH10" i="4"/>
  <c r="BK10" i="4"/>
  <c r="BN10" i="4"/>
  <c r="BQ10" i="4"/>
  <c r="BT10" i="4"/>
  <c r="O11" i="4"/>
  <c r="R11" i="4"/>
  <c r="U11" i="4"/>
  <c r="X11" i="4"/>
  <c r="AA11" i="4"/>
  <c r="AD11" i="4"/>
  <c r="AG11" i="4"/>
  <c r="AJ11" i="4"/>
  <c r="AM11" i="4"/>
  <c r="AP11" i="4"/>
  <c r="AS11" i="4"/>
  <c r="AV11" i="4"/>
  <c r="AY11" i="4"/>
  <c r="BB11" i="4"/>
  <c r="BE11" i="4"/>
  <c r="BH11" i="4"/>
  <c r="BK11" i="4"/>
  <c r="BN11" i="4"/>
  <c r="BQ11" i="4"/>
  <c r="BT11" i="4"/>
  <c r="O12" i="4"/>
  <c r="R12" i="4"/>
  <c r="U12" i="4"/>
  <c r="X12" i="4"/>
  <c r="AA12" i="4"/>
  <c r="AD12" i="4"/>
  <c r="AG12" i="4"/>
  <c r="AJ12" i="4"/>
  <c r="AM12" i="4"/>
  <c r="AP12" i="4"/>
  <c r="AS12" i="4"/>
  <c r="AV12" i="4"/>
  <c r="AY12" i="4"/>
  <c r="BB12" i="4"/>
  <c r="BE12" i="4"/>
  <c r="BH12" i="4"/>
  <c r="BK12" i="4"/>
  <c r="BN12" i="4"/>
  <c r="BQ12" i="4"/>
  <c r="BT12" i="4"/>
  <c r="O13" i="4"/>
  <c r="R13" i="4"/>
  <c r="U13" i="4"/>
  <c r="X13" i="4"/>
  <c r="AA13" i="4"/>
  <c r="AD13" i="4"/>
  <c r="AG13" i="4"/>
  <c r="AJ13" i="4"/>
  <c r="AM13" i="4"/>
  <c r="AP13" i="4"/>
  <c r="AS13" i="4"/>
  <c r="AV13" i="4"/>
  <c r="AY13" i="4"/>
  <c r="BB13" i="4"/>
  <c r="BE13" i="4"/>
  <c r="BH13" i="4"/>
  <c r="BK13" i="4"/>
  <c r="BN13" i="4"/>
  <c r="BQ13" i="4"/>
  <c r="BT13" i="4"/>
  <c r="O14" i="4"/>
  <c r="R14" i="4"/>
  <c r="U14" i="4"/>
  <c r="X14" i="4"/>
  <c r="AA14" i="4"/>
  <c r="AD14" i="4"/>
  <c r="AG14" i="4"/>
  <c r="AJ14" i="4"/>
  <c r="AM14" i="4"/>
  <c r="AP14" i="4"/>
  <c r="AS14" i="4"/>
  <c r="AV14" i="4"/>
  <c r="AY14" i="4"/>
  <c r="BB14" i="4"/>
  <c r="BE14" i="4"/>
  <c r="BH14" i="4"/>
  <c r="BK14" i="4"/>
  <c r="BN14" i="4"/>
  <c r="BQ14" i="4"/>
  <c r="BT14" i="4"/>
  <c r="O15" i="4"/>
  <c r="R15" i="4"/>
  <c r="U15" i="4"/>
  <c r="X15" i="4"/>
  <c r="AA15" i="4"/>
  <c r="AD15" i="4"/>
  <c r="AG15" i="4"/>
  <c r="AJ15" i="4"/>
  <c r="AM15" i="4"/>
  <c r="AP15" i="4"/>
  <c r="AS15" i="4"/>
  <c r="AV15" i="4"/>
  <c r="AY15" i="4"/>
  <c r="BB15" i="4"/>
  <c r="BE15" i="4"/>
  <c r="BH15" i="4"/>
  <c r="BK15" i="4"/>
  <c r="BN15" i="4"/>
  <c r="BQ15" i="4"/>
  <c r="BT15" i="4"/>
  <c r="O16" i="4"/>
  <c r="R16" i="4"/>
  <c r="U16" i="4"/>
  <c r="X16" i="4"/>
  <c r="AA16" i="4"/>
  <c r="AD16" i="4"/>
  <c r="AG16" i="4"/>
  <c r="AJ16" i="4"/>
  <c r="AM16" i="4"/>
  <c r="AP16" i="4"/>
  <c r="AS16" i="4"/>
  <c r="AV16" i="4"/>
  <c r="AY16" i="4"/>
  <c r="BB16" i="4"/>
  <c r="BE16" i="4"/>
  <c r="BH16" i="4"/>
  <c r="BK16" i="4"/>
  <c r="BN16" i="4"/>
  <c r="BQ16" i="4"/>
  <c r="BT16" i="4"/>
  <c r="O17" i="4"/>
  <c r="R17" i="4"/>
  <c r="U17" i="4"/>
  <c r="X17" i="4"/>
  <c r="AA17" i="4"/>
  <c r="AD17" i="4"/>
  <c r="AG17" i="4"/>
  <c r="AJ17" i="4"/>
  <c r="AM17" i="4"/>
  <c r="AP17" i="4"/>
  <c r="AS17" i="4"/>
  <c r="AV17" i="4"/>
  <c r="AY17" i="4"/>
  <c r="BB17" i="4"/>
  <c r="BE17" i="4"/>
  <c r="BH17" i="4"/>
  <c r="BK17" i="4"/>
  <c r="BN17" i="4"/>
  <c r="BQ17" i="4"/>
  <c r="BT17" i="4"/>
  <c r="O18" i="4"/>
  <c r="R18" i="4"/>
  <c r="U18" i="4"/>
  <c r="X18" i="4"/>
  <c r="AA18" i="4"/>
  <c r="AD18" i="4"/>
  <c r="AG18" i="4"/>
  <c r="AJ18" i="4"/>
  <c r="AM18" i="4"/>
  <c r="AP18" i="4"/>
  <c r="AS18" i="4"/>
  <c r="AV18" i="4"/>
  <c r="AY18" i="4"/>
  <c r="BB18" i="4"/>
  <c r="BE18" i="4"/>
  <c r="BH18" i="4"/>
  <c r="BK18" i="4"/>
  <c r="BN18" i="4"/>
  <c r="BQ18" i="4"/>
  <c r="BT18" i="4"/>
  <c r="O19" i="4"/>
  <c r="R19" i="4"/>
  <c r="U19" i="4"/>
  <c r="X19" i="4"/>
  <c r="AA19" i="4"/>
  <c r="AD19" i="4"/>
  <c r="AG19" i="4"/>
  <c r="AJ19" i="4"/>
  <c r="AM19" i="4"/>
  <c r="AP19" i="4"/>
  <c r="AS19" i="4"/>
  <c r="AV19" i="4"/>
  <c r="AY19" i="4"/>
  <c r="BB19" i="4"/>
  <c r="BE19" i="4"/>
  <c r="BH19" i="4"/>
  <c r="BK19" i="4"/>
  <c r="BN19" i="4"/>
  <c r="BQ19" i="4"/>
  <c r="BT19" i="4"/>
  <c r="O20" i="4"/>
  <c r="R20" i="4"/>
  <c r="U20" i="4"/>
  <c r="X20" i="4"/>
  <c r="AA20" i="4"/>
  <c r="AD20" i="4"/>
  <c r="AG20" i="4"/>
  <c r="AJ20" i="4"/>
  <c r="AM20" i="4"/>
  <c r="AP20" i="4"/>
  <c r="AS20" i="4"/>
  <c r="AV20" i="4"/>
  <c r="AY20" i="4"/>
  <c r="BB20" i="4"/>
  <c r="BE20" i="4"/>
  <c r="BH20" i="4"/>
  <c r="BK20" i="4"/>
  <c r="BN20" i="4"/>
  <c r="BQ20" i="4"/>
  <c r="BT20" i="4"/>
  <c r="O21" i="4"/>
  <c r="R21" i="4"/>
  <c r="U21" i="4"/>
  <c r="X21" i="4"/>
  <c r="AA21" i="4"/>
  <c r="AD21" i="4"/>
  <c r="AG21" i="4"/>
  <c r="AJ21" i="4"/>
  <c r="AM21" i="4"/>
  <c r="AP21" i="4"/>
  <c r="AS21" i="4"/>
  <c r="AV21" i="4"/>
  <c r="AY21" i="4"/>
  <c r="BB21" i="4"/>
  <c r="BE21" i="4"/>
  <c r="BH21" i="4"/>
  <c r="BK21" i="4"/>
  <c r="BN21" i="4"/>
  <c r="BQ21" i="4"/>
  <c r="BT21" i="4"/>
  <c r="O22" i="4"/>
  <c r="R22" i="4"/>
  <c r="U22" i="4"/>
  <c r="X22" i="4"/>
  <c r="AA22" i="4"/>
  <c r="AD22" i="4"/>
  <c r="AG22" i="4"/>
  <c r="AJ22" i="4"/>
  <c r="AM22" i="4"/>
  <c r="AP22" i="4"/>
  <c r="AS22" i="4"/>
  <c r="AV22" i="4"/>
  <c r="AY22" i="4"/>
  <c r="BB22" i="4"/>
  <c r="BE22" i="4"/>
  <c r="BH22" i="4"/>
  <c r="BK22" i="4"/>
  <c r="BN22" i="4"/>
  <c r="BQ22" i="4"/>
  <c r="BT22" i="4"/>
  <c r="O23" i="4"/>
  <c r="R23" i="4"/>
  <c r="U23" i="4"/>
  <c r="X23" i="4"/>
  <c r="AA23" i="4"/>
  <c r="AD23" i="4"/>
  <c r="AG23" i="4"/>
  <c r="AJ23" i="4"/>
  <c r="AM23" i="4"/>
  <c r="AP23" i="4"/>
  <c r="AS23" i="4"/>
  <c r="AV23" i="4"/>
  <c r="AY23" i="4"/>
  <c r="BB23" i="4"/>
  <c r="BE23" i="4"/>
  <c r="BH23" i="4"/>
  <c r="BK23" i="4"/>
  <c r="BN23" i="4"/>
  <c r="BQ23" i="4"/>
  <c r="BT23" i="4"/>
  <c r="O24" i="4"/>
  <c r="R24" i="4"/>
  <c r="U24" i="4"/>
  <c r="X24" i="4"/>
  <c r="AA24" i="4"/>
  <c r="AD24" i="4"/>
  <c r="AG24" i="4"/>
  <c r="AJ24" i="4"/>
  <c r="AM24" i="4"/>
  <c r="AP24" i="4"/>
  <c r="AS24" i="4"/>
  <c r="AV24" i="4"/>
  <c r="AY24" i="4"/>
  <c r="BB24" i="4"/>
  <c r="BE24" i="4"/>
  <c r="BH24" i="4"/>
  <c r="BK24" i="4"/>
  <c r="BN24" i="4"/>
  <c r="BQ24" i="4"/>
  <c r="BT24" i="4"/>
  <c r="O25" i="4"/>
  <c r="R25" i="4"/>
  <c r="U25" i="4"/>
  <c r="X25" i="4"/>
  <c r="AA25" i="4"/>
  <c r="AD25" i="4"/>
  <c r="AG25" i="4"/>
  <c r="AJ25" i="4"/>
  <c r="AM25" i="4"/>
  <c r="AP25" i="4"/>
  <c r="AS25" i="4"/>
  <c r="AV25" i="4"/>
  <c r="AY25" i="4"/>
  <c r="BB25" i="4"/>
  <c r="BE25" i="4"/>
  <c r="BH25" i="4"/>
  <c r="BK25" i="4"/>
  <c r="BN25" i="4"/>
  <c r="BQ25" i="4"/>
  <c r="BT25" i="4"/>
  <c r="O26" i="4"/>
  <c r="R26" i="4"/>
  <c r="U26" i="4"/>
  <c r="X26" i="4"/>
  <c r="AA26" i="4"/>
  <c r="AD26" i="4"/>
  <c r="AG26" i="4"/>
  <c r="AJ26" i="4"/>
  <c r="AM26" i="4"/>
  <c r="AP26" i="4"/>
  <c r="AS26" i="4"/>
  <c r="AV26" i="4"/>
  <c r="AY26" i="4"/>
  <c r="BB26" i="4"/>
  <c r="BE26" i="4"/>
  <c r="BH26" i="4"/>
  <c r="BK26" i="4"/>
  <c r="BN26" i="4"/>
  <c r="BQ26" i="4"/>
  <c r="BT26" i="4"/>
  <c r="O27" i="4"/>
  <c r="R27" i="4"/>
  <c r="U27" i="4"/>
  <c r="X27" i="4"/>
  <c r="AA27" i="4"/>
  <c r="AD27" i="4"/>
  <c r="AG27" i="4"/>
  <c r="AJ27" i="4"/>
  <c r="AM27" i="4"/>
  <c r="AP27" i="4"/>
  <c r="AS27" i="4"/>
  <c r="AV27" i="4"/>
  <c r="AY27" i="4"/>
  <c r="BB27" i="4"/>
  <c r="BE27" i="4"/>
  <c r="BH27" i="4"/>
  <c r="BK27" i="4"/>
  <c r="BN27" i="4"/>
  <c r="BQ27" i="4"/>
  <c r="BT27" i="4"/>
  <c r="O28" i="4"/>
  <c r="R28" i="4"/>
  <c r="U28" i="4"/>
  <c r="X28" i="4"/>
  <c r="AA28" i="4"/>
  <c r="AD28" i="4"/>
  <c r="AG28" i="4"/>
  <c r="AJ28" i="4"/>
  <c r="AM28" i="4"/>
  <c r="AP28" i="4"/>
  <c r="AS28" i="4"/>
  <c r="AV28" i="4"/>
  <c r="AY28" i="4"/>
  <c r="BB28" i="4"/>
  <c r="BE28" i="4"/>
  <c r="BH28" i="4"/>
  <c r="BK28" i="4"/>
  <c r="BN28" i="4"/>
  <c r="BQ28" i="4"/>
  <c r="BT28" i="4"/>
  <c r="O29" i="4"/>
  <c r="R29" i="4"/>
  <c r="U29" i="4"/>
  <c r="X29" i="4"/>
  <c r="AA29" i="4"/>
  <c r="AD29" i="4"/>
  <c r="AG29" i="4"/>
  <c r="AJ29" i="4"/>
  <c r="AM29" i="4"/>
  <c r="AP29" i="4"/>
  <c r="AS29" i="4"/>
  <c r="AV29" i="4"/>
  <c r="AY29" i="4"/>
  <c r="BB29" i="4"/>
  <c r="BE29" i="4"/>
  <c r="BH29" i="4"/>
  <c r="BK29" i="4"/>
  <c r="BN29" i="4"/>
  <c r="BQ29" i="4"/>
  <c r="BT29" i="4"/>
  <c r="I29" i="4"/>
  <c r="O30" i="4"/>
  <c r="R30" i="4"/>
  <c r="U30" i="4"/>
  <c r="X30" i="4"/>
  <c r="AA30" i="4"/>
  <c r="AD30" i="4"/>
  <c r="AG30" i="4"/>
  <c r="AJ30" i="4"/>
  <c r="AM30" i="4"/>
  <c r="AP30" i="4"/>
  <c r="AS30" i="4"/>
  <c r="AV30" i="4"/>
  <c r="AY30" i="4"/>
  <c r="BB30" i="4"/>
  <c r="BE30" i="4"/>
  <c r="BH30" i="4"/>
  <c r="BK30" i="4"/>
  <c r="BN30" i="4"/>
  <c r="BQ30" i="4"/>
  <c r="BT30" i="4"/>
  <c r="O31" i="4"/>
  <c r="R31" i="4"/>
  <c r="U31" i="4"/>
  <c r="X31" i="4"/>
  <c r="AA31" i="4"/>
  <c r="AD31" i="4"/>
  <c r="AG31" i="4"/>
  <c r="AJ31" i="4"/>
  <c r="AM31" i="4"/>
  <c r="AP31" i="4"/>
  <c r="AS31" i="4"/>
  <c r="AV31" i="4"/>
  <c r="AY31" i="4"/>
  <c r="BB31" i="4"/>
  <c r="BE31" i="4"/>
  <c r="BH31" i="4"/>
  <c r="BK31" i="4"/>
  <c r="BN31" i="4"/>
  <c r="BQ31" i="4"/>
  <c r="BT31" i="4"/>
  <c r="O32" i="4"/>
  <c r="R32" i="4"/>
  <c r="U32" i="4"/>
  <c r="X32" i="4"/>
  <c r="AA32" i="4"/>
  <c r="AD32" i="4"/>
  <c r="AG32" i="4"/>
  <c r="AJ32" i="4"/>
  <c r="AM32" i="4"/>
  <c r="AP32" i="4"/>
  <c r="AS32" i="4"/>
  <c r="AV32" i="4"/>
  <c r="AY32" i="4"/>
  <c r="BB32" i="4"/>
  <c r="BE32" i="4"/>
  <c r="BH32" i="4"/>
  <c r="BK32" i="4"/>
  <c r="BN32" i="4"/>
  <c r="BQ32" i="4"/>
  <c r="BT32" i="4"/>
  <c r="O33" i="4"/>
  <c r="R33" i="4"/>
  <c r="U33" i="4"/>
  <c r="X33" i="4"/>
  <c r="AA33" i="4"/>
  <c r="AD33" i="4"/>
  <c r="AG33" i="4"/>
  <c r="AJ33" i="4"/>
  <c r="AM33" i="4"/>
  <c r="AP33" i="4"/>
  <c r="AS33" i="4"/>
  <c r="AV33" i="4"/>
  <c r="AY33" i="4"/>
  <c r="BB33" i="4"/>
  <c r="BE33" i="4"/>
  <c r="BH33" i="4"/>
  <c r="BK33" i="4"/>
  <c r="BN33" i="4"/>
  <c r="BQ33" i="4"/>
  <c r="BT33" i="4"/>
  <c r="O34" i="4"/>
  <c r="R34" i="4"/>
  <c r="U34" i="4"/>
  <c r="X34" i="4"/>
  <c r="AA34" i="4"/>
  <c r="AD34" i="4"/>
  <c r="AG34" i="4"/>
  <c r="AJ34" i="4"/>
  <c r="AM34" i="4"/>
  <c r="AP34" i="4"/>
  <c r="AS34" i="4"/>
  <c r="AV34" i="4"/>
  <c r="AY34" i="4"/>
  <c r="BB34" i="4"/>
  <c r="BE34" i="4"/>
  <c r="BH34" i="4"/>
  <c r="BK34" i="4"/>
  <c r="BN34" i="4"/>
  <c r="BQ34" i="4"/>
  <c r="BT34" i="4"/>
  <c r="O35" i="4"/>
  <c r="R35" i="4"/>
  <c r="U35" i="4"/>
  <c r="X35" i="4"/>
  <c r="AA35" i="4"/>
  <c r="AD35" i="4"/>
  <c r="AG35" i="4"/>
  <c r="AJ35" i="4"/>
  <c r="AM35" i="4"/>
  <c r="AP35" i="4"/>
  <c r="AS35" i="4"/>
  <c r="AV35" i="4"/>
  <c r="AY35" i="4"/>
  <c r="BB35" i="4"/>
  <c r="BE35" i="4"/>
  <c r="BH35" i="4"/>
  <c r="BK35" i="4"/>
  <c r="BN35" i="4"/>
  <c r="BQ35" i="4"/>
  <c r="BT35" i="4"/>
  <c r="O36" i="4"/>
  <c r="R36" i="4"/>
  <c r="U36" i="4"/>
  <c r="X36" i="4"/>
  <c r="AA36" i="4"/>
  <c r="AD36" i="4"/>
  <c r="AG36" i="4"/>
  <c r="AJ36" i="4"/>
  <c r="AM36" i="4"/>
  <c r="AP36" i="4"/>
  <c r="AS36" i="4"/>
  <c r="AV36" i="4"/>
  <c r="AY36" i="4"/>
  <c r="BB36" i="4"/>
  <c r="BE36" i="4"/>
  <c r="BH36" i="4"/>
  <c r="BK36" i="4"/>
  <c r="BN36" i="4"/>
  <c r="BQ36" i="4"/>
  <c r="BT36" i="4"/>
  <c r="O37" i="4"/>
  <c r="R37" i="4"/>
  <c r="U37" i="4"/>
  <c r="X37" i="4"/>
  <c r="AA37" i="4"/>
  <c r="AD37" i="4"/>
  <c r="AG37" i="4"/>
  <c r="AJ37" i="4"/>
  <c r="AM37" i="4"/>
  <c r="AP37" i="4"/>
  <c r="AS37" i="4"/>
  <c r="AV37" i="4"/>
  <c r="AY37" i="4"/>
  <c r="BB37" i="4"/>
  <c r="BE37" i="4"/>
  <c r="BH37" i="4"/>
  <c r="BK37" i="4"/>
  <c r="BN37" i="4"/>
  <c r="BQ37" i="4"/>
  <c r="BT37" i="4"/>
  <c r="O38" i="4"/>
  <c r="R38" i="4"/>
  <c r="U38" i="4"/>
  <c r="X38" i="4"/>
  <c r="AA38" i="4"/>
  <c r="AD38" i="4"/>
  <c r="AG38" i="4"/>
  <c r="AJ38" i="4"/>
  <c r="AM38" i="4"/>
  <c r="AP38" i="4"/>
  <c r="AS38" i="4"/>
  <c r="AV38" i="4"/>
  <c r="AY38" i="4"/>
  <c r="BB38" i="4"/>
  <c r="BE38" i="4"/>
  <c r="BH38" i="4"/>
  <c r="BK38" i="4"/>
  <c r="BN38" i="4"/>
  <c r="BQ38" i="4"/>
  <c r="BT38" i="4"/>
  <c r="O39" i="4"/>
  <c r="R39" i="4"/>
  <c r="U39" i="4"/>
  <c r="X39" i="4"/>
  <c r="AA39" i="4"/>
  <c r="AD39" i="4"/>
  <c r="AG39" i="4"/>
  <c r="AJ39" i="4"/>
  <c r="AM39" i="4"/>
  <c r="AP39" i="4"/>
  <c r="AS39" i="4"/>
  <c r="AV39" i="4"/>
  <c r="AY39" i="4"/>
  <c r="BB39" i="4"/>
  <c r="BE39" i="4"/>
  <c r="BH39" i="4"/>
  <c r="BK39" i="4"/>
  <c r="BN39" i="4"/>
  <c r="BQ39" i="4"/>
  <c r="BT39" i="4"/>
  <c r="O40" i="4"/>
  <c r="R40" i="4"/>
  <c r="U40" i="4"/>
  <c r="X40" i="4"/>
  <c r="AA40" i="4"/>
  <c r="AD40" i="4"/>
  <c r="AG40" i="4"/>
  <c r="AJ40" i="4"/>
  <c r="AM40" i="4"/>
  <c r="AP40" i="4"/>
  <c r="AS40" i="4"/>
  <c r="AV40" i="4"/>
  <c r="AY40" i="4"/>
  <c r="BB40" i="4"/>
  <c r="BE40" i="4"/>
  <c r="BH40" i="4"/>
  <c r="BK40" i="4"/>
  <c r="BN40" i="4"/>
  <c r="BQ40" i="4"/>
  <c r="BT40" i="4"/>
  <c r="O41" i="4"/>
  <c r="R41" i="4"/>
  <c r="U41" i="4"/>
  <c r="X41" i="4"/>
  <c r="AA41" i="4"/>
  <c r="AD41" i="4"/>
  <c r="AG41" i="4"/>
  <c r="AJ41" i="4"/>
  <c r="AM41" i="4"/>
  <c r="AP41" i="4"/>
  <c r="AS41" i="4"/>
  <c r="AV41" i="4"/>
  <c r="AY41" i="4"/>
  <c r="BB41" i="4"/>
  <c r="BE41" i="4"/>
  <c r="BH41" i="4"/>
  <c r="BK41" i="4"/>
  <c r="BN41" i="4"/>
  <c r="BQ41" i="4"/>
  <c r="BT41" i="4"/>
  <c r="O42" i="4"/>
  <c r="R42" i="4"/>
  <c r="U42" i="4"/>
  <c r="X42" i="4"/>
  <c r="AA42" i="4"/>
  <c r="AD42" i="4"/>
  <c r="AG42" i="4"/>
  <c r="AJ42" i="4"/>
  <c r="AM42" i="4"/>
  <c r="AP42" i="4"/>
  <c r="AS42" i="4"/>
  <c r="AV42" i="4"/>
  <c r="AY42" i="4"/>
  <c r="BB42" i="4"/>
  <c r="BE42" i="4"/>
  <c r="BH42" i="4"/>
  <c r="BK42" i="4"/>
  <c r="BN42" i="4"/>
  <c r="BQ42" i="4"/>
  <c r="BT42" i="4"/>
  <c r="O43" i="4"/>
  <c r="R43" i="4"/>
  <c r="U43" i="4"/>
  <c r="X43" i="4"/>
  <c r="AA43" i="4"/>
  <c r="AD43" i="4"/>
  <c r="AG43" i="4"/>
  <c r="AJ43" i="4"/>
  <c r="AM43" i="4"/>
  <c r="AP43" i="4"/>
  <c r="AS43" i="4"/>
  <c r="AV43" i="4"/>
  <c r="AY43" i="4"/>
  <c r="BB43" i="4"/>
  <c r="BE43" i="4"/>
  <c r="BH43" i="4"/>
  <c r="BK43" i="4"/>
  <c r="BN43" i="4"/>
  <c r="BQ43" i="4"/>
  <c r="BT43" i="4"/>
  <c r="O44" i="4"/>
  <c r="R44" i="4"/>
  <c r="U44" i="4"/>
  <c r="X44" i="4"/>
  <c r="AA44" i="4"/>
  <c r="AD44" i="4"/>
  <c r="AG44" i="4"/>
  <c r="AJ44" i="4"/>
  <c r="AM44" i="4"/>
  <c r="AP44" i="4"/>
  <c r="AS44" i="4"/>
  <c r="AV44" i="4"/>
  <c r="AY44" i="4"/>
  <c r="BB44" i="4"/>
  <c r="BE44" i="4"/>
  <c r="BH44" i="4"/>
  <c r="BK44" i="4"/>
  <c r="BN44" i="4"/>
  <c r="BQ44" i="4"/>
  <c r="BT44" i="4"/>
  <c r="O45" i="4"/>
  <c r="R45" i="4"/>
  <c r="U45" i="4"/>
  <c r="X45" i="4"/>
  <c r="AA45" i="4"/>
  <c r="AD45" i="4"/>
  <c r="AG45" i="4"/>
  <c r="AJ45" i="4"/>
  <c r="AM45" i="4"/>
  <c r="AP45" i="4"/>
  <c r="AS45" i="4"/>
  <c r="AV45" i="4"/>
  <c r="AY45" i="4"/>
  <c r="BB45" i="4"/>
  <c r="BE45" i="4"/>
  <c r="BH45" i="4"/>
  <c r="BK45" i="4"/>
  <c r="BN45" i="4"/>
  <c r="BQ45" i="4"/>
  <c r="BT45" i="4"/>
  <c r="I45" i="4"/>
  <c r="O46" i="4"/>
  <c r="R46" i="4"/>
  <c r="U46" i="4"/>
  <c r="X46" i="4"/>
  <c r="AA46" i="4"/>
  <c r="AD46" i="4"/>
  <c r="AG46" i="4"/>
  <c r="AJ46" i="4"/>
  <c r="AM46" i="4"/>
  <c r="AP46" i="4"/>
  <c r="AS46" i="4"/>
  <c r="AV46" i="4"/>
  <c r="AY46" i="4"/>
  <c r="BB46" i="4"/>
  <c r="BE46" i="4"/>
  <c r="BH46" i="4"/>
  <c r="BK46" i="4"/>
  <c r="BN46" i="4"/>
  <c r="BQ46" i="4"/>
  <c r="BT46" i="4"/>
  <c r="O47" i="4"/>
  <c r="R47" i="4"/>
  <c r="U47" i="4"/>
  <c r="X47" i="4"/>
  <c r="AA47" i="4"/>
  <c r="AD47" i="4"/>
  <c r="AG47" i="4"/>
  <c r="AJ47" i="4"/>
  <c r="AM47" i="4"/>
  <c r="AP47" i="4"/>
  <c r="AS47" i="4"/>
  <c r="AV47" i="4"/>
  <c r="AY47" i="4"/>
  <c r="BB47" i="4"/>
  <c r="BE47" i="4"/>
  <c r="BH47" i="4"/>
  <c r="BK47" i="4"/>
  <c r="BN47" i="4"/>
  <c r="BQ47" i="4"/>
  <c r="BT47" i="4"/>
  <c r="O48" i="4"/>
  <c r="R48" i="4"/>
  <c r="U48" i="4"/>
  <c r="X48" i="4"/>
  <c r="AA48" i="4"/>
  <c r="AD48" i="4"/>
  <c r="AG48" i="4"/>
  <c r="AJ48" i="4"/>
  <c r="AM48" i="4"/>
  <c r="AP48" i="4"/>
  <c r="AS48" i="4"/>
  <c r="AV48" i="4"/>
  <c r="AY48" i="4"/>
  <c r="BB48" i="4"/>
  <c r="BE48" i="4"/>
  <c r="BH48" i="4"/>
  <c r="BK48" i="4"/>
  <c r="BN48" i="4"/>
  <c r="BQ48" i="4"/>
  <c r="BT48" i="4"/>
  <c r="O49" i="4"/>
  <c r="R49" i="4"/>
  <c r="U49" i="4"/>
  <c r="X49" i="4"/>
  <c r="AA49" i="4"/>
  <c r="AD49" i="4"/>
  <c r="AG49" i="4"/>
  <c r="AJ49" i="4"/>
  <c r="AM49" i="4"/>
  <c r="AP49" i="4"/>
  <c r="AS49" i="4"/>
  <c r="AV49" i="4"/>
  <c r="AY49" i="4"/>
  <c r="BB49" i="4"/>
  <c r="BE49" i="4"/>
  <c r="BH49" i="4"/>
  <c r="BK49" i="4"/>
  <c r="BN49" i="4"/>
  <c r="BQ49" i="4"/>
  <c r="BT49" i="4"/>
  <c r="O50" i="4"/>
  <c r="R50" i="4"/>
  <c r="U50" i="4"/>
  <c r="X50" i="4"/>
  <c r="AA50" i="4"/>
  <c r="AD50" i="4"/>
  <c r="AG50" i="4"/>
  <c r="AJ50" i="4"/>
  <c r="AM50" i="4"/>
  <c r="AP50" i="4"/>
  <c r="AS50" i="4"/>
  <c r="AV50" i="4"/>
  <c r="AY50" i="4"/>
  <c r="BB50" i="4"/>
  <c r="BE50" i="4"/>
  <c r="BH50" i="4"/>
  <c r="BK50" i="4"/>
  <c r="BN50" i="4"/>
  <c r="BQ50" i="4"/>
  <c r="BT50" i="4"/>
  <c r="O51" i="4"/>
  <c r="R51" i="4"/>
  <c r="U51" i="4"/>
  <c r="X51" i="4"/>
  <c r="AA51" i="4"/>
  <c r="AD51" i="4"/>
  <c r="AG51" i="4"/>
  <c r="AJ51" i="4"/>
  <c r="AM51" i="4"/>
  <c r="AP51" i="4"/>
  <c r="AS51" i="4"/>
  <c r="AV51" i="4"/>
  <c r="AY51" i="4"/>
  <c r="BB51" i="4"/>
  <c r="BE51" i="4"/>
  <c r="BH51" i="4"/>
  <c r="BK51" i="4"/>
  <c r="BN51" i="4"/>
  <c r="BQ51" i="4"/>
  <c r="BT51" i="4"/>
  <c r="O52" i="4"/>
  <c r="R52" i="4"/>
  <c r="U52" i="4"/>
  <c r="X52" i="4"/>
  <c r="AA52" i="4"/>
  <c r="AD52" i="4"/>
  <c r="AG52" i="4"/>
  <c r="AJ52" i="4"/>
  <c r="AM52" i="4"/>
  <c r="AP52" i="4"/>
  <c r="AS52" i="4"/>
  <c r="AV52" i="4"/>
  <c r="AY52" i="4"/>
  <c r="BB52" i="4"/>
  <c r="BE52" i="4"/>
  <c r="BH52" i="4"/>
  <c r="BK52" i="4"/>
  <c r="BN52" i="4"/>
  <c r="BQ52" i="4"/>
  <c r="BT52" i="4"/>
  <c r="O53" i="4"/>
  <c r="R53" i="4"/>
  <c r="U53" i="4"/>
  <c r="X53" i="4"/>
  <c r="AA53" i="4"/>
  <c r="AD53" i="4"/>
  <c r="AG53" i="4"/>
  <c r="AJ53" i="4"/>
  <c r="AM53" i="4"/>
  <c r="AP53" i="4"/>
  <c r="AS53" i="4"/>
  <c r="AV53" i="4"/>
  <c r="AY53" i="4"/>
  <c r="BB53" i="4"/>
  <c r="BE53" i="4"/>
  <c r="BH53" i="4"/>
  <c r="BK53" i="4"/>
  <c r="BN53" i="4"/>
  <c r="BQ53" i="4"/>
  <c r="BT53" i="4"/>
  <c r="O54" i="4"/>
  <c r="R54" i="4"/>
  <c r="U54" i="4"/>
  <c r="X54" i="4"/>
  <c r="AA54" i="4"/>
  <c r="AD54" i="4"/>
  <c r="AG54" i="4"/>
  <c r="AJ54" i="4"/>
  <c r="AM54" i="4"/>
  <c r="AP54" i="4"/>
  <c r="AS54" i="4"/>
  <c r="AV54" i="4"/>
  <c r="AY54" i="4"/>
  <c r="BB54" i="4"/>
  <c r="BE54" i="4"/>
  <c r="BH54" i="4"/>
  <c r="BK54" i="4"/>
  <c r="BN54" i="4"/>
  <c r="BQ54" i="4"/>
  <c r="BT54" i="4"/>
  <c r="O55" i="4"/>
  <c r="R55" i="4"/>
  <c r="U55" i="4"/>
  <c r="X55" i="4"/>
  <c r="AA55" i="4"/>
  <c r="AD55" i="4"/>
  <c r="AG55" i="4"/>
  <c r="AJ55" i="4"/>
  <c r="AM55" i="4"/>
  <c r="AP55" i="4"/>
  <c r="AS55" i="4"/>
  <c r="AV55" i="4"/>
  <c r="AY55" i="4"/>
  <c r="BB55" i="4"/>
  <c r="BE55" i="4"/>
  <c r="BH55" i="4"/>
  <c r="BK55" i="4"/>
  <c r="BN55" i="4"/>
  <c r="BQ55" i="4"/>
  <c r="BT55" i="4"/>
  <c r="O56" i="4"/>
  <c r="R56" i="4"/>
  <c r="U56" i="4"/>
  <c r="X56" i="4"/>
  <c r="AA56" i="4"/>
  <c r="AD56" i="4"/>
  <c r="AG56" i="4"/>
  <c r="AJ56" i="4"/>
  <c r="AM56" i="4"/>
  <c r="AP56" i="4"/>
  <c r="AS56" i="4"/>
  <c r="AV56" i="4"/>
  <c r="AY56" i="4"/>
  <c r="BB56" i="4"/>
  <c r="BE56" i="4"/>
  <c r="BH56" i="4"/>
  <c r="BK56" i="4"/>
  <c r="BN56" i="4"/>
  <c r="BQ56" i="4"/>
  <c r="BT56" i="4"/>
  <c r="O57" i="4"/>
  <c r="R57" i="4"/>
  <c r="U57" i="4"/>
  <c r="X57" i="4"/>
  <c r="AA57" i="4"/>
  <c r="AD57" i="4"/>
  <c r="AG57" i="4"/>
  <c r="AJ57" i="4"/>
  <c r="AM57" i="4"/>
  <c r="AP57" i="4"/>
  <c r="AS57" i="4"/>
  <c r="AV57" i="4"/>
  <c r="AY57" i="4"/>
  <c r="BB57" i="4"/>
  <c r="BE57" i="4"/>
  <c r="BH57" i="4"/>
  <c r="BK57" i="4"/>
  <c r="BN57" i="4"/>
  <c r="BQ57" i="4"/>
  <c r="BT57" i="4"/>
  <c r="O58" i="4"/>
  <c r="R58" i="4"/>
  <c r="U58" i="4"/>
  <c r="X58" i="4"/>
  <c r="AA58" i="4"/>
  <c r="AD58" i="4"/>
  <c r="AG58" i="4"/>
  <c r="AJ58" i="4"/>
  <c r="AM58" i="4"/>
  <c r="AP58" i="4"/>
  <c r="AS58" i="4"/>
  <c r="AV58" i="4"/>
  <c r="AY58" i="4"/>
  <c r="BB58" i="4"/>
  <c r="BE58" i="4"/>
  <c r="BH58" i="4"/>
  <c r="BK58" i="4"/>
  <c r="BN58" i="4"/>
  <c r="BQ58" i="4"/>
  <c r="BT58" i="4"/>
  <c r="O59" i="4"/>
  <c r="R59" i="4"/>
  <c r="U59" i="4"/>
  <c r="X59" i="4"/>
  <c r="AA59" i="4"/>
  <c r="AD59" i="4"/>
  <c r="AG59" i="4"/>
  <c r="AJ59" i="4"/>
  <c r="AM59" i="4"/>
  <c r="AP59" i="4"/>
  <c r="AS59" i="4"/>
  <c r="AV59" i="4"/>
  <c r="AY59" i="4"/>
  <c r="BB59" i="4"/>
  <c r="BE59" i="4"/>
  <c r="BH59" i="4"/>
  <c r="BK59" i="4"/>
  <c r="BN59" i="4"/>
  <c r="BQ59" i="4"/>
  <c r="BT59" i="4"/>
  <c r="O60" i="4"/>
  <c r="R60" i="4"/>
  <c r="U60" i="4"/>
  <c r="X60" i="4"/>
  <c r="AA60" i="4"/>
  <c r="AD60" i="4"/>
  <c r="AG60" i="4"/>
  <c r="AJ60" i="4"/>
  <c r="AM60" i="4"/>
  <c r="AP60" i="4"/>
  <c r="AS60" i="4"/>
  <c r="AV60" i="4"/>
  <c r="AY60" i="4"/>
  <c r="BB60" i="4"/>
  <c r="BE60" i="4"/>
  <c r="BH60" i="4"/>
  <c r="BK60" i="4"/>
  <c r="BN60" i="4"/>
  <c r="BQ60" i="4"/>
  <c r="BT60" i="4"/>
  <c r="O61" i="4"/>
  <c r="R61" i="4"/>
  <c r="U61" i="4"/>
  <c r="X61" i="4"/>
  <c r="AA61" i="4"/>
  <c r="AD61" i="4"/>
  <c r="AG61" i="4"/>
  <c r="AJ61" i="4"/>
  <c r="AM61" i="4"/>
  <c r="AP61" i="4"/>
  <c r="AS61" i="4"/>
  <c r="AV61" i="4"/>
  <c r="AY61" i="4"/>
  <c r="BB61" i="4"/>
  <c r="BE61" i="4"/>
  <c r="BH61" i="4"/>
  <c r="BK61" i="4"/>
  <c r="BN61" i="4"/>
  <c r="BQ61" i="4"/>
  <c r="BT61" i="4"/>
  <c r="I61" i="4"/>
  <c r="O62" i="4"/>
  <c r="R62" i="4"/>
  <c r="U62" i="4"/>
  <c r="X62" i="4"/>
  <c r="AA62" i="4"/>
  <c r="AD62" i="4"/>
  <c r="AG62" i="4"/>
  <c r="AJ62" i="4"/>
  <c r="AM62" i="4"/>
  <c r="AP62" i="4"/>
  <c r="AS62" i="4"/>
  <c r="AV62" i="4"/>
  <c r="AY62" i="4"/>
  <c r="BB62" i="4"/>
  <c r="BE62" i="4"/>
  <c r="BH62" i="4"/>
  <c r="BK62" i="4"/>
  <c r="BN62" i="4"/>
  <c r="BQ62" i="4"/>
  <c r="BT62" i="4"/>
  <c r="O63" i="4"/>
  <c r="R63" i="4"/>
  <c r="U63" i="4"/>
  <c r="X63" i="4"/>
  <c r="AA63" i="4"/>
  <c r="AD63" i="4"/>
  <c r="AG63" i="4"/>
  <c r="AJ63" i="4"/>
  <c r="AM63" i="4"/>
  <c r="AP63" i="4"/>
  <c r="AS63" i="4"/>
  <c r="AV63" i="4"/>
  <c r="AY63" i="4"/>
  <c r="BB63" i="4"/>
  <c r="BE63" i="4"/>
  <c r="BH63" i="4"/>
  <c r="BK63" i="4"/>
  <c r="BN63" i="4"/>
  <c r="BQ63" i="4"/>
  <c r="BT63" i="4"/>
  <c r="O64" i="4"/>
  <c r="R64" i="4"/>
  <c r="U64" i="4"/>
  <c r="X64" i="4"/>
  <c r="AA64" i="4"/>
  <c r="AD64" i="4"/>
  <c r="AG64" i="4"/>
  <c r="AJ64" i="4"/>
  <c r="AM64" i="4"/>
  <c r="AP64" i="4"/>
  <c r="AS64" i="4"/>
  <c r="AV64" i="4"/>
  <c r="AY64" i="4"/>
  <c r="BB64" i="4"/>
  <c r="BE64" i="4"/>
  <c r="BH64" i="4"/>
  <c r="BK64" i="4"/>
  <c r="BN64" i="4"/>
  <c r="BQ64" i="4"/>
  <c r="BT64" i="4"/>
  <c r="O65" i="4"/>
  <c r="R65" i="4"/>
  <c r="U65" i="4"/>
  <c r="X65" i="4"/>
  <c r="AA65" i="4"/>
  <c r="AD65" i="4"/>
  <c r="AG65" i="4"/>
  <c r="AJ65" i="4"/>
  <c r="AM65" i="4"/>
  <c r="AP65" i="4"/>
  <c r="AS65" i="4"/>
  <c r="AV65" i="4"/>
  <c r="AY65" i="4"/>
  <c r="BB65" i="4"/>
  <c r="BE65" i="4"/>
  <c r="BH65" i="4"/>
  <c r="BK65" i="4"/>
  <c r="BN65" i="4"/>
  <c r="BQ65" i="4"/>
  <c r="BT65" i="4"/>
  <c r="O66" i="4"/>
  <c r="R66" i="4"/>
  <c r="U66" i="4"/>
  <c r="X66" i="4"/>
  <c r="AA66" i="4"/>
  <c r="AD66" i="4"/>
  <c r="AG66" i="4"/>
  <c r="AJ66" i="4"/>
  <c r="AM66" i="4"/>
  <c r="AP66" i="4"/>
  <c r="AS66" i="4"/>
  <c r="AV66" i="4"/>
  <c r="AY66" i="4"/>
  <c r="BB66" i="4"/>
  <c r="BE66" i="4"/>
  <c r="BH66" i="4"/>
  <c r="BK66" i="4"/>
  <c r="BN66" i="4"/>
  <c r="BQ66" i="4"/>
  <c r="BT66" i="4"/>
  <c r="O67" i="4"/>
  <c r="R67" i="4"/>
  <c r="U67" i="4"/>
  <c r="X67" i="4"/>
  <c r="AA67" i="4"/>
  <c r="AD67" i="4"/>
  <c r="AG67" i="4"/>
  <c r="AJ67" i="4"/>
  <c r="AM67" i="4"/>
  <c r="AP67" i="4"/>
  <c r="AS67" i="4"/>
  <c r="AV67" i="4"/>
  <c r="AY67" i="4"/>
  <c r="BB67" i="4"/>
  <c r="BE67" i="4"/>
  <c r="BH67" i="4"/>
  <c r="BK67" i="4"/>
  <c r="BN67" i="4"/>
  <c r="BQ67" i="4"/>
  <c r="BT67" i="4"/>
  <c r="O68" i="4"/>
  <c r="R68" i="4"/>
  <c r="U68" i="4"/>
  <c r="X68" i="4"/>
  <c r="AA68" i="4"/>
  <c r="AD68" i="4"/>
  <c r="AG68" i="4"/>
  <c r="AJ68" i="4"/>
  <c r="AM68" i="4"/>
  <c r="AP68" i="4"/>
  <c r="AS68" i="4"/>
  <c r="AV68" i="4"/>
  <c r="AY68" i="4"/>
  <c r="BB68" i="4"/>
  <c r="BE68" i="4"/>
  <c r="BH68" i="4"/>
  <c r="BK68" i="4"/>
  <c r="BN68" i="4"/>
  <c r="BQ68" i="4"/>
  <c r="BT68" i="4"/>
  <c r="O69" i="4"/>
  <c r="R69" i="4"/>
  <c r="U69" i="4"/>
  <c r="X69" i="4"/>
  <c r="AA69" i="4"/>
  <c r="AD69" i="4"/>
  <c r="AG69" i="4"/>
  <c r="AJ69" i="4"/>
  <c r="AM69" i="4"/>
  <c r="AP69" i="4"/>
  <c r="AS69" i="4"/>
  <c r="AV69" i="4"/>
  <c r="AY69" i="4"/>
  <c r="BB69" i="4"/>
  <c r="BE69" i="4"/>
  <c r="BH69" i="4"/>
  <c r="BK69" i="4"/>
  <c r="BN69" i="4"/>
  <c r="BQ69" i="4"/>
  <c r="BT69" i="4"/>
  <c r="O70" i="4"/>
  <c r="R70" i="4"/>
  <c r="U70" i="4"/>
  <c r="X70" i="4"/>
  <c r="AA70" i="4"/>
  <c r="AD70" i="4"/>
  <c r="AG70" i="4"/>
  <c r="AJ70" i="4"/>
  <c r="AM70" i="4"/>
  <c r="AP70" i="4"/>
  <c r="AS70" i="4"/>
  <c r="AV70" i="4"/>
  <c r="AY70" i="4"/>
  <c r="BB70" i="4"/>
  <c r="BE70" i="4"/>
  <c r="BH70" i="4"/>
  <c r="BK70" i="4"/>
  <c r="BN70" i="4"/>
  <c r="BQ70" i="4"/>
  <c r="BT70" i="4"/>
  <c r="O71" i="4"/>
  <c r="R71" i="4"/>
  <c r="U71" i="4"/>
  <c r="X71" i="4"/>
  <c r="AA71" i="4"/>
  <c r="AD71" i="4"/>
  <c r="AG71" i="4"/>
  <c r="AJ71" i="4"/>
  <c r="AM71" i="4"/>
  <c r="AP71" i="4"/>
  <c r="AS71" i="4"/>
  <c r="AV71" i="4"/>
  <c r="AY71" i="4"/>
  <c r="BB71" i="4"/>
  <c r="BE71" i="4"/>
  <c r="BH71" i="4"/>
  <c r="BK71" i="4"/>
  <c r="BN71" i="4"/>
  <c r="BQ71" i="4"/>
  <c r="BT71" i="4"/>
  <c r="O72" i="4"/>
  <c r="R72" i="4"/>
  <c r="U72" i="4"/>
  <c r="X72" i="4"/>
  <c r="AA72" i="4"/>
  <c r="AD72" i="4"/>
  <c r="AG72" i="4"/>
  <c r="AJ72" i="4"/>
  <c r="AM72" i="4"/>
  <c r="AP72" i="4"/>
  <c r="AS72" i="4"/>
  <c r="AV72" i="4"/>
  <c r="AY72" i="4"/>
  <c r="BB72" i="4"/>
  <c r="BE72" i="4"/>
  <c r="BH72" i="4"/>
  <c r="BK72" i="4"/>
  <c r="BN72" i="4"/>
  <c r="BQ72" i="4"/>
  <c r="BT72" i="4"/>
  <c r="O73" i="4"/>
  <c r="R73" i="4"/>
  <c r="U73" i="4"/>
  <c r="X73" i="4"/>
  <c r="AA73" i="4"/>
  <c r="AD73" i="4"/>
  <c r="AG73" i="4"/>
  <c r="AJ73" i="4"/>
  <c r="AM73" i="4"/>
  <c r="AP73" i="4"/>
  <c r="AS73" i="4"/>
  <c r="AV73" i="4"/>
  <c r="AY73" i="4"/>
  <c r="BB73" i="4"/>
  <c r="BE73" i="4"/>
  <c r="BH73" i="4"/>
  <c r="BK73" i="4"/>
  <c r="BN73" i="4"/>
  <c r="BQ73" i="4"/>
  <c r="BT73" i="4"/>
  <c r="O74" i="4"/>
  <c r="R74" i="4"/>
  <c r="U74" i="4"/>
  <c r="X74" i="4"/>
  <c r="AA74" i="4"/>
  <c r="AD74" i="4"/>
  <c r="AG74" i="4"/>
  <c r="AJ74" i="4"/>
  <c r="AM74" i="4"/>
  <c r="AP74" i="4"/>
  <c r="AS74" i="4"/>
  <c r="AV74" i="4"/>
  <c r="AY74" i="4"/>
  <c r="BB74" i="4"/>
  <c r="BE74" i="4"/>
  <c r="BH74" i="4"/>
  <c r="BK74" i="4"/>
  <c r="BN74" i="4"/>
  <c r="BQ74" i="4"/>
  <c r="BT74" i="4"/>
  <c r="O75" i="4"/>
  <c r="R75" i="4"/>
  <c r="U75" i="4"/>
  <c r="X75" i="4"/>
  <c r="AA75" i="4"/>
  <c r="AD75" i="4"/>
  <c r="AG75" i="4"/>
  <c r="AJ75" i="4"/>
  <c r="AM75" i="4"/>
  <c r="AP75" i="4"/>
  <c r="AS75" i="4"/>
  <c r="AV75" i="4"/>
  <c r="AY75" i="4"/>
  <c r="BB75" i="4"/>
  <c r="BE75" i="4"/>
  <c r="BH75" i="4"/>
  <c r="BK75" i="4"/>
  <c r="BN75" i="4"/>
  <c r="BQ75" i="4"/>
  <c r="BT75" i="4"/>
  <c r="O76" i="4"/>
  <c r="R76" i="4"/>
  <c r="U76" i="4"/>
  <c r="X76" i="4"/>
  <c r="AA76" i="4"/>
  <c r="AD76" i="4"/>
  <c r="AG76" i="4"/>
  <c r="AJ76" i="4"/>
  <c r="AM76" i="4"/>
  <c r="AP76" i="4"/>
  <c r="AS76" i="4"/>
  <c r="AV76" i="4"/>
  <c r="AY76" i="4"/>
  <c r="BB76" i="4"/>
  <c r="BE76" i="4"/>
  <c r="BH76" i="4"/>
  <c r="BK76" i="4"/>
  <c r="BN76" i="4"/>
  <c r="BQ76" i="4"/>
  <c r="BT76" i="4"/>
  <c r="O77" i="4"/>
  <c r="R77" i="4"/>
  <c r="U77" i="4"/>
  <c r="X77" i="4"/>
  <c r="AA77" i="4"/>
  <c r="AD77" i="4"/>
  <c r="AG77" i="4"/>
  <c r="AJ77" i="4"/>
  <c r="AM77" i="4"/>
  <c r="AP77" i="4"/>
  <c r="AS77" i="4"/>
  <c r="AV77" i="4"/>
  <c r="AY77" i="4"/>
  <c r="BB77" i="4"/>
  <c r="BE77" i="4"/>
  <c r="BH77" i="4"/>
  <c r="BK77" i="4"/>
  <c r="BN77" i="4"/>
  <c r="BQ77" i="4"/>
  <c r="BT77" i="4"/>
  <c r="O78" i="4"/>
  <c r="R78" i="4"/>
  <c r="U78" i="4"/>
  <c r="X78" i="4"/>
  <c r="AA78" i="4"/>
  <c r="AD78" i="4"/>
  <c r="AG78" i="4"/>
  <c r="AJ78" i="4"/>
  <c r="AM78" i="4"/>
  <c r="AP78" i="4"/>
  <c r="AS78" i="4"/>
  <c r="AV78" i="4"/>
  <c r="AY78" i="4"/>
  <c r="BB78" i="4"/>
  <c r="BE78" i="4"/>
  <c r="BH78" i="4"/>
  <c r="BK78" i="4"/>
  <c r="BN78" i="4"/>
  <c r="BQ78" i="4"/>
  <c r="BT78" i="4"/>
  <c r="O79" i="4"/>
  <c r="R79" i="4"/>
  <c r="U79" i="4"/>
  <c r="X79" i="4"/>
  <c r="AA79" i="4"/>
  <c r="AD79" i="4"/>
  <c r="AG79" i="4"/>
  <c r="AJ79" i="4"/>
  <c r="AM79" i="4"/>
  <c r="AP79" i="4"/>
  <c r="AS79" i="4"/>
  <c r="AV79" i="4"/>
  <c r="AY79" i="4"/>
  <c r="BB79" i="4"/>
  <c r="BE79" i="4"/>
  <c r="BH79" i="4"/>
  <c r="BK79" i="4"/>
  <c r="BN79" i="4"/>
  <c r="BQ79" i="4"/>
  <c r="BT79" i="4"/>
  <c r="O80" i="4"/>
  <c r="R80" i="4"/>
  <c r="U80" i="4"/>
  <c r="X80" i="4"/>
  <c r="AA80" i="4"/>
  <c r="AD80" i="4"/>
  <c r="AG80" i="4"/>
  <c r="AJ80" i="4"/>
  <c r="AM80" i="4"/>
  <c r="AP80" i="4"/>
  <c r="AS80" i="4"/>
  <c r="AV80" i="4"/>
  <c r="AY80" i="4"/>
  <c r="BB80" i="4"/>
  <c r="BE80" i="4"/>
  <c r="BH80" i="4"/>
  <c r="BK80" i="4"/>
  <c r="BN80" i="4"/>
  <c r="BQ80" i="4"/>
  <c r="BT80" i="4"/>
  <c r="O81" i="4"/>
  <c r="R81" i="4"/>
  <c r="U81" i="4"/>
  <c r="X81" i="4"/>
  <c r="AA81" i="4"/>
  <c r="AD81" i="4"/>
  <c r="AG81" i="4"/>
  <c r="AJ81" i="4"/>
  <c r="AM81" i="4"/>
  <c r="AP81" i="4"/>
  <c r="AS81" i="4"/>
  <c r="AV81" i="4"/>
  <c r="AY81" i="4"/>
  <c r="BB81" i="4"/>
  <c r="BE81" i="4"/>
  <c r="BH81" i="4"/>
  <c r="BK81" i="4"/>
  <c r="BN81" i="4"/>
  <c r="BQ81" i="4"/>
  <c r="BT81" i="4"/>
  <c r="O82" i="4"/>
  <c r="R82" i="4"/>
  <c r="U82" i="4"/>
  <c r="X82" i="4"/>
  <c r="AA82" i="4"/>
  <c r="AD82" i="4"/>
  <c r="AG82" i="4"/>
  <c r="AJ82" i="4"/>
  <c r="AM82" i="4"/>
  <c r="AP82" i="4"/>
  <c r="AS82" i="4"/>
  <c r="AV82" i="4"/>
  <c r="AY82" i="4"/>
  <c r="BB82" i="4"/>
  <c r="BE82" i="4"/>
  <c r="BH82" i="4"/>
  <c r="BK82" i="4"/>
  <c r="BN82" i="4"/>
  <c r="BQ82" i="4"/>
  <c r="BT82" i="4"/>
  <c r="O83" i="4"/>
  <c r="R83" i="4"/>
  <c r="U83" i="4"/>
  <c r="X83" i="4"/>
  <c r="AA83" i="4"/>
  <c r="AD83" i="4"/>
  <c r="AG83" i="4"/>
  <c r="AJ83" i="4"/>
  <c r="AM83" i="4"/>
  <c r="AP83" i="4"/>
  <c r="AS83" i="4"/>
  <c r="AV83" i="4"/>
  <c r="AY83" i="4"/>
  <c r="BB83" i="4"/>
  <c r="BE83" i="4"/>
  <c r="BH83" i="4"/>
  <c r="BK83" i="4"/>
  <c r="BN83" i="4"/>
  <c r="BQ83" i="4"/>
  <c r="BT83" i="4"/>
  <c r="O84" i="4"/>
  <c r="R84" i="4"/>
  <c r="U84" i="4"/>
  <c r="X84" i="4"/>
  <c r="AA84" i="4"/>
  <c r="AD84" i="4"/>
  <c r="AG84" i="4"/>
  <c r="AJ84" i="4"/>
  <c r="AM84" i="4"/>
  <c r="AP84" i="4"/>
  <c r="AS84" i="4"/>
  <c r="AV84" i="4"/>
  <c r="AY84" i="4"/>
  <c r="BB84" i="4"/>
  <c r="BE84" i="4"/>
  <c r="BH84" i="4"/>
  <c r="BK84" i="4"/>
  <c r="BN84" i="4"/>
  <c r="BQ84" i="4"/>
  <c r="BT84" i="4"/>
  <c r="O85" i="4"/>
  <c r="R85" i="4"/>
  <c r="U85" i="4"/>
  <c r="X85" i="4"/>
  <c r="AA85" i="4"/>
  <c r="AD85" i="4"/>
  <c r="AG85" i="4"/>
  <c r="AJ85" i="4"/>
  <c r="AM85" i="4"/>
  <c r="AP85" i="4"/>
  <c r="AS85" i="4"/>
  <c r="AV85" i="4"/>
  <c r="AY85" i="4"/>
  <c r="BB85" i="4"/>
  <c r="BE85" i="4"/>
  <c r="BH85" i="4"/>
  <c r="BK85" i="4"/>
  <c r="BN85" i="4"/>
  <c r="BQ85" i="4"/>
  <c r="BT85" i="4"/>
  <c r="O86" i="4"/>
  <c r="R86" i="4"/>
  <c r="U86" i="4"/>
  <c r="X86" i="4"/>
  <c r="AA86" i="4"/>
  <c r="AD86" i="4"/>
  <c r="AG86" i="4"/>
  <c r="AJ86" i="4"/>
  <c r="AM86" i="4"/>
  <c r="AP86" i="4"/>
  <c r="AS86" i="4"/>
  <c r="AV86" i="4"/>
  <c r="AY86" i="4"/>
  <c r="BB86" i="4"/>
  <c r="BE86" i="4"/>
  <c r="BH86" i="4"/>
  <c r="BK86" i="4"/>
  <c r="BN86" i="4"/>
  <c r="BQ86" i="4"/>
  <c r="BT86" i="4"/>
  <c r="O87" i="4"/>
  <c r="R87" i="4"/>
  <c r="U87" i="4"/>
  <c r="X87" i="4"/>
  <c r="AA87" i="4"/>
  <c r="AD87" i="4"/>
  <c r="AG87" i="4"/>
  <c r="AJ87" i="4"/>
  <c r="AM87" i="4"/>
  <c r="AP87" i="4"/>
  <c r="AS87" i="4"/>
  <c r="AV87" i="4"/>
  <c r="AY87" i="4"/>
  <c r="BB87" i="4"/>
  <c r="BE87" i="4"/>
  <c r="BH87" i="4"/>
  <c r="BK87" i="4"/>
  <c r="BN87" i="4"/>
  <c r="BQ87" i="4"/>
  <c r="BT87" i="4"/>
  <c r="O88" i="4"/>
  <c r="R88" i="4"/>
  <c r="U88" i="4"/>
  <c r="X88" i="4"/>
  <c r="AA88" i="4"/>
  <c r="AD88" i="4"/>
  <c r="AG88" i="4"/>
  <c r="AJ88" i="4"/>
  <c r="AM88" i="4"/>
  <c r="AP88" i="4"/>
  <c r="AS88" i="4"/>
  <c r="AV88" i="4"/>
  <c r="AY88" i="4"/>
  <c r="BB88" i="4"/>
  <c r="BE88" i="4"/>
  <c r="BH88" i="4"/>
  <c r="BK88" i="4"/>
  <c r="BN88" i="4"/>
  <c r="BQ88" i="4"/>
  <c r="BT88" i="4"/>
  <c r="O89" i="4"/>
  <c r="R89" i="4"/>
  <c r="U89" i="4"/>
  <c r="X89" i="4"/>
  <c r="AA89" i="4"/>
  <c r="AD89" i="4"/>
  <c r="AG89" i="4"/>
  <c r="AJ89" i="4"/>
  <c r="AM89" i="4"/>
  <c r="AP89" i="4"/>
  <c r="AS89" i="4"/>
  <c r="AV89" i="4"/>
  <c r="AY89" i="4"/>
  <c r="BB89" i="4"/>
  <c r="BE89" i="4"/>
  <c r="BH89" i="4"/>
  <c r="BK89" i="4"/>
  <c r="BN89" i="4"/>
  <c r="BQ89" i="4"/>
  <c r="BT89" i="4"/>
  <c r="O90" i="4"/>
  <c r="R90" i="4"/>
  <c r="U90" i="4"/>
  <c r="X90" i="4"/>
  <c r="AA90" i="4"/>
  <c r="AD90" i="4"/>
  <c r="AG90" i="4"/>
  <c r="AJ90" i="4"/>
  <c r="AM90" i="4"/>
  <c r="AP90" i="4"/>
  <c r="AS90" i="4"/>
  <c r="AV90" i="4"/>
  <c r="AY90" i="4"/>
  <c r="BB90" i="4"/>
  <c r="BE90" i="4"/>
  <c r="BH90" i="4"/>
  <c r="BK90" i="4"/>
  <c r="BN90" i="4"/>
  <c r="BQ90" i="4"/>
  <c r="BT90" i="4"/>
  <c r="O91" i="4"/>
  <c r="R91" i="4"/>
  <c r="U91" i="4"/>
  <c r="X91" i="4"/>
  <c r="AA91" i="4"/>
  <c r="AD91" i="4"/>
  <c r="AG91" i="4"/>
  <c r="AJ91" i="4"/>
  <c r="AM91" i="4"/>
  <c r="AP91" i="4"/>
  <c r="AS91" i="4"/>
  <c r="AV91" i="4"/>
  <c r="AY91" i="4"/>
  <c r="BB91" i="4"/>
  <c r="BE91" i="4"/>
  <c r="BH91" i="4"/>
  <c r="BK91" i="4"/>
  <c r="BN91" i="4"/>
  <c r="BQ91" i="4"/>
  <c r="BT91" i="4"/>
  <c r="O92" i="4"/>
  <c r="R92" i="4"/>
  <c r="U92" i="4"/>
  <c r="X92" i="4"/>
  <c r="AA92" i="4"/>
  <c r="AD92" i="4"/>
  <c r="AG92" i="4"/>
  <c r="AJ92" i="4"/>
  <c r="AM92" i="4"/>
  <c r="AP92" i="4"/>
  <c r="AS92" i="4"/>
  <c r="AV92" i="4"/>
  <c r="AY92" i="4"/>
  <c r="BB92" i="4"/>
  <c r="BE92" i="4"/>
  <c r="BH92" i="4"/>
  <c r="BK92" i="4"/>
  <c r="BN92" i="4"/>
  <c r="BQ92" i="4"/>
  <c r="BT92" i="4"/>
  <c r="O93" i="4"/>
  <c r="R93" i="4"/>
  <c r="U93" i="4"/>
  <c r="X93" i="4"/>
  <c r="AA93" i="4"/>
  <c r="AD93" i="4"/>
  <c r="AG93" i="4"/>
  <c r="AJ93" i="4"/>
  <c r="AM93" i="4"/>
  <c r="AP93" i="4"/>
  <c r="AS93" i="4"/>
  <c r="AV93" i="4"/>
  <c r="AY93" i="4"/>
  <c r="BB93" i="4"/>
  <c r="BE93" i="4"/>
  <c r="BH93" i="4"/>
  <c r="BK93" i="4"/>
  <c r="BN93" i="4"/>
  <c r="BQ93" i="4"/>
  <c r="BT93" i="4"/>
  <c r="O94" i="4"/>
  <c r="R94" i="4"/>
  <c r="U94" i="4"/>
  <c r="X94" i="4"/>
  <c r="AA94" i="4"/>
  <c r="AD94" i="4"/>
  <c r="AG94" i="4"/>
  <c r="AJ94" i="4"/>
  <c r="AM94" i="4"/>
  <c r="AP94" i="4"/>
  <c r="AS94" i="4"/>
  <c r="AV94" i="4"/>
  <c r="AY94" i="4"/>
  <c r="BB94" i="4"/>
  <c r="BE94" i="4"/>
  <c r="BH94" i="4"/>
  <c r="BK94" i="4"/>
  <c r="BN94" i="4"/>
  <c r="BQ94" i="4"/>
  <c r="BT94" i="4"/>
  <c r="O95" i="4"/>
  <c r="R95" i="4"/>
  <c r="U95" i="4"/>
  <c r="X95" i="4"/>
  <c r="AA95" i="4"/>
  <c r="AD95" i="4"/>
  <c r="AG95" i="4"/>
  <c r="AJ95" i="4"/>
  <c r="AM95" i="4"/>
  <c r="AP95" i="4"/>
  <c r="AS95" i="4"/>
  <c r="AV95" i="4"/>
  <c r="AY95" i="4"/>
  <c r="BB95" i="4"/>
  <c r="BE95" i="4"/>
  <c r="BH95" i="4"/>
  <c r="BK95" i="4"/>
  <c r="BN95" i="4"/>
  <c r="BQ95" i="4"/>
  <c r="BT95" i="4"/>
  <c r="O96" i="4"/>
  <c r="R96" i="4"/>
  <c r="U96" i="4"/>
  <c r="X96" i="4"/>
  <c r="AA96" i="4"/>
  <c r="AD96" i="4"/>
  <c r="AG96" i="4"/>
  <c r="AJ96" i="4"/>
  <c r="AM96" i="4"/>
  <c r="AP96" i="4"/>
  <c r="AS96" i="4"/>
  <c r="AV96" i="4"/>
  <c r="AY96" i="4"/>
  <c r="BB96" i="4"/>
  <c r="BE96" i="4"/>
  <c r="BH96" i="4"/>
  <c r="BK96" i="4"/>
  <c r="BN96" i="4"/>
  <c r="BQ96" i="4"/>
  <c r="BT96" i="4"/>
  <c r="O97" i="4"/>
  <c r="R97" i="4"/>
  <c r="U97" i="4"/>
  <c r="X97" i="4"/>
  <c r="AA97" i="4"/>
  <c r="AD97" i="4"/>
  <c r="AG97" i="4"/>
  <c r="AJ97" i="4"/>
  <c r="AM97" i="4"/>
  <c r="AP97" i="4"/>
  <c r="AS97" i="4"/>
  <c r="AV97" i="4"/>
  <c r="AY97" i="4"/>
  <c r="BB97" i="4"/>
  <c r="BE97" i="4"/>
  <c r="BH97" i="4"/>
  <c r="BK97" i="4"/>
  <c r="BN97" i="4"/>
  <c r="BQ97" i="4"/>
  <c r="BT97" i="4"/>
  <c r="O98" i="4"/>
  <c r="R98" i="4"/>
  <c r="U98" i="4"/>
  <c r="X98" i="4"/>
  <c r="AA98" i="4"/>
  <c r="AD98" i="4"/>
  <c r="AG98" i="4"/>
  <c r="AJ98" i="4"/>
  <c r="AM98" i="4"/>
  <c r="AP98" i="4"/>
  <c r="AS98" i="4"/>
  <c r="AV98" i="4"/>
  <c r="AY98" i="4"/>
  <c r="BB98" i="4"/>
  <c r="BE98" i="4"/>
  <c r="BH98" i="4"/>
  <c r="BK98" i="4"/>
  <c r="BN98" i="4"/>
  <c r="BQ98" i="4"/>
  <c r="BT98" i="4"/>
  <c r="O99" i="4"/>
  <c r="R99" i="4"/>
  <c r="U99" i="4"/>
  <c r="X99" i="4"/>
  <c r="AA99" i="4"/>
  <c r="AD99" i="4"/>
  <c r="AG99" i="4"/>
  <c r="AJ99" i="4"/>
  <c r="AM99" i="4"/>
  <c r="AP99" i="4"/>
  <c r="AS99" i="4"/>
  <c r="AV99" i="4"/>
  <c r="AY99" i="4"/>
  <c r="BB99" i="4"/>
  <c r="BE99" i="4"/>
  <c r="BH99" i="4"/>
  <c r="BK99" i="4"/>
  <c r="BN99" i="4"/>
  <c r="BQ99" i="4"/>
  <c r="BT99" i="4"/>
  <c r="O100" i="4"/>
  <c r="R100" i="4"/>
  <c r="U100" i="4"/>
  <c r="X100" i="4"/>
  <c r="AA100" i="4"/>
  <c r="AD100" i="4"/>
  <c r="AG100" i="4"/>
  <c r="AJ100" i="4"/>
  <c r="AM100" i="4"/>
  <c r="AP100" i="4"/>
  <c r="AS100" i="4"/>
  <c r="AV100" i="4"/>
  <c r="AY100" i="4"/>
  <c r="BB100" i="4"/>
  <c r="BE100" i="4"/>
  <c r="BH100" i="4"/>
  <c r="BK100" i="4"/>
  <c r="BN100" i="4"/>
  <c r="BQ100" i="4"/>
  <c r="BT100" i="4"/>
  <c r="O101" i="4"/>
  <c r="R101" i="4"/>
  <c r="U101" i="4"/>
  <c r="X101" i="4"/>
  <c r="AA101" i="4"/>
  <c r="AD101" i="4"/>
  <c r="AG101" i="4"/>
  <c r="AJ101" i="4"/>
  <c r="AM101" i="4"/>
  <c r="AP101" i="4"/>
  <c r="AS101" i="4"/>
  <c r="AV101" i="4"/>
  <c r="AY101" i="4"/>
  <c r="BB101" i="4"/>
  <c r="BE101" i="4"/>
  <c r="BH101" i="4"/>
  <c r="BK101" i="4"/>
  <c r="BN101" i="4"/>
  <c r="BQ101" i="4"/>
  <c r="BT101" i="4"/>
  <c r="O102" i="4"/>
  <c r="R102" i="4"/>
  <c r="U102" i="4"/>
  <c r="X102" i="4"/>
  <c r="AA102" i="4"/>
  <c r="AD102" i="4"/>
  <c r="AG102" i="4"/>
  <c r="AJ102" i="4"/>
  <c r="AM102" i="4"/>
  <c r="AP102" i="4"/>
  <c r="AS102" i="4"/>
  <c r="AV102" i="4"/>
  <c r="AY102" i="4"/>
  <c r="BB102" i="4"/>
  <c r="BE102" i="4"/>
  <c r="BH102" i="4"/>
  <c r="BK102" i="4"/>
  <c r="BN102" i="4"/>
  <c r="BQ102" i="4"/>
  <c r="BT102" i="4"/>
  <c r="O103" i="4"/>
  <c r="R103" i="4"/>
  <c r="U103" i="4"/>
  <c r="X103" i="4"/>
  <c r="AA103" i="4"/>
  <c r="AD103" i="4"/>
  <c r="AG103" i="4"/>
  <c r="AJ103" i="4"/>
  <c r="AM103" i="4"/>
  <c r="AP103" i="4"/>
  <c r="AS103" i="4"/>
  <c r="AV103" i="4"/>
  <c r="AY103" i="4"/>
  <c r="BB103" i="4"/>
  <c r="BE103" i="4"/>
  <c r="BH103" i="4"/>
  <c r="BK103" i="4"/>
  <c r="BN103" i="4"/>
  <c r="BQ103" i="4"/>
  <c r="BT103" i="4"/>
  <c r="O104" i="4"/>
  <c r="R104" i="4"/>
  <c r="U104" i="4"/>
  <c r="X104" i="4"/>
  <c r="AA104" i="4"/>
  <c r="AD104" i="4"/>
  <c r="AG104" i="4"/>
  <c r="AJ104" i="4"/>
  <c r="AM104" i="4"/>
  <c r="AP104" i="4"/>
  <c r="AS104" i="4"/>
  <c r="AV104" i="4"/>
  <c r="AY104" i="4"/>
  <c r="BB104" i="4"/>
  <c r="BE104" i="4"/>
  <c r="BH104" i="4"/>
  <c r="BK104" i="4"/>
  <c r="BN104" i="4"/>
  <c r="BQ104" i="4"/>
  <c r="BT104" i="4"/>
  <c r="O105" i="4"/>
  <c r="R105" i="4"/>
  <c r="U105" i="4"/>
  <c r="X105" i="4"/>
  <c r="AA105" i="4"/>
  <c r="AD105" i="4"/>
  <c r="AG105" i="4"/>
  <c r="AJ105" i="4"/>
  <c r="AM105" i="4"/>
  <c r="AP105" i="4"/>
  <c r="AS105" i="4"/>
  <c r="AV105" i="4"/>
  <c r="AY105" i="4"/>
  <c r="BB105" i="4"/>
  <c r="BE105" i="4"/>
  <c r="BH105" i="4"/>
  <c r="BK105" i="4"/>
  <c r="BN105" i="4"/>
  <c r="BQ105" i="4"/>
  <c r="BT105" i="4"/>
  <c r="I105" i="4"/>
  <c r="O106" i="4"/>
  <c r="R106" i="4"/>
  <c r="U106" i="4"/>
  <c r="X106" i="4"/>
  <c r="AA106" i="4"/>
  <c r="AD106" i="4"/>
  <c r="AG106" i="4"/>
  <c r="AJ106" i="4"/>
  <c r="AM106" i="4"/>
  <c r="AP106" i="4"/>
  <c r="AS106" i="4"/>
  <c r="AV106" i="4"/>
  <c r="AY106" i="4"/>
  <c r="BB106" i="4"/>
  <c r="BE106" i="4"/>
  <c r="BH106" i="4"/>
  <c r="BK106" i="4"/>
  <c r="BN106" i="4"/>
  <c r="BQ106" i="4"/>
  <c r="BT106" i="4"/>
  <c r="O107" i="4"/>
  <c r="R107" i="4"/>
  <c r="U107" i="4"/>
  <c r="X107" i="4"/>
  <c r="AA107" i="4"/>
  <c r="AD107" i="4"/>
  <c r="AG107" i="4"/>
  <c r="AJ107" i="4"/>
  <c r="AM107" i="4"/>
  <c r="AP107" i="4"/>
  <c r="AS107" i="4"/>
  <c r="AV107" i="4"/>
  <c r="AY107" i="4"/>
  <c r="BB107" i="4"/>
  <c r="BE107" i="4"/>
  <c r="BH107" i="4"/>
  <c r="BK107" i="4"/>
  <c r="BN107" i="4"/>
  <c r="BQ107" i="4"/>
  <c r="BT107" i="4"/>
  <c r="O108" i="4"/>
  <c r="R108" i="4"/>
  <c r="U108" i="4"/>
  <c r="X108" i="4"/>
  <c r="AA108" i="4"/>
  <c r="AD108" i="4"/>
  <c r="AG108" i="4"/>
  <c r="AJ108" i="4"/>
  <c r="AM108" i="4"/>
  <c r="AP108" i="4"/>
  <c r="AS108" i="4"/>
  <c r="AV108" i="4"/>
  <c r="AY108" i="4"/>
  <c r="BB108" i="4"/>
  <c r="BE108" i="4"/>
  <c r="BH108" i="4"/>
  <c r="BK108" i="4"/>
  <c r="BN108" i="4"/>
  <c r="BQ108" i="4"/>
  <c r="BT108" i="4"/>
  <c r="O109" i="4"/>
  <c r="R109" i="4"/>
  <c r="U109" i="4"/>
  <c r="X109" i="4"/>
  <c r="AA109" i="4"/>
  <c r="AD109" i="4"/>
  <c r="AG109" i="4"/>
  <c r="AJ109" i="4"/>
  <c r="AM109" i="4"/>
  <c r="AP109" i="4"/>
  <c r="AS109" i="4"/>
  <c r="AV109" i="4"/>
  <c r="AY109" i="4"/>
  <c r="BB109" i="4"/>
  <c r="BE109" i="4"/>
  <c r="BH109" i="4"/>
  <c r="BK109" i="4"/>
  <c r="BN109" i="4"/>
  <c r="BQ109" i="4"/>
  <c r="BT109" i="4"/>
  <c r="O110" i="4"/>
  <c r="R110" i="4"/>
  <c r="U110" i="4"/>
  <c r="X110" i="4"/>
  <c r="AA110" i="4"/>
  <c r="AD110" i="4"/>
  <c r="AG110" i="4"/>
  <c r="AJ110" i="4"/>
  <c r="AM110" i="4"/>
  <c r="AP110" i="4"/>
  <c r="AS110" i="4"/>
  <c r="AV110" i="4"/>
  <c r="AY110" i="4"/>
  <c r="BB110" i="4"/>
  <c r="BE110" i="4"/>
  <c r="BH110" i="4"/>
  <c r="BK110" i="4"/>
  <c r="BN110" i="4"/>
  <c r="BQ110" i="4"/>
  <c r="BT110" i="4"/>
  <c r="O111" i="4"/>
  <c r="R111" i="4"/>
  <c r="U111" i="4"/>
  <c r="X111" i="4"/>
  <c r="AA111" i="4"/>
  <c r="AD111" i="4"/>
  <c r="AG111" i="4"/>
  <c r="AJ111" i="4"/>
  <c r="AM111" i="4"/>
  <c r="AP111" i="4"/>
  <c r="AS111" i="4"/>
  <c r="AV111" i="4"/>
  <c r="AY111" i="4"/>
  <c r="BB111" i="4"/>
  <c r="BE111" i="4"/>
  <c r="BH111" i="4"/>
  <c r="BK111" i="4"/>
  <c r="BN111" i="4"/>
  <c r="BQ111" i="4"/>
  <c r="BT111" i="4"/>
  <c r="O112" i="4"/>
  <c r="R112" i="4"/>
  <c r="U112" i="4"/>
  <c r="X112" i="4"/>
  <c r="AA112" i="4"/>
  <c r="AD112" i="4"/>
  <c r="AG112" i="4"/>
  <c r="AJ112" i="4"/>
  <c r="AM112" i="4"/>
  <c r="AP112" i="4"/>
  <c r="AS112" i="4"/>
  <c r="AV112" i="4"/>
  <c r="AY112" i="4"/>
  <c r="BB112" i="4"/>
  <c r="BE112" i="4"/>
  <c r="BH112" i="4"/>
  <c r="BK112" i="4"/>
  <c r="BN112" i="4"/>
  <c r="BQ112" i="4"/>
  <c r="BT112" i="4"/>
  <c r="O113" i="4"/>
  <c r="R113" i="4"/>
  <c r="U113" i="4"/>
  <c r="X113" i="4"/>
  <c r="AA113" i="4"/>
  <c r="AD113" i="4"/>
  <c r="AG113" i="4"/>
  <c r="AJ113" i="4"/>
  <c r="AM113" i="4"/>
  <c r="AP113" i="4"/>
  <c r="AS113" i="4"/>
  <c r="AV113" i="4"/>
  <c r="AY113" i="4"/>
  <c r="BB113" i="4"/>
  <c r="BE113" i="4"/>
  <c r="BH113" i="4"/>
  <c r="BK113" i="4"/>
  <c r="BN113" i="4"/>
  <c r="BQ113" i="4"/>
  <c r="BT113" i="4"/>
  <c r="O114" i="4"/>
  <c r="R114" i="4"/>
  <c r="U114" i="4"/>
  <c r="X114" i="4"/>
  <c r="AA114" i="4"/>
  <c r="AD114" i="4"/>
  <c r="AG114" i="4"/>
  <c r="AJ114" i="4"/>
  <c r="AM114" i="4"/>
  <c r="AP114" i="4"/>
  <c r="AS114" i="4"/>
  <c r="AV114" i="4"/>
  <c r="AY114" i="4"/>
  <c r="BB114" i="4"/>
  <c r="BE114" i="4"/>
  <c r="BH114" i="4"/>
  <c r="BK114" i="4"/>
  <c r="BN114" i="4"/>
  <c r="BQ114" i="4"/>
  <c r="BT114" i="4"/>
  <c r="O115" i="4"/>
  <c r="R115" i="4"/>
  <c r="U115" i="4"/>
  <c r="X115" i="4"/>
  <c r="AA115" i="4"/>
  <c r="AD115" i="4"/>
  <c r="AG115" i="4"/>
  <c r="AJ115" i="4"/>
  <c r="AM115" i="4"/>
  <c r="AP115" i="4"/>
  <c r="AS115" i="4"/>
  <c r="AV115" i="4"/>
  <c r="AY115" i="4"/>
  <c r="BB115" i="4"/>
  <c r="BE115" i="4"/>
  <c r="BH115" i="4"/>
  <c r="BK115" i="4"/>
  <c r="BN115" i="4"/>
  <c r="BQ115" i="4"/>
  <c r="BT115" i="4"/>
  <c r="O116" i="4"/>
  <c r="R116" i="4"/>
  <c r="U116" i="4"/>
  <c r="X116" i="4"/>
  <c r="AA116" i="4"/>
  <c r="AD116" i="4"/>
  <c r="AG116" i="4"/>
  <c r="AJ116" i="4"/>
  <c r="AM116" i="4"/>
  <c r="AP116" i="4"/>
  <c r="AS116" i="4"/>
  <c r="AV116" i="4"/>
  <c r="AY116" i="4"/>
  <c r="BB116" i="4"/>
  <c r="BE116" i="4"/>
  <c r="BH116" i="4"/>
  <c r="BK116" i="4"/>
  <c r="BN116" i="4"/>
  <c r="BQ116" i="4"/>
  <c r="BT116" i="4"/>
  <c r="O117" i="4"/>
  <c r="R117" i="4"/>
  <c r="U117" i="4"/>
  <c r="X117" i="4"/>
  <c r="AA117" i="4"/>
  <c r="AD117" i="4"/>
  <c r="AG117" i="4"/>
  <c r="AJ117" i="4"/>
  <c r="AM117" i="4"/>
  <c r="AP117" i="4"/>
  <c r="AS117" i="4"/>
  <c r="AV117" i="4"/>
  <c r="AY117" i="4"/>
  <c r="BB117" i="4"/>
  <c r="BE117" i="4"/>
  <c r="BH117" i="4"/>
  <c r="BK117" i="4"/>
  <c r="BN117" i="4"/>
  <c r="BQ117" i="4"/>
  <c r="BT117" i="4"/>
  <c r="O118" i="4"/>
  <c r="R118" i="4"/>
  <c r="U118" i="4"/>
  <c r="X118" i="4"/>
  <c r="AA118" i="4"/>
  <c r="AD118" i="4"/>
  <c r="AG118" i="4"/>
  <c r="AJ118" i="4"/>
  <c r="AM118" i="4"/>
  <c r="AP118" i="4"/>
  <c r="AS118" i="4"/>
  <c r="AV118" i="4"/>
  <c r="AY118" i="4"/>
  <c r="BB118" i="4"/>
  <c r="BE118" i="4"/>
  <c r="BH118" i="4"/>
  <c r="BK118" i="4"/>
  <c r="BN118" i="4"/>
  <c r="BQ118" i="4"/>
  <c r="BT118" i="4"/>
  <c r="O119" i="4"/>
  <c r="R119" i="4"/>
  <c r="U119" i="4"/>
  <c r="X119" i="4"/>
  <c r="AA119" i="4"/>
  <c r="AD119" i="4"/>
  <c r="AG119" i="4"/>
  <c r="AJ119" i="4"/>
  <c r="AM119" i="4"/>
  <c r="AP119" i="4"/>
  <c r="AS119" i="4"/>
  <c r="AV119" i="4"/>
  <c r="AY119" i="4"/>
  <c r="BB119" i="4"/>
  <c r="BE119" i="4"/>
  <c r="BH119" i="4"/>
  <c r="BK119" i="4"/>
  <c r="BN119" i="4"/>
  <c r="BQ119" i="4"/>
  <c r="BT119" i="4"/>
  <c r="O120" i="4"/>
  <c r="R120" i="4"/>
  <c r="U120" i="4"/>
  <c r="X120" i="4"/>
  <c r="AA120" i="4"/>
  <c r="AD120" i="4"/>
  <c r="AG120" i="4"/>
  <c r="AJ120" i="4"/>
  <c r="AM120" i="4"/>
  <c r="AP120" i="4"/>
  <c r="AS120" i="4"/>
  <c r="AV120" i="4"/>
  <c r="AY120" i="4"/>
  <c r="BB120" i="4"/>
  <c r="BE120" i="4"/>
  <c r="BH120" i="4"/>
  <c r="BK120" i="4"/>
  <c r="BN120" i="4"/>
  <c r="BQ120" i="4"/>
  <c r="BT120" i="4"/>
  <c r="O121" i="4"/>
  <c r="R121" i="4"/>
  <c r="U121" i="4"/>
  <c r="X121" i="4"/>
  <c r="AA121" i="4"/>
  <c r="AD121" i="4"/>
  <c r="AG121" i="4"/>
  <c r="AJ121" i="4"/>
  <c r="AM121" i="4"/>
  <c r="AP121" i="4"/>
  <c r="AS121" i="4"/>
  <c r="AV121" i="4"/>
  <c r="AY121" i="4"/>
  <c r="BB121" i="4"/>
  <c r="BE121" i="4"/>
  <c r="BH121" i="4"/>
  <c r="BK121" i="4"/>
  <c r="BN121" i="4"/>
  <c r="BQ121" i="4"/>
  <c r="BT121" i="4"/>
  <c r="O122" i="4"/>
  <c r="R122" i="4"/>
  <c r="U122" i="4"/>
  <c r="X122" i="4"/>
  <c r="AA122" i="4"/>
  <c r="AD122" i="4"/>
  <c r="AG122" i="4"/>
  <c r="AJ122" i="4"/>
  <c r="AM122" i="4"/>
  <c r="AP122" i="4"/>
  <c r="AS122" i="4"/>
  <c r="AV122" i="4"/>
  <c r="AY122" i="4"/>
  <c r="BB122" i="4"/>
  <c r="BE122" i="4"/>
  <c r="BH122" i="4"/>
  <c r="BK122" i="4"/>
  <c r="BN122" i="4"/>
  <c r="BQ122" i="4"/>
  <c r="BT122" i="4"/>
  <c r="O123" i="4"/>
  <c r="R123" i="4"/>
  <c r="U123" i="4"/>
  <c r="X123" i="4"/>
  <c r="AA123" i="4"/>
  <c r="AD123" i="4"/>
  <c r="AG123" i="4"/>
  <c r="AJ123" i="4"/>
  <c r="AM123" i="4"/>
  <c r="AP123" i="4"/>
  <c r="AS123" i="4"/>
  <c r="AV123" i="4"/>
  <c r="AY123" i="4"/>
  <c r="BB123" i="4"/>
  <c r="BE123" i="4"/>
  <c r="BH123" i="4"/>
  <c r="BK123" i="4"/>
  <c r="BN123" i="4"/>
  <c r="BQ123" i="4"/>
  <c r="BT123" i="4"/>
  <c r="O124" i="4"/>
  <c r="R124" i="4"/>
  <c r="U124" i="4"/>
  <c r="X124" i="4"/>
  <c r="AA124" i="4"/>
  <c r="AD124" i="4"/>
  <c r="AG124" i="4"/>
  <c r="AJ124" i="4"/>
  <c r="AM124" i="4"/>
  <c r="AP124" i="4"/>
  <c r="AS124" i="4"/>
  <c r="AV124" i="4"/>
  <c r="AY124" i="4"/>
  <c r="BB124" i="4"/>
  <c r="BE124" i="4"/>
  <c r="BH124" i="4"/>
  <c r="BK124" i="4"/>
  <c r="BN124" i="4"/>
  <c r="BQ124" i="4"/>
  <c r="BT124" i="4"/>
  <c r="O125" i="4"/>
  <c r="R125" i="4"/>
  <c r="U125" i="4"/>
  <c r="X125" i="4"/>
  <c r="AA125" i="4"/>
  <c r="AD125" i="4"/>
  <c r="AG125" i="4"/>
  <c r="AJ125" i="4"/>
  <c r="AM125" i="4"/>
  <c r="AP125" i="4"/>
  <c r="AS125" i="4"/>
  <c r="AV125" i="4"/>
  <c r="AY125" i="4"/>
  <c r="BB125" i="4"/>
  <c r="BE125" i="4"/>
  <c r="BH125" i="4"/>
  <c r="BK125" i="4"/>
  <c r="BN125" i="4"/>
  <c r="BQ125" i="4"/>
  <c r="BT125" i="4"/>
  <c r="I125" i="4"/>
  <c r="O126" i="4"/>
  <c r="R126" i="4"/>
  <c r="U126" i="4"/>
  <c r="X126" i="4"/>
  <c r="AA126" i="4"/>
  <c r="AD126" i="4"/>
  <c r="AG126" i="4"/>
  <c r="AJ126" i="4"/>
  <c r="AM126" i="4"/>
  <c r="AP126" i="4"/>
  <c r="AS126" i="4"/>
  <c r="AV126" i="4"/>
  <c r="AY126" i="4"/>
  <c r="BB126" i="4"/>
  <c r="BE126" i="4"/>
  <c r="BH126" i="4"/>
  <c r="BK126" i="4"/>
  <c r="BN126" i="4"/>
  <c r="BQ126" i="4"/>
  <c r="BT126" i="4"/>
  <c r="O127" i="4"/>
  <c r="R127" i="4"/>
  <c r="U127" i="4"/>
  <c r="X127" i="4"/>
  <c r="AA127" i="4"/>
  <c r="AD127" i="4"/>
  <c r="AG127" i="4"/>
  <c r="AJ127" i="4"/>
  <c r="AM127" i="4"/>
  <c r="AP127" i="4"/>
  <c r="AS127" i="4"/>
  <c r="AV127" i="4"/>
  <c r="AY127" i="4"/>
  <c r="BB127" i="4"/>
  <c r="BE127" i="4"/>
  <c r="BH127" i="4"/>
  <c r="BK127" i="4"/>
  <c r="BN127" i="4"/>
  <c r="BQ127" i="4"/>
  <c r="BT127" i="4"/>
  <c r="O128" i="4"/>
  <c r="R128" i="4"/>
  <c r="U128" i="4"/>
  <c r="X128" i="4"/>
  <c r="AA128" i="4"/>
  <c r="AD128" i="4"/>
  <c r="AG128" i="4"/>
  <c r="AJ128" i="4"/>
  <c r="AM128" i="4"/>
  <c r="AP128" i="4"/>
  <c r="AS128" i="4"/>
  <c r="AV128" i="4"/>
  <c r="AY128" i="4"/>
  <c r="BB128" i="4"/>
  <c r="BE128" i="4"/>
  <c r="BH128" i="4"/>
  <c r="BK128" i="4"/>
  <c r="BN128" i="4"/>
  <c r="BQ128" i="4"/>
  <c r="BT128" i="4"/>
  <c r="O129" i="4"/>
  <c r="R129" i="4"/>
  <c r="U129" i="4"/>
  <c r="X129" i="4"/>
  <c r="AA129" i="4"/>
  <c r="AD129" i="4"/>
  <c r="AG129" i="4"/>
  <c r="AJ129" i="4"/>
  <c r="AM129" i="4"/>
  <c r="AP129" i="4"/>
  <c r="AS129" i="4"/>
  <c r="AV129" i="4"/>
  <c r="AY129" i="4"/>
  <c r="BB129" i="4"/>
  <c r="BE129" i="4"/>
  <c r="BH129" i="4"/>
  <c r="BK129" i="4"/>
  <c r="BN129" i="4"/>
  <c r="BQ129" i="4"/>
  <c r="BT129" i="4"/>
  <c r="O130" i="4"/>
  <c r="R130" i="4"/>
  <c r="U130" i="4"/>
  <c r="X130" i="4"/>
  <c r="AA130" i="4"/>
  <c r="AD130" i="4"/>
  <c r="AG130" i="4"/>
  <c r="AJ130" i="4"/>
  <c r="AM130" i="4"/>
  <c r="AP130" i="4"/>
  <c r="AS130" i="4"/>
  <c r="AV130" i="4"/>
  <c r="AY130" i="4"/>
  <c r="BB130" i="4"/>
  <c r="BE130" i="4"/>
  <c r="BH130" i="4"/>
  <c r="BK130" i="4"/>
  <c r="BN130" i="4"/>
  <c r="BQ130" i="4"/>
  <c r="BT130" i="4"/>
  <c r="O131" i="4"/>
  <c r="R131" i="4"/>
  <c r="U131" i="4"/>
  <c r="X131" i="4"/>
  <c r="AA131" i="4"/>
  <c r="AD131" i="4"/>
  <c r="AG131" i="4"/>
  <c r="AJ131" i="4"/>
  <c r="AM131" i="4"/>
  <c r="AP131" i="4"/>
  <c r="AS131" i="4"/>
  <c r="AV131" i="4"/>
  <c r="AY131" i="4"/>
  <c r="BB131" i="4"/>
  <c r="BE131" i="4"/>
  <c r="BH131" i="4"/>
  <c r="BK131" i="4"/>
  <c r="BN131" i="4"/>
  <c r="BQ131" i="4"/>
  <c r="BT131" i="4"/>
  <c r="O132" i="4"/>
  <c r="R132" i="4"/>
  <c r="U132" i="4"/>
  <c r="X132" i="4"/>
  <c r="AA132" i="4"/>
  <c r="AD132" i="4"/>
  <c r="AG132" i="4"/>
  <c r="AJ132" i="4"/>
  <c r="AM132" i="4"/>
  <c r="AP132" i="4"/>
  <c r="AS132" i="4"/>
  <c r="AV132" i="4"/>
  <c r="AY132" i="4"/>
  <c r="BB132" i="4"/>
  <c r="BE132" i="4"/>
  <c r="BH132" i="4"/>
  <c r="BK132" i="4"/>
  <c r="BN132" i="4"/>
  <c r="BQ132" i="4"/>
  <c r="BT132" i="4"/>
  <c r="O133" i="4"/>
  <c r="R133" i="4"/>
  <c r="U133" i="4"/>
  <c r="X133" i="4"/>
  <c r="AA133" i="4"/>
  <c r="AD133" i="4"/>
  <c r="AG133" i="4"/>
  <c r="AJ133" i="4"/>
  <c r="AM133" i="4"/>
  <c r="AP133" i="4"/>
  <c r="AS133" i="4"/>
  <c r="AV133" i="4"/>
  <c r="AY133" i="4"/>
  <c r="BB133" i="4"/>
  <c r="BE133" i="4"/>
  <c r="BH133" i="4"/>
  <c r="BK133" i="4"/>
  <c r="BN133" i="4"/>
  <c r="BQ133" i="4"/>
  <c r="BT133" i="4"/>
  <c r="O134" i="4"/>
  <c r="R134" i="4"/>
  <c r="U134" i="4"/>
  <c r="X134" i="4"/>
  <c r="AA134" i="4"/>
  <c r="AD134" i="4"/>
  <c r="AG134" i="4"/>
  <c r="AJ134" i="4"/>
  <c r="AM134" i="4"/>
  <c r="AP134" i="4"/>
  <c r="AS134" i="4"/>
  <c r="AV134" i="4"/>
  <c r="AY134" i="4"/>
  <c r="BB134" i="4"/>
  <c r="BE134" i="4"/>
  <c r="BH134" i="4"/>
  <c r="BK134" i="4"/>
  <c r="BN134" i="4"/>
  <c r="BQ134" i="4"/>
  <c r="BT134" i="4"/>
  <c r="O135" i="4"/>
  <c r="R135" i="4"/>
  <c r="U135" i="4"/>
  <c r="X135" i="4"/>
  <c r="AA135" i="4"/>
  <c r="AD135" i="4"/>
  <c r="AG135" i="4"/>
  <c r="AJ135" i="4"/>
  <c r="AM135" i="4"/>
  <c r="AP135" i="4"/>
  <c r="AS135" i="4"/>
  <c r="AV135" i="4"/>
  <c r="AY135" i="4"/>
  <c r="BB135" i="4"/>
  <c r="BE135" i="4"/>
  <c r="BH135" i="4"/>
  <c r="BK135" i="4"/>
  <c r="BN135" i="4"/>
  <c r="BQ135" i="4"/>
  <c r="BT135" i="4"/>
  <c r="O136" i="4"/>
  <c r="R136" i="4"/>
  <c r="U136" i="4"/>
  <c r="X136" i="4"/>
  <c r="AA136" i="4"/>
  <c r="AD136" i="4"/>
  <c r="AG136" i="4"/>
  <c r="AJ136" i="4"/>
  <c r="AM136" i="4"/>
  <c r="AP136" i="4"/>
  <c r="AS136" i="4"/>
  <c r="AV136" i="4"/>
  <c r="AY136" i="4"/>
  <c r="BB136" i="4"/>
  <c r="BE136" i="4"/>
  <c r="BH136" i="4"/>
  <c r="BK136" i="4"/>
  <c r="BN136" i="4"/>
  <c r="BQ136" i="4"/>
  <c r="BT136" i="4"/>
  <c r="O137" i="4"/>
  <c r="R137" i="4"/>
  <c r="U137" i="4"/>
  <c r="X137" i="4"/>
  <c r="AA137" i="4"/>
  <c r="AD137" i="4"/>
  <c r="AG137" i="4"/>
  <c r="AJ137" i="4"/>
  <c r="AM137" i="4"/>
  <c r="AP137" i="4"/>
  <c r="AS137" i="4"/>
  <c r="AV137" i="4"/>
  <c r="AY137" i="4"/>
  <c r="BB137" i="4"/>
  <c r="BE137" i="4"/>
  <c r="BH137" i="4"/>
  <c r="BK137" i="4"/>
  <c r="BN137" i="4"/>
  <c r="BQ137" i="4"/>
  <c r="BT137" i="4"/>
  <c r="O138" i="4"/>
  <c r="R138" i="4"/>
  <c r="U138" i="4"/>
  <c r="X138" i="4"/>
  <c r="AA138" i="4"/>
  <c r="AD138" i="4"/>
  <c r="AG138" i="4"/>
  <c r="AJ138" i="4"/>
  <c r="AM138" i="4"/>
  <c r="AP138" i="4"/>
  <c r="AS138" i="4"/>
  <c r="AV138" i="4"/>
  <c r="AY138" i="4"/>
  <c r="BB138" i="4"/>
  <c r="BE138" i="4"/>
  <c r="BH138" i="4"/>
  <c r="BK138" i="4"/>
  <c r="BN138" i="4"/>
  <c r="BQ138" i="4"/>
  <c r="BT138" i="4"/>
  <c r="O139" i="4"/>
  <c r="R139" i="4"/>
  <c r="U139" i="4"/>
  <c r="X139" i="4"/>
  <c r="AA139" i="4"/>
  <c r="AD139" i="4"/>
  <c r="AG139" i="4"/>
  <c r="AJ139" i="4"/>
  <c r="AM139" i="4"/>
  <c r="AP139" i="4"/>
  <c r="AS139" i="4"/>
  <c r="AV139" i="4"/>
  <c r="AY139" i="4"/>
  <c r="BB139" i="4"/>
  <c r="BE139" i="4"/>
  <c r="BH139" i="4"/>
  <c r="BK139" i="4"/>
  <c r="BN139" i="4"/>
  <c r="BQ139" i="4"/>
  <c r="BT139" i="4"/>
  <c r="O140" i="4"/>
  <c r="R140" i="4"/>
  <c r="U140" i="4"/>
  <c r="X140" i="4"/>
  <c r="AA140" i="4"/>
  <c r="AD140" i="4"/>
  <c r="AG140" i="4"/>
  <c r="AJ140" i="4"/>
  <c r="AM140" i="4"/>
  <c r="AP140" i="4"/>
  <c r="AS140" i="4"/>
  <c r="AV140" i="4"/>
  <c r="AY140" i="4"/>
  <c r="BB140" i="4"/>
  <c r="BE140" i="4"/>
  <c r="BH140" i="4"/>
  <c r="BK140" i="4"/>
  <c r="BN140" i="4"/>
  <c r="BQ140" i="4"/>
  <c r="BT140" i="4"/>
  <c r="O141" i="4"/>
  <c r="R141" i="4"/>
  <c r="U141" i="4"/>
  <c r="X141" i="4"/>
  <c r="AA141" i="4"/>
  <c r="AD141" i="4"/>
  <c r="AG141" i="4"/>
  <c r="AJ141" i="4"/>
  <c r="AM141" i="4"/>
  <c r="AP141" i="4"/>
  <c r="AS141" i="4"/>
  <c r="AV141" i="4"/>
  <c r="AY141" i="4"/>
  <c r="BB141" i="4"/>
  <c r="BE141" i="4"/>
  <c r="BH141" i="4"/>
  <c r="BK141" i="4"/>
  <c r="BN141" i="4"/>
  <c r="BQ141" i="4"/>
  <c r="BT141" i="4"/>
  <c r="O142" i="4"/>
  <c r="R142" i="4"/>
  <c r="U142" i="4"/>
  <c r="X142" i="4"/>
  <c r="AA142" i="4"/>
  <c r="AD142" i="4"/>
  <c r="AG142" i="4"/>
  <c r="AJ142" i="4"/>
  <c r="AM142" i="4"/>
  <c r="AP142" i="4"/>
  <c r="AS142" i="4"/>
  <c r="AV142" i="4"/>
  <c r="AY142" i="4"/>
  <c r="BB142" i="4"/>
  <c r="BE142" i="4"/>
  <c r="BH142" i="4"/>
  <c r="BK142" i="4"/>
  <c r="BN142" i="4"/>
  <c r="BQ142" i="4"/>
  <c r="BT142" i="4"/>
  <c r="O143" i="4"/>
  <c r="R143" i="4"/>
  <c r="U143" i="4"/>
  <c r="X143" i="4"/>
  <c r="AA143" i="4"/>
  <c r="AD143" i="4"/>
  <c r="AG143" i="4"/>
  <c r="AJ143" i="4"/>
  <c r="AM143" i="4"/>
  <c r="AP143" i="4"/>
  <c r="AS143" i="4"/>
  <c r="AV143" i="4"/>
  <c r="AY143" i="4"/>
  <c r="BB143" i="4"/>
  <c r="BE143" i="4"/>
  <c r="BH143" i="4"/>
  <c r="BK143" i="4"/>
  <c r="BN143" i="4"/>
  <c r="BQ143" i="4"/>
  <c r="BT143" i="4"/>
  <c r="O144" i="4"/>
  <c r="R144" i="4"/>
  <c r="U144" i="4"/>
  <c r="X144" i="4"/>
  <c r="AA144" i="4"/>
  <c r="AD144" i="4"/>
  <c r="AG144" i="4"/>
  <c r="AJ144" i="4"/>
  <c r="AM144" i="4"/>
  <c r="AP144" i="4"/>
  <c r="AS144" i="4"/>
  <c r="AV144" i="4"/>
  <c r="AY144" i="4"/>
  <c r="BB144" i="4"/>
  <c r="BE144" i="4"/>
  <c r="BH144" i="4"/>
  <c r="BK144" i="4"/>
  <c r="BN144" i="4"/>
  <c r="BQ144" i="4"/>
  <c r="BT144" i="4"/>
  <c r="R5" i="4"/>
  <c r="U5" i="4"/>
  <c r="X5" i="4"/>
  <c r="AA5" i="4"/>
  <c r="AD5" i="4"/>
  <c r="AG5" i="4"/>
  <c r="AJ5" i="4"/>
  <c r="AM5" i="4"/>
  <c r="AP5" i="4"/>
  <c r="AS5" i="4"/>
  <c r="AV5" i="4"/>
  <c r="AY5" i="4"/>
  <c r="BB5" i="4"/>
  <c r="BE5" i="4"/>
  <c r="BH5" i="4"/>
  <c r="BK5" i="4"/>
  <c r="BN5" i="4"/>
  <c r="BQ5" i="4"/>
  <c r="BT5" i="4"/>
  <c r="I13" i="4"/>
  <c r="I85" i="4"/>
  <c r="O5" i="4"/>
  <c r="J10" i="3"/>
  <c r="I10" i="3"/>
  <c r="H10" i="3"/>
  <c r="J9" i="3"/>
  <c r="I9" i="3"/>
  <c r="H9" i="3"/>
  <c r="J7" i="3"/>
  <c r="I7" i="3"/>
  <c r="H7" i="3"/>
  <c r="J6" i="3"/>
  <c r="I6" i="3"/>
  <c r="H6" i="3"/>
  <c r="AH103" i="5"/>
  <c r="AG103" i="5"/>
  <c r="AF103" i="5"/>
  <c r="AE103" i="5"/>
  <c r="AD103" i="5"/>
  <c r="AC103" i="5"/>
  <c r="AB103" i="5"/>
  <c r="AA103" i="5"/>
  <c r="Z103" i="5"/>
  <c r="Y103" i="5"/>
  <c r="X103" i="5"/>
  <c r="W103" i="5"/>
  <c r="V103" i="5"/>
  <c r="U103" i="5"/>
  <c r="T103" i="5"/>
  <c r="S103" i="5"/>
  <c r="R103" i="5"/>
  <c r="Q103" i="5"/>
  <c r="P103" i="5"/>
  <c r="O103" i="5"/>
  <c r="N103" i="5"/>
  <c r="M103" i="5"/>
  <c r="L103" i="5"/>
  <c r="K103" i="5"/>
  <c r="J103" i="5"/>
  <c r="I103" i="5"/>
  <c r="H103" i="5"/>
  <c r="G103" i="5"/>
  <c r="F103" i="5"/>
  <c r="E103" i="5"/>
  <c r="D103" i="5"/>
  <c r="C103" i="5"/>
  <c r="B103" i="5"/>
  <c r="AH102" i="5"/>
  <c r="AG102" i="5"/>
  <c r="AF102" i="5"/>
  <c r="AE102" i="5"/>
  <c r="AD102" i="5"/>
  <c r="AC102" i="5"/>
  <c r="AB102" i="5"/>
  <c r="AA102" i="5"/>
  <c r="Z102" i="5"/>
  <c r="Y102" i="5"/>
  <c r="X102" i="5"/>
  <c r="W102" i="5"/>
  <c r="V102" i="5"/>
  <c r="U102" i="5"/>
  <c r="T102" i="5"/>
  <c r="S102" i="5"/>
  <c r="R102" i="5"/>
  <c r="Q102" i="5"/>
  <c r="P102" i="5"/>
  <c r="O102" i="5"/>
  <c r="N102" i="5"/>
  <c r="M102" i="5"/>
  <c r="L102" i="5"/>
  <c r="K102" i="5"/>
  <c r="J102" i="5"/>
  <c r="I102" i="5"/>
  <c r="H102" i="5"/>
  <c r="G102" i="5"/>
  <c r="F102" i="5"/>
  <c r="E102" i="5"/>
  <c r="D102" i="5"/>
  <c r="C102" i="5"/>
  <c r="B102" i="5"/>
  <c r="AH101" i="5"/>
  <c r="AG101" i="5"/>
  <c r="AF101" i="5"/>
  <c r="AE101" i="5"/>
  <c r="AD101" i="5"/>
  <c r="AC101" i="5"/>
  <c r="AB101" i="5"/>
  <c r="AA101" i="5"/>
  <c r="Z101" i="5"/>
  <c r="Y101" i="5"/>
  <c r="X101" i="5"/>
  <c r="W101" i="5"/>
  <c r="V101" i="5"/>
  <c r="U101" i="5"/>
  <c r="T101" i="5"/>
  <c r="S101" i="5"/>
  <c r="R101" i="5"/>
  <c r="Q101" i="5"/>
  <c r="P101" i="5"/>
  <c r="O101" i="5"/>
  <c r="N101" i="5"/>
  <c r="M101" i="5"/>
  <c r="L101" i="5"/>
  <c r="K101" i="5"/>
  <c r="J101" i="5"/>
  <c r="I101" i="5"/>
  <c r="H101" i="5"/>
  <c r="G101" i="5"/>
  <c r="F101" i="5"/>
  <c r="E101" i="5"/>
  <c r="D101" i="5"/>
  <c r="C101" i="5"/>
  <c r="B101" i="5"/>
  <c r="AH100" i="5"/>
  <c r="AG100" i="5"/>
  <c r="AF100" i="5"/>
  <c r="AE100" i="5"/>
  <c r="AD100" i="5"/>
  <c r="AC100" i="5"/>
  <c r="AB100" i="5"/>
  <c r="AA100" i="5"/>
  <c r="Z100" i="5"/>
  <c r="Y100" i="5"/>
  <c r="X100" i="5"/>
  <c r="W100" i="5"/>
  <c r="V100" i="5"/>
  <c r="U100" i="5"/>
  <c r="T100" i="5"/>
  <c r="S100" i="5"/>
  <c r="R100" i="5"/>
  <c r="Q100" i="5"/>
  <c r="P100" i="5"/>
  <c r="O100" i="5"/>
  <c r="N100" i="5"/>
  <c r="M100" i="5"/>
  <c r="L100" i="5"/>
  <c r="K100" i="5"/>
  <c r="J100" i="5"/>
  <c r="I100" i="5"/>
  <c r="H100" i="5"/>
  <c r="G100" i="5"/>
  <c r="F100" i="5"/>
  <c r="E100" i="5"/>
  <c r="D100" i="5"/>
  <c r="C100" i="5"/>
  <c r="B100" i="5"/>
  <c r="AH99" i="5"/>
  <c r="AG99" i="5"/>
  <c r="AF99" i="5"/>
  <c r="AE99" i="5"/>
  <c r="AD99" i="5"/>
  <c r="AC99" i="5"/>
  <c r="AB99" i="5"/>
  <c r="AA99" i="5"/>
  <c r="Z99" i="5"/>
  <c r="Y99" i="5"/>
  <c r="X99" i="5"/>
  <c r="W99" i="5"/>
  <c r="V99" i="5"/>
  <c r="U99" i="5"/>
  <c r="T99" i="5"/>
  <c r="S99" i="5"/>
  <c r="R99" i="5"/>
  <c r="Q99" i="5"/>
  <c r="P99" i="5"/>
  <c r="O99" i="5"/>
  <c r="N99" i="5"/>
  <c r="M99" i="5"/>
  <c r="L99" i="5"/>
  <c r="K99" i="5"/>
  <c r="J99" i="5"/>
  <c r="I99" i="5"/>
  <c r="H99" i="5"/>
  <c r="G99" i="5"/>
  <c r="F99" i="5"/>
  <c r="E99" i="5"/>
  <c r="D99" i="5"/>
  <c r="C99" i="5"/>
  <c r="B99" i="5"/>
  <c r="AH98" i="5"/>
  <c r="AG98" i="5"/>
  <c r="AF98" i="5"/>
  <c r="AE98" i="5"/>
  <c r="AD98" i="5"/>
  <c r="AC98" i="5"/>
  <c r="AB98" i="5"/>
  <c r="AA98" i="5"/>
  <c r="Z98" i="5"/>
  <c r="Y98" i="5"/>
  <c r="X98" i="5"/>
  <c r="W98" i="5"/>
  <c r="V98" i="5"/>
  <c r="U98" i="5"/>
  <c r="T98" i="5"/>
  <c r="S98" i="5"/>
  <c r="R98" i="5"/>
  <c r="Q98" i="5"/>
  <c r="P98" i="5"/>
  <c r="O98" i="5"/>
  <c r="N98" i="5"/>
  <c r="M98" i="5"/>
  <c r="L98" i="5"/>
  <c r="K98" i="5"/>
  <c r="J98" i="5"/>
  <c r="I98" i="5"/>
  <c r="H98" i="5"/>
  <c r="G98" i="5"/>
  <c r="F98" i="5"/>
  <c r="E98" i="5"/>
  <c r="D98" i="5"/>
  <c r="C98" i="5"/>
  <c r="B98" i="5"/>
  <c r="AH97" i="5"/>
  <c r="AG97" i="5"/>
  <c r="AF97" i="5"/>
  <c r="AE97" i="5"/>
  <c r="AD97" i="5"/>
  <c r="AC97" i="5"/>
  <c r="AB97" i="5"/>
  <c r="AA97" i="5"/>
  <c r="Z97" i="5"/>
  <c r="Y97" i="5"/>
  <c r="X97" i="5"/>
  <c r="W97" i="5"/>
  <c r="V97" i="5"/>
  <c r="U97" i="5"/>
  <c r="T97" i="5"/>
  <c r="S97" i="5"/>
  <c r="R97" i="5"/>
  <c r="Q97" i="5"/>
  <c r="P97" i="5"/>
  <c r="O97" i="5"/>
  <c r="N97" i="5"/>
  <c r="M97" i="5"/>
  <c r="L97" i="5"/>
  <c r="K97" i="5"/>
  <c r="J97" i="5"/>
  <c r="I97" i="5"/>
  <c r="H97" i="5"/>
  <c r="G97" i="5"/>
  <c r="F97" i="5"/>
  <c r="E97" i="5"/>
  <c r="D97" i="5"/>
  <c r="C97" i="5"/>
  <c r="B97" i="5"/>
  <c r="AH96" i="5"/>
  <c r="AG96" i="5"/>
  <c r="AF96" i="5"/>
  <c r="AE96" i="5"/>
  <c r="AD96" i="5"/>
  <c r="AC96" i="5"/>
  <c r="AB96" i="5"/>
  <c r="AA96" i="5"/>
  <c r="Z96" i="5"/>
  <c r="Y96" i="5"/>
  <c r="X96" i="5"/>
  <c r="W96" i="5"/>
  <c r="V96" i="5"/>
  <c r="U96" i="5"/>
  <c r="T96" i="5"/>
  <c r="S96" i="5"/>
  <c r="R96" i="5"/>
  <c r="Q96" i="5"/>
  <c r="P96" i="5"/>
  <c r="O96" i="5"/>
  <c r="N96" i="5"/>
  <c r="M96" i="5"/>
  <c r="L96" i="5"/>
  <c r="K96" i="5"/>
  <c r="J96" i="5"/>
  <c r="I96" i="5"/>
  <c r="H96" i="5"/>
  <c r="G96" i="5"/>
  <c r="F96" i="5"/>
  <c r="E96" i="5"/>
  <c r="D96" i="5"/>
  <c r="C96" i="5"/>
  <c r="B96" i="5"/>
  <c r="AH95" i="5"/>
  <c r="AG95" i="5"/>
  <c r="AF95" i="5"/>
  <c r="AE95" i="5"/>
  <c r="AD95" i="5"/>
  <c r="AC95" i="5"/>
  <c r="AB95" i="5"/>
  <c r="AA95" i="5"/>
  <c r="Z95" i="5"/>
  <c r="Y95" i="5"/>
  <c r="X95" i="5"/>
  <c r="W95" i="5"/>
  <c r="V95" i="5"/>
  <c r="U95" i="5"/>
  <c r="T95" i="5"/>
  <c r="S95" i="5"/>
  <c r="R95" i="5"/>
  <c r="Q95" i="5"/>
  <c r="P95" i="5"/>
  <c r="O95" i="5"/>
  <c r="N95" i="5"/>
  <c r="M95" i="5"/>
  <c r="L95" i="5"/>
  <c r="K95" i="5"/>
  <c r="J95" i="5"/>
  <c r="I95" i="5"/>
  <c r="H95" i="5"/>
  <c r="G95" i="5"/>
  <c r="F95" i="5"/>
  <c r="E95" i="5"/>
  <c r="D95" i="5"/>
  <c r="C95" i="5"/>
  <c r="B95" i="5"/>
  <c r="AH94" i="5"/>
  <c r="AG94" i="5"/>
  <c r="AF94" i="5"/>
  <c r="AE94" i="5"/>
  <c r="AD94" i="5"/>
  <c r="AC94" i="5"/>
  <c r="AB94" i="5"/>
  <c r="AA94" i="5"/>
  <c r="Z94" i="5"/>
  <c r="Y94" i="5"/>
  <c r="X94" i="5"/>
  <c r="W94" i="5"/>
  <c r="V94" i="5"/>
  <c r="U94" i="5"/>
  <c r="T94" i="5"/>
  <c r="S94" i="5"/>
  <c r="R94" i="5"/>
  <c r="Q94" i="5"/>
  <c r="P94" i="5"/>
  <c r="O94" i="5"/>
  <c r="N94" i="5"/>
  <c r="M94" i="5"/>
  <c r="L94" i="5"/>
  <c r="K94" i="5"/>
  <c r="J94" i="5"/>
  <c r="I94" i="5"/>
  <c r="H94" i="5"/>
  <c r="G94" i="5"/>
  <c r="F94" i="5"/>
  <c r="E94" i="5"/>
  <c r="D94" i="5"/>
  <c r="C94" i="5"/>
  <c r="B94" i="5"/>
  <c r="AH93" i="5"/>
  <c r="AG93" i="5"/>
  <c r="AF93" i="5"/>
  <c r="AE93" i="5"/>
  <c r="AD93" i="5"/>
  <c r="AC93" i="5"/>
  <c r="AB93" i="5"/>
  <c r="AA93" i="5"/>
  <c r="Z93" i="5"/>
  <c r="Y93" i="5"/>
  <c r="X93" i="5"/>
  <c r="W93" i="5"/>
  <c r="V93" i="5"/>
  <c r="U93" i="5"/>
  <c r="T93" i="5"/>
  <c r="S93" i="5"/>
  <c r="R93" i="5"/>
  <c r="Q93" i="5"/>
  <c r="P93" i="5"/>
  <c r="O93" i="5"/>
  <c r="N93" i="5"/>
  <c r="M93" i="5"/>
  <c r="L93" i="5"/>
  <c r="K93" i="5"/>
  <c r="J93" i="5"/>
  <c r="I93" i="5"/>
  <c r="H93" i="5"/>
  <c r="G93" i="5"/>
  <c r="F93" i="5"/>
  <c r="E93" i="5"/>
  <c r="D93" i="5"/>
  <c r="C93" i="5"/>
  <c r="B93" i="5"/>
  <c r="AH92" i="5"/>
  <c r="AG92" i="5"/>
  <c r="AF92" i="5"/>
  <c r="AE92" i="5"/>
  <c r="AD92" i="5"/>
  <c r="AC92" i="5"/>
  <c r="AB92" i="5"/>
  <c r="AA92" i="5"/>
  <c r="Z92" i="5"/>
  <c r="Y92" i="5"/>
  <c r="X92" i="5"/>
  <c r="W92" i="5"/>
  <c r="V92" i="5"/>
  <c r="U92" i="5"/>
  <c r="T92" i="5"/>
  <c r="S92" i="5"/>
  <c r="R92" i="5"/>
  <c r="Q92" i="5"/>
  <c r="P92" i="5"/>
  <c r="O92" i="5"/>
  <c r="N92" i="5"/>
  <c r="M92" i="5"/>
  <c r="L92" i="5"/>
  <c r="K92" i="5"/>
  <c r="J92" i="5"/>
  <c r="I92" i="5"/>
  <c r="H92" i="5"/>
  <c r="G92" i="5"/>
  <c r="F92" i="5"/>
  <c r="E92" i="5"/>
  <c r="D92" i="5"/>
  <c r="C92" i="5"/>
  <c r="B92" i="5"/>
  <c r="AH91" i="5"/>
  <c r="AG91" i="5"/>
  <c r="AF91" i="5"/>
  <c r="AE91" i="5"/>
  <c r="AD91" i="5"/>
  <c r="AC91" i="5"/>
  <c r="AB91" i="5"/>
  <c r="AA91" i="5"/>
  <c r="Z91" i="5"/>
  <c r="Y91" i="5"/>
  <c r="X91" i="5"/>
  <c r="W91" i="5"/>
  <c r="V91" i="5"/>
  <c r="U91" i="5"/>
  <c r="T91" i="5"/>
  <c r="S91" i="5"/>
  <c r="R91" i="5"/>
  <c r="Q91" i="5"/>
  <c r="P91" i="5"/>
  <c r="O91" i="5"/>
  <c r="N91" i="5"/>
  <c r="M91" i="5"/>
  <c r="L91" i="5"/>
  <c r="K91" i="5"/>
  <c r="J91" i="5"/>
  <c r="I91" i="5"/>
  <c r="H91" i="5"/>
  <c r="G91" i="5"/>
  <c r="F91" i="5"/>
  <c r="E91" i="5"/>
  <c r="D91" i="5"/>
  <c r="C91" i="5"/>
  <c r="B91" i="5"/>
  <c r="AH90" i="5"/>
  <c r="AG90" i="5"/>
  <c r="AF90" i="5"/>
  <c r="AE90" i="5"/>
  <c r="AD90" i="5"/>
  <c r="AC90" i="5"/>
  <c r="AB90" i="5"/>
  <c r="AA90" i="5"/>
  <c r="Z90" i="5"/>
  <c r="Y90" i="5"/>
  <c r="X90" i="5"/>
  <c r="W90" i="5"/>
  <c r="V90" i="5"/>
  <c r="U90" i="5"/>
  <c r="T90" i="5"/>
  <c r="S90" i="5"/>
  <c r="R90" i="5"/>
  <c r="Q90" i="5"/>
  <c r="P90" i="5"/>
  <c r="O90" i="5"/>
  <c r="N90" i="5"/>
  <c r="M90" i="5"/>
  <c r="L90" i="5"/>
  <c r="K90" i="5"/>
  <c r="J90" i="5"/>
  <c r="I90" i="5"/>
  <c r="H90" i="5"/>
  <c r="G90" i="5"/>
  <c r="F90" i="5"/>
  <c r="E90" i="5"/>
  <c r="D90" i="5"/>
  <c r="C90" i="5"/>
  <c r="B90" i="5"/>
  <c r="AH89" i="5"/>
  <c r="AG89" i="5"/>
  <c r="AF89" i="5"/>
  <c r="AE89" i="5"/>
  <c r="AD89" i="5"/>
  <c r="AC89" i="5"/>
  <c r="AB89" i="5"/>
  <c r="AA89" i="5"/>
  <c r="Z89" i="5"/>
  <c r="Y89" i="5"/>
  <c r="X89" i="5"/>
  <c r="W89" i="5"/>
  <c r="V89" i="5"/>
  <c r="U89" i="5"/>
  <c r="T89" i="5"/>
  <c r="S89" i="5"/>
  <c r="R89" i="5"/>
  <c r="Q89" i="5"/>
  <c r="P89" i="5"/>
  <c r="O89" i="5"/>
  <c r="N89" i="5"/>
  <c r="M89" i="5"/>
  <c r="L89" i="5"/>
  <c r="K89" i="5"/>
  <c r="J89" i="5"/>
  <c r="I89" i="5"/>
  <c r="H89" i="5"/>
  <c r="G89" i="5"/>
  <c r="F89" i="5"/>
  <c r="E89" i="5"/>
  <c r="D89" i="5"/>
  <c r="C89" i="5"/>
  <c r="B89" i="5"/>
  <c r="AH88" i="5"/>
  <c r="AG88" i="5"/>
  <c r="AF88" i="5"/>
  <c r="AE88" i="5"/>
  <c r="AD88" i="5"/>
  <c r="AC88" i="5"/>
  <c r="AB88" i="5"/>
  <c r="AA88" i="5"/>
  <c r="Z88" i="5"/>
  <c r="Y88" i="5"/>
  <c r="X88" i="5"/>
  <c r="W88" i="5"/>
  <c r="V88" i="5"/>
  <c r="U88" i="5"/>
  <c r="T88" i="5"/>
  <c r="S88" i="5"/>
  <c r="R88" i="5"/>
  <c r="Q88" i="5"/>
  <c r="P88" i="5"/>
  <c r="O88" i="5"/>
  <c r="N88" i="5"/>
  <c r="M88" i="5"/>
  <c r="L88" i="5"/>
  <c r="K88" i="5"/>
  <c r="J88" i="5"/>
  <c r="I88" i="5"/>
  <c r="H88" i="5"/>
  <c r="G88" i="5"/>
  <c r="F88" i="5"/>
  <c r="E88" i="5"/>
  <c r="D88" i="5"/>
  <c r="C88" i="5"/>
  <c r="B88" i="5"/>
  <c r="AH87" i="5"/>
  <c r="AG87" i="5"/>
  <c r="AF87" i="5"/>
  <c r="AE87" i="5"/>
  <c r="AD87" i="5"/>
  <c r="AC87" i="5"/>
  <c r="AB87" i="5"/>
  <c r="AA87" i="5"/>
  <c r="Z87" i="5"/>
  <c r="Y87" i="5"/>
  <c r="X87" i="5"/>
  <c r="W87" i="5"/>
  <c r="V87" i="5"/>
  <c r="U87" i="5"/>
  <c r="T87" i="5"/>
  <c r="S87" i="5"/>
  <c r="R87" i="5"/>
  <c r="Q87" i="5"/>
  <c r="P87" i="5"/>
  <c r="O87" i="5"/>
  <c r="N87" i="5"/>
  <c r="M87" i="5"/>
  <c r="L87" i="5"/>
  <c r="K87" i="5"/>
  <c r="J87" i="5"/>
  <c r="I87" i="5"/>
  <c r="H87" i="5"/>
  <c r="G87" i="5"/>
  <c r="F87" i="5"/>
  <c r="E87" i="5"/>
  <c r="D87" i="5"/>
  <c r="C87" i="5"/>
  <c r="B87" i="5"/>
  <c r="AH86" i="5"/>
  <c r="AG86" i="5"/>
  <c r="AF86" i="5"/>
  <c r="AE86" i="5"/>
  <c r="AD86" i="5"/>
  <c r="AC86" i="5"/>
  <c r="AB86" i="5"/>
  <c r="AA86" i="5"/>
  <c r="Z86" i="5"/>
  <c r="Y86" i="5"/>
  <c r="X86" i="5"/>
  <c r="W86" i="5"/>
  <c r="V86" i="5"/>
  <c r="U86" i="5"/>
  <c r="T86" i="5"/>
  <c r="S86" i="5"/>
  <c r="R86" i="5"/>
  <c r="Q86" i="5"/>
  <c r="P86" i="5"/>
  <c r="O86" i="5"/>
  <c r="N86" i="5"/>
  <c r="M86" i="5"/>
  <c r="L86" i="5"/>
  <c r="K86" i="5"/>
  <c r="J86" i="5"/>
  <c r="I86" i="5"/>
  <c r="H86" i="5"/>
  <c r="G86" i="5"/>
  <c r="F86" i="5"/>
  <c r="E86" i="5"/>
  <c r="D86" i="5"/>
  <c r="C86" i="5"/>
  <c r="B86" i="5"/>
  <c r="AH85" i="5"/>
  <c r="AG85" i="5"/>
  <c r="AF85" i="5"/>
  <c r="AE85" i="5"/>
  <c r="AD85" i="5"/>
  <c r="AC85" i="5"/>
  <c r="AB85" i="5"/>
  <c r="AA85" i="5"/>
  <c r="Z85" i="5"/>
  <c r="Y85" i="5"/>
  <c r="X85" i="5"/>
  <c r="W85" i="5"/>
  <c r="V85" i="5"/>
  <c r="U85" i="5"/>
  <c r="T85" i="5"/>
  <c r="S85" i="5"/>
  <c r="R85" i="5"/>
  <c r="Q85" i="5"/>
  <c r="P85" i="5"/>
  <c r="O85" i="5"/>
  <c r="N85" i="5"/>
  <c r="M85" i="5"/>
  <c r="L85" i="5"/>
  <c r="K85" i="5"/>
  <c r="J85" i="5"/>
  <c r="I85" i="5"/>
  <c r="H85" i="5"/>
  <c r="G85" i="5"/>
  <c r="F85" i="5"/>
  <c r="E85" i="5"/>
  <c r="D85" i="5"/>
  <c r="C85" i="5"/>
  <c r="B85" i="5"/>
  <c r="AH84" i="5"/>
  <c r="AG84" i="5"/>
  <c r="AF84" i="5"/>
  <c r="AE84" i="5"/>
  <c r="AD84" i="5"/>
  <c r="AC84" i="5"/>
  <c r="AB84" i="5"/>
  <c r="AA84" i="5"/>
  <c r="Z84" i="5"/>
  <c r="Y84" i="5"/>
  <c r="X84" i="5"/>
  <c r="W84" i="5"/>
  <c r="V84" i="5"/>
  <c r="U84" i="5"/>
  <c r="T84" i="5"/>
  <c r="S84" i="5"/>
  <c r="R84" i="5"/>
  <c r="Q84" i="5"/>
  <c r="P84" i="5"/>
  <c r="O84" i="5"/>
  <c r="N84" i="5"/>
  <c r="M84" i="5"/>
  <c r="L84" i="5"/>
  <c r="K84" i="5"/>
  <c r="J84" i="5"/>
  <c r="I84" i="5"/>
  <c r="H84" i="5"/>
  <c r="G84" i="5"/>
  <c r="F84" i="5"/>
  <c r="E84" i="5"/>
  <c r="D84" i="5"/>
  <c r="C84" i="5"/>
  <c r="B84" i="5"/>
  <c r="AH83" i="5"/>
  <c r="AG83" i="5"/>
  <c r="AF83" i="5"/>
  <c r="AE83" i="5"/>
  <c r="AD83" i="5"/>
  <c r="AC83" i="5"/>
  <c r="AB83" i="5"/>
  <c r="AA83" i="5"/>
  <c r="Z83" i="5"/>
  <c r="Y83" i="5"/>
  <c r="X83" i="5"/>
  <c r="W83" i="5"/>
  <c r="V83" i="5"/>
  <c r="U83" i="5"/>
  <c r="T83" i="5"/>
  <c r="S83" i="5"/>
  <c r="R83" i="5"/>
  <c r="Q83" i="5"/>
  <c r="P83" i="5"/>
  <c r="O83" i="5"/>
  <c r="N83" i="5"/>
  <c r="M83" i="5"/>
  <c r="L83" i="5"/>
  <c r="K83" i="5"/>
  <c r="J83" i="5"/>
  <c r="I83" i="5"/>
  <c r="H83" i="5"/>
  <c r="G83" i="5"/>
  <c r="F83" i="5"/>
  <c r="E83" i="5"/>
  <c r="D83" i="5"/>
  <c r="C83" i="5"/>
  <c r="B83" i="5"/>
  <c r="AH82" i="5"/>
  <c r="AG82" i="5"/>
  <c r="AF82" i="5"/>
  <c r="AE82" i="5"/>
  <c r="AD82" i="5"/>
  <c r="AC82" i="5"/>
  <c r="AB82" i="5"/>
  <c r="AA82" i="5"/>
  <c r="Z82" i="5"/>
  <c r="Y82" i="5"/>
  <c r="X82" i="5"/>
  <c r="W82" i="5"/>
  <c r="V82" i="5"/>
  <c r="U82" i="5"/>
  <c r="T82" i="5"/>
  <c r="S82" i="5"/>
  <c r="R82" i="5"/>
  <c r="Q82" i="5"/>
  <c r="P82" i="5"/>
  <c r="O82" i="5"/>
  <c r="N82" i="5"/>
  <c r="M82" i="5"/>
  <c r="L82" i="5"/>
  <c r="K82" i="5"/>
  <c r="J82" i="5"/>
  <c r="I82" i="5"/>
  <c r="H82" i="5"/>
  <c r="G82" i="5"/>
  <c r="F82" i="5"/>
  <c r="E82" i="5"/>
  <c r="D82" i="5"/>
  <c r="C82" i="5"/>
  <c r="B82" i="5"/>
  <c r="AH81" i="5"/>
  <c r="AG81" i="5"/>
  <c r="AF81" i="5"/>
  <c r="AE81" i="5"/>
  <c r="AD81" i="5"/>
  <c r="AC81" i="5"/>
  <c r="AB81" i="5"/>
  <c r="AA81" i="5"/>
  <c r="Z81" i="5"/>
  <c r="Y81" i="5"/>
  <c r="X81" i="5"/>
  <c r="W81" i="5"/>
  <c r="V81" i="5"/>
  <c r="U81" i="5"/>
  <c r="T81" i="5"/>
  <c r="S81" i="5"/>
  <c r="R81" i="5"/>
  <c r="Q81" i="5"/>
  <c r="P81" i="5"/>
  <c r="O81" i="5"/>
  <c r="N81" i="5"/>
  <c r="M81" i="5"/>
  <c r="L81" i="5"/>
  <c r="K81" i="5"/>
  <c r="J81" i="5"/>
  <c r="I81" i="5"/>
  <c r="H81" i="5"/>
  <c r="G81" i="5"/>
  <c r="F81" i="5"/>
  <c r="E81" i="5"/>
  <c r="D81" i="5"/>
  <c r="C81" i="5"/>
  <c r="B81" i="5"/>
  <c r="AH80" i="5"/>
  <c r="AG80" i="5"/>
  <c r="AF80" i="5"/>
  <c r="AE80" i="5"/>
  <c r="AD80" i="5"/>
  <c r="AC80" i="5"/>
  <c r="AB80" i="5"/>
  <c r="AA80" i="5"/>
  <c r="Z80" i="5"/>
  <c r="Y80" i="5"/>
  <c r="X80" i="5"/>
  <c r="W80" i="5"/>
  <c r="V80" i="5"/>
  <c r="U80" i="5"/>
  <c r="T80" i="5"/>
  <c r="S80" i="5"/>
  <c r="R80" i="5"/>
  <c r="Q80" i="5"/>
  <c r="P80" i="5"/>
  <c r="O80" i="5"/>
  <c r="N80" i="5"/>
  <c r="M80" i="5"/>
  <c r="L80" i="5"/>
  <c r="K80" i="5"/>
  <c r="J80" i="5"/>
  <c r="I80" i="5"/>
  <c r="H80" i="5"/>
  <c r="G80" i="5"/>
  <c r="F80" i="5"/>
  <c r="E80" i="5"/>
  <c r="D80" i="5"/>
  <c r="C80" i="5"/>
  <c r="B80" i="5"/>
  <c r="AH79" i="5"/>
  <c r="AG79" i="5"/>
  <c r="AF79" i="5"/>
  <c r="AE79" i="5"/>
  <c r="AD79" i="5"/>
  <c r="AC79" i="5"/>
  <c r="AB79" i="5"/>
  <c r="AA79" i="5"/>
  <c r="Z79" i="5"/>
  <c r="Y79" i="5"/>
  <c r="X79" i="5"/>
  <c r="W79" i="5"/>
  <c r="V79" i="5"/>
  <c r="U79" i="5"/>
  <c r="T79" i="5"/>
  <c r="S79" i="5"/>
  <c r="R79" i="5"/>
  <c r="Q79" i="5"/>
  <c r="P79" i="5"/>
  <c r="O79" i="5"/>
  <c r="N79" i="5"/>
  <c r="M79" i="5"/>
  <c r="L79" i="5"/>
  <c r="K79" i="5"/>
  <c r="J79" i="5"/>
  <c r="I79" i="5"/>
  <c r="H79" i="5"/>
  <c r="G79" i="5"/>
  <c r="F79" i="5"/>
  <c r="E79" i="5"/>
  <c r="D79" i="5"/>
  <c r="C79" i="5"/>
  <c r="B79" i="5"/>
  <c r="AH78" i="5"/>
  <c r="AG78" i="5"/>
  <c r="AF78" i="5"/>
  <c r="AE78" i="5"/>
  <c r="AD78" i="5"/>
  <c r="AC78" i="5"/>
  <c r="AB78" i="5"/>
  <c r="AA78" i="5"/>
  <c r="Z78" i="5"/>
  <c r="Y78" i="5"/>
  <c r="X78" i="5"/>
  <c r="W78" i="5"/>
  <c r="V78" i="5"/>
  <c r="U78" i="5"/>
  <c r="T78" i="5"/>
  <c r="S78" i="5"/>
  <c r="R78" i="5"/>
  <c r="Q78" i="5"/>
  <c r="P78" i="5"/>
  <c r="O78" i="5"/>
  <c r="N78" i="5"/>
  <c r="M78" i="5"/>
  <c r="L78" i="5"/>
  <c r="K78" i="5"/>
  <c r="J78" i="5"/>
  <c r="I78" i="5"/>
  <c r="H78" i="5"/>
  <c r="G78" i="5"/>
  <c r="F78" i="5"/>
  <c r="E78" i="5"/>
  <c r="D78" i="5"/>
  <c r="C78" i="5"/>
  <c r="B78" i="5"/>
  <c r="AH77" i="5"/>
  <c r="AG77" i="5"/>
  <c r="AF77" i="5"/>
  <c r="AE77" i="5"/>
  <c r="AD77" i="5"/>
  <c r="AC77" i="5"/>
  <c r="AB77" i="5"/>
  <c r="AA77" i="5"/>
  <c r="Z77" i="5"/>
  <c r="Y77" i="5"/>
  <c r="X77" i="5"/>
  <c r="W77" i="5"/>
  <c r="V77" i="5"/>
  <c r="U77" i="5"/>
  <c r="T77" i="5"/>
  <c r="S77" i="5"/>
  <c r="R77" i="5"/>
  <c r="Q77" i="5"/>
  <c r="P77" i="5"/>
  <c r="O77" i="5"/>
  <c r="N77" i="5"/>
  <c r="M77" i="5"/>
  <c r="L77" i="5"/>
  <c r="K77" i="5"/>
  <c r="J77" i="5"/>
  <c r="I77" i="5"/>
  <c r="H77" i="5"/>
  <c r="G77" i="5"/>
  <c r="F77" i="5"/>
  <c r="E77" i="5"/>
  <c r="D77" i="5"/>
  <c r="C77" i="5"/>
  <c r="B77" i="5"/>
  <c r="AH76" i="5"/>
  <c r="AG76" i="5"/>
  <c r="AF76" i="5"/>
  <c r="AE76" i="5"/>
  <c r="AD76" i="5"/>
  <c r="AC76" i="5"/>
  <c r="AB76" i="5"/>
  <c r="AA76" i="5"/>
  <c r="Z76" i="5"/>
  <c r="Y76" i="5"/>
  <c r="X76" i="5"/>
  <c r="W76" i="5"/>
  <c r="V76" i="5"/>
  <c r="U76" i="5"/>
  <c r="T76" i="5"/>
  <c r="S76" i="5"/>
  <c r="R76" i="5"/>
  <c r="Q76" i="5"/>
  <c r="P76" i="5"/>
  <c r="O76" i="5"/>
  <c r="N76" i="5"/>
  <c r="M76" i="5"/>
  <c r="L76" i="5"/>
  <c r="K76" i="5"/>
  <c r="J76" i="5"/>
  <c r="I76" i="5"/>
  <c r="H76" i="5"/>
  <c r="G76" i="5"/>
  <c r="F76" i="5"/>
  <c r="E76" i="5"/>
  <c r="D76" i="5"/>
  <c r="C76" i="5"/>
  <c r="B76" i="5"/>
  <c r="AH75" i="5"/>
  <c r="AG75" i="5"/>
  <c r="AF75" i="5"/>
  <c r="AE75" i="5"/>
  <c r="AD75" i="5"/>
  <c r="AC75" i="5"/>
  <c r="AB75" i="5"/>
  <c r="AA75" i="5"/>
  <c r="Z75" i="5"/>
  <c r="Y75" i="5"/>
  <c r="X75" i="5"/>
  <c r="W75" i="5"/>
  <c r="V75" i="5"/>
  <c r="U75" i="5"/>
  <c r="T75" i="5"/>
  <c r="S75" i="5"/>
  <c r="R75" i="5"/>
  <c r="Q75" i="5"/>
  <c r="P75" i="5"/>
  <c r="O75" i="5"/>
  <c r="N75" i="5"/>
  <c r="M75" i="5"/>
  <c r="L75" i="5"/>
  <c r="K75" i="5"/>
  <c r="J75" i="5"/>
  <c r="I75" i="5"/>
  <c r="H75" i="5"/>
  <c r="G75" i="5"/>
  <c r="F75" i="5"/>
  <c r="E75" i="5"/>
  <c r="D75" i="5"/>
  <c r="C75" i="5"/>
  <c r="B75" i="5"/>
  <c r="AH74" i="5"/>
  <c r="AG74" i="5"/>
  <c r="AF74" i="5"/>
  <c r="AE74" i="5"/>
  <c r="AD74" i="5"/>
  <c r="AC74" i="5"/>
  <c r="AB74" i="5"/>
  <c r="AA74" i="5"/>
  <c r="Z74" i="5"/>
  <c r="Y74" i="5"/>
  <c r="X74" i="5"/>
  <c r="W74" i="5"/>
  <c r="V74" i="5"/>
  <c r="U74" i="5"/>
  <c r="T74" i="5"/>
  <c r="S74" i="5"/>
  <c r="R74" i="5"/>
  <c r="Q74" i="5"/>
  <c r="P74" i="5"/>
  <c r="O74" i="5"/>
  <c r="N74" i="5"/>
  <c r="M74" i="5"/>
  <c r="L74" i="5"/>
  <c r="K74" i="5"/>
  <c r="J74" i="5"/>
  <c r="I74" i="5"/>
  <c r="H74" i="5"/>
  <c r="G74" i="5"/>
  <c r="F74" i="5"/>
  <c r="E74" i="5"/>
  <c r="D74" i="5"/>
  <c r="C74" i="5"/>
  <c r="B74" i="5"/>
  <c r="AH73" i="5"/>
  <c r="AG73" i="5"/>
  <c r="AF73" i="5"/>
  <c r="AE73" i="5"/>
  <c r="AD73" i="5"/>
  <c r="AC73" i="5"/>
  <c r="AB73" i="5"/>
  <c r="AA73" i="5"/>
  <c r="Z73" i="5"/>
  <c r="Y73" i="5"/>
  <c r="X73" i="5"/>
  <c r="W73" i="5"/>
  <c r="V73" i="5"/>
  <c r="U73" i="5"/>
  <c r="T73" i="5"/>
  <c r="S73" i="5"/>
  <c r="R73" i="5"/>
  <c r="Q73" i="5"/>
  <c r="P73" i="5"/>
  <c r="O73" i="5"/>
  <c r="N73" i="5"/>
  <c r="M73" i="5"/>
  <c r="L73" i="5"/>
  <c r="K73" i="5"/>
  <c r="J73" i="5"/>
  <c r="I73" i="5"/>
  <c r="H73" i="5"/>
  <c r="G73" i="5"/>
  <c r="F73" i="5"/>
  <c r="E73" i="5"/>
  <c r="D73" i="5"/>
  <c r="C73" i="5"/>
  <c r="B73" i="5"/>
  <c r="AH72" i="5"/>
  <c r="AG72" i="5"/>
  <c r="AF72" i="5"/>
  <c r="AE72" i="5"/>
  <c r="AD72" i="5"/>
  <c r="AC72" i="5"/>
  <c r="AB72" i="5"/>
  <c r="AA72" i="5"/>
  <c r="Z72" i="5"/>
  <c r="Y72" i="5"/>
  <c r="X72" i="5"/>
  <c r="W72" i="5"/>
  <c r="V72" i="5"/>
  <c r="U72" i="5"/>
  <c r="T72" i="5"/>
  <c r="S72" i="5"/>
  <c r="R72" i="5"/>
  <c r="Q72" i="5"/>
  <c r="P72" i="5"/>
  <c r="O72" i="5"/>
  <c r="N72" i="5"/>
  <c r="M72" i="5"/>
  <c r="L72" i="5"/>
  <c r="K72" i="5"/>
  <c r="J72" i="5"/>
  <c r="I72" i="5"/>
  <c r="H72" i="5"/>
  <c r="G72" i="5"/>
  <c r="F72" i="5"/>
  <c r="E72" i="5"/>
  <c r="D72" i="5"/>
  <c r="C72" i="5"/>
  <c r="B72" i="5"/>
  <c r="AH71" i="5"/>
  <c r="AG71" i="5"/>
  <c r="AF71" i="5"/>
  <c r="AE71" i="5"/>
  <c r="AD71" i="5"/>
  <c r="AC71" i="5"/>
  <c r="AB71" i="5"/>
  <c r="AA71" i="5"/>
  <c r="Z71" i="5"/>
  <c r="Y71" i="5"/>
  <c r="X71" i="5"/>
  <c r="W71" i="5"/>
  <c r="V71" i="5"/>
  <c r="U71" i="5"/>
  <c r="T71" i="5"/>
  <c r="S71" i="5"/>
  <c r="R71" i="5"/>
  <c r="Q71" i="5"/>
  <c r="P71" i="5"/>
  <c r="O71" i="5"/>
  <c r="N71" i="5"/>
  <c r="M71" i="5"/>
  <c r="L71" i="5"/>
  <c r="K71" i="5"/>
  <c r="J71" i="5"/>
  <c r="I71" i="5"/>
  <c r="H71" i="5"/>
  <c r="G71" i="5"/>
  <c r="F71" i="5"/>
  <c r="E71" i="5"/>
  <c r="D71" i="5"/>
  <c r="C71" i="5"/>
  <c r="B71" i="5"/>
  <c r="AH70" i="5"/>
  <c r="AG70" i="5"/>
  <c r="AF70" i="5"/>
  <c r="AE70" i="5"/>
  <c r="AD70" i="5"/>
  <c r="AC70" i="5"/>
  <c r="AB70" i="5"/>
  <c r="AA70" i="5"/>
  <c r="Z70" i="5"/>
  <c r="Y70" i="5"/>
  <c r="X70" i="5"/>
  <c r="W70" i="5"/>
  <c r="V70" i="5"/>
  <c r="U70" i="5"/>
  <c r="T70" i="5"/>
  <c r="S70" i="5"/>
  <c r="R70" i="5"/>
  <c r="Q70" i="5"/>
  <c r="P70" i="5"/>
  <c r="O70" i="5"/>
  <c r="N70" i="5"/>
  <c r="M70" i="5"/>
  <c r="L70" i="5"/>
  <c r="K70" i="5"/>
  <c r="J70" i="5"/>
  <c r="I70" i="5"/>
  <c r="H70" i="5"/>
  <c r="G70" i="5"/>
  <c r="F70" i="5"/>
  <c r="E70" i="5"/>
  <c r="D70" i="5"/>
  <c r="C70" i="5"/>
  <c r="B70" i="5"/>
  <c r="AH69" i="5"/>
  <c r="AG69" i="5"/>
  <c r="AF69" i="5"/>
  <c r="AE69" i="5"/>
  <c r="AD69" i="5"/>
  <c r="AC69" i="5"/>
  <c r="AB69" i="5"/>
  <c r="AA69" i="5"/>
  <c r="Z69" i="5"/>
  <c r="Y69" i="5"/>
  <c r="X69" i="5"/>
  <c r="W69" i="5"/>
  <c r="V69" i="5"/>
  <c r="U69" i="5"/>
  <c r="T69" i="5"/>
  <c r="S69" i="5"/>
  <c r="R69" i="5"/>
  <c r="Q69" i="5"/>
  <c r="P69" i="5"/>
  <c r="O69" i="5"/>
  <c r="N69" i="5"/>
  <c r="M69" i="5"/>
  <c r="L69" i="5"/>
  <c r="K69" i="5"/>
  <c r="J69" i="5"/>
  <c r="I69" i="5"/>
  <c r="H69" i="5"/>
  <c r="G69" i="5"/>
  <c r="F69" i="5"/>
  <c r="E69" i="5"/>
  <c r="D69" i="5"/>
  <c r="C69" i="5"/>
  <c r="B69" i="5"/>
  <c r="AH68" i="5"/>
  <c r="AG68" i="5"/>
  <c r="AF68" i="5"/>
  <c r="AE68" i="5"/>
  <c r="AD68" i="5"/>
  <c r="AC68" i="5"/>
  <c r="AB68" i="5"/>
  <c r="AA68" i="5"/>
  <c r="Z68" i="5"/>
  <c r="Y68" i="5"/>
  <c r="X68" i="5"/>
  <c r="W68" i="5"/>
  <c r="V68" i="5"/>
  <c r="U68" i="5"/>
  <c r="T68" i="5"/>
  <c r="S68" i="5"/>
  <c r="R68" i="5"/>
  <c r="Q68" i="5"/>
  <c r="P68" i="5"/>
  <c r="O68" i="5"/>
  <c r="N68" i="5"/>
  <c r="M68" i="5"/>
  <c r="L68" i="5"/>
  <c r="K68" i="5"/>
  <c r="J68" i="5"/>
  <c r="I68" i="5"/>
  <c r="H68" i="5"/>
  <c r="G68" i="5"/>
  <c r="F68" i="5"/>
  <c r="E68" i="5"/>
  <c r="D68" i="5"/>
  <c r="C68" i="5"/>
  <c r="B68" i="5"/>
  <c r="AH67" i="5"/>
  <c r="AG67" i="5"/>
  <c r="AF67" i="5"/>
  <c r="AE67" i="5"/>
  <c r="AD67" i="5"/>
  <c r="AC67" i="5"/>
  <c r="AB67" i="5"/>
  <c r="AA67" i="5"/>
  <c r="Z67" i="5"/>
  <c r="Y67" i="5"/>
  <c r="X67" i="5"/>
  <c r="W67" i="5"/>
  <c r="V67" i="5"/>
  <c r="U67" i="5"/>
  <c r="T67" i="5"/>
  <c r="S67" i="5"/>
  <c r="R67" i="5"/>
  <c r="Q67" i="5"/>
  <c r="P67" i="5"/>
  <c r="O67" i="5"/>
  <c r="N67" i="5"/>
  <c r="M67" i="5"/>
  <c r="L67" i="5"/>
  <c r="K67" i="5"/>
  <c r="J67" i="5"/>
  <c r="I67" i="5"/>
  <c r="H67" i="5"/>
  <c r="G67" i="5"/>
  <c r="F67" i="5"/>
  <c r="E67" i="5"/>
  <c r="D67" i="5"/>
  <c r="C67" i="5"/>
  <c r="B67" i="5"/>
  <c r="AH66" i="5"/>
  <c r="AG66" i="5"/>
  <c r="AF66" i="5"/>
  <c r="AE66" i="5"/>
  <c r="AD66" i="5"/>
  <c r="AC66" i="5"/>
  <c r="AB66" i="5"/>
  <c r="AA66" i="5"/>
  <c r="Z66" i="5"/>
  <c r="Y66" i="5"/>
  <c r="X66" i="5"/>
  <c r="W66" i="5"/>
  <c r="V66" i="5"/>
  <c r="U66" i="5"/>
  <c r="T66" i="5"/>
  <c r="S66" i="5"/>
  <c r="R66" i="5"/>
  <c r="Q66" i="5"/>
  <c r="P66" i="5"/>
  <c r="O66" i="5"/>
  <c r="N66" i="5"/>
  <c r="M66" i="5"/>
  <c r="L66" i="5"/>
  <c r="K66" i="5"/>
  <c r="J66" i="5"/>
  <c r="I66" i="5"/>
  <c r="H66" i="5"/>
  <c r="G66" i="5"/>
  <c r="F66" i="5"/>
  <c r="E66" i="5"/>
  <c r="D66" i="5"/>
  <c r="C66" i="5"/>
  <c r="B66" i="5"/>
  <c r="AH65" i="5"/>
  <c r="AG65" i="5"/>
  <c r="AF65" i="5"/>
  <c r="AE65" i="5"/>
  <c r="AD65" i="5"/>
  <c r="AC65" i="5"/>
  <c r="AB65" i="5"/>
  <c r="AA65" i="5"/>
  <c r="Z65" i="5"/>
  <c r="Y65" i="5"/>
  <c r="X65" i="5"/>
  <c r="W65" i="5"/>
  <c r="V65" i="5"/>
  <c r="U65" i="5"/>
  <c r="T65" i="5"/>
  <c r="S65" i="5"/>
  <c r="R65" i="5"/>
  <c r="Q65" i="5"/>
  <c r="P65" i="5"/>
  <c r="O65" i="5"/>
  <c r="N65" i="5"/>
  <c r="M65" i="5"/>
  <c r="L65" i="5"/>
  <c r="K65" i="5"/>
  <c r="J65" i="5"/>
  <c r="I65" i="5"/>
  <c r="H65" i="5"/>
  <c r="G65" i="5"/>
  <c r="F65" i="5"/>
  <c r="E65" i="5"/>
  <c r="D65" i="5"/>
  <c r="C65" i="5"/>
  <c r="B65" i="5"/>
  <c r="AH64" i="5"/>
  <c r="AG64" i="5"/>
  <c r="AF64" i="5"/>
  <c r="AE64" i="5"/>
  <c r="AD64" i="5"/>
  <c r="AC64" i="5"/>
  <c r="AB64" i="5"/>
  <c r="AA64" i="5"/>
  <c r="Z64" i="5"/>
  <c r="Y64" i="5"/>
  <c r="X64" i="5"/>
  <c r="W64" i="5"/>
  <c r="V64" i="5"/>
  <c r="U64" i="5"/>
  <c r="T64" i="5"/>
  <c r="S64" i="5"/>
  <c r="R64" i="5"/>
  <c r="Q64" i="5"/>
  <c r="P64" i="5"/>
  <c r="O64" i="5"/>
  <c r="N64" i="5"/>
  <c r="M64" i="5"/>
  <c r="L64" i="5"/>
  <c r="K64" i="5"/>
  <c r="J64" i="5"/>
  <c r="I64" i="5"/>
  <c r="H64" i="5"/>
  <c r="G64" i="5"/>
  <c r="F64" i="5"/>
  <c r="E64" i="5"/>
  <c r="D64" i="5"/>
  <c r="C64" i="5"/>
  <c r="B64" i="5"/>
  <c r="AH63" i="5"/>
  <c r="AG63" i="5"/>
  <c r="AF63" i="5"/>
  <c r="AE63" i="5"/>
  <c r="AD63" i="5"/>
  <c r="AC63" i="5"/>
  <c r="AB63" i="5"/>
  <c r="AA63" i="5"/>
  <c r="Z63" i="5"/>
  <c r="Y63" i="5"/>
  <c r="X63" i="5"/>
  <c r="W63" i="5"/>
  <c r="V63" i="5"/>
  <c r="U63" i="5"/>
  <c r="T63" i="5"/>
  <c r="S63" i="5"/>
  <c r="R63" i="5"/>
  <c r="Q63" i="5"/>
  <c r="P63" i="5"/>
  <c r="O63" i="5"/>
  <c r="N63" i="5"/>
  <c r="M63" i="5"/>
  <c r="L63" i="5"/>
  <c r="K63" i="5"/>
  <c r="J63" i="5"/>
  <c r="I63" i="5"/>
  <c r="H63" i="5"/>
  <c r="G63" i="5"/>
  <c r="F63" i="5"/>
  <c r="E63" i="5"/>
  <c r="D63" i="5"/>
  <c r="C63" i="5"/>
  <c r="B63" i="5"/>
  <c r="AH62" i="5"/>
  <c r="AG62" i="5"/>
  <c r="AF62" i="5"/>
  <c r="AE62" i="5"/>
  <c r="AD62" i="5"/>
  <c r="AC62" i="5"/>
  <c r="AB62" i="5"/>
  <c r="AA62" i="5"/>
  <c r="Z62" i="5"/>
  <c r="Y62" i="5"/>
  <c r="X62" i="5"/>
  <c r="W62" i="5"/>
  <c r="V62" i="5"/>
  <c r="U62" i="5"/>
  <c r="T62" i="5"/>
  <c r="S62" i="5"/>
  <c r="R62" i="5"/>
  <c r="Q62" i="5"/>
  <c r="P62" i="5"/>
  <c r="O62" i="5"/>
  <c r="N62" i="5"/>
  <c r="M62" i="5"/>
  <c r="L62" i="5"/>
  <c r="K62" i="5"/>
  <c r="J62" i="5"/>
  <c r="I62" i="5"/>
  <c r="H62" i="5"/>
  <c r="G62" i="5"/>
  <c r="F62" i="5"/>
  <c r="E62" i="5"/>
  <c r="D62" i="5"/>
  <c r="C62" i="5"/>
  <c r="B62" i="5"/>
  <c r="AH61" i="5"/>
  <c r="AG61" i="5"/>
  <c r="AF61" i="5"/>
  <c r="AE61" i="5"/>
  <c r="AD61" i="5"/>
  <c r="AC61" i="5"/>
  <c r="AB61" i="5"/>
  <c r="AA61" i="5"/>
  <c r="Z61" i="5"/>
  <c r="Y61" i="5"/>
  <c r="X61" i="5"/>
  <c r="W61" i="5"/>
  <c r="V61" i="5"/>
  <c r="U61" i="5"/>
  <c r="T61" i="5"/>
  <c r="S61" i="5"/>
  <c r="R61" i="5"/>
  <c r="Q61" i="5"/>
  <c r="P61" i="5"/>
  <c r="O61" i="5"/>
  <c r="N61" i="5"/>
  <c r="M61" i="5"/>
  <c r="L61" i="5"/>
  <c r="K61" i="5"/>
  <c r="J61" i="5"/>
  <c r="I61" i="5"/>
  <c r="H61" i="5"/>
  <c r="G61" i="5"/>
  <c r="F61" i="5"/>
  <c r="E61" i="5"/>
  <c r="D61" i="5"/>
  <c r="C61" i="5"/>
  <c r="B61" i="5"/>
  <c r="AH60" i="5"/>
  <c r="AG60" i="5"/>
  <c r="AF60" i="5"/>
  <c r="AE60" i="5"/>
  <c r="AD60" i="5"/>
  <c r="AC60" i="5"/>
  <c r="AB60" i="5"/>
  <c r="AA60" i="5"/>
  <c r="Z60" i="5"/>
  <c r="Y60" i="5"/>
  <c r="X60" i="5"/>
  <c r="W60" i="5"/>
  <c r="V60" i="5"/>
  <c r="U60" i="5"/>
  <c r="T60" i="5"/>
  <c r="S60" i="5"/>
  <c r="R60" i="5"/>
  <c r="Q60" i="5"/>
  <c r="P60" i="5"/>
  <c r="O60" i="5"/>
  <c r="N60" i="5"/>
  <c r="M60" i="5"/>
  <c r="L60" i="5"/>
  <c r="K60" i="5"/>
  <c r="J60" i="5"/>
  <c r="I60" i="5"/>
  <c r="H60" i="5"/>
  <c r="G60" i="5"/>
  <c r="F60" i="5"/>
  <c r="E60" i="5"/>
  <c r="D60" i="5"/>
  <c r="C60" i="5"/>
  <c r="B60" i="5"/>
  <c r="AH59" i="5"/>
  <c r="AG59" i="5"/>
  <c r="AF59" i="5"/>
  <c r="AE59" i="5"/>
  <c r="AD59" i="5"/>
  <c r="AC59" i="5"/>
  <c r="AB59" i="5"/>
  <c r="AA59" i="5"/>
  <c r="Z59" i="5"/>
  <c r="Y59" i="5"/>
  <c r="X59" i="5"/>
  <c r="W59" i="5"/>
  <c r="V59" i="5"/>
  <c r="U59" i="5"/>
  <c r="T59" i="5"/>
  <c r="S59" i="5"/>
  <c r="R59" i="5"/>
  <c r="Q59" i="5"/>
  <c r="P59" i="5"/>
  <c r="O59" i="5"/>
  <c r="N59" i="5"/>
  <c r="M59" i="5"/>
  <c r="L59" i="5"/>
  <c r="K59" i="5"/>
  <c r="J59" i="5"/>
  <c r="I59" i="5"/>
  <c r="H59" i="5"/>
  <c r="G59" i="5"/>
  <c r="F59" i="5"/>
  <c r="E59" i="5"/>
  <c r="D59" i="5"/>
  <c r="C59" i="5"/>
  <c r="B59" i="5"/>
  <c r="AH58" i="5"/>
  <c r="AG58" i="5"/>
  <c r="AF58" i="5"/>
  <c r="AE58" i="5"/>
  <c r="AD58" i="5"/>
  <c r="AC58" i="5"/>
  <c r="AB58" i="5"/>
  <c r="AA58" i="5"/>
  <c r="Z58" i="5"/>
  <c r="Y58" i="5"/>
  <c r="X58" i="5"/>
  <c r="W58" i="5"/>
  <c r="V58" i="5"/>
  <c r="U58" i="5"/>
  <c r="T58" i="5"/>
  <c r="S58" i="5"/>
  <c r="R58" i="5"/>
  <c r="Q58" i="5"/>
  <c r="P58" i="5"/>
  <c r="O58" i="5"/>
  <c r="N58" i="5"/>
  <c r="M58" i="5"/>
  <c r="L58" i="5"/>
  <c r="K58" i="5"/>
  <c r="J58" i="5"/>
  <c r="I58" i="5"/>
  <c r="H58" i="5"/>
  <c r="G58" i="5"/>
  <c r="F58" i="5"/>
  <c r="E58" i="5"/>
  <c r="D58" i="5"/>
  <c r="C58" i="5"/>
  <c r="B58" i="5"/>
  <c r="AH57" i="5"/>
  <c r="AG57" i="5"/>
  <c r="AF57" i="5"/>
  <c r="AE57" i="5"/>
  <c r="AD57" i="5"/>
  <c r="AC57" i="5"/>
  <c r="AB57" i="5"/>
  <c r="AA57" i="5"/>
  <c r="Z57" i="5"/>
  <c r="Y57" i="5"/>
  <c r="X57" i="5"/>
  <c r="W57" i="5"/>
  <c r="V57" i="5"/>
  <c r="U57" i="5"/>
  <c r="T57" i="5"/>
  <c r="S57" i="5"/>
  <c r="R57" i="5"/>
  <c r="Q57" i="5"/>
  <c r="P57" i="5"/>
  <c r="O57" i="5"/>
  <c r="N57" i="5"/>
  <c r="M57" i="5"/>
  <c r="L57" i="5"/>
  <c r="K57" i="5"/>
  <c r="J57" i="5"/>
  <c r="I57" i="5"/>
  <c r="H57" i="5"/>
  <c r="G57" i="5"/>
  <c r="F57" i="5"/>
  <c r="E57" i="5"/>
  <c r="D57" i="5"/>
  <c r="C57" i="5"/>
  <c r="B57" i="5"/>
  <c r="AH56" i="5"/>
  <c r="AG56" i="5"/>
  <c r="AF56" i="5"/>
  <c r="AE56" i="5"/>
  <c r="AD56" i="5"/>
  <c r="AC56" i="5"/>
  <c r="AB56" i="5"/>
  <c r="AA56" i="5"/>
  <c r="Z56" i="5"/>
  <c r="Y56" i="5"/>
  <c r="X56" i="5"/>
  <c r="W56" i="5"/>
  <c r="V56" i="5"/>
  <c r="U56" i="5"/>
  <c r="T56" i="5"/>
  <c r="S56" i="5"/>
  <c r="R56" i="5"/>
  <c r="Q56" i="5"/>
  <c r="P56" i="5"/>
  <c r="O56" i="5"/>
  <c r="N56" i="5"/>
  <c r="M56" i="5"/>
  <c r="L56" i="5"/>
  <c r="K56" i="5"/>
  <c r="J56" i="5"/>
  <c r="I56" i="5"/>
  <c r="H56" i="5"/>
  <c r="G56" i="5"/>
  <c r="F56" i="5"/>
  <c r="E56" i="5"/>
  <c r="D56" i="5"/>
  <c r="C56" i="5"/>
  <c r="B56" i="5"/>
  <c r="AH55" i="5"/>
  <c r="AG55" i="5"/>
  <c r="AF55" i="5"/>
  <c r="AE55" i="5"/>
  <c r="AD55" i="5"/>
  <c r="AC55" i="5"/>
  <c r="AB55" i="5"/>
  <c r="AA55" i="5"/>
  <c r="Z55" i="5"/>
  <c r="Y55" i="5"/>
  <c r="X55" i="5"/>
  <c r="W55" i="5"/>
  <c r="V55" i="5"/>
  <c r="U55" i="5"/>
  <c r="T55" i="5"/>
  <c r="S55" i="5"/>
  <c r="R55" i="5"/>
  <c r="Q55" i="5"/>
  <c r="P55" i="5"/>
  <c r="O55" i="5"/>
  <c r="N55" i="5"/>
  <c r="M55" i="5"/>
  <c r="L55" i="5"/>
  <c r="K55" i="5"/>
  <c r="J55" i="5"/>
  <c r="I55" i="5"/>
  <c r="H55" i="5"/>
  <c r="G55" i="5"/>
  <c r="F55" i="5"/>
  <c r="E55" i="5"/>
  <c r="D55" i="5"/>
  <c r="C55" i="5"/>
  <c r="B55" i="5"/>
  <c r="AH54" i="5"/>
  <c r="AG54" i="5"/>
  <c r="AF54" i="5"/>
  <c r="AE54" i="5"/>
  <c r="AD54" i="5"/>
  <c r="AC54" i="5"/>
  <c r="AB54" i="5"/>
  <c r="AA54" i="5"/>
  <c r="Z54" i="5"/>
  <c r="Y54" i="5"/>
  <c r="X54" i="5"/>
  <c r="W54" i="5"/>
  <c r="V54" i="5"/>
  <c r="U54" i="5"/>
  <c r="T54" i="5"/>
  <c r="S54" i="5"/>
  <c r="R54" i="5"/>
  <c r="Q54" i="5"/>
  <c r="P54" i="5"/>
  <c r="O54" i="5"/>
  <c r="N54" i="5"/>
  <c r="M54" i="5"/>
  <c r="L54" i="5"/>
  <c r="K54" i="5"/>
  <c r="J54" i="5"/>
  <c r="I54" i="5"/>
  <c r="H54" i="5"/>
  <c r="G54" i="5"/>
  <c r="F54" i="5"/>
  <c r="E54" i="5"/>
  <c r="D54" i="5"/>
  <c r="C54" i="5"/>
  <c r="B54" i="5"/>
  <c r="AH53" i="5"/>
  <c r="AG53" i="5"/>
  <c r="AF53" i="5"/>
  <c r="AE53" i="5"/>
  <c r="AD53" i="5"/>
  <c r="AC53" i="5"/>
  <c r="AB53" i="5"/>
  <c r="AA53" i="5"/>
  <c r="Z53" i="5"/>
  <c r="Y53" i="5"/>
  <c r="X53" i="5"/>
  <c r="W53" i="5"/>
  <c r="V53" i="5"/>
  <c r="U53" i="5"/>
  <c r="T53" i="5"/>
  <c r="S53" i="5"/>
  <c r="R53" i="5"/>
  <c r="Q53" i="5"/>
  <c r="P53" i="5"/>
  <c r="O53" i="5"/>
  <c r="N53" i="5"/>
  <c r="M53" i="5"/>
  <c r="L53" i="5"/>
  <c r="K53" i="5"/>
  <c r="J53" i="5"/>
  <c r="I53" i="5"/>
  <c r="H53" i="5"/>
  <c r="G53" i="5"/>
  <c r="F53" i="5"/>
  <c r="E53" i="5"/>
  <c r="D53" i="5"/>
  <c r="C53" i="5"/>
  <c r="B53" i="5"/>
  <c r="AH52" i="5"/>
  <c r="AG52" i="5"/>
  <c r="AF52" i="5"/>
  <c r="AE52" i="5"/>
  <c r="AD52" i="5"/>
  <c r="AC52" i="5"/>
  <c r="AB52" i="5"/>
  <c r="AA52" i="5"/>
  <c r="Z52" i="5"/>
  <c r="Y52" i="5"/>
  <c r="X52" i="5"/>
  <c r="W52" i="5"/>
  <c r="V52" i="5"/>
  <c r="U52" i="5"/>
  <c r="T52" i="5"/>
  <c r="S52" i="5"/>
  <c r="R52" i="5"/>
  <c r="Q52" i="5"/>
  <c r="P52" i="5"/>
  <c r="O52" i="5"/>
  <c r="N52" i="5"/>
  <c r="M52" i="5"/>
  <c r="L52" i="5"/>
  <c r="K52" i="5"/>
  <c r="J52" i="5"/>
  <c r="I52" i="5"/>
  <c r="H52" i="5"/>
  <c r="G52" i="5"/>
  <c r="F52" i="5"/>
  <c r="E52" i="5"/>
  <c r="D52" i="5"/>
  <c r="C52" i="5"/>
  <c r="B52" i="5"/>
  <c r="AH51" i="5"/>
  <c r="AG51" i="5"/>
  <c r="AF51" i="5"/>
  <c r="AE51" i="5"/>
  <c r="AD51" i="5"/>
  <c r="AC51" i="5"/>
  <c r="AB51" i="5"/>
  <c r="AA51" i="5"/>
  <c r="Z51" i="5"/>
  <c r="Y51" i="5"/>
  <c r="X51" i="5"/>
  <c r="W51" i="5"/>
  <c r="V51" i="5"/>
  <c r="U51" i="5"/>
  <c r="T51" i="5"/>
  <c r="S51" i="5"/>
  <c r="R51" i="5"/>
  <c r="Q51" i="5"/>
  <c r="P51" i="5"/>
  <c r="O51" i="5"/>
  <c r="N51" i="5"/>
  <c r="M51" i="5"/>
  <c r="L51" i="5"/>
  <c r="K51" i="5"/>
  <c r="J51" i="5"/>
  <c r="I51" i="5"/>
  <c r="H51" i="5"/>
  <c r="G51" i="5"/>
  <c r="F51" i="5"/>
  <c r="E51" i="5"/>
  <c r="D51" i="5"/>
  <c r="C51" i="5"/>
  <c r="B51" i="5"/>
  <c r="AH50" i="5"/>
  <c r="AG50" i="5"/>
  <c r="AF50" i="5"/>
  <c r="AE50" i="5"/>
  <c r="AD50" i="5"/>
  <c r="AC50" i="5"/>
  <c r="AB50" i="5"/>
  <c r="AA50" i="5"/>
  <c r="Z50" i="5"/>
  <c r="Y50" i="5"/>
  <c r="X50" i="5"/>
  <c r="W50" i="5"/>
  <c r="V50" i="5"/>
  <c r="U50" i="5"/>
  <c r="T50" i="5"/>
  <c r="S50" i="5"/>
  <c r="R50" i="5"/>
  <c r="Q50" i="5"/>
  <c r="P50" i="5"/>
  <c r="O50" i="5"/>
  <c r="N50" i="5"/>
  <c r="M50" i="5"/>
  <c r="L50" i="5"/>
  <c r="K50" i="5"/>
  <c r="J50" i="5"/>
  <c r="I50" i="5"/>
  <c r="H50" i="5"/>
  <c r="G50" i="5"/>
  <c r="F50" i="5"/>
  <c r="E50" i="5"/>
  <c r="D50" i="5"/>
  <c r="C50" i="5"/>
  <c r="B50" i="5"/>
  <c r="AH49" i="5"/>
  <c r="AG49" i="5"/>
  <c r="AF49" i="5"/>
  <c r="AE49" i="5"/>
  <c r="AD49" i="5"/>
  <c r="AC49" i="5"/>
  <c r="AB49" i="5"/>
  <c r="AA49" i="5"/>
  <c r="Z49" i="5"/>
  <c r="Y49" i="5"/>
  <c r="X49" i="5"/>
  <c r="W49" i="5"/>
  <c r="V49" i="5"/>
  <c r="U49" i="5"/>
  <c r="T49" i="5"/>
  <c r="S49" i="5"/>
  <c r="R49" i="5"/>
  <c r="Q49" i="5"/>
  <c r="P49" i="5"/>
  <c r="O49" i="5"/>
  <c r="N49" i="5"/>
  <c r="M49" i="5"/>
  <c r="L49" i="5"/>
  <c r="K49" i="5"/>
  <c r="J49" i="5"/>
  <c r="I49" i="5"/>
  <c r="H49" i="5"/>
  <c r="G49" i="5"/>
  <c r="F49" i="5"/>
  <c r="E49" i="5"/>
  <c r="D49" i="5"/>
  <c r="C49" i="5"/>
  <c r="B49" i="5"/>
  <c r="AH48" i="5"/>
  <c r="AG48" i="5"/>
  <c r="AF48" i="5"/>
  <c r="AE48" i="5"/>
  <c r="AD48" i="5"/>
  <c r="AC48" i="5"/>
  <c r="AB48" i="5"/>
  <c r="AA48" i="5"/>
  <c r="Z48" i="5"/>
  <c r="Y48" i="5"/>
  <c r="X48" i="5"/>
  <c r="W48" i="5"/>
  <c r="V48" i="5"/>
  <c r="U48" i="5"/>
  <c r="T48" i="5"/>
  <c r="S48" i="5"/>
  <c r="R48" i="5"/>
  <c r="Q48" i="5"/>
  <c r="P48" i="5"/>
  <c r="O48" i="5"/>
  <c r="N48" i="5"/>
  <c r="M48" i="5"/>
  <c r="L48" i="5"/>
  <c r="K48" i="5"/>
  <c r="J48" i="5"/>
  <c r="I48" i="5"/>
  <c r="H48" i="5"/>
  <c r="G48" i="5"/>
  <c r="F48" i="5"/>
  <c r="E48" i="5"/>
  <c r="D48" i="5"/>
  <c r="C48" i="5"/>
  <c r="B48" i="5"/>
  <c r="AH47" i="5"/>
  <c r="AG47" i="5"/>
  <c r="AF47" i="5"/>
  <c r="AE47" i="5"/>
  <c r="AD47" i="5"/>
  <c r="AC47" i="5"/>
  <c r="AB47" i="5"/>
  <c r="AA47" i="5"/>
  <c r="Z47" i="5"/>
  <c r="Y47" i="5"/>
  <c r="X47" i="5"/>
  <c r="W47" i="5"/>
  <c r="V47" i="5"/>
  <c r="U47" i="5"/>
  <c r="T47" i="5"/>
  <c r="S47" i="5"/>
  <c r="R47" i="5"/>
  <c r="Q47" i="5"/>
  <c r="P47" i="5"/>
  <c r="O47" i="5"/>
  <c r="N47" i="5"/>
  <c r="M47" i="5"/>
  <c r="L47" i="5"/>
  <c r="K47" i="5"/>
  <c r="J47" i="5"/>
  <c r="I47" i="5"/>
  <c r="H47" i="5"/>
  <c r="G47" i="5"/>
  <c r="F47" i="5"/>
  <c r="E47" i="5"/>
  <c r="D47" i="5"/>
  <c r="C47" i="5"/>
  <c r="B47" i="5"/>
  <c r="AH46" i="5"/>
  <c r="AG46" i="5"/>
  <c r="AF46" i="5"/>
  <c r="AE46" i="5"/>
  <c r="AD46" i="5"/>
  <c r="AC46" i="5"/>
  <c r="AB46" i="5"/>
  <c r="AA46" i="5"/>
  <c r="Z46" i="5"/>
  <c r="Y46" i="5"/>
  <c r="X46" i="5"/>
  <c r="W46" i="5"/>
  <c r="V46" i="5"/>
  <c r="U46" i="5"/>
  <c r="T46" i="5"/>
  <c r="S46" i="5"/>
  <c r="R46" i="5"/>
  <c r="Q46" i="5"/>
  <c r="P46" i="5"/>
  <c r="O46" i="5"/>
  <c r="N46" i="5"/>
  <c r="M46" i="5"/>
  <c r="L46" i="5"/>
  <c r="K46" i="5"/>
  <c r="J46" i="5"/>
  <c r="I46" i="5"/>
  <c r="H46" i="5"/>
  <c r="G46" i="5"/>
  <c r="F46" i="5"/>
  <c r="E46" i="5"/>
  <c r="D46" i="5"/>
  <c r="C46" i="5"/>
  <c r="B46" i="5"/>
  <c r="AH45" i="5"/>
  <c r="AG45" i="5"/>
  <c r="AF45" i="5"/>
  <c r="AE45" i="5"/>
  <c r="AD45" i="5"/>
  <c r="AC45" i="5"/>
  <c r="AB45" i="5"/>
  <c r="AA45" i="5"/>
  <c r="Z45" i="5"/>
  <c r="Y45" i="5"/>
  <c r="X45" i="5"/>
  <c r="W45" i="5"/>
  <c r="V45" i="5"/>
  <c r="U45" i="5"/>
  <c r="T45" i="5"/>
  <c r="S45" i="5"/>
  <c r="R45" i="5"/>
  <c r="Q45" i="5"/>
  <c r="P45" i="5"/>
  <c r="O45" i="5"/>
  <c r="N45" i="5"/>
  <c r="M45" i="5"/>
  <c r="L45" i="5"/>
  <c r="K45" i="5"/>
  <c r="J45" i="5"/>
  <c r="I45" i="5"/>
  <c r="H45" i="5"/>
  <c r="G45" i="5"/>
  <c r="F45" i="5"/>
  <c r="E45" i="5"/>
  <c r="D45" i="5"/>
  <c r="C45" i="5"/>
  <c r="B45" i="5"/>
  <c r="AH44" i="5"/>
  <c r="AG44" i="5"/>
  <c r="AF44" i="5"/>
  <c r="AE44" i="5"/>
  <c r="AD44" i="5"/>
  <c r="AC44" i="5"/>
  <c r="AB44" i="5"/>
  <c r="AA44" i="5"/>
  <c r="Z44" i="5"/>
  <c r="Y44" i="5"/>
  <c r="X44" i="5"/>
  <c r="W44" i="5"/>
  <c r="V44" i="5"/>
  <c r="U44" i="5"/>
  <c r="T44" i="5"/>
  <c r="S44" i="5"/>
  <c r="R44" i="5"/>
  <c r="Q44" i="5"/>
  <c r="P44" i="5"/>
  <c r="O44" i="5"/>
  <c r="N44" i="5"/>
  <c r="M44" i="5"/>
  <c r="L44" i="5"/>
  <c r="K44" i="5"/>
  <c r="J44" i="5"/>
  <c r="I44" i="5"/>
  <c r="H44" i="5"/>
  <c r="G44" i="5"/>
  <c r="F44" i="5"/>
  <c r="E44" i="5"/>
  <c r="D44" i="5"/>
  <c r="C44" i="5"/>
  <c r="B44" i="5"/>
  <c r="AH43" i="5"/>
  <c r="AG43" i="5"/>
  <c r="AF43" i="5"/>
  <c r="AE43" i="5"/>
  <c r="AD43" i="5"/>
  <c r="AC43" i="5"/>
  <c r="AB43" i="5"/>
  <c r="AA43" i="5"/>
  <c r="Z43" i="5"/>
  <c r="Y43" i="5"/>
  <c r="X43" i="5"/>
  <c r="W43" i="5"/>
  <c r="V43" i="5"/>
  <c r="U43" i="5"/>
  <c r="T43" i="5"/>
  <c r="S43" i="5"/>
  <c r="R43" i="5"/>
  <c r="Q43" i="5"/>
  <c r="P43" i="5"/>
  <c r="O43" i="5"/>
  <c r="N43" i="5"/>
  <c r="M43" i="5"/>
  <c r="L43" i="5"/>
  <c r="K43" i="5"/>
  <c r="J43" i="5"/>
  <c r="I43" i="5"/>
  <c r="H43" i="5"/>
  <c r="G43" i="5"/>
  <c r="F43" i="5"/>
  <c r="E43" i="5"/>
  <c r="D43" i="5"/>
  <c r="C43" i="5"/>
  <c r="B43" i="5"/>
  <c r="AH42" i="5"/>
  <c r="AG42" i="5"/>
  <c r="AF42" i="5"/>
  <c r="AE42" i="5"/>
  <c r="AD42" i="5"/>
  <c r="AC42" i="5"/>
  <c r="AB42" i="5"/>
  <c r="AA42" i="5"/>
  <c r="Z42" i="5"/>
  <c r="Y42" i="5"/>
  <c r="X42" i="5"/>
  <c r="W42" i="5"/>
  <c r="V42" i="5"/>
  <c r="U42" i="5"/>
  <c r="T42" i="5"/>
  <c r="S42" i="5"/>
  <c r="R42" i="5"/>
  <c r="Q42" i="5"/>
  <c r="P42" i="5"/>
  <c r="O42" i="5"/>
  <c r="N42" i="5"/>
  <c r="M42" i="5"/>
  <c r="L42" i="5"/>
  <c r="K42" i="5"/>
  <c r="J42" i="5"/>
  <c r="I42" i="5"/>
  <c r="H42" i="5"/>
  <c r="G42" i="5"/>
  <c r="F42" i="5"/>
  <c r="E42" i="5"/>
  <c r="D42" i="5"/>
  <c r="C42" i="5"/>
  <c r="B42" i="5"/>
  <c r="AH41" i="5"/>
  <c r="AG41" i="5"/>
  <c r="AF41" i="5"/>
  <c r="AE41" i="5"/>
  <c r="AD41" i="5"/>
  <c r="AC41" i="5"/>
  <c r="AB41" i="5"/>
  <c r="AA41" i="5"/>
  <c r="Z41" i="5"/>
  <c r="Y41" i="5"/>
  <c r="X41" i="5"/>
  <c r="W41" i="5"/>
  <c r="V41" i="5"/>
  <c r="U41" i="5"/>
  <c r="T41" i="5"/>
  <c r="S41" i="5"/>
  <c r="R41" i="5"/>
  <c r="Q41" i="5"/>
  <c r="P41" i="5"/>
  <c r="O41" i="5"/>
  <c r="N41" i="5"/>
  <c r="M41" i="5"/>
  <c r="L41" i="5"/>
  <c r="K41" i="5"/>
  <c r="J41" i="5"/>
  <c r="I41" i="5"/>
  <c r="H41" i="5"/>
  <c r="G41" i="5"/>
  <c r="F41" i="5"/>
  <c r="E41" i="5"/>
  <c r="D41" i="5"/>
  <c r="C41" i="5"/>
  <c r="B41" i="5"/>
  <c r="AH40" i="5"/>
  <c r="AG40" i="5"/>
  <c r="AF40" i="5"/>
  <c r="AE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M40" i="5"/>
  <c r="L40" i="5"/>
  <c r="K40" i="5"/>
  <c r="J40" i="5"/>
  <c r="I40" i="5"/>
  <c r="H40" i="5"/>
  <c r="G40" i="5"/>
  <c r="F40" i="5"/>
  <c r="E40" i="5"/>
  <c r="D40" i="5"/>
  <c r="C40" i="5"/>
  <c r="B40" i="5"/>
  <c r="AH39" i="5"/>
  <c r="AG39" i="5"/>
  <c r="AF39" i="5"/>
  <c r="AE39" i="5"/>
  <c r="AD39" i="5"/>
  <c r="AC39" i="5"/>
  <c r="AB39" i="5"/>
  <c r="AA39" i="5"/>
  <c r="Z39" i="5"/>
  <c r="Y39" i="5"/>
  <c r="X39" i="5"/>
  <c r="W39" i="5"/>
  <c r="V39" i="5"/>
  <c r="U39" i="5"/>
  <c r="T39" i="5"/>
  <c r="S39" i="5"/>
  <c r="R39" i="5"/>
  <c r="Q39" i="5"/>
  <c r="P39" i="5"/>
  <c r="O39" i="5"/>
  <c r="N39" i="5"/>
  <c r="M39" i="5"/>
  <c r="L39" i="5"/>
  <c r="K39" i="5"/>
  <c r="J39" i="5"/>
  <c r="I39" i="5"/>
  <c r="H39" i="5"/>
  <c r="G39" i="5"/>
  <c r="F39" i="5"/>
  <c r="E39" i="5"/>
  <c r="D39" i="5"/>
  <c r="C39" i="5"/>
  <c r="B39" i="5"/>
  <c r="AH38" i="5"/>
  <c r="AG38" i="5"/>
  <c r="AF38" i="5"/>
  <c r="AE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M38" i="5"/>
  <c r="L38" i="5"/>
  <c r="K38" i="5"/>
  <c r="J38" i="5"/>
  <c r="I38" i="5"/>
  <c r="H38" i="5"/>
  <c r="G38" i="5"/>
  <c r="F38" i="5"/>
  <c r="E38" i="5"/>
  <c r="D38" i="5"/>
  <c r="C38" i="5"/>
  <c r="B38" i="5"/>
  <c r="AH37" i="5"/>
  <c r="AG37" i="5"/>
  <c r="AF37" i="5"/>
  <c r="AE37" i="5"/>
  <c r="AD37" i="5"/>
  <c r="AC37" i="5"/>
  <c r="AB37" i="5"/>
  <c r="AA37" i="5"/>
  <c r="Z37" i="5"/>
  <c r="Y37" i="5"/>
  <c r="X37" i="5"/>
  <c r="W37" i="5"/>
  <c r="V37" i="5"/>
  <c r="U37" i="5"/>
  <c r="T37" i="5"/>
  <c r="S37" i="5"/>
  <c r="R37" i="5"/>
  <c r="Q37" i="5"/>
  <c r="P37" i="5"/>
  <c r="O37" i="5"/>
  <c r="N37" i="5"/>
  <c r="M37" i="5"/>
  <c r="L37" i="5"/>
  <c r="K37" i="5"/>
  <c r="J37" i="5"/>
  <c r="I37" i="5"/>
  <c r="H37" i="5"/>
  <c r="G37" i="5"/>
  <c r="F37" i="5"/>
  <c r="E37" i="5"/>
  <c r="D37" i="5"/>
  <c r="C37" i="5"/>
  <c r="B37" i="5"/>
  <c r="AH36" i="5"/>
  <c r="AG36" i="5"/>
  <c r="AF36" i="5"/>
  <c r="AE36" i="5"/>
  <c r="AD36" i="5"/>
  <c r="AC36" i="5"/>
  <c r="AB36" i="5"/>
  <c r="AA36" i="5"/>
  <c r="Z36" i="5"/>
  <c r="Y36" i="5"/>
  <c r="X36" i="5"/>
  <c r="W36" i="5"/>
  <c r="V36" i="5"/>
  <c r="U36" i="5"/>
  <c r="T36" i="5"/>
  <c r="S36" i="5"/>
  <c r="R36" i="5"/>
  <c r="Q36" i="5"/>
  <c r="P36" i="5"/>
  <c r="O36" i="5"/>
  <c r="N36" i="5"/>
  <c r="M36" i="5"/>
  <c r="L36" i="5"/>
  <c r="K36" i="5"/>
  <c r="J36" i="5"/>
  <c r="I36" i="5"/>
  <c r="H36" i="5"/>
  <c r="G36" i="5"/>
  <c r="F36" i="5"/>
  <c r="E36" i="5"/>
  <c r="D36" i="5"/>
  <c r="C36" i="5"/>
  <c r="B36" i="5"/>
  <c r="AH35" i="5"/>
  <c r="AG35" i="5"/>
  <c r="AF35" i="5"/>
  <c r="AE35" i="5"/>
  <c r="AD35" i="5"/>
  <c r="AC35" i="5"/>
  <c r="AB35" i="5"/>
  <c r="AA35" i="5"/>
  <c r="Z35" i="5"/>
  <c r="Y35" i="5"/>
  <c r="X35" i="5"/>
  <c r="W35" i="5"/>
  <c r="V35" i="5"/>
  <c r="U35" i="5"/>
  <c r="T35" i="5"/>
  <c r="S35" i="5"/>
  <c r="R35" i="5"/>
  <c r="Q35" i="5"/>
  <c r="P35" i="5"/>
  <c r="O35" i="5"/>
  <c r="N35" i="5"/>
  <c r="M35" i="5"/>
  <c r="L35" i="5"/>
  <c r="K35" i="5"/>
  <c r="J35" i="5"/>
  <c r="I35" i="5"/>
  <c r="H35" i="5"/>
  <c r="G35" i="5"/>
  <c r="F35" i="5"/>
  <c r="E35" i="5"/>
  <c r="D35" i="5"/>
  <c r="C35" i="5"/>
  <c r="B35" i="5"/>
  <c r="AH34" i="5"/>
  <c r="AG34" i="5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M34" i="5"/>
  <c r="L34" i="5"/>
  <c r="K34" i="5"/>
  <c r="J34" i="5"/>
  <c r="I34" i="5"/>
  <c r="H34" i="5"/>
  <c r="G34" i="5"/>
  <c r="F34" i="5"/>
  <c r="E34" i="5"/>
  <c r="D34" i="5"/>
  <c r="C34" i="5"/>
  <c r="B34" i="5"/>
  <c r="AH33" i="5"/>
  <c r="AG33" i="5"/>
  <c r="AF33" i="5"/>
  <c r="AE33" i="5"/>
  <c r="AD33" i="5"/>
  <c r="AC33" i="5"/>
  <c r="AB33" i="5"/>
  <c r="AA33" i="5"/>
  <c r="Z33" i="5"/>
  <c r="Y33" i="5"/>
  <c r="X33" i="5"/>
  <c r="W33" i="5"/>
  <c r="V33" i="5"/>
  <c r="U33" i="5"/>
  <c r="T33" i="5"/>
  <c r="S33" i="5"/>
  <c r="R33" i="5"/>
  <c r="Q33" i="5"/>
  <c r="P33" i="5"/>
  <c r="O33" i="5"/>
  <c r="N33" i="5"/>
  <c r="M33" i="5"/>
  <c r="L33" i="5"/>
  <c r="K33" i="5"/>
  <c r="J33" i="5"/>
  <c r="I33" i="5"/>
  <c r="H33" i="5"/>
  <c r="G33" i="5"/>
  <c r="F33" i="5"/>
  <c r="E33" i="5"/>
  <c r="D33" i="5"/>
  <c r="C33" i="5"/>
  <c r="B33" i="5"/>
  <c r="AH32" i="5"/>
  <c r="AG32" i="5"/>
  <c r="AF32" i="5"/>
  <c r="AE32" i="5"/>
  <c r="AD32" i="5"/>
  <c r="AC32" i="5"/>
  <c r="AB32" i="5"/>
  <c r="AA32" i="5"/>
  <c r="Z32" i="5"/>
  <c r="Y32" i="5"/>
  <c r="X32" i="5"/>
  <c r="W32" i="5"/>
  <c r="V32" i="5"/>
  <c r="U32" i="5"/>
  <c r="T32" i="5"/>
  <c r="S32" i="5"/>
  <c r="R32" i="5"/>
  <c r="Q32" i="5"/>
  <c r="P32" i="5"/>
  <c r="O32" i="5"/>
  <c r="N32" i="5"/>
  <c r="M32" i="5"/>
  <c r="L32" i="5"/>
  <c r="K32" i="5"/>
  <c r="J32" i="5"/>
  <c r="I32" i="5"/>
  <c r="H32" i="5"/>
  <c r="G32" i="5"/>
  <c r="F32" i="5"/>
  <c r="E32" i="5"/>
  <c r="D32" i="5"/>
  <c r="C32" i="5"/>
  <c r="B32" i="5"/>
  <c r="AH31" i="5"/>
  <c r="AG31" i="5"/>
  <c r="AF31" i="5"/>
  <c r="AE31" i="5"/>
  <c r="AD31" i="5"/>
  <c r="AC31" i="5"/>
  <c r="AB31" i="5"/>
  <c r="AA31" i="5"/>
  <c r="Z31" i="5"/>
  <c r="Y31" i="5"/>
  <c r="X31" i="5"/>
  <c r="W31" i="5"/>
  <c r="V31" i="5"/>
  <c r="U31" i="5"/>
  <c r="T31" i="5"/>
  <c r="S31" i="5"/>
  <c r="R31" i="5"/>
  <c r="Q31" i="5"/>
  <c r="P31" i="5"/>
  <c r="O31" i="5"/>
  <c r="N31" i="5"/>
  <c r="M31" i="5"/>
  <c r="L31" i="5"/>
  <c r="K31" i="5"/>
  <c r="J31" i="5"/>
  <c r="I31" i="5"/>
  <c r="H31" i="5"/>
  <c r="G31" i="5"/>
  <c r="F31" i="5"/>
  <c r="E31" i="5"/>
  <c r="D31" i="5"/>
  <c r="C31" i="5"/>
  <c r="B31" i="5"/>
  <c r="AH30" i="5"/>
  <c r="AG30" i="5"/>
  <c r="AF30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M30" i="5"/>
  <c r="L30" i="5"/>
  <c r="J30" i="5"/>
  <c r="I30" i="5"/>
  <c r="H30" i="5"/>
  <c r="G30" i="5"/>
  <c r="F30" i="5"/>
  <c r="E30" i="5"/>
  <c r="D30" i="5"/>
  <c r="C30" i="5"/>
  <c r="B30" i="5"/>
  <c r="AH29" i="5"/>
  <c r="AG29" i="5"/>
  <c r="AF29" i="5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M29" i="5"/>
  <c r="L29" i="5"/>
  <c r="K29" i="5"/>
  <c r="J29" i="5"/>
  <c r="I29" i="5"/>
  <c r="H29" i="5"/>
  <c r="G29" i="5"/>
  <c r="F29" i="5"/>
  <c r="E29" i="5"/>
  <c r="D29" i="5"/>
  <c r="C29" i="5"/>
  <c r="B29" i="5"/>
  <c r="AH28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N28" i="5"/>
  <c r="M28" i="5"/>
  <c r="L28" i="5"/>
  <c r="K28" i="5"/>
  <c r="J28" i="5"/>
  <c r="I28" i="5"/>
  <c r="H28" i="5"/>
  <c r="G28" i="5"/>
  <c r="F28" i="5"/>
  <c r="E28" i="5"/>
  <c r="D28" i="5"/>
  <c r="C28" i="5"/>
  <c r="B28" i="5"/>
  <c r="AH27" i="5"/>
  <c r="AG27" i="5"/>
  <c r="AF27" i="5"/>
  <c r="AE27" i="5"/>
  <c r="AD27" i="5"/>
  <c r="AC27" i="5"/>
  <c r="AB27" i="5"/>
  <c r="AA27" i="5"/>
  <c r="Z27" i="5"/>
  <c r="Y27" i="5"/>
  <c r="X27" i="5"/>
  <c r="W27" i="5"/>
  <c r="V27" i="5"/>
  <c r="U27" i="5"/>
  <c r="T27" i="5"/>
  <c r="S27" i="5"/>
  <c r="R27" i="5"/>
  <c r="Q27" i="5"/>
  <c r="P27" i="5"/>
  <c r="O27" i="5"/>
  <c r="N27" i="5"/>
  <c r="M27" i="5"/>
  <c r="L27" i="5"/>
  <c r="K27" i="5"/>
  <c r="J27" i="5"/>
  <c r="I27" i="5"/>
  <c r="H27" i="5"/>
  <c r="G27" i="5"/>
  <c r="F27" i="5"/>
  <c r="E27" i="5"/>
  <c r="D27" i="5"/>
  <c r="C27" i="5"/>
  <c r="B27" i="5"/>
  <c r="AH26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L26" i="5"/>
  <c r="K26" i="5"/>
  <c r="J26" i="5"/>
  <c r="I26" i="5"/>
  <c r="H26" i="5"/>
  <c r="G26" i="5"/>
  <c r="F26" i="5"/>
  <c r="E26" i="5"/>
  <c r="D26" i="5"/>
  <c r="C26" i="5"/>
  <c r="B26" i="5"/>
  <c r="AH25" i="5"/>
  <c r="AG25" i="5"/>
  <c r="AF25" i="5"/>
  <c r="AE25" i="5"/>
  <c r="AD25" i="5"/>
  <c r="AC25" i="5"/>
  <c r="AB25" i="5"/>
  <c r="AA25" i="5"/>
  <c r="Z25" i="5"/>
  <c r="Y25" i="5"/>
  <c r="X25" i="5"/>
  <c r="W25" i="5"/>
  <c r="V25" i="5"/>
  <c r="U25" i="5"/>
  <c r="T25" i="5"/>
  <c r="S25" i="5"/>
  <c r="R25" i="5"/>
  <c r="Q25" i="5"/>
  <c r="P25" i="5"/>
  <c r="O25" i="5"/>
  <c r="N25" i="5"/>
  <c r="M25" i="5"/>
  <c r="L25" i="5"/>
  <c r="K25" i="5"/>
  <c r="J25" i="5"/>
  <c r="I25" i="5"/>
  <c r="H25" i="5"/>
  <c r="G25" i="5"/>
  <c r="F25" i="5"/>
  <c r="E25" i="5"/>
  <c r="D25" i="5"/>
  <c r="C25" i="5"/>
  <c r="B25" i="5"/>
  <c r="AH24" i="5"/>
  <c r="AG24" i="5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S24" i="5"/>
  <c r="R24" i="5"/>
  <c r="Q24" i="5"/>
  <c r="P24" i="5"/>
  <c r="O24" i="5"/>
  <c r="N24" i="5"/>
  <c r="M24" i="5"/>
  <c r="L24" i="5"/>
  <c r="K24" i="5"/>
  <c r="J24" i="5"/>
  <c r="I24" i="5"/>
  <c r="H24" i="5"/>
  <c r="G24" i="5"/>
  <c r="F24" i="5"/>
  <c r="E24" i="5"/>
  <c r="D24" i="5"/>
  <c r="C24" i="5"/>
  <c r="B24" i="5"/>
  <c r="AH23" i="5"/>
  <c r="AG23" i="5"/>
  <c r="AF23" i="5"/>
  <c r="AE23" i="5"/>
  <c r="AD23" i="5"/>
  <c r="AC23" i="5"/>
  <c r="AB23" i="5"/>
  <c r="AA23" i="5"/>
  <c r="Z23" i="5"/>
  <c r="Y23" i="5"/>
  <c r="X23" i="5"/>
  <c r="W23" i="5"/>
  <c r="V23" i="5"/>
  <c r="U23" i="5"/>
  <c r="T23" i="5"/>
  <c r="S23" i="5"/>
  <c r="R23" i="5"/>
  <c r="Q23" i="5"/>
  <c r="P23" i="5"/>
  <c r="O23" i="5"/>
  <c r="N23" i="5"/>
  <c r="M23" i="5"/>
  <c r="L23" i="5"/>
  <c r="K23" i="5"/>
  <c r="J23" i="5"/>
  <c r="I23" i="5"/>
  <c r="H23" i="5"/>
  <c r="G23" i="5"/>
  <c r="F23" i="5"/>
  <c r="E23" i="5"/>
  <c r="D23" i="5"/>
  <c r="C23" i="5"/>
  <c r="B23" i="5"/>
  <c r="AH22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S22" i="5"/>
  <c r="R22" i="5"/>
  <c r="Q22" i="5"/>
  <c r="P22" i="5"/>
  <c r="O22" i="5"/>
  <c r="N22" i="5"/>
  <c r="M22" i="5"/>
  <c r="L22" i="5"/>
  <c r="K22" i="5"/>
  <c r="J22" i="5"/>
  <c r="I22" i="5"/>
  <c r="H22" i="5"/>
  <c r="G22" i="5"/>
  <c r="F22" i="5"/>
  <c r="E22" i="5"/>
  <c r="D22" i="5"/>
  <c r="C22" i="5"/>
  <c r="B22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S21" i="5"/>
  <c r="R21" i="5"/>
  <c r="Q21" i="5"/>
  <c r="P21" i="5"/>
  <c r="O21" i="5"/>
  <c r="N21" i="5"/>
  <c r="M21" i="5"/>
  <c r="L21" i="5"/>
  <c r="K21" i="5"/>
  <c r="J21" i="5"/>
  <c r="I21" i="5"/>
  <c r="H21" i="5"/>
  <c r="G21" i="5"/>
  <c r="F21" i="5"/>
  <c r="E21" i="5"/>
  <c r="D21" i="5"/>
  <c r="C21" i="5"/>
  <c r="B21" i="5"/>
  <c r="AH20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N20" i="5"/>
  <c r="M20" i="5"/>
  <c r="L20" i="5"/>
  <c r="K20" i="5"/>
  <c r="J20" i="5"/>
  <c r="I20" i="5"/>
  <c r="H20" i="5"/>
  <c r="G20" i="5"/>
  <c r="F20" i="5"/>
  <c r="E20" i="5"/>
  <c r="D20" i="5"/>
  <c r="C20" i="5"/>
  <c r="B20" i="5"/>
  <c r="AH19" i="5"/>
  <c r="AG19" i="5"/>
  <c r="AF19" i="5"/>
  <c r="AE19" i="5"/>
  <c r="AD19" i="5"/>
  <c r="AC19" i="5"/>
  <c r="AB19" i="5"/>
  <c r="AA19" i="5"/>
  <c r="Z19" i="5"/>
  <c r="Y19" i="5"/>
  <c r="X19" i="5"/>
  <c r="W19" i="5"/>
  <c r="V19" i="5"/>
  <c r="U19" i="5"/>
  <c r="T19" i="5"/>
  <c r="S19" i="5"/>
  <c r="R19" i="5"/>
  <c r="Q19" i="5"/>
  <c r="P19" i="5"/>
  <c r="O19" i="5"/>
  <c r="N19" i="5"/>
  <c r="M19" i="5"/>
  <c r="L19" i="5"/>
  <c r="K19" i="5"/>
  <c r="J19" i="5"/>
  <c r="I19" i="5"/>
  <c r="H19" i="5"/>
  <c r="G19" i="5"/>
  <c r="F19" i="5"/>
  <c r="E19" i="5"/>
  <c r="D19" i="5"/>
  <c r="C19" i="5"/>
  <c r="B19" i="5"/>
  <c r="AH18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N18" i="5"/>
  <c r="M18" i="5"/>
  <c r="L18" i="5"/>
  <c r="K18" i="5"/>
  <c r="J18" i="5"/>
  <c r="I18" i="5"/>
  <c r="H18" i="5"/>
  <c r="G18" i="5"/>
  <c r="F18" i="5"/>
  <c r="E18" i="5"/>
  <c r="D18" i="5"/>
  <c r="C18" i="5"/>
  <c r="B18" i="5"/>
  <c r="AH17" i="5"/>
  <c r="AG17" i="5"/>
  <c r="AF17" i="5"/>
  <c r="AE17" i="5"/>
  <c r="AD17" i="5"/>
  <c r="AC17" i="5"/>
  <c r="AB17" i="5"/>
  <c r="AA17" i="5"/>
  <c r="Z17" i="5"/>
  <c r="Y17" i="5"/>
  <c r="X17" i="5"/>
  <c r="W17" i="5"/>
  <c r="V17" i="5"/>
  <c r="U17" i="5"/>
  <c r="T17" i="5"/>
  <c r="S17" i="5"/>
  <c r="R17" i="5"/>
  <c r="Q17" i="5"/>
  <c r="P17" i="5"/>
  <c r="O17" i="5"/>
  <c r="N17" i="5"/>
  <c r="M17" i="5"/>
  <c r="L17" i="5"/>
  <c r="K17" i="5"/>
  <c r="J17" i="5"/>
  <c r="I17" i="5"/>
  <c r="H17" i="5"/>
  <c r="G17" i="5"/>
  <c r="F17" i="5"/>
  <c r="E17" i="5"/>
  <c r="D17" i="5"/>
  <c r="C17" i="5"/>
  <c r="B17" i="5"/>
  <c r="AH16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P16" i="5"/>
  <c r="O16" i="5"/>
  <c r="N16" i="5"/>
  <c r="M16" i="5"/>
  <c r="L16" i="5"/>
  <c r="K16" i="5"/>
  <c r="J16" i="5"/>
  <c r="I16" i="5"/>
  <c r="H16" i="5"/>
  <c r="G16" i="5"/>
  <c r="F16" i="5"/>
  <c r="E16" i="5"/>
  <c r="D16" i="5"/>
  <c r="C16" i="5"/>
  <c r="B16" i="5"/>
  <c r="AH15" i="5"/>
  <c r="AG15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S15" i="5"/>
  <c r="R15" i="5"/>
  <c r="Q15" i="5"/>
  <c r="P15" i="5"/>
  <c r="O15" i="5"/>
  <c r="N15" i="5"/>
  <c r="M15" i="5"/>
  <c r="L15" i="5"/>
  <c r="K15" i="5"/>
  <c r="J15" i="5"/>
  <c r="I15" i="5"/>
  <c r="H15" i="5"/>
  <c r="G15" i="5"/>
  <c r="F15" i="5"/>
  <c r="E15" i="5"/>
  <c r="D15" i="5"/>
  <c r="C15" i="5"/>
  <c r="B15" i="5"/>
  <c r="AH14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B14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N13" i="5"/>
  <c r="M13" i="5"/>
  <c r="L13" i="5"/>
  <c r="K13" i="5"/>
  <c r="J13" i="5"/>
  <c r="I13" i="5"/>
  <c r="H13" i="5"/>
  <c r="G13" i="5"/>
  <c r="F13" i="5"/>
  <c r="E13" i="5"/>
  <c r="D13" i="5"/>
  <c r="C13" i="5"/>
  <c r="B13" i="5"/>
  <c r="AH12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H12" i="5"/>
  <c r="G12" i="5"/>
  <c r="F12" i="5"/>
  <c r="E12" i="5"/>
  <c r="D12" i="5"/>
  <c r="C12" i="5"/>
  <c r="B12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H11" i="5"/>
  <c r="G11" i="5"/>
  <c r="F11" i="5"/>
  <c r="E11" i="5"/>
  <c r="D11" i="5"/>
  <c r="C11" i="5"/>
  <c r="B11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C10" i="5"/>
  <c r="B10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I9" i="5"/>
  <c r="H9" i="5"/>
  <c r="G9" i="5"/>
  <c r="F9" i="5"/>
  <c r="E9" i="5"/>
  <c r="D9" i="5"/>
  <c r="C9" i="5"/>
  <c r="B9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C8" i="5"/>
  <c r="B8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I7" i="5"/>
  <c r="H7" i="5"/>
  <c r="G7" i="5"/>
  <c r="F7" i="5"/>
  <c r="E7" i="5"/>
  <c r="D7" i="5"/>
  <c r="C7" i="5"/>
  <c r="B7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C6" i="5"/>
  <c r="B6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F5" i="5"/>
  <c r="E5" i="5"/>
  <c r="D5" i="5"/>
  <c r="C5" i="5"/>
  <c r="B5" i="5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4" i="5"/>
  <c r="AH3" i="5"/>
  <c r="AG3" i="5"/>
  <c r="AF3" i="5"/>
  <c r="AE3" i="5"/>
  <c r="AD3" i="5"/>
  <c r="AC3" i="5"/>
  <c r="AB3" i="5"/>
  <c r="AA3" i="5"/>
  <c r="Z3" i="5"/>
  <c r="Y3" i="5"/>
  <c r="X3" i="5"/>
  <c r="W3" i="5"/>
  <c r="V3" i="5"/>
  <c r="U3" i="5"/>
  <c r="T3" i="5"/>
  <c r="S3" i="5"/>
  <c r="R3" i="5"/>
  <c r="Q3" i="5"/>
  <c r="P3" i="5"/>
  <c r="O3" i="5"/>
  <c r="N3" i="5"/>
  <c r="M3" i="5"/>
  <c r="L3" i="5"/>
  <c r="K3" i="5"/>
  <c r="J3" i="5"/>
  <c r="I3" i="5"/>
  <c r="H3" i="5"/>
  <c r="G3" i="5"/>
  <c r="F3" i="5"/>
  <c r="E3" i="5"/>
  <c r="D3" i="5"/>
  <c r="C3" i="5"/>
  <c r="B3" i="5"/>
  <c r="K144" i="4"/>
  <c r="J144" i="4"/>
  <c r="I144" i="4"/>
  <c r="H144" i="4"/>
  <c r="I143" i="4"/>
  <c r="K143" i="4"/>
  <c r="J143" i="4"/>
  <c r="H143" i="4"/>
  <c r="I142" i="4"/>
  <c r="K142" i="4"/>
  <c r="J142" i="4"/>
  <c r="H142" i="4"/>
  <c r="K141" i="4"/>
  <c r="J141" i="4"/>
  <c r="H141" i="4"/>
  <c r="K140" i="4"/>
  <c r="J140" i="4"/>
  <c r="I140" i="4"/>
  <c r="G140" i="4"/>
  <c r="H140" i="4"/>
  <c r="I139" i="4"/>
  <c r="K139" i="4"/>
  <c r="J139" i="4"/>
  <c r="H139" i="4"/>
  <c r="I138" i="4"/>
  <c r="K138" i="4"/>
  <c r="J138" i="4"/>
  <c r="H138" i="4"/>
  <c r="K137" i="4"/>
  <c r="J137" i="4"/>
  <c r="H137" i="4"/>
  <c r="K136" i="4"/>
  <c r="J136" i="4"/>
  <c r="I136" i="4"/>
  <c r="G136" i="4"/>
  <c r="H136" i="4"/>
  <c r="I135" i="4"/>
  <c r="K135" i="4"/>
  <c r="G135" i="4"/>
  <c r="J135" i="4"/>
  <c r="H135" i="4"/>
  <c r="I134" i="4"/>
  <c r="K134" i="4"/>
  <c r="G134" i="4"/>
  <c r="J134" i="4"/>
  <c r="H134" i="4"/>
  <c r="I133" i="4"/>
  <c r="K133" i="4"/>
  <c r="G133" i="4"/>
  <c r="J133" i="4"/>
  <c r="H133" i="4"/>
  <c r="K132" i="4"/>
  <c r="J132" i="4"/>
  <c r="I132" i="4"/>
  <c r="G132" i="4"/>
  <c r="H132" i="4"/>
  <c r="I131" i="4"/>
  <c r="K131" i="4"/>
  <c r="G131" i="4"/>
  <c r="J131" i="4"/>
  <c r="H131" i="4"/>
  <c r="I130" i="4"/>
  <c r="K130" i="4"/>
  <c r="G130" i="4"/>
  <c r="J130" i="4"/>
  <c r="H130" i="4"/>
  <c r="K129" i="4"/>
  <c r="J129" i="4"/>
  <c r="H129" i="4"/>
  <c r="K128" i="4"/>
  <c r="J128" i="4"/>
  <c r="I128" i="4"/>
  <c r="H128" i="4"/>
  <c r="I127" i="4"/>
  <c r="K127" i="4"/>
  <c r="J127" i="4"/>
  <c r="H127" i="4"/>
  <c r="I126" i="4"/>
  <c r="K126" i="4"/>
  <c r="J126" i="4"/>
  <c r="H126" i="4"/>
  <c r="K125" i="4"/>
  <c r="J125" i="4"/>
  <c r="H125" i="4"/>
  <c r="K124" i="4"/>
  <c r="J124" i="4"/>
  <c r="I124" i="4"/>
  <c r="H124" i="4"/>
  <c r="I123" i="4"/>
  <c r="K123" i="4"/>
  <c r="J123" i="4"/>
  <c r="H123" i="4"/>
  <c r="I122" i="4"/>
  <c r="K122" i="4"/>
  <c r="J122" i="4"/>
  <c r="H122" i="4"/>
  <c r="K121" i="4"/>
  <c r="J121" i="4"/>
  <c r="H121" i="4"/>
  <c r="K120" i="4"/>
  <c r="J120" i="4"/>
  <c r="I120" i="4"/>
  <c r="G120" i="4"/>
  <c r="H120" i="4"/>
  <c r="I119" i="4"/>
  <c r="K119" i="4"/>
  <c r="J119" i="4"/>
  <c r="H119" i="4"/>
  <c r="I118" i="4"/>
  <c r="K118" i="4"/>
  <c r="J118" i="4"/>
  <c r="H118" i="4"/>
  <c r="K117" i="4"/>
  <c r="J117" i="4"/>
  <c r="H117" i="4"/>
  <c r="K116" i="4"/>
  <c r="J116" i="4"/>
  <c r="I116" i="4"/>
  <c r="G116" i="4"/>
  <c r="H116" i="4"/>
  <c r="I115" i="4"/>
  <c r="K115" i="4"/>
  <c r="G115" i="4"/>
  <c r="J115" i="4"/>
  <c r="H115" i="4"/>
  <c r="I114" i="4"/>
  <c r="K114" i="4"/>
  <c r="G114" i="4"/>
  <c r="J114" i="4"/>
  <c r="H114" i="4"/>
  <c r="I113" i="4"/>
  <c r="K113" i="4"/>
  <c r="G113" i="4"/>
  <c r="J113" i="4"/>
  <c r="H113" i="4"/>
  <c r="K112" i="4"/>
  <c r="J112" i="4"/>
  <c r="I112" i="4"/>
  <c r="G112" i="4"/>
  <c r="H112" i="4"/>
  <c r="I111" i="4"/>
  <c r="K111" i="4"/>
  <c r="G111" i="4"/>
  <c r="J111" i="4"/>
  <c r="H111" i="4"/>
  <c r="I110" i="4"/>
  <c r="K110" i="4"/>
  <c r="G110" i="4"/>
  <c r="J110" i="4"/>
  <c r="H110" i="4"/>
  <c r="K109" i="4"/>
  <c r="J109" i="4"/>
  <c r="H109" i="4"/>
  <c r="K108" i="4"/>
  <c r="J108" i="4"/>
  <c r="I108" i="4"/>
  <c r="H108" i="4"/>
  <c r="I107" i="4"/>
  <c r="K107" i="4"/>
  <c r="J107" i="4"/>
  <c r="H107" i="4"/>
  <c r="I106" i="4"/>
  <c r="K106" i="4"/>
  <c r="J106" i="4"/>
  <c r="H106" i="4"/>
  <c r="K105" i="4"/>
  <c r="J105" i="4"/>
  <c r="H105" i="4"/>
  <c r="K104" i="4"/>
  <c r="J104" i="4"/>
  <c r="I104" i="4"/>
  <c r="H104" i="4"/>
  <c r="I103" i="4"/>
  <c r="K103" i="4"/>
  <c r="J103" i="4"/>
  <c r="H103" i="4"/>
  <c r="I102" i="4"/>
  <c r="K102" i="4"/>
  <c r="J102" i="4"/>
  <c r="H102" i="4"/>
  <c r="K101" i="4"/>
  <c r="J101" i="4"/>
  <c r="H101" i="4"/>
  <c r="K100" i="4"/>
  <c r="J100" i="4"/>
  <c r="I100" i="4"/>
  <c r="G100" i="4"/>
  <c r="H100" i="4"/>
  <c r="I99" i="4"/>
  <c r="K99" i="4"/>
  <c r="J99" i="4"/>
  <c r="H99" i="4"/>
  <c r="I98" i="4"/>
  <c r="K98" i="4"/>
  <c r="J98" i="4"/>
  <c r="H98" i="4"/>
  <c r="K97" i="4"/>
  <c r="J97" i="4"/>
  <c r="H97" i="4"/>
  <c r="K96" i="4"/>
  <c r="J96" i="4"/>
  <c r="I96" i="4"/>
  <c r="G96" i="4"/>
  <c r="H96" i="4"/>
  <c r="I95" i="4"/>
  <c r="K95" i="4"/>
  <c r="G95" i="4"/>
  <c r="J95" i="4"/>
  <c r="H95" i="4"/>
  <c r="I94" i="4"/>
  <c r="K94" i="4"/>
  <c r="G94" i="4"/>
  <c r="J94" i="4"/>
  <c r="H94" i="4"/>
  <c r="I93" i="4"/>
  <c r="K93" i="4"/>
  <c r="G93" i="4"/>
  <c r="J93" i="4"/>
  <c r="H93" i="4"/>
  <c r="K92" i="4"/>
  <c r="J92" i="4"/>
  <c r="I92" i="4"/>
  <c r="G92" i="4"/>
  <c r="H92" i="4"/>
  <c r="I91" i="4"/>
  <c r="K91" i="4"/>
  <c r="G91" i="4"/>
  <c r="J91" i="4"/>
  <c r="H91" i="4"/>
  <c r="I90" i="4"/>
  <c r="K90" i="4"/>
  <c r="G90" i="4"/>
  <c r="J90" i="4"/>
  <c r="H90" i="4"/>
  <c r="K89" i="4"/>
  <c r="J89" i="4"/>
  <c r="H89" i="4"/>
  <c r="K88" i="4"/>
  <c r="J88" i="4"/>
  <c r="I88" i="4"/>
  <c r="H88" i="4"/>
  <c r="I87" i="4"/>
  <c r="K87" i="4"/>
  <c r="J87" i="4"/>
  <c r="H87" i="4"/>
  <c r="I86" i="4"/>
  <c r="K86" i="4"/>
  <c r="J86" i="4"/>
  <c r="H86" i="4"/>
  <c r="K85" i="4"/>
  <c r="J85" i="4"/>
  <c r="H85" i="4"/>
  <c r="K84" i="4"/>
  <c r="J84" i="4"/>
  <c r="I84" i="4"/>
  <c r="H84" i="4"/>
  <c r="I83" i="4"/>
  <c r="K83" i="4"/>
  <c r="J83" i="4"/>
  <c r="H83" i="4"/>
  <c r="I82" i="4"/>
  <c r="K82" i="4"/>
  <c r="J82" i="4"/>
  <c r="H82" i="4"/>
  <c r="I81" i="4"/>
  <c r="K81" i="4"/>
  <c r="J81" i="4"/>
  <c r="H81" i="4"/>
  <c r="K80" i="4"/>
  <c r="J80" i="4"/>
  <c r="I80" i="4"/>
  <c r="H80" i="4"/>
  <c r="I79" i="4"/>
  <c r="K79" i="4"/>
  <c r="J79" i="4"/>
  <c r="H79" i="4"/>
  <c r="I78" i="4"/>
  <c r="K78" i="4"/>
  <c r="J78" i="4"/>
  <c r="H78" i="4"/>
  <c r="K77" i="4"/>
  <c r="J77" i="4"/>
  <c r="H77" i="4"/>
  <c r="K76" i="4"/>
  <c r="J76" i="4"/>
  <c r="I76" i="4"/>
  <c r="G76" i="4"/>
  <c r="H76" i="4"/>
  <c r="I75" i="4"/>
  <c r="K75" i="4"/>
  <c r="J75" i="4"/>
  <c r="H75" i="4"/>
  <c r="I74" i="4"/>
  <c r="K74" i="4"/>
  <c r="J74" i="4"/>
  <c r="H74" i="4"/>
  <c r="K73" i="4"/>
  <c r="J73" i="4"/>
  <c r="H73" i="4"/>
  <c r="K72" i="4"/>
  <c r="J72" i="4"/>
  <c r="I72" i="4"/>
  <c r="G72" i="4"/>
  <c r="H72" i="4"/>
  <c r="I71" i="4"/>
  <c r="K71" i="4"/>
  <c r="G71" i="4"/>
  <c r="J71" i="4"/>
  <c r="H71" i="4"/>
  <c r="I70" i="4"/>
  <c r="K70" i="4"/>
  <c r="G70" i="4"/>
  <c r="J70" i="4"/>
  <c r="H70" i="4"/>
  <c r="K69" i="4"/>
  <c r="J69" i="4"/>
  <c r="H69" i="4"/>
  <c r="K68" i="4"/>
  <c r="J68" i="4"/>
  <c r="I68" i="4"/>
  <c r="H68" i="4"/>
  <c r="I67" i="4"/>
  <c r="K67" i="4"/>
  <c r="J67" i="4"/>
  <c r="H67" i="4"/>
  <c r="I66" i="4"/>
  <c r="K66" i="4"/>
  <c r="J66" i="4"/>
  <c r="H66" i="4"/>
  <c r="I65" i="4"/>
  <c r="K65" i="4"/>
  <c r="J65" i="4"/>
  <c r="H65" i="4"/>
  <c r="K64" i="4"/>
  <c r="J64" i="4"/>
  <c r="I64" i="4"/>
  <c r="H64" i="4"/>
  <c r="I63" i="4"/>
  <c r="K63" i="4"/>
  <c r="J63" i="4"/>
  <c r="H63" i="4"/>
  <c r="I62" i="4"/>
  <c r="K62" i="4"/>
  <c r="J62" i="4"/>
  <c r="H62" i="4"/>
  <c r="K61" i="4"/>
  <c r="J61" i="4"/>
  <c r="H61" i="4"/>
  <c r="K60" i="4"/>
  <c r="J60" i="4"/>
  <c r="I60" i="4"/>
  <c r="H60" i="4"/>
  <c r="I59" i="4"/>
  <c r="K59" i="4"/>
  <c r="J59" i="4"/>
  <c r="H59" i="4"/>
  <c r="I58" i="4"/>
  <c r="K58" i="4"/>
  <c r="J58" i="4"/>
  <c r="H58" i="4"/>
  <c r="K57" i="4"/>
  <c r="J57" i="4"/>
  <c r="H57" i="4"/>
  <c r="K56" i="4"/>
  <c r="J56" i="4"/>
  <c r="I56" i="4"/>
  <c r="G56" i="4"/>
  <c r="H56" i="4"/>
  <c r="I55" i="4"/>
  <c r="K55" i="4"/>
  <c r="J55" i="4"/>
  <c r="H55" i="4"/>
  <c r="I54" i="4"/>
  <c r="K54" i="4"/>
  <c r="J54" i="4"/>
  <c r="H54" i="4"/>
  <c r="K53" i="4"/>
  <c r="J53" i="4"/>
  <c r="H53" i="4"/>
  <c r="K52" i="4"/>
  <c r="J52" i="4"/>
  <c r="I52" i="4"/>
  <c r="G52" i="4"/>
  <c r="H52" i="4"/>
  <c r="I51" i="4"/>
  <c r="K51" i="4"/>
  <c r="G51" i="4"/>
  <c r="J51" i="4"/>
  <c r="H51" i="4"/>
  <c r="I50" i="4"/>
  <c r="K50" i="4"/>
  <c r="G50" i="4"/>
  <c r="J50" i="4"/>
  <c r="H50" i="4"/>
  <c r="K49" i="4"/>
  <c r="J49" i="4"/>
  <c r="H49" i="4"/>
  <c r="K48" i="4"/>
  <c r="J48" i="4"/>
  <c r="I48" i="4"/>
  <c r="H48" i="4"/>
  <c r="I47" i="4"/>
  <c r="K47" i="4"/>
  <c r="J47" i="4"/>
  <c r="H47" i="4"/>
  <c r="I46" i="4"/>
  <c r="K46" i="4"/>
  <c r="J46" i="4"/>
  <c r="H46" i="4"/>
  <c r="K45" i="4"/>
  <c r="J45" i="4"/>
  <c r="H45" i="4"/>
  <c r="K44" i="4"/>
  <c r="J44" i="4"/>
  <c r="I44" i="4"/>
  <c r="H44" i="4"/>
  <c r="I43" i="4"/>
  <c r="K43" i="4"/>
  <c r="J43" i="4"/>
  <c r="H43" i="4"/>
  <c r="I42" i="4"/>
  <c r="K42" i="4"/>
  <c r="J42" i="4"/>
  <c r="H42" i="4"/>
  <c r="K41" i="4"/>
  <c r="J41" i="4"/>
  <c r="H41" i="4"/>
  <c r="K40" i="4"/>
  <c r="J40" i="4"/>
  <c r="I40" i="4"/>
  <c r="G40" i="4"/>
  <c r="H40" i="4"/>
  <c r="I39" i="4"/>
  <c r="K39" i="4"/>
  <c r="J39" i="4"/>
  <c r="H39" i="4"/>
  <c r="I38" i="4"/>
  <c r="K38" i="4"/>
  <c r="J38" i="4"/>
  <c r="H38" i="4"/>
  <c r="K37" i="4"/>
  <c r="J37" i="4"/>
  <c r="H37" i="4"/>
  <c r="K36" i="4"/>
  <c r="J36" i="4"/>
  <c r="I36" i="4"/>
  <c r="G36" i="4"/>
  <c r="H36" i="4"/>
  <c r="I35" i="4"/>
  <c r="K35" i="4"/>
  <c r="G35" i="4"/>
  <c r="J35" i="4"/>
  <c r="H35" i="4"/>
  <c r="I34" i="4"/>
  <c r="K34" i="4"/>
  <c r="G34" i="4"/>
  <c r="J34" i="4"/>
  <c r="H34" i="4"/>
  <c r="K33" i="4"/>
  <c r="J33" i="4"/>
  <c r="H33" i="4"/>
  <c r="K32" i="4"/>
  <c r="J32" i="4"/>
  <c r="I32" i="4"/>
  <c r="H32" i="4"/>
  <c r="I31" i="4"/>
  <c r="K31" i="4"/>
  <c r="J31" i="4"/>
  <c r="H31" i="4"/>
  <c r="I30" i="4"/>
  <c r="K30" i="4"/>
  <c r="J30" i="4"/>
  <c r="H30" i="4"/>
  <c r="K29" i="4"/>
  <c r="J29" i="4"/>
  <c r="H29" i="4"/>
  <c r="K28" i="4"/>
  <c r="J28" i="4"/>
  <c r="I28" i="4"/>
  <c r="H28" i="4"/>
  <c r="I27" i="4"/>
  <c r="K27" i="4"/>
  <c r="J27" i="4"/>
  <c r="H27" i="4"/>
  <c r="I26" i="4"/>
  <c r="K26" i="4"/>
  <c r="J26" i="4"/>
  <c r="H26" i="4"/>
  <c r="K25" i="4"/>
  <c r="J25" i="4"/>
  <c r="H25" i="4"/>
  <c r="K24" i="4"/>
  <c r="J24" i="4"/>
  <c r="I24" i="4"/>
  <c r="G24" i="4"/>
  <c r="H24" i="4"/>
  <c r="I23" i="4"/>
  <c r="K23" i="4"/>
  <c r="J23" i="4"/>
  <c r="H23" i="4"/>
  <c r="I22" i="4"/>
  <c r="K22" i="4"/>
  <c r="J22" i="4"/>
  <c r="H22" i="4"/>
  <c r="K21" i="4"/>
  <c r="J21" i="4"/>
  <c r="H21" i="4"/>
  <c r="K20" i="4"/>
  <c r="J20" i="4"/>
  <c r="I20" i="4"/>
  <c r="G20" i="4"/>
  <c r="H20" i="4"/>
  <c r="I19" i="4"/>
  <c r="K19" i="4"/>
  <c r="G19" i="4"/>
  <c r="J19" i="4"/>
  <c r="H19" i="4"/>
  <c r="I18" i="4"/>
  <c r="K18" i="4"/>
  <c r="G18" i="4"/>
  <c r="J18" i="4"/>
  <c r="H18" i="4"/>
  <c r="K17" i="4"/>
  <c r="J17" i="4"/>
  <c r="H17" i="4"/>
  <c r="I16" i="4"/>
  <c r="K16" i="4"/>
  <c r="J16" i="4"/>
  <c r="H16" i="4"/>
  <c r="I15" i="4"/>
  <c r="K15" i="4"/>
  <c r="J15" i="4"/>
  <c r="H15" i="4"/>
  <c r="I14" i="4"/>
  <c r="K14" i="4"/>
  <c r="J14" i="4"/>
  <c r="H14" i="4"/>
  <c r="K13" i="4"/>
  <c r="J13" i="4"/>
  <c r="H13" i="4"/>
  <c r="I12" i="4"/>
  <c r="K12" i="4"/>
  <c r="J12" i="4"/>
  <c r="H12" i="4"/>
  <c r="I11" i="4"/>
  <c r="K11" i="4"/>
  <c r="J11" i="4"/>
  <c r="H11" i="4"/>
  <c r="I10" i="4"/>
  <c r="K10" i="4"/>
  <c r="J10" i="4"/>
  <c r="H10" i="4"/>
  <c r="I9" i="4"/>
  <c r="K9" i="4"/>
  <c r="J9" i="4"/>
  <c r="H9" i="4"/>
  <c r="I8" i="4"/>
  <c r="K8" i="4"/>
  <c r="J8" i="4"/>
  <c r="H8" i="4"/>
  <c r="I7" i="4"/>
  <c r="K7" i="4"/>
  <c r="J7" i="4"/>
  <c r="H7" i="4"/>
  <c r="I6" i="4"/>
  <c r="K6" i="4"/>
  <c r="J6" i="4"/>
  <c r="H6" i="4"/>
  <c r="K5" i="4"/>
  <c r="J5" i="4"/>
  <c r="H5" i="4"/>
  <c r="G105" i="4"/>
  <c r="G61" i="4"/>
  <c r="G45" i="4"/>
  <c r="G29" i="4"/>
  <c r="G14" i="4"/>
  <c r="G15" i="4"/>
  <c r="G16" i="4"/>
  <c r="G30" i="4"/>
  <c r="G31" i="4"/>
  <c r="G46" i="4"/>
  <c r="G47" i="4"/>
  <c r="G62" i="4"/>
  <c r="G63" i="4"/>
  <c r="G65" i="4"/>
  <c r="G66" i="4"/>
  <c r="G67" i="4"/>
  <c r="G86" i="4"/>
  <c r="G87" i="4"/>
  <c r="G106" i="4"/>
  <c r="G107" i="4"/>
  <c r="G126" i="4"/>
  <c r="G127" i="4"/>
  <c r="G125" i="4"/>
  <c r="G85" i="4"/>
  <c r="G13" i="4"/>
  <c r="I141" i="4"/>
  <c r="G141" i="4"/>
  <c r="I137" i="4"/>
  <c r="G137" i="4"/>
  <c r="I129" i="4"/>
  <c r="G129" i="4"/>
  <c r="I121" i="4"/>
  <c r="G121" i="4"/>
  <c r="I117" i="4"/>
  <c r="G117" i="4"/>
  <c r="I109" i="4"/>
  <c r="G109" i="4"/>
  <c r="I101" i="4"/>
  <c r="G101" i="4"/>
  <c r="I97" i="4"/>
  <c r="G97" i="4"/>
  <c r="I89" i="4"/>
  <c r="G89" i="4"/>
  <c r="I77" i="4"/>
  <c r="G77" i="4"/>
  <c r="I73" i="4"/>
  <c r="G73" i="4"/>
  <c r="I69" i="4"/>
  <c r="G69" i="4"/>
  <c r="I57" i="4"/>
  <c r="G57" i="4"/>
  <c r="I53" i="4"/>
  <c r="G53" i="4"/>
  <c r="I49" i="4"/>
  <c r="G49" i="4"/>
  <c r="I41" i="4"/>
  <c r="G41" i="4"/>
  <c r="I37" i="4"/>
  <c r="G37" i="4"/>
  <c r="I33" i="4"/>
  <c r="G33" i="4"/>
  <c r="I25" i="4"/>
  <c r="G25" i="4"/>
  <c r="I21" i="4"/>
  <c r="G21" i="4"/>
  <c r="I17" i="4"/>
  <c r="G17" i="4"/>
  <c r="G59" i="4"/>
  <c r="G78" i="4"/>
  <c r="G81" i="4"/>
  <c r="G82" i="4"/>
  <c r="G102" i="4"/>
  <c r="G103" i="4"/>
  <c r="G122" i="4"/>
  <c r="G123" i="4"/>
  <c r="G142" i="4"/>
  <c r="G143" i="4"/>
  <c r="G22" i="4"/>
  <c r="G23" i="4"/>
  <c r="G32" i="4"/>
  <c r="G38" i="4"/>
  <c r="G39" i="4"/>
  <c r="G48" i="4"/>
  <c r="G54" i="4"/>
  <c r="G55" i="4"/>
  <c r="G64" i="4"/>
  <c r="G68" i="4"/>
  <c r="G74" i="4"/>
  <c r="G75" i="4"/>
  <c r="G88" i="4"/>
  <c r="G98" i="4"/>
  <c r="G99" i="4"/>
  <c r="G108" i="4"/>
  <c r="G118" i="4"/>
  <c r="G119" i="4"/>
  <c r="G128" i="4"/>
  <c r="G138" i="4"/>
  <c r="G139" i="4"/>
  <c r="G6" i="4"/>
  <c r="G7" i="4"/>
  <c r="G8" i="4"/>
  <c r="G9" i="4"/>
  <c r="G10" i="4"/>
  <c r="G11" i="4"/>
  <c r="G12" i="4"/>
  <c r="G26" i="4"/>
  <c r="G27" i="4"/>
  <c r="G42" i="4"/>
  <c r="G43" i="4"/>
  <c r="G58" i="4"/>
  <c r="G79" i="4"/>
  <c r="G83" i="4"/>
  <c r="G28" i="4"/>
  <c r="G44" i="4"/>
  <c r="G60" i="4"/>
  <c r="G80" i="4"/>
  <c r="G84" i="4"/>
  <c r="G104" i="4"/>
  <c r="G124" i="4"/>
  <c r="G144" i="4"/>
  <c r="I5" i="4"/>
  <c r="G5" i="4"/>
</calcChain>
</file>

<file path=xl/sharedStrings.xml><?xml version="1.0" encoding="utf-8"?>
<sst xmlns="http://schemas.openxmlformats.org/spreadsheetml/2006/main" count="521" uniqueCount="256">
  <si>
    <t>Nom</t>
  </si>
  <si>
    <t>Prénom</t>
  </si>
  <si>
    <t>N° licence</t>
  </si>
  <si>
    <t>club</t>
  </si>
  <si>
    <t>CATEGORIES</t>
  </si>
  <si>
    <t>nom1</t>
  </si>
  <si>
    <t>prenom1</t>
  </si>
  <si>
    <t>club1</t>
  </si>
  <si>
    <t>S</t>
  </si>
  <si>
    <t>nom2</t>
  </si>
  <si>
    <t>prenom2</t>
  </si>
  <si>
    <t>club2</t>
  </si>
  <si>
    <t>nom3</t>
  </si>
  <si>
    <t>prenom3</t>
  </si>
  <si>
    <t>club3</t>
  </si>
  <si>
    <t>nom4</t>
  </si>
  <si>
    <t>prenom4</t>
  </si>
  <si>
    <t>club4</t>
  </si>
  <si>
    <t>nom5</t>
  </si>
  <si>
    <t>prenom5</t>
  </si>
  <si>
    <t>club5</t>
  </si>
  <si>
    <t>nom6</t>
  </si>
  <si>
    <t>prenom6</t>
  </si>
  <si>
    <t>club6</t>
  </si>
  <si>
    <t>nom7</t>
  </si>
  <si>
    <t>prenom7</t>
  </si>
  <si>
    <t>club7</t>
  </si>
  <si>
    <t>nom8</t>
  </si>
  <si>
    <t>prenom8</t>
  </si>
  <si>
    <t>club8</t>
  </si>
  <si>
    <t>nom9</t>
  </si>
  <si>
    <t>prenom9</t>
  </si>
  <si>
    <t>club9</t>
  </si>
  <si>
    <t>nom10</t>
  </si>
  <si>
    <t>prenom10</t>
  </si>
  <si>
    <t>club10</t>
  </si>
  <si>
    <t>nom11</t>
  </si>
  <si>
    <t>prenom11</t>
  </si>
  <si>
    <t>club11</t>
  </si>
  <si>
    <t>nom12</t>
  </si>
  <si>
    <t>prenom12</t>
  </si>
  <si>
    <t>club12</t>
  </si>
  <si>
    <t>nom13</t>
  </si>
  <si>
    <t>prenom13</t>
  </si>
  <si>
    <t>club13</t>
  </si>
  <si>
    <t>nom14</t>
  </si>
  <si>
    <t>prenom14</t>
  </si>
  <si>
    <t>club14</t>
  </si>
  <si>
    <t>nom15</t>
  </si>
  <si>
    <t>prenom15</t>
  </si>
  <si>
    <t>club15</t>
  </si>
  <si>
    <t>nom16</t>
  </si>
  <si>
    <t>prenom16</t>
  </si>
  <si>
    <t>club16</t>
  </si>
  <si>
    <t>nom17</t>
  </si>
  <si>
    <t>prenom17</t>
  </si>
  <si>
    <t>club17</t>
  </si>
  <si>
    <t>nom18</t>
  </si>
  <si>
    <t>prenom18</t>
  </si>
  <si>
    <t>club18</t>
  </si>
  <si>
    <t>nom19</t>
  </si>
  <si>
    <t>prenom19</t>
  </si>
  <si>
    <t>club19</t>
  </si>
  <si>
    <t>nom20</t>
  </si>
  <si>
    <t>prenom20</t>
  </si>
  <si>
    <t>club20</t>
  </si>
  <si>
    <t>nom21</t>
  </si>
  <si>
    <t>prenom21</t>
  </si>
  <si>
    <t>club21</t>
  </si>
  <si>
    <t>nom22</t>
  </si>
  <si>
    <t>prenom22</t>
  </si>
  <si>
    <t>club22</t>
  </si>
  <si>
    <t>V</t>
  </si>
  <si>
    <t>nom23</t>
  </si>
  <si>
    <t>prenom23</t>
  </si>
  <si>
    <t>club23</t>
  </si>
  <si>
    <t>nom24</t>
  </si>
  <si>
    <t>prenom24</t>
  </si>
  <si>
    <t>club24</t>
  </si>
  <si>
    <t>nom25</t>
  </si>
  <si>
    <t>prenom25</t>
  </si>
  <si>
    <t>club25</t>
  </si>
  <si>
    <t>nom26</t>
  </si>
  <si>
    <t>prenom26</t>
  </si>
  <si>
    <t>club26</t>
  </si>
  <si>
    <t>nom27</t>
  </si>
  <si>
    <t>prenom27</t>
  </si>
  <si>
    <t>club27</t>
  </si>
  <si>
    <t>nom28</t>
  </si>
  <si>
    <t>prenom28</t>
  </si>
  <si>
    <t>club28</t>
  </si>
  <si>
    <t>nom29</t>
  </si>
  <si>
    <t>prenom29</t>
  </si>
  <si>
    <t>club29</t>
  </si>
  <si>
    <t>nom30</t>
  </si>
  <si>
    <t>prenom30</t>
  </si>
  <si>
    <t>club30</t>
  </si>
  <si>
    <t>nom31</t>
  </si>
  <si>
    <t>prenom31</t>
  </si>
  <si>
    <t>club31</t>
  </si>
  <si>
    <t>nom32</t>
  </si>
  <si>
    <t>prenom32</t>
  </si>
  <si>
    <t>club32</t>
  </si>
  <si>
    <t>nom33</t>
  </si>
  <si>
    <t>prenom33</t>
  </si>
  <si>
    <t>club33</t>
  </si>
  <si>
    <t>nom34</t>
  </si>
  <si>
    <t>prenom34</t>
  </si>
  <si>
    <t>club34</t>
  </si>
  <si>
    <t>C</t>
  </si>
  <si>
    <t>nom35</t>
  </si>
  <si>
    <t>prenom35</t>
  </si>
  <si>
    <t>club35</t>
  </si>
  <si>
    <t>nom36</t>
  </si>
  <si>
    <t>prenom36</t>
  </si>
  <si>
    <t>club36</t>
  </si>
  <si>
    <t>nom37</t>
  </si>
  <si>
    <t>prenom37</t>
  </si>
  <si>
    <t>club37</t>
  </si>
  <si>
    <t>nom38</t>
  </si>
  <si>
    <t>prenom38</t>
  </si>
  <si>
    <t>club38</t>
  </si>
  <si>
    <t>nom39</t>
  </si>
  <si>
    <t>prenom39</t>
  </si>
  <si>
    <t>club39</t>
  </si>
  <si>
    <t>nom40</t>
  </si>
  <si>
    <t>prenom40</t>
  </si>
  <si>
    <t>club40</t>
  </si>
  <si>
    <t>nom41</t>
  </si>
  <si>
    <t>prenom41</t>
  </si>
  <si>
    <t>club41</t>
  </si>
  <si>
    <t>nom42</t>
  </si>
  <si>
    <t>prenom42</t>
  </si>
  <si>
    <t>club42</t>
  </si>
  <si>
    <t>nom43</t>
  </si>
  <si>
    <t>prenom43</t>
  </si>
  <si>
    <t>club43</t>
  </si>
  <si>
    <t>nom44</t>
  </si>
  <si>
    <t>prenom44</t>
  </si>
  <si>
    <t>club44</t>
  </si>
  <si>
    <t>nom45</t>
  </si>
  <si>
    <t>prenom45</t>
  </si>
  <si>
    <t>club45</t>
  </si>
  <si>
    <t>nom46</t>
  </si>
  <si>
    <t>prenom46</t>
  </si>
  <si>
    <t>club46</t>
  </si>
  <si>
    <t>J</t>
  </si>
  <si>
    <t>nom47</t>
  </si>
  <si>
    <t>prenom47</t>
  </si>
  <si>
    <t>club47</t>
  </si>
  <si>
    <t>pecheur N° 1</t>
  </si>
  <si>
    <t>pecheur N° 2</t>
  </si>
  <si>
    <t>pecheur N° 3</t>
  </si>
  <si>
    <t>Formules brutes</t>
  </si>
  <si>
    <t>NOM</t>
  </si>
  <si>
    <t>PRENOM</t>
  </si>
  <si>
    <t>Club</t>
  </si>
  <si>
    <t>Categorie</t>
  </si>
  <si>
    <t>En saisissant le n° de licence, la colonne se complète grace aux formules</t>
  </si>
  <si>
    <t>EMPLACEMENT</t>
  </si>
  <si>
    <t>categorie</t>
  </si>
  <si>
    <t>POISSONS MESURES</t>
  </si>
  <si>
    <t>POISSONS PESEE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</si>
  <si>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</si>
  <si>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</si>
  <si>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</si>
  <si>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</si>
  <si>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</si>
  <si>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</si>
  <si>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</si>
  <si>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</si>
  <si>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</si>
  <si>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</si>
  <si>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</si>
  <si>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</si>
  <si>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</si>
  <si>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</si>
  <si>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</si>
  <si>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</si>
  <si>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</si>
  <si>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</si>
  <si>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</si>
  <si>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</si>
  <si>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</si>
  <si>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</si>
  <si>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</si>
  <si>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</si>
  <si>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</si>
  <si>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</si>
  <si>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</si>
  <si>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</si>
  <si>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</si>
  <si>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</si>
  <si>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</si>
  <si>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</si>
  <si>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</si>
  <si>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</si>
  <si>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</si>
  <si>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</si>
  <si>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</si>
  <si>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</si>
  <si>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</si>
  <si>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POIDS TOTAL</t>
  </si>
  <si>
    <t>Nbre poissons              mesuré</t>
  </si>
  <si>
    <t>poids total       mesuré</t>
  </si>
  <si>
    <t>nbre poissons     pesé</t>
  </si>
  <si>
    <t>poids pesée</t>
  </si>
  <si>
    <t>nbre poissons         -15cm</t>
  </si>
  <si>
    <t>type poisson</t>
  </si>
  <si>
    <t>cm</t>
  </si>
  <si>
    <t>grammes</t>
  </si>
  <si>
    <t>MAILLE</t>
  </si>
  <si>
    <t xml:space="preserve"> 20 CM</t>
  </si>
  <si>
    <t xml:space="preserve"> 25 CM</t>
  </si>
  <si>
    <t>25 CM</t>
  </si>
  <si>
    <t>27 CM</t>
  </si>
  <si>
    <t>30 CM</t>
  </si>
  <si>
    <t>15 CM</t>
  </si>
  <si>
    <t>42 CM</t>
  </si>
  <si>
    <t>42CM                30 CM</t>
  </si>
  <si>
    <t>45CM       50 CM       50 CM</t>
  </si>
  <si>
    <t>60 CM</t>
  </si>
  <si>
    <t>LONGUEUR</t>
  </si>
  <si>
    <t>MAQUEREAU</t>
  </si>
  <si>
    <t>DAURADE ROYALE - GRISE - MARBRÉ - SAR</t>
  </si>
  <si>
    <t>SOLE - LIMANDE</t>
  </si>
  <si>
    <t>CARRELET - PLIE - FLET</t>
  </si>
  <si>
    <t>MERLAN</t>
  </si>
  <si>
    <t>TURBOT - BARBUE</t>
  </si>
  <si>
    <t>LIEU</t>
  </si>
  <si>
    <t>CHINCHARD</t>
  </si>
  <si>
    <t>CABILLAUD OU MORUE</t>
  </si>
  <si>
    <t>BAR FRANC OU MOUCHETE</t>
  </si>
  <si>
    <t>MAIGRE - TRUITE - SAUMON</t>
  </si>
  <si>
    <t>CONGRE</t>
  </si>
  <si>
    <t>MULET</t>
  </si>
  <si>
    <t>ORPHIE</t>
  </si>
  <si>
    <t>ANGUILLE</t>
  </si>
  <si>
    <t>VIEILLE - COQUETTE - LABRE</t>
  </si>
  <si>
    <t>RAIE</t>
  </si>
  <si>
    <t>BALISTE</t>
  </si>
  <si>
    <t>TACAUD</t>
  </si>
  <si>
    <t>ALOSE</t>
  </si>
  <si>
    <t>GRONDIN</t>
  </si>
  <si>
    <t>GOBIE</t>
  </si>
  <si>
    <t>VIVE</t>
  </si>
  <si>
    <t>LOCHE</t>
  </si>
  <si>
    <t>BOGUE</t>
  </si>
  <si>
    <t>RASCASSE</t>
  </si>
  <si>
    <t>DEMOISELLE</t>
  </si>
  <si>
    <t>LANÇON</t>
  </si>
  <si>
    <t>OMBRINE</t>
  </si>
  <si>
    <t>REQUIN ÉMISSOLE</t>
  </si>
  <si>
    <t>LICHE</t>
  </si>
  <si>
    <t>BONITE</t>
  </si>
  <si>
    <t>ÉPERLAN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</si>
</sst>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FF6600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omic Sans MS"/>
      <family val="4"/>
    </font>
    <font>
      <sz val="12"/>
      <color theme="1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63377788628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8" fillId="0" borderId="0"/>
  </cellStyleXfs>
  <cellXfs count="62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0" borderId="0" xfId="0" applyBorder="1" applyAlignment="1">
      <alignment horizontal="centerContinuous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1" xfId="0" applyFont="1" applyFill="1" applyBorder="1"/>
    <xf numFmtId="0" fontId="0" fillId="4" borderId="1" xfId="0" applyFill="1" applyBorder="1" applyAlignment="1">
      <alignment horizontal="center"/>
    </xf>
    <xf numFmtId="0" fontId="0" fillId="0" borderId="2" xfId="0" applyFill="1" applyBorder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0" xfId="0" applyFont="1"/>
    <xf numFmtId="0" fontId="6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 wrapText="1"/>
    </xf>
    <xf numFmtId="0" fontId="6" fillId="5" borderId="13" xfId="0" applyFont="1" applyFill="1" applyBorder="1" applyAlignment="1">
      <alignment horizontal="center" wrapText="1"/>
    </xf>
    <xf numFmtId="0" fontId="6" fillId="6" borderId="13" xfId="0" applyFont="1" applyFill="1" applyBorder="1" applyAlignment="1">
      <alignment horizontal="center" wrapText="1"/>
    </xf>
    <xf numFmtId="0" fontId="6" fillId="0" borderId="0" xfId="0" applyFont="1" applyAlignment="1">
      <alignment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" xfId="1" applyNumberFormat="1" applyFont="1" applyFill="1" applyBorder="1" applyAlignment="1" applyProtection="1"/>
    <xf numFmtId="0" fontId="7" fillId="0" borderId="1" xfId="0" applyFont="1" applyFill="1" applyBorder="1" applyAlignment="1"/>
    <xf numFmtId="0" fontId="7" fillId="0" borderId="1" xfId="0" applyFont="1" applyBorder="1"/>
    <xf numFmtId="0" fontId="7" fillId="0" borderId="0" xfId="0" applyFont="1"/>
    <xf numFmtId="0" fontId="8" fillId="7" borderId="14" xfId="1" applyFill="1" applyBorder="1" applyAlignment="1">
      <alignment horizontal="center" vertical="center"/>
    </xf>
    <xf numFmtId="0" fontId="9" fillId="7" borderId="14" xfId="1" applyFont="1" applyFill="1" applyBorder="1" applyAlignment="1">
      <alignment horizontal="center" vertical="center"/>
    </xf>
    <xf numFmtId="0" fontId="9" fillId="7" borderId="14" xfId="1" applyNumberFormat="1" applyFont="1" applyFill="1" applyBorder="1" applyAlignment="1" applyProtection="1">
      <alignment vertical="center"/>
    </xf>
    <xf numFmtId="0" fontId="9" fillId="7" borderId="14" xfId="1" applyNumberFormat="1" applyFont="1" applyFill="1" applyBorder="1" applyAlignment="1" applyProtection="1">
      <alignment horizontal="center" vertical="center"/>
    </xf>
    <xf numFmtId="0" fontId="9" fillId="7" borderId="14" xfId="1" applyNumberFormat="1" applyFont="1" applyFill="1" applyBorder="1" applyAlignment="1" applyProtection="1">
      <alignment horizontal="center" vertical="center" wrapText="1"/>
    </xf>
    <xf numFmtId="0" fontId="10" fillId="0" borderId="0" xfId="1" applyNumberFormat="1" applyFont="1" applyFill="1" applyBorder="1" applyAlignment="1" applyProtection="1"/>
    <xf numFmtId="0" fontId="11" fillId="7" borderId="15" xfId="1" applyNumberFormat="1" applyFont="1" applyFill="1" applyBorder="1" applyAlignment="1" applyProtection="1">
      <alignment horizontal="center" vertical="center"/>
    </xf>
    <xf numFmtId="0" fontId="9" fillId="7" borderId="15" xfId="1" applyNumberFormat="1" applyFont="1" applyFill="1" applyBorder="1" applyAlignment="1" applyProtection="1">
      <alignment horizontal="center" vertical="center"/>
    </xf>
    <xf numFmtId="0" fontId="9" fillId="7" borderId="15" xfId="1" applyNumberFormat="1" applyFont="1" applyFill="1" applyBorder="1" applyAlignment="1" applyProtection="1">
      <alignment horizontal="center" vertical="center" wrapText="1"/>
    </xf>
    <xf numFmtId="0" fontId="9" fillId="7" borderId="15" xfId="1" applyNumberFormat="1" applyFont="1" applyFill="1" applyBorder="1" applyAlignment="1" applyProtection="1">
      <alignment vertical="center"/>
    </xf>
    <xf numFmtId="0" fontId="9" fillId="5" borderId="15" xfId="1" applyNumberFormat="1" applyFont="1" applyFill="1" applyBorder="1" applyAlignment="1" applyProtection="1">
      <alignment horizontal="center" vertical="center" wrapText="1"/>
    </xf>
    <xf numFmtId="0" fontId="9" fillId="5" borderId="15" xfId="1" applyNumberFormat="1" applyFont="1" applyFill="1" applyBorder="1" applyAlignment="1" applyProtection="1">
      <alignment horizontal="center" vertical="center"/>
    </xf>
    <xf numFmtId="1" fontId="12" fillId="0" borderId="16" xfId="0" applyNumberFormat="1" applyFont="1" applyFill="1" applyBorder="1" applyAlignment="1" applyProtection="1">
      <alignment horizontal="center" vertical="center"/>
    </xf>
    <xf numFmtId="0" fontId="13" fillId="0" borderId="0" xfId="1" applyNumberFormat="1" applyFont="1" applyFill="1" applyBorder="1" applyAlignment="1" applyProtection="1"/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/>
    </xf>
    <xf numFmtId="0" fontId="6" fillId="6" borderId="7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6" fillId="5" borderId="9" xfId="0" applyFont="1" applyFill="1" applyBorder="1" applyAlignment="1">
      <alignment horizontal="center"/>
    </xf>
    <xf numFmtId="0" fontId="6" fillId="5" borderId="10" xfId="0" applyFont="1" applyFill="1" applyBorder="1" applyAlignment="1">
      <alignment horizontal="center"/>
    </xf>
    <xf numFmtId="0" fontId="6" fillId="6" borderId="11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6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106680</xdr:colOff>
      <xdr:row>4</xdr:row>
      <xdr:rowOff>114300</xdr:rowOff>
    </xdr:from>
    <xdr:to>
      <xdr:col>13</xdr:col>
      <xdr:colOff>268605</xdr:colOff>
      <xdr:row>10</xdr:row>
      <xdr:rowOff>38100</xdr:rowOff>
    </xdr:to>
    <xdr:sp macro="[0]!Valider" textlink="">
      <xdr:nvSpPr>
        <xdr:cNvPr id="2" name="ZoneTexte 1"/>
        <xdr:cNvSpPr txBox="1"/>
      </xdr:nvSpPr>
      <xdr:spPr>
        <a:xfrm>
          <a:off x="8061960" y="845820"/>
          <a:ext cx="2165985" cy="102108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>
              <a:solidFill>
                <a:srgbClr val="FFC000"/>
              </a:solidFill>
            </a:rPr>
            <a:t>Valider</a:t>
          </a:r>
        </a:p>
      </xdr:txBody>
    </xdr:sp>
    <xdr:clientData fPrintsWithSheet="0"/>
  </xdr:twoCellAnchor>
  <xdr:twoCellAnchor editAs="absolute">
    <xdr:from>
      <xdr:col>5</xdr:col>
      <xdr:colOff>285750</xdr:colOff>
      <xdr:row>7</xdr:row>
      <xdr:rowOff>129540</xdr:rowOff>
    </xdr:from>
    <xdr:to>
      <xdr:col>6</xdr:col>
      <xdr:colOff>533400</xdr:colOff>
      <xdr:row>9</xdr:row>
      <xdr:rowOff>24764</xdr:rowOff>
    </xdr:to>
    <xdr:sp macro="[0]!RéinitLesFormules" textlink="">
      <xdr:nvSpPr>
        <xdr:cNvPr id="3" name="ZoneTexte 2"/>
        <xdr:cNvSpPr txBox="1"/>
      </xdr:nvSpPr>
      <xdr:spPr>
        <a:xfrm>
          <a:off x="6358890" y="1409700"/>
          <a:ext cx="1169670" cy="26098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Réinit Formules</a:t>
          </a:r>
        </a:p>
      </xdr:txBody>
    </xdr:sp>
    <xdr:clientData fPrintsWithSheet="0"/>
  </xdr:twoCellAnchor>
  <xdr:twoCellAnchor editAs="absolute">
    <xdr:from>
      <xdr:col>0</xdr:col>
      <xdr:colOff>91440</xdr:colOff>
      <xdr:row>8</xdr:row>
      <xdr:rowOff>99060</xdr:rowOff>
    </xdr:from>
    <xdr:to>
      <xdr:col>0</xdr:col>
      <xdr:colOff>830580</xdr:colOff>
      <xdr:row>12</xdr:row>
      <xdr:rowOff>0</xdr:rowOff>
    </xdr:to>
    <xdr:sp macro="[0]!effacer_tirage" textlink="">
      <xdr:nvSpPr>
        <xdr:cNvPr id="4" name="ZoneTexte 3"/>
        <xdr:cNvSpPr txBox="1"/>
      </xdr:nvSpPr>
      <xdr:spPr>
        <a:xfrm>
          <a:off x="91440" y="1562100"/>
          <a:ext cx="739140" cy="6324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Effacer</a:t>
          </a:r>
          <a:r>
            <a:rPr lang="fr-FR" sz="1100" baseline="0">
              <a:solidFill>
                <a:srgbClr val="0000FF"/>
              </a:solidFill>
            </a:rPr>
            <a:t> le Tirage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594360</xdr:colOff>
          <xdr:row>5</xdr:row>
          <xdr:rowOff>160020</xdr:rowOff>
        </xdr:from>
        <xdr:to>
          <xdr:col>32</xdr:col>
          <xdr:colOff>7620</xdr:colOff>
          <xdr:row>7</xdr:row>
          <xdr:rowOff>167640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15</xdr:col>
      <xdr:colOff>60960</xdr:colOff>
      <xdr:row>2</xdr:row>
      <xdr:rowOff>76200</xdr:rowOff>
    </xdr:from>
    <xdr:to>
      <xdr:col>18</xdr:col>
      <xdr:colOff>60960</xdr:colOff>
      <xdr:row>12</xdr:row>
      <xdr:rowOff>76200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48060" y="441960"/>
          <a:ext cx="1828800" cy="18288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0</xdr:row>
          <xdr:rowOff>15240</xdr:rowOff>
        </xdr:from>
        <xdr:to>
          <xdr:col>3</xdr:col>
          <xdr:colOff>281940</xdr:colOff>
          <xdr:row>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RECOPIE DU 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M163"/>
  <sheetViews>
    <sheetView tabSelected="1" topLeftCell="A4" workbookViewId="0">
      <pane ySplit="10" topLeftCell="A14" activePane="bottomLeft" state="frozenSplit"/>
      <selection activeCell="A4" sqref="A4"/>
      <selection pane="bottomLeft" activeCell="B21" sqref="B21:F21"/>
    </sheetView>
  </sheetViews>
  <sheetFormatPr baseColWidth="10" defaultColWidth="8.88671875" defaultRowHeight="14.4" x14ac:dyDescent="0.3"/>
  <cols>
    <col min="1" max="1" width="13.6640625" style="5" bestFit="1" customWidth="1"/>
    <col min="2" max="2" width="13" bestFit="1" customWidth="1"/>
    <col min="3" max="3" width="22.33203125" style="4" customWidth="1"/>
    <col min="4" max="4" width="20.6640625" style="4" customWidth="1"/>
    <col min="5" max="5" width="18.88671875" style="4" customWidth="1"/>
    <col min="6" max="6" width="13.44140625" style="4" customWidth="1"/>
    <col min="7" max="7" width="14" customWidth="1"/>
    <col min="8" max="8" width="18.33203125" hidden="1" customWidth="1"/>
    <col min="9" max="10" width="10.6640625" hidden="1" customWidth="1"/>
    <col min="11" max="11" width="11.44140625" bestFit="1" customWidth="1"/>
  </cols>
  <sheetData>
    <row r="4" spans="1:13" x14ac:dyDescent="0.3">
      <c r="C4" s="6"/>
    </row>
    <row r="5" spans="1:13" x14ac:dyDescent="0.3">
      <c r="B5" s="7"/>
      <c r="C5" s="8" t="s">
        <v>150</v>
      </c>
      <c r="D5" s="8" t="s">
        <v>151</v>
      </c>
      <c r="E5" s="8" t="s">
        <v>152</v>
      </c>
      <c r="H5" s="9" t="s">
        <v>153</v>
      </c>
      <c r="I5" s="9"/>
      <c r="J5" s="9"/>
      <c r="K5" s="9"/>
    </row>
    <row r="6" spans="1:13" x14ac:dyDescent="0.3">
      <c r="B6" s="10" t="s">
        <v>154</v>
      </c>
      <c r="C6" s="11" t="str">
        <f>IFERROR(INDEX(base!$A:$E,MATCH(C8,base!$C:$C,0),1),"")</f>
        <v>nom1</v>
      </c>
      <c r="D6" s="11" t="str">
        <f>IFERROR(INDEX(base!$A:$E,MATCH(D8,base!$C:$C,0),1),"")</f>
        <v/>
      </c>
      <c r="E6" s="11" t="str">
        <f>IFERROR(INDEX(base!$A:$E,MATCH(E8,base!$C:$C,0),1),"")</f>
        <v/>
      </c>
      <c r="F6" s="12"/>
      <c r="G6" s="3"/>
      <c r="H6" s="11" t="str">
        <f>IFERROR(INDEX(base!$A:$E,MATCH(H8,base!$C:$C,0),1),"")</f>
        <v/>
      </c>
      <c r="I6" s="11" t="str">
        <f>IFERROR(INDEX(base!$A:$E,MATCH(I8,base!$C:$C,0),1),"")</f>
        <v/>
      </c>
      <c r="J6" s="11" t="str">
        <f>IFERROR(INDEX(base!$A:$E,MATCH(J8,base!$C:$C,0),1),"")</f>
        <v/>
      </c>
      <c r="K6" s="13"/>
      <c r="L6" s="14"/>
      <c r="M6" s="3"/>
    </row>
    <row r="7" spans="1:13" x14ac:dyDescent="0.3">
      <c r="B7" s="10" t="s">
        <v>155</v>
      </c>
      <c r="C7" s="11" t="str">
        <f>IFERROR(INDEX(base!$A:$E,MATCH(C8,base!$C:$C,0),2),"")</f>
        <v>prenom1</v>
      </c>
      <c r="D7" s="11" t="str">
        <f>IFERROR(INDEX(base!$A:$D,MATCH(D8,base!$C:$C,0),2),"")</f>
        <v/>
      </c>
      <c r="E7" s="11" t="str">
        <f>IFERROR(INDEX(base!$A:$D,MATCH(E8,base!$C:$C,0),2),"")</f>
        <v/>
      </c>
      <c r="F7" s="12"/>
      <c r="G7" s="3"/>
      <c r="H7" s="11" t="str">
        <f>IFERROR(INDEX(base!$A:$E,MATCH(H8,base!$C:$C,0),2),"")</f>
        <v/>
      </c>
      <c r="I7" s="11" t="str">
        <f>IFERROR(INDEX(base!$A:$D,MATCH(I8,base!$C:$C,0),2),"")</f>
        <v/>
      </c>
      <c r="J7" s="11" t="str">
        <f>IFERROR(INDEX(base!$A:$D,MATCH(J8,base!$C:$C,0),2),"")</f>
        <v/>
      </c>
      <c r="K7" s="13"/>
      <c r="L7" s="14"/>
      <c r="M7" s="3"/>
    </row>
    <row r="8" spans="1:13" x14ac:dyDescent="0.3">
      <c r="B8" s="15" t="s">
        <v>2</v>
      </c>
      <c r="C8" s="16">
        <v>1</v>
      </c>
      <c r="D8" s="16"/>
      <c r="E8" s="16"/>
      <c r="F8" s="12"/>
      <c r="G8" s="3"/>
      <c r="H8" s="16"/>
      <c r="I8" s="16"/>
      <c r="J8" s="16"/>
      <c r="K8" s="13"/>
      <c r="L8" s="14"/>
      <c r="M8" s="3"/>
    </row>
    <row r="9" spans="1:13" x14ac:dyDescent="0.3">
      <c r="B9" s="10" t="s">
        <v>156</v>
      </c>
      <c r="C9" s="11" t="str">
        <f>IFERROR(INDEX(base!$A:$D,MATCH(C8,base!$C:$C,0),4),"")</f>
        <v>club1</v>
      </c>
      <c r="D9" s="11" t="str">
        <f>IFERROR(INDEX(base!$A:$D,MATCH(D8,base!$C:$C,0),4),"")</f>
        <v/>
      </c>
      <c r="E9" s="11" t="str">
        <f>IFERROR(INDEX(base!$A:$D,MATCH(E8,base!$C:$C,0),4),"")</f>
        <v/>
      </c>
      <c r="F9" s="12"/>
      <c r="G9" s="3"/>
      <c r="H9" s="11" t="str">
        <f>IFERROR(INDEX(base!$A:$D,MATCH(H8,base!$C:$C,0),4),"")</f>
        <v/>
      </c>
      <c r="I9" s="11" t="str">
        <f>IFERROR(INDEX(base!$A:$D,MATCH(I8,base!$C:$C,0),4),"")</f>
        <v/>
      </c>
      <c r="J9" s="11" t="str">
        <f>IFERROR(INDEX(base!$A:$D,MATCH(J8,base!$C:$C,0),4),"")</f>
        <v/>
      </c>
      <c r="K9" s="13"/>
      <c r="L9" s="14"/>
      <c r="M9" s="3"/>
    </row>
    <row r="10" spans="1:13" x14ac:dyDescent="0.3">
      <c r="B10" s="17" t="s">
        <v>157</v>
      </c>
      <c r="C10" s="11" t="str">
        <f>IFERROR(INDEX(base!$A:$E,MATCH(C8,base!$C:$C,0),5),"")</f>
        <v>S</v>
      </c>
      <c r="D10" s="11" t="str">
        <f>IFERROR(INDEX(base!$A:$E,MATCH(D8,base!$C:$C,0),5),"")</f>
        <v/>
      </c>
      <c r="E10" s="11" t="str">
        <f>IFERROR(INDEX(base!$A:$E,MATCH(E8,base!$C:$C,0),5),"")</f>
        <v/>
      </c>
      <c r="H10" s="11" t="str">
        <f>IFERROR(INDEX(base!$A:$E,MATCH(H8,base!$C:$C,0),5),"")</f>
        <v/>
      </c>
      <c r="I10" s="11" t="str">
        <f>IFERROR(INDEX(base!$A:$E,MATCH(I8,base!$C:$C,0),5),"")</f>
        <v/>
      </c>
      <c r="J10" s="11" t="str">
        <f>IFERROR(INDEX(base!$A:$E,MATCH(J8,base!$C:$C,0),5),"")</f>
        <v/>
      </c>
    </row>
    <row r="11" spans="1:13" x14ac:dyDescent="0.3">
      <c r="C11" s="18" t="s">
        <v>158</v>
      </c>
    </row>
    <row r="13" spans="1:13" x14ac:dyDescent="0.3">
      <c r="A13" s="19" t="s">
        <v>159</v>
      </c>
      <c r="B13" s="1" t="s">
        <v>0</v>
      </c>
      <c r="C13" s="1" t="s">
        <v>1</v>
      </c>
      <c r="D13" s="1" t="s">
        <v>2</v>
      </c>
      <c r="E13" s="1" t="s">
        <v>3</v>
      </c>
      <c r="F13" s="1" t="s">
        <v>160</v>
      </c>
    </row>
    <row r="14" spans="1:13" x14ac:dyDescent="0.3">
      <c r="A14" s="20">
        <v>1</v>
      </c>
      <c r="B14" s="7"/>
      <c r="C14" s="21"/>
      <c r="D14" s="21"/>
      <c r="E14" s="21"/>
      <c r="F14" s="21"/>
    </row>
    <row r="15" spans="1:13" x14ac:dyDescent="0.3">
      <c r="A15" s="20">
        <v>2</v>
      </c>
      <c r="B15" s="7"/>
      <c r="C15" s="21"/>
      <c r="D15" s="21"/>
      <c r="E15" s="21"/>
      <c r="F15" s="21"/>
    </row>
    <row r="16" spans="1:13" x14ac:dyDescent="0.3">
      <c r="A16" s="20">
        <v>3</v>
      </c>
      <c r="B16" s="7"/>
      <c r="C16" s="21"/>
      <c r="D16" s="21"/>
      <c r="E16" s="21"/>
      <c r="F16" s="21"/>
    </row>
    <row r="17" spans="1:6" x14ac:dyDescent="0.3">
      <c r="A17" s="20">
        <v>4</v>
      </c>
      <c r="B17" s="7"/>
      <c r="C17" s="21"/>
      <c r="D17" s="21"/>
      <c r="E17" s="21"/>
      <c r="F17" s="21"/>
    </row>
    <row r="18" spans="1:6" x14ac:dyDescent="0.3">
      <c r="A18" s="20">
        <v>5</v>
      </c>
      <c r="B18" s="7"/>
      <c r="C18" s="21"/>
      <c r="D18" s="21"/>
      <c r="E18" s="21"/>
      <c r="F18" s="21"/>
    </row>
    <row r="19" spans="1:6" x14ac:dyDescent="0.3">
      <c r="A19" s="20">
        <v>6</v>
      </c>
      <c r="B19" s="7"/>
      <c r="C19" s="21"/>
      <c r="D19" s="21"/>
      <c r="E19" s="21"/>
      <c r="F19" s="21"/>
    </row>
    <row r="20" spans="1:6" x14ac:dyDescent="0.3">
      <c r="A20" s="20">
        <v>7</v>
      </c>
      <c r="B20" s="7"/>
      <c r="C20" s="21"/>
      <c r="D20" s="21"/>
      <c r="E20" s="21"/>
      <c r="F20" s="21"/>
    </row>
    <row r="21" spans="1:6" x14ac:dyDescent="0.3">
      <c r="A21" s="20">
        <v>8</v>
      </c>
      <c r="B21" s="7" t="s">
        <v>5</v>
      </c>
      <c r="C21" s="21" t="s">
        <v>6</v>
      </c>
      <c r="D21" s="21">
        <v>1</v>
      </c>
      <c r="E21" s="21" t="s">
        <v>7</v>
      </c>
      <c r="F21" s="21" t="s">
        <v>8</v>
      </c>
    </row>
    <row r="22" spans="1:6" x14ac:dyDescent="0.3">
      <c r="A22" s="20">
        <v>9</v>
      </c>
      <c r="B22" s="7"/>
      <c r="C22" s="21"/>
      <c r="D22" s="21"/>
      <c r="E22" s="21"/>
      <c r="F22" s="21"/>
    </row>
    <row r="23" spans="1:6" x14ac:dyDescent="0.3">
      <c r="A23" s="20">
        <v>10</v>
      </c>
      <c r="B23" s="7"/>
      <c r="C23" s="21"/>
      <c r="D23" s="21"/>
      <c r="E23" s="21"/>
      <c r="F23" s="21"/>
    </row>
    <row r="24" spans="1:6" x14ac:dyDescent="0.3">
      <c r="A24" s="20"/>
      <c r="B24" s="7"/>
      <c r="C24" s="21"/>
      <c r="D24" s="21"/>
      <c r="E24" s="21"/>
      <c r="F24" s="21"/>
    </row>
    <row r="25" spans="1:6" x14ac:dyDescent="0.3">
      <c r="A25" s="20"/>
      <c r="B25" s="7"/>
      <c r="C25" s="21"/>
      <c r="D25" s="21"/>
      <c r="E25" s="21"/>
      <c r="F25" s="21"/>
    </row>
    <row r="26" spans="1:6" x14ac:dyDescent="0.3">
      <c r="A26" s="20"/>
      <c r="B26" s="7"/>
      <c r="C26" s="21"/>
      <c r="D26" s="21"/>
      <c r="E26" s="21"/>
      <c r="F26" s="21"/>
    </row>
    <row r="27" spans="1:6" x14ac:dyDescent="0.3">
      <c r="A27" s="20"/>
      <c r="B27" s="7"/>
      <c r="C27" s="21"/>
      <c r="D27" s="21"/>
      <c r="E27" s="21"/>
      <c r="F27" s="21"/>
    </row>
    <row r="28" spans="1:6" x14ac:dyDescent="0.3">
      <c r="A28" s="20"/>
      <c r="B28" s="7"/>
      <c r="C28" s="21"/>
      <c r="D28" s="21"/>
      <c r="E28" s="21"/>
      <c r="F28" s="21"/>
    </row>
    <row r="29" spans="1:6" x14ac:dyDescent="0.3">
      <c r="A29" s="20"/>
      <c r="B29" s="7"/>
      <c r="C29" s="21"/>
      <c r="D29" s="21"/>
      <c r="E29" s="21"/>
      <c r="F29" s="21"/>
    </row>
    <row r="30" spans="1:6" x14ac:dyDescent="0.3">
      <c r="A30" s="20"/>
      <c r="B30" s="7"/>
      <c r="C30" s="21"/>
      <c r="D30" s="21"/>
      <c r="E30" s="21"/>
      <c r="F30" s="21"/>
    </row>
    <row r="31" spans="1:6" x14ac:dyDescent="0.3">
      <c r="A31" s="20"/>
      <c r="B31" s="7"/>
      <c r="C31" s="21"/>
      <c r="D31" s="21"/>
      <c r="E31" s="21"/>
      <c r="F31" s="21"/>
    </row>
    <row r="32" spans="1:6" x14ac:dyDescent="0.3">
      <c r="A32" s="20"/>
      <c r="B32" s="7"/>
      <c r="C32" s="21"/>
      <c r="D32" s="21"/>
      <c r="E32" s="21"/>
      <c r="F32" s="21"/>
    </row>
    <row r="33" spans="1:6" x14ac:dyDescent="0.3">
      <c r="A33" s="20"/>
      <c r="B33" s="7"/>
      <c r="C33" s="21"/>
      <c r="D33" s="21"/>
      <c r="E33" s="21"/>
      <c r="F33" s="21"/>
    </row>
    <row r="34" spans="1:6" x14ac:dyDescent="0.3">
      <c r="A34" s="20"/>
      <c r="B34" s="7"/>
      <c r="C34" s="21"/>
      <c r="D34" s="21"/>
      <c r="E34" s="21"/>
      <c r="F34" s="21"/>
    </row>
    <row r="35" spans="1:6" x14ac:dyDescent="0.3">
      <c r="A35" s="20"/>
      <c r="B35" s="7"/>
      <c r="C35" s="21"/>
      <c r="D35" s="21"/>
      <c r="E35" s="21"/>
      <c r="F35" s="21"/>
    </row>
    <row r="36" spans="1:6" x14ac:dyDescent="0.3">
      <c r="A36" s="20"/>
      <c r="B36" s="7"/>
      <c r="C36" s="21"/>
      <c r="D36" s="21"/>
      <c r="E36" s="21"/>
      <c r="F36" s="21"/>
    </row>
    <row r="37" spans="1:6" x14ac:dyDescent="0.3">
      <c r="A37" s="20"/>
      <c r="B37" s="7"/>
      <c r="C37" s="21"/>
      <c r="D37" s="21"/>
      <c r="E37" s="21"/>
      <c r="F37" s="21"/>
    </row>
    <row r="38" spans="1:6" x14ac:dyDescent="0.3">
      <c r="A38" s="20"/>
      <c r="B38" s="7"/>
      <c r="C38" s="21"/>
      <c r="D38" s="21"/>
      <c r="E38" s="21"/>
      <c r="F38" s="21"/>
    </row>
    <row r="39" spans="1:6" x14ac:dyDescent="0.3">
      <c r="A39" s="20"/>
      <c r="B39" s="7"/>
      <c r="C39" s="21"/>
      <c r="D39" s="21"/>
      <c r="E39" s="21"/>
      <c r="F39" s="21"/>
    </row>
    <row r="40" spans="1:6" x14ac:dyDescent="0.3">
      <c r="A40" s="20"/>
      <c r="B40" s="7"/>
      <c r="C40" s="21"/>
      <c r="D40" s="21"/>
      <c r="E40" s="21"/>
      <c r="F40" s="21"/>
    </row>
    <row r="41" spans="1:6" x14ac:dyDescent="0.3">
      <c r="A41" s="20"/>
      <c r="B41" s="7"/>
      <c r="C41" s="21"/>
      <c r="D41" s="21"/>
      <c r="E41" s="21"/>
      <c r="F41" s="21"/>
    </row>
    <row r="42" spans="1:6" x14ac:dyDescent="0.3">
      <c r="A42" s="20"/>
      <c r="B42" s="7"/>
      <c r="C42" s="21"/>
      <c r="D42" s="21"/>
      <c r="E42" s="21"/>
      <c r="F42" s="21"/>
    </row>
    <row r="43" spans="1:6" x14ac:dyDescent="0.3">
      <c r="A43" s="20"/>
      <c r="B43" s="7"/>
      <c r="C43" s="21"/>
      <c r="D43" s="21"/>
      <c r="E43" s="21"/>
      <c r="F43" s="21"/>
    </row>
    <row r="44" spans="1:6" x14ac:dyDescent="0.3">
      <c r="A44" s="20"/>
      <c r="B44" s="7"/>
      <c r="C44" s="21"/>
      <c r="D44" s="21"/>
      <c r="E44" s="21"/>
      <c r="F44" s="21"/>
    </row>
    <row r="45" spans="1:6" x14ac:dyDescent="0.3">
      <c r="A45" s="20"/>
      <c r="B45" s="7"/>
      <c r="C45" s="21"/>
      <c r="D45" s="21"/>
      <c r="E45" s="21"/>
      <c r="F45" s="21"/>
    </row>
    <row r="46" spans="1:6" x14ac:dyDescent="0.3">
      <c r="A46" s="20"/>
      <c r="B46" s="7"/>
      <c r="C46" s="21"/>
      <c r="D46" s="21"/>
      <c r="E46" s="21"/>
      <c r="F46" s="21"/>
    </row>
    <row r="47" spans="1:6" x14ac:dyDescent="0.3">
      <c r="A47" s="20"/>
      <c r="B47" s="7"/>
      <c r="C47" s="21"/>
      <c r="D47" s="21"/>
      <c r="E47" s="21"/>
      <c r="F47" s="21"/>
    </row>
    <row r="48" spans="1:6" x14ac:dyDescent="0.3">
      <c r="A48" s="20"/>
      <c r="B48" s="7"/>
      <c r="C48" s="21"/>
      <c r="D48" s="21"/>
      <c r="E48" s="21"/>
      <c r="F48" s="21"/>
    </row>
    <row r="49" spans="1:6" x14ac:dyDescent="0.3">
      <c r="A49" s="20"/>
      <c r="B49" s="7"/>
      <c r="C49" s="21"/>
      <c r="D49" s="21"/>
      <c r="E49" s="21"/>
      <c r="F49" s="21"/>
    </row>
    <row r="50" spans="1:6" x14ac:dyDescent="0.3">
      <c r="A50" s="20"/>
      <c r="B50" s="7"/>
      <c r="C50" s="21"/>
      <c r="D50" s="21"/>
      <c r="E50" s="21"/>
      <c r="F50" s="21"/>
    </row>
    <row r="51" spans="1:6" x14ac:dyDescent="0.3">
      <c r="A51" s="20"/>
      <c r="B51" s="7"/>
      <c r="C51" s="21"/>
      <c r="D51" s="21"/>
      <c r="E51" s="21"/>
      <c r="F51" s="21"/>
    </row>
    <row r="52" spans="1:6" x14ac:dyDescent="0.3">
      <c r="A52" s="20"/>
      <c r="B52" s="7"/>
      <c r="C52" s="21"/>
      <c r="D52" s="21"/>
      <c r="E52" s="21"/>
      <c r="F52" s="21"/>
    </row>
    <row r="53" spans="1:6" x14ac:dyDescent="0.3">
      <c r="A53" s="20"/>
      <c r="B53" s="7"/>
      <c r="C53" s="21"/>
      <c r="D53" s="21"/>
      <c r="E53" s="21"/>
      <c r="F53" s="21"/>
    </row>
    <row r="54" spans="1:6" x14ac:dyDescent="0.3">
      <c r="A54" s="20"/>
      <c r="B54" s="7"/>
      <c r="C54" s="21"/>
      <c r="D54" s="21"/>
      <c r="E54" s="21"/>
      <c r="F54" s="21"/>
    </row>
    <row r="55" spans="1:6" x14ac:dyDescent="0.3">
      <c r="A55" s="20"/>
      <c r="B55" s="7"/>
      <c r="C55" s="21"/>
      <c r="D55" s="21"/>
      <c r="E55" s="21"/>
      <c r="F55" s="21"/>
    </row>
    <row r="56" spans="1:6" x14ac:dyDescent="0.3">
      <c r="A56" s="20"/>
      <c r="B56" s="7"/>
      <c r="C56" s="21"/>
      <c r="D56" s="21"/>
      <c r="E56" s="21"/>
      <c r="F56" s="21"/>
    </row>
    <row r="57" spans="1:6" x14ac:dyDescent="0.3">
      <c r="A57" s="20"/>
      <c r="B57" s="7"/>
      <c r="C57" s="21"/>
      <c r="D57" s="21"/>
      <c r="E57" s="21"/>
      <c r="F57" s="21"/>
    </row>
    <row r="58" spans="1:6" x14ac:dyDescent="0.3">
      <c r="A58" s="20"/>
      <c r="B58" s="7"/>
      <c r="C58" s="21"/>
      <c r="D58" s="21"/>
      <c r="E58" s="21"/>
      <c r="F58" s="21"/>
    </row>
    <row r="59" spans="1:6" x14ac:dyDescent="0.3">
      <c r="A59" s="20"/>
      <c r="B59" s="7"/>
      <c r="C59" s="21"/>
      <c r="D59" s="21"/>
      <c r="E59" s="21"/>
      <c r="F59" s="21"/>
    </row>
    <row r="60" spans="1:6" x14ac:dyDescent="0.3">
      <c r="A60" s="20"/>
      <c r="B60" s="7"/>
      <c r="C60" s="21"/>
      <c r="D60" s="21"/>
      <c r="E60" s="21"/>
      <c r="F60" s="21"/>
    </row>
    <row r="61" spans="1:6" x14ac:dyDescent="0.3">
      <c r="A61" s="20"/>
      <c r="B61" s="7"/>
      <c r="C61" s="21"/>
      <c r="D61" s="21"/>
      <c r="E61" s="21"/>
      <c r="F61" s="21"/>
    </row>
    <row r="62" spans="1:6" x14ac:dyDescent="0.3">
      <c r="A62" s="20"/>
      <c r="B62" s="7"/>
      <c r="C62" s="21"/>
      <c r="D62" s="21"/>
      <c r="E62" s="21"/>
      <c r="F62" s="21"/>
    </row>
    <row r="63" spans="1:6" x14ac:dyDescent="0.3">
      <c r="A63" s="20"/>
      <c r="B63" s="7"/>
      <c r="C63" s="21"/>
      <c r="D63" s="21"/>
      <c r="E63" s="21"/>
      <c r="F63" s="21"/>
    </row>
    <row r="64" spans="1:6" x14ac:dyDescent="0.3">
      <c r="A64" s="20"/>
      <c r="B64" s="7"/>
      <c r="C64" s="21"/>
      <c r="D64" s="21"/>
      <c r="E64" s="21"/>
      <c r="F64" s="21"/>
    </row>
    <row r="65" spans="1:6" x14ac:dyDescent="0.3">
      <c r="A65" s="20"/>
      <c r="B65" s="7"/>
      <c r="C65" s="21"/>
      <c r="D65" s="21"/>
      <c r="E65" s="21"/>
      <c r="F65" s="21"/>
    </row>
    <row r="66" spans="1:6" x14ac:dyDescent="0.3">
      <c r="A66" s="20"/>
      <c r="B66" s="7"/>
      <c r="C66" s="21"/>
      <c r="D66" s="21"/>
      <c r="E66" s="21"/>
      <c r="F66" s="21"/>
    </row>
    <row r="67" spans="1:6" x14ac:dyDescent="0.3">
      <c r="A67" s="20"/>
      <c r="B67" s="7"/>
      <c r="C67" s="21"/>
      <c r="D67" s="21"/>
      <c r="E67" s="21"/>
      <c r="F67" s="21"/>
    </row>
    <row r="68" spans="1:6" x14ac:dyDescent="0.3">
      <c r="A68" s="20"/>
      <c r="B68" s="7"/>
      <c r="C68" s="21"/>
      <c r="D68" s="21"/>
      <c r="E68" s="21"/>
      <c r="F68" s="21"/>
    </row>
    <row r="69" spans="1:6" x14ac:dyDescent="0.3">
      <c r="A69" s="20"/>
      <c r="B69" s="7"/>
      <c r="C69" s="21"/>
      <c r="D69" s="21"/>
      <c r="E69" s="21"/>
      <c r="F69" s="21"/>
    </row>
    <row r="70" spans="1:6" x14ac:dyDescent="0.3">
      <c r="A70" s="20"/>
      <c r="B70" s="7"/>
      <c r="C70" s="21"/>
      <c r="D70" s="21"/>
      <c r="E70" s="21"/>
      <c r="F70" s="21"/>
    </row>
    <row r="71" spans="1:6" x14ac:dyDescent="0.3">
      <c r="A71" s="20"/>
      <c r="B71" s="7"/>
      <c r="C71" s="21"/>
      <c r="D71" s="21"/>
      <c r="E71" s="21"/>
      <c r="F71" s="21"/>
    </row>
    <row r="72" spans="1:6" x14ac:dyDescent="0.3">
      <c r="A72" s="20"/>
      <c r="B72" s="7"/>
      <c r="C72" s="21"/>
      <c r="D72" s="21"/>
      <c r="E72" s="21"/>
      <c r="F72" s="21"/>
    </row>
    <row r="73" spans="1:6" x14ac:dyDescent="0.3">
      <c r="A73" s="20"/>
      <c r="B73" s="7"/>
      <c r="C73" s="21"/>
      <c r="D73" s="21"/>
      <c r="E73" s="21"/>
      <c r="F73" s="21"/>
    </row>
    <row r="74" spans="1:6" x14ac:dyDescent="0.3">
      <c r="A74" s="20"/>
      <c r="B74" s="7"/>
      <c r="C74" s="21"/>
      <c r="D74" s="21"/>
      <c r="E74" s="21"/>
      <c r="F74" s="21"/>
    </row>
    <row r="75" spans="1:6" x14ac:dyDescent="0.3">
      <c r="A75" s="20"/>
      <c r="B75" s="7"/>
      <c r="C75" s="21"/>
      <c r="D75" s="21"/>
      <c r="E75" s="21"/>
      <c r="F75" s="21"/>
    </row>
    <row r="76" spans="1:6" x14ac:dyDescent="0.3">
      <c r="A76" s="20"/>
      <c r="B76" s="7"/>
      <c r="C76" s="21"/>
      <c r="D76" s="21"/>
      <c r="E76" s="21"/>
      <c r="F76" s="21"/>
    </row>
    <row r="77" spans="1:6" x14ac:dyDescent="0.3">
      <c r="A77" s="20"/>
      <c r="B77" s="7"/>
      <c r="C77" s="21"/>
      <c r="D77" s="21"/>
      <c r="E77" s="21"/>
      <c r="F77" s="21"/>
    </row>
    <row r="78" spans="1:6" x14ac:dyDescent="0.3">
      <c r="A78" s="20"/>
      <c r="B78" s="7"/>
      <c r="C78" s="21"/>
      <c r="D78" s="21"/>
      <c r="E78" s="21"/>
      <c r="F78" s="21"/>
    </row>
    <row r="79" spans="1:6" x14ac:dyDescent="0.3">
      <c r="A79" s="20"/>
      <c r="B79" s="7"/>
      <c r="C79" s="21"/>
      <c r="D79" s="21"/>
      <c r="E79" s="21"/>
      <c r="F79" s="21"/>
    </row>
    <row r="80" spans="1:6" x14ac:dyDescent="0.3">
      <c r="A80" s="20"/>
      <c r="B80" s="7"/>
      <c r="C80" s="21"/>
      <c r="D80" s="21"/>
      <c r="E80" s="21"/>
      <c r="F80" s="21"/>
    </row>
    <row r="81" spans="1:6" x14ac:dyDescent="0.3">
      <c r="A81" s="20"/>
      <c r="B81" s="7"/>
      <c r="C81" s="21"/>
      <c r="D81" s="21"/>
      <c r="E81" s="21"/>
      <c r="F81" s="21"/>
    </row>
    <row r="82" spans="1:6" x14ac:dyDescent="0.3">
      <c r="A82" s="20"/>
      <c r="B82" s="7"/>
      <c r="C82" s="21"/>
      <c r="D82" s="21"/>
      <c r="E82" s="21"/>
      <c r="F82" s="21"/>
    </row>
    <row r="83" spans="1:6" x14ac:dyDescent="0.3">
      <c r="A83" s="20"/>
      <c r="B83" s="7"/>
      <c r="C83" s="21"/>
      <c r="D83" s="21"/>
      <c r="E83" s="21"/>
      <c r="F83" s="21"/>
    </row>
    <row r="84" spans="1:6" x14ac:dyDescent="0.3">
      <c r="A84" s="20"/>
      <c r="B84" s="7"/>
      <c r="C84" s="21"/>
      <c r="D84" s="21"/>
      <c r="E84" s="21"/>
      <c r="F84" s="21"/>
    </row>
    <row r="85" spans="1:6" x14ac:dyDescent="0.3">
      <c r="A85" s="20"/>
      <c r="B85" s="7"/>
      <c r="C85" s="21"/>
      <c r="D85" s="21"/>
      <c r="E85" s="21"/>
      <c r="F85" s="21"/>
    </row>
    <row r="86" spans="1:6" x14ac:dyDescent="0.3">
      <c r="A86" s="20"/>
      <c r="B86" s="7"/>
      <c r="C86" s="21"/>
      <c r="D86" s="21"/>
      <c r="E86" s="21"/>
      <c r="F86" s="21"/>
    </row>
    <row r="87" spans="1:6" x14ac:dyDescent="0.3">
      <c r="A87" s="20"/>
      <c r="B87" s="7"/>
      <c r="C87" s="21"/>
      <c r="D87" s="21"/>
      <c r="E87" s="21"/>
      <c r="F87" s="21"/>
    </row>
    <row r="88" spans="1:6" x14ac:dyDescent="0.3">
      <c r="A88" s="20"/>
      <c r="B88" s="7"/>
      <c r="C88" s="21"/>
      <c r="D88" s="21"/>
      <c r="E88" s="21"/>
      <c r="F88" s="21"/>
    </row>
    <row r="89" spans="1:6" x14ac:dyDescent="0.3">
      <c r="A89" s="20"/>
      <c r="B89" s="7"/>
      <c r="C89" s="21"/>
      <c r="D89" s="21"/>
      <c r="E89" s="21"/>
      <c r="F89" s="21"/>
    </row>
    <row r="90" spans="1:6" x14ac:dyDescent="0.3">
      <c r="A90" s="20"/>
      <c r="B90" s="7"/>
      <c r="C90" s="21"/>
      <c r="D90" s="21"/>
      <c r="E90" s="21"/>
      <c r="F90" s="21"/>
    </row>
    <row r="91" spans="1:6" x14ac:dyDescent="0.3">
      <c r="A91" s="20"/>
      <c r="B91" s="7"/>
      <c r="C91" s="21"/>
      <c r="D91" s="21"/>
      <c r="E91" s="21"/>
      <c r="F91" s="21"/>
    </row>
    <row r="92" spans="1:6" x14ac:dyDescent="0.3">
      <c r="A92" s="20"/>
      <c r="B92" s="7"/>
      <c r="C92" s="21"/>
      <c r="D92" s="21"/>
      <c r="E92" s="21"/>
      <c r="F92" s="21"/>
    </row>
    <row r="93" spans="1:6" x14ac:dyDescent="0.3">
      <c r="A93" s="20"/>
      <c r="B93" s="7"/>
      <c r="C93" s="21"/>
      <c r="D93" s="21"/>
      <c r="E93" s="21"/>
      <c r="F93" s="21"/>
    </row>
    <row r="94" spans="1:6" x14ac:dyDescent="0.3">
      <c r="A94" s="20"/>
      <c r="B94" s="7"/>
      <c r="C94" s="21"/>
      <c r="D94" s="21"/>
      <c r="E94" s="21"/>
      <c r="F94" s="21"/>
    </row>
    <row r="95" spans="1:6" x14ac:dyDescent="0.3">
      <c r="A95" s="20"/>
      <c r="B95" s="7"/>
      <c r="C95" s="21"/>
      <c r="D95" s="21"/>
      <c r="E95" s="21"/>
      <c r="F95" s="21"/>
    </row>
    <row r="96" spans="1:6" x14ac:dyDescent="0.3">
      <c r="A96" s="20"/>
      <c r="B96" s="7"/>
      <c r="C96" s="21"/>
      <c r="D96" s="21"/>
      <c r="E96" s="21"/>
      <c r="F96" s="21"/>
    </row>
    <row r="97" spans="1:6" x14ac:dyDescent="0.3">
      <c r="A97" s="20"/>
      <c r="B97" s="7"/>
      <c r="C97" s="21"/>
      <c r="D97" s="21"/>
      <c r="E97" s="21"/>
      <c r="F97" s="21"/>
    </row>
    <row r="98" spans="1:6" x14ac:dyDescent="0.3">
      <c r="A98" s="20"/>
      <c r="B98" s="7"/>
      <c r="C98" s="21"/>
      <c r="D98" s="21"/>
      <c r="E98" s="21"/>
      <c r="F98" s="21"/>
    </row>
    <row r="99" spans="1:6" x14ac:dyDescent="0.3">
      <c r="A99" s="20"/>
      <c r="B99" s="7"/>
      <c r="C99" s="21"/>
      <c r="D99" s="21"/>
      <c r="E99" s="21"/>
      <c r="F99" s="21"/>
    </row>
    <row r="100" spans="1:6" x14ac:dyDescent="0.3">
      <c r="A100" s="20"/>
      <c r="B100" s="7"/>
      <c r="C100" s="21"/>
      <c r="D100" s="21"/>
      <c r="E100" s="21"/>
      <c r="F100" s="21"/>
    </row>
    <row r="101" spans="1:6" x14ac:dyDescent="0.3">
      <c r="A101" s="20"/>
      <c r="B101" s="7"/>
      <c r="C101" s="21"/>
      <c r="D101" s="21"/>
      <c r="E101" s="21"/>
      <c r="F101" s="21"/>
    </row>
    <row r="102" spans="1:6" x14ac:dyDescent="0.3">
      <c r="A102" s="20"/>
      <c r="B102" s="7"/>
      <c r="C102" s="21"/>
      <c r="D102" s="21"/>
      <c r="E102" s="21"/>
      <c r="F102" s="21"/>
    </row>
    <row r="103" spans="1:6" x14ac:dyDescent="0.3">
      <c r="A103" s="20"/>
      <c r="B103" s="7"/>
      <c r="C103" s="21"/>
      <c r="D103" s="21"/>
      <c r="E103" s="21"/>
      <c r="F103" s="21"/>
    </row>
    <row r="104" spans="1:6" x14ac:dyDescent="0.3">
      <c r="A104" s="20"/>
      <c r="B104" s="7"/>
      <c r="C104" s="21"/>
      <c r="D104" s="21"/>
      <c r="E104" s="21"/>
      <c r="F104" s="21"/>
    </row>
    <row r="105" spans="1:6" x14ac:dyDescent="0.3">
      <c r="A105" s="20"/>
      <c r="B105" s="7"/>
      <c r="C105" s="21"/>
      <c r="D105" s="21"/>
      <c r="E105" s="21"/>
      <c r="F105" s="21"/>
    </row>
    <row r="106" spans="1:6" x14ac:dyDescent="0.3">
      <c r="A106" s="20"/>
      <c r="B106" s="7"/>
      <c r="C106" s="21"/>
      <c r="D106" s="21"/>
      <c r="E106" s="21"/>
      <c r="F106" s="21"/>
    </row>
    <row r="107" spans="1:6" x14ac:dyDescent="0.3">
      <c r="A107" s="20"/>
      <c r="B107" s="7"/>
      <c r="C107" s="21"/>
      <c r="D107" s="21"/>
      <c r="E107" s="21"/>
      <c r="F107" s="21"/>
    </row>
    <row r="108" spans="1:6" x14ac:dyDescent="0.3">
      <c r="A108" s="20"/>
      <c r="B108" s="7"/>
      <c r="C108" s="21"/>
      <c r="D108" s="21"/>
      <c r="E108" s="21"/>
      <c r="F108" s="21"/>
    </row>
    <row r="109" spans="1:6" x14ac:dyDescent="0.3">
      <c r="A109" s="20"/>
      <c r="B109" s="7"/>
      <c r="C109" s="21"/>
      <c r="D109" s="21"/>
      <c r="E109" s="21"/>
      <c r="F109" s="21"/>
    </row>
    <row r="110" spans="1:6" x14ac:dyDescent="0.3">
      <c r="A110" s="20"/>
      <c r="B110" s="7"/>
      <c r="C110" s="21"/>
      <c r="D110" s="21"/>
      <c r="E110" s="21"/>
      <c r="F110" s="21"/>
    </row>
    <row r="111" spans="1:6" x14ac:dyDescent="0.3">
      <c r="A111" s="20"/>
      <c r="B111" s="7"/>
      <c r="C111" s="21"/>
      <c r="D111" s="21"/>
      <c r="E111" s="21"/>
      <c r="F111" s="21"/>
    </row>
    <row r="112" spans="1:6" x14ac:dyDescent="0.3">
      <c r="A112" s="20"/>
      <c r="B112" s="7"/>
      <c r="C112" s="21"/>
      <c r="D112" s="21"/>
      <c r="E112" s="21"/>
      <c r="F112" s="21"/>
    </row>
    <row r="113" spans="1:6" x14ac:dyDescent="0.3">
      <c r="A113" s="20"/>
      <c r="B113" s="7"/>
      <c r="C113" s="21"/>
      <c r="D113" s="21"/>
      <c r="E113" s="21"/>
      <c r="F113" s="21"/>
    </row>
    <row r="114" spans="1:6" x14ac:dyDescent="0.3">
      <c r="A114" s="20"/>
      <c r="B114" s="7"/>
      <c r="C114" s="21"/>
      <c r="D114" s="21"/>
      <c r="E114" s="21"/>
      <c r="F114" s="21"/>
    </row>
    <row r="115" spans="1:6" x14ac:dyDescent="0.3">
      <c r="A115" s="20"/>
      <c r="B115" s="7"/>
      <c r="C115" s="21"/>
      <c r="D115" s="21"/>
      <c r="E115" s="21"/>
      <c r="F115" s="21"/>
    </row>
    <row r="116" spans="1:6" x14ac:dyDescent="0.3">
      <c r="A116" s="20"/>
      <c r="B116" s="7"/>
      <c r="C116" s="21"/>
      <c r="D116" s="21"/>
      <c r="E116" s="21"/>
      <c r="F116" s="21"/>
    </row>
    <row r="117" spans="1:6" x14ac:dyDescent="0.3">
      <c r="A117" s="20"/>
      <c r="B117" s="7"/>
      <c r="C117" s="21"/>
      <c r="D117" s="21"/>
      <c r="E117" s="21"/>
      <c r="F117" s="21"/>
    </row>
    <row r="118" spans="1:6" x14ac:dyDescent="0.3">
      <c r="A118" s="20"/>
      <c r="B118" s="7"/>
      <c r="C118" s="21"/>
      <c r="D118" s="21"/>
      <c r="E118" s="21"/>
      <c r="F118" s="21"/>
    </row>
    <row r="119" spans="1:6" x14ac:dyDescent="0.3">
      <c r="A119" s="20"/>
      <c r="B119" s="7"/>
      <c r="C119" s="21"/>
      <c r="D119" s="21"/>
      <c r="E119" s="21"/>
      <c r="F119" s="21"/>
    </row>
    <row r="120" spans="1:6" x14ac:dyDescent="0.3">
      <c r="A120" s="20"/>
      <c r="B120" s="7"/>
      <c r="C120" s="21"/>
      <c r="D120" s="21"/>
      <c r="E120" s="21"/>
      <c r="F120" s="21"/>
    </row>
    <row r="121" spans="1:6" x14ac:dyDescent="0.3">
      <c r="A121" s="20"/>
      <c r="B121" s="7"/>
      <c r="C121" s="21"/>
      <c r="D121" s="21"/>
      <c r="E121" s="21"/>
      <c r="F121" s="21"/>
    </row>
    <row r="122" spans="1:6" x14ac:dyDescent="0.3">
      <c r="A122" s="20"/>
      <c r="B122" s="7"/>
      <c r="C122" s="21"/>
      <c r="D122" s="21"/>
      <c r="E122" s="21"/>
      <c r="F122" s="21"/>
    </row>
    <row r="123" spans="1:6" x14ac:dyDescent="0.3">
      <c r="A123" s="20"/>
      <c r="B123" s="7"/>
      <c r="C123" s="21"/>
      <c r="D123" s="21"/>
      <c r="E123" s="21"/>
      <c r="F123" s="21"/>
    </row>
    <row r="124" spans="1:6" x14ac:dyDescent="0.3">
      <c r="A124" s="20"/>
      <c r="B124" s="7"/>
      <c r="C124" s="21"/>
      <c r="D124" s="21"/>
      <c r="E124" s="21"/>
      <c r="F124" s="21"/>
    </row>
    <row r="125" spans="1:6" x14ac:dyDescent="0.3">
      <c r="A125" s="20"/>
      <c r="B125" s="7"/>
      <c r="C125" s="21"/>
      <c r="D125" s="21"/>
      <c r="E125" s="21"/>
      <c r="F125" s="21"/>
    </row>
    <row r="126" spans="1:6" x14ac:dyDescent="0.3">
      <c r="A126" s="20"/>
      <c r="B126" s="7"/>
      <c r="C126" s="21"/>
      <c r="D126" s="21"/>
      <c r="E126" s="21"/>
      <c r="F126" s="21"/>
    </row>
    <row r="127" spans="1:6" x14ac:dyDescent="0.3">
      <c r="A127" s="20"/>
      <c r="B127" s="7"/>
      <c r="C127" s="21"/>
      <c r="D127" s="21"/>
      <c r="E127" s="21"/>
      <c r="F127" s="21"/>
    </row>
    <row r="128" spans="1:6" x14ac:dyDescent="0.3">
      <c r="A128" s="20"/>
      <c r="B128" s="7"/>
      <c r="C128" s="21"/>
      <c r="D128" s="21"/>
      <c r="E128" s="21"/>
      <c r="F128" s="21"/>
    </row>
    <row r="129" spans="1:6" x14ac:dyDescent="0.3">
      <c r="A129" s="20"/>
      <c r="B129" s="7"/>
      <c r="C129" s="21"/>
      <c r="D129" s="21"/>
      <c r="E129" s="21"/>
      <c r="F129" s="21"/>
    </row>
    <row r="130" spans="1:6" x14ac:dyDescent="0.3">
      <c r="A130" s="20"/>
      <c r="B130" s="7"/>
      <c r="C130" s="21"/>
      <c r="D130" s="21"/>
      <c r="E130" s="21"/>
      <c r="F130" s="21"/>
    </row>
    <row r="131" spans="1:6" x14ac:dyDescent="0.3">
      <c r="A131" s="20"/>
      <c r="B131" s="7"/>
      <c r="C131" s="21"/>
      <c r="D131" s="21"/>
      <c r="E131" s="21"/>
      <c r="F131" s="21"/>
    </row>
    <row r="132" spans="1:6" x14ac:dyDescent="0.3">
      <c r="A132" s="20"/>
      <c r="B132" s="7"/>
      <c r="C132" s="21"/>
      <c r="D132" s="21"/>
      <c r="E132" s="21"/>
      <c r="F132" s="21"/>
    </row>
    <row r="133" spans="1:6" x14ac:dyDescent="0.3">
      <c r="A133" s="20"/>
      <c r="B133" s="7"/>
      <c r="C133" s="21"/>
      <c r="D133" s="21"/>
      <c r="E133" s="21"/>
      <c r="F133" s="21"/>
    </row>
    <row r="134" spans="1:6" x14ac:dyDescent="0.3">
      <c r="A134" s="20"/>
      <c r="B134" s="7"/>
      <c r="C134" s="21"/>
      <c r="D134" s="21"/>
      <c r="E134" s="21"/>
      <c r="F134" s="21"/>
    </row>
    <row r="135" spans="1:6" x14ac:dyDescent="0.3">
      <c r="A135" s="20"/>
      <c r="B135" s="7"/>
      <c r="C135" s="21"/>
      <c r="D135" s="21"/>
      <c r="E135" s="21"/>
      <c r="F135" s="21"/>
    </row>
    <row r="136" spans="1:6" x14ac:dyDescent="0.3">
      <c r="A136" s="20"/>
      <c r="B136" s="7"/>
      <c r="C136" s="21"/>
      <c r="D136" s="21"/>
      <c r="E136" s="21"/>
      <c r="F136" s="21"/>
    </row>
    <row r="137" spans="1:6" x14ac:dyDescent="0.3">
      <c r="A137" s="20"/>
      <c r="B137" s="7"/>
      <c r="C137" s="21"/>
      <c r="D137" s="21"/>
      <c r="E137" s="21"/>
      <c r="F137" s="21"/>
    </row>
    <row r="138" spans="1:6" x14ac:dyDescent="0.3">
      <c r="A138" s="20"/>
      <c r="B138" s="7"/>
      <c r="C138" s="21"/>
      <c r="D138" s="21"/>
      <c r="E138" s="21"/>
      <c r="F138" s="21"/>
    </row>
    <row r="139" spans="1:6" x14ac:dyDescent="0.3">
      <c r="A139" s="20"/>
      <c r="B139" s="7"/>
      <c r="C139" s="21"/>
      <c r="D139" s="21"/>
      <c r="E139" s="21"/>
      <c r="F139" s="21"/>
    </row>
    <row r="140" spans="1:6" x14ac:dyDescent="0.3">
      <c r="A140" s="20"/>
      <c r="B140" s="7"/>
      <c r="C140" s="21"/>
      <c r="D140" s="21"/>
      <c r="E140" s="21"/>
      <c r="F140" s="21"/>
    </row>
    <row r="141" spans="1:6" x14ac:dyDescent="0.3">
      <c r="A141" s="20"/>
      <c r="B141" s="7"/>
      <c r="C141" s="21"/>
      <c r="D141" s="21"/>
      <c r="E141" s="21"/>
      <c r="F141" s="21"/>
    </row>
    <row r="142" spans="1:6" x14ac:dyDescent="0.3">
      <c r="A142" s="20"/>
      <c r="B142" s="7"/>
      <c r="C142" s="21"/>
      <c r="D142" s="21"/>
      <c r="E142" s="21"/>
      <c r="F142" s="21"/>
    </row>
    <row r="143" spans="1:6" x14ac:dyDescent="0.3">
      <c r="A143" s="20"/>
      <c r="B143" s="7"/>
      <c r="C143" s="21"/>
      <c r="D143" s="21"/>
      <c r="E143" s="21"/>
      <c r="F143" s="21"/>
    </row>
    <row r="144" spans="1:6" x14ac:dyDescent="0.3">
      <c r="A144" s="20"/>
      <c r="B144" s="7"/>
      <c r="C144" s="21"/>
      <c r="D144" s="21"/>
      <c r="E144" s="21"/>
      <c r="F144" s="21"/>
    </row>
    <row r="145" spans="1:6" x14ac:dyDescent="0.3">
      <c r="A145" s="20"/>
      <c r="B145" s="7"/>
      <c r="C145" s="21"/>
      <c r="D145" s="21"/>
      <c r="E145" s="21"/>
      <c r="F145" s="21"/>
    </row>
    <row r="146" spans="1:6" x14ac:dyDescent="0.3">
      <c r="A146" s="20"/>
      <c r="B146" s="7"/>
      <c r="C146" s="21"/>
      <c r="D146" s="21"/>
      <c r="E146" s="21"/>
      <c r="F146" s="21"/>
    </row>
    <row r="147" spans="1:6" x14ac:dyDescent="0.3">
      <c r="A147" s="20"/>
      <c r="B147" s="7"/>
      <c r="C147" s="21"/>
      <c r="D147" s="21"/>
      <c r="E147" s="21"/>
      <c r="F147" s="21"/>
    </row>
    <row r="148" spans="1:6" x14ac:dyDescent="0.3">
      <c r="A148" s="20"/>
      <c r="B148" s="7"/>
      <c r="C148" s="21"/>
      <c r="D148" s="21"/>
      <c r="E148" s="21"/>
      <c r="F148" s="21"/>
    </row>
    <row r="149" spans="1:6" x14ac:dyDescent="0.3">
      <c r="A149" s="20"/>
      <c r="B149" s="7"/>
      <c r="C149" s="21"/>
      <c r="D149" s="21"/>
      <c r="E149" s="21"/>
      <c r="F149" s="21"/>
    </row>
    <row r="150" spans="1:6" x14ac:dyDescent="0.3">
      <c r="A150" s="20"/>
      <c r="B150" s="7"/>
      <c r="C150" s="21"/>
      <c r="D150" s="21"/>
      <c r="E150" s="21"/>
      <c r="F150" s="21"/>
    </row>
    <row r="151" spans="1:6" x14ac:dyDescent="0.3">
      <c r="A151" s="20"/>
      <c r="B151" s="7"/>
      <c r="C151" s="21"/>
      <c r="D151" s="21"/>
      <c r="E151" s="21"/>
      <c r="F151" s="21"/>
    </row>
    <row r="152" spans="1:6" x14ac:dyDescent="0.3">
      <c r="A152" s="20"/>
      <c r="B152" s="7"/>
      <c r="C152" s="21"/>
      <c r="D152" s="21"/>
      <c r="E152" s="21"/>
      <c r="F152" s="21"/>
    </row>
    <row r="153" spans="1:6" x14ac:dyDescent="0.3">
      <c r="A153" s="20"/>
      <c r="B153" s="7"/>
      <c r="C153" s="21"/>
      <c r="D153" s="21"/>
      <c r="E153" s="21"/>
      <c r="F153" s="21"/>
    </row>
    <row r="154" spans="1:6" x14ac:dyDescent="0.3">
      <c r="A154" s="20"/>
      <c r="B154" s="7"/>
      <c r="C154" s="21"/>
      <c r="D154" s="21"/>
      <c r="E154" s="21"/>
      <c r="F154" s="21"/>
    </row>
    <row r="155" spans="1:6" x14ac:dyDescent="0.3">
      <c r="A155" s="20"/>
      <c r="B155" s="7"/>
      <c r="C155" s="21"/>
      <c r="D155" s="21"/>
      <c r="E155" s="21"/>
      <c r="F155" s="21"/>
    </row>
    <row r="156" spans="1:6" x14ac:dyDescent="0.3">
      <c r="A156" s="20"/>
      <c r="B156" s="7"/>
      <c r="C156" s="21"/>
      <c r="D156" s="21"/>
      <c r="E156" s="21"/>
      <c r="F156" s="21"/>
    </row>
    <row r="157" spans="1:6" x14ac:dyDescent="0.3">
      <c r="A157" s="20"/>
      <c r="B157" s="7"/>
      <c r="C157" s="21"/>
      <c r="D157" s="21"/>
      <c r="E157" s="21"/>
      <c r="F157" s="21"/>
    </row>
    <row r="158" spans="1:6" x14ac:dyDescent="0.3">
      <c r="A158" s="20"/>
      <c r="B158" s="7"/>
      <c r="C158" s="21"/>
      <c r="D158" s="21"/>
      <c r="E158" s="21"/>
      <c r="F158" s="21"/>
    </row>
    <row r="159" spans="1:6" x14ac:dyDescent="0.3">
      <c r="A159" s="20"/>
      <c r="B159" s="7"/>
      <c r="C159" s="21"/>
      <c r="D159" s="21"/>
      <c r="E159" s="21"/>
      <c r="F159" s="21"/>
    </row>
    <row r="160" spans="1:6" x14ac:dyDescent="0.3">
      <c r="A160" s="20"/>
      <c r="B160" s="7"/>
      <c r="C160" s="21"/>
      <c r="D160" s="21"/>
      <c r="E160" s="21"/>
      <c r="F160" s="21"/>
    </row>
    <row r="161" spans="1:6" x14ac:dyDescent="0.3">
      <c r="A161" s="20"/>
      <c r="B161" s="7"/>
      <c r="C161" s="21"/>
      <c r="D161" s="21"/>
      <c r="E161" s="21"/>
      <c r="F161" s="21"/>
    </row>
    <row r="162" spans="1:6" x14ac:dyDescent="0.3">
      <c r="A162" s="20"/>
      <c r="B162" s="7"/>
      <c r="C162" s="21"/>
      <c r="D162" s="21"/>
      <c r="E162" s="21"/>
      <c r="F162" s="21"/>
    </row>
    <row r="163" spans="1:6" x14ac:dyDescent="0.3">
      <c r="A163" s="20"/>
      <c r="B163" s="7"/>
      <c r="C163" s="21"/>
      <c r="D163" s="21"/>
      <c r="E163" s="21"/>
      <c r="F163" s="21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>
                  <from>
                    <xdr:col>29</xdr:col>
                    <xdr:colOff>594360</xdr:colOff>
                    <xdr:row>5</xdr:row>
                    <xdr:rowOff>160020</xdr:rowOff>
                  </from>
                  <to>
                    <xdr:col>32</xdr:col>
                    <xdr:colOff>7620</xdr:colOff>
                    <xdr:row>7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H144"/>
  <sheetViews>
    <sheetView topLeftCell="AD130" workbookViewId="0">
      <selection activeCell="AP145" sqref="AP145"/>
    </sheetView>
  </sheetViews>
  <sheetFormatPr baseColWidth="10" defaultRowHeight="15.6" x14ac:dyDescent="0.3"/>
  <cols>
    <col min="1" max="1" width="15.21875" style="22" bestFit="1" customWidth="1"/>
    <col min="2" max="2" width="6.33203125" style="22" bestFit="1" customWidth="1"/>
    <col min="3" max="3" width="9.44140625" style="22" bestFit="1" customWidth="1"/>
    <col min="4" max="4" width="10.109375" style="22" bestFit="1" customWidth="1"/>
    <col min="5" max="5" width="6" style="22" bestFit="1" customWidth="1"/>
    <col min="6" max="6" width="9.5546875" style="22" bestFit="1" customWidth="1"/>
    <col min="7" max="7" width="8.44140625" style="23" customWidth="1"/>
    <col min="8" max="8" width="12" style="23" bestFit="1" customWidth="1"/>
    <col min="9" max="9" width="9.33203125" style="23" bestFit="1" customWidth="1"/>
    <col min="10" max="10" width="11.77734375" style="23" bestFit="1" customWidth="1"/>
    <col min="11" max="11" width="10.109375" style="23" bestFit="1" customWidth="1"/>
    <col min="12" max="12" width="14.5546875" style="23" bestFit="1" customWidth="1"/>
    <col min="13" max="13" width="12.44140625" style="23" customWidth="1"/>
    <col min="14" max="14" width="3.33203125" style="23" bestFit="1" customWidth="1"/>
    <col min="15" max="15" width="8.21875" style="23" bestFit="1" customWidth="1"/>
    <col min="16" max="16" width="10.88671875" style="23" bestFit="1" customWidth="1"/>
    <col min="17" max="17" width="3.33203125" style="23" bestFit="1" customWidth="1"/>
    <col min="18" max="18" width="8.21875" style="23" bestFit="1" customWidth="1"/>
    <col min="19" max="19" width="10.88671875" style="23" bestFit="1" customWidth="1"/>
    <col min="20" max="20" width="3.33203125" style="23" bestFit="1" customWidth="1"/>
    <col min="21" max="21" width="8.21875" style="23" bestFit="1" customWidth="1"/>
    <col min="22" max="22" width="10.88671875" style="23" bestFit="1" customWidth="1"/>
    <col min="23" max="23" width="3.33203125" style="23" bestFit="1" customWidth="1"/>
    <col min="24" max="24" width="8.21875" style="23" bestFit="1" customWidth="1"/>
    <col min="25" max="25" width="10.88671875" style="23" bestFit="1" customWidth="1"/>
    <col min="26" max="26" width="3.33203125" style="23" bestFit="1" customWidth="1"/>
    <col min="27" max="27" width="8.21875" style="23" bestFit="1" customWidth="1"/>
    <col min="28" max="28" width="10.88671875" style="23" bestFit="1" customWidth="1"/>
    <col min="29" max="29" width="3.33203125" style="23" bestFit="1" customWidth="1"/>
    <col min="30" max="30" width="8.21875" style="23" bestFit="1" customWidth="1"/>
    <col min="31" max="31" width="10.88671875" style="23" bestFit="1" customWidth="1"/>
    <col min="32" max="32" width="3.33203125" style="23" bestFit="1" customWidth="1"/>
    <col min="33" max="33" width="8.21875" style="23" bestFit="1" customWidth="1"/>
    <col min="34" max="34" width="10.88671875" style="23" bestFit="1" customWidth="1"/>
    <col min="35" max="35" width="3.33203125" style="23" bestFit="1" customWidth="1"/>
    <col min="36" max="36" width="8.21875" style="23" bestFit="1" customWidth="1"/>
    <col min="37" max="37" width="10.88671875" style="23" bestFit="1" customWidth="1"/>
    <col min="38" max="38" width="3.33203125" style="23" bestFit="1" customWidth="1"/>
    <col min="39" max="39" width="8.21875" style="23" bestFit="1" customWidth="1"/>
    <col min="40" max="40" width="10.88671875" style="23" bestFit="1" customWidth="1"/>
    <col min="41" max="41" width="3.33203125" style="23" bestFit="1" customWidth="1"/>
    <col min="42" max="42" width="8.21875" style="23" bestFit="1" customWidth="1"/>
    <col min="43" max="43" width="10.88671875" style="23" bestFit="1" customWidth="1"/>
    <col min="44" max="44" width="3.33203125" style="23" bestFit="1" customWidth="1"/>
    <col min="45" max="45" width="8.21875" style="23" bestFit="1" customWidth="1"/>
    <col min="46" max="46" width="10.88671875" style="23" bestFit="1" customWidth="1"/>
    <col min="47" max="47" width="3.33203125" style="23" bestFit="1" customWidth="1"/>
    <col min="48" max="48" width="8.21875" style="23" bestFit="1" customWidth="1"/>
    <col min="49" max="49" width="10.88671875" style="23" bestFit="1" customWidth="1"/>
    <col min="50" max="50" width="3.33203125" style="23" bestFit="1" customWidth="1"/>
    <col min="51" max="51" width="8.21875" style="23" bestFit="1" customWidth="1"/>
    <col min="52" max="52" width="10.88671875" style="23" bestFit="1" customWidth="1"/>
    <col min="53" max="53" width="3.33203125" style="23" bestFit="1" customWidth="1"/>
    <col min="54" max="54" width="8.21875" style="23" bestFit="1" customWidth="1"/>
    <col min="55" max="69" width="8.21875" style="23" customWidth="1"/>
    <col min="70" max="70" width="10.88671875" style="23" bestFit="1" customWidth="1"/>
    <col min="71" max="71" width="3.33203125" style="23" bestFit="1" customWidth="1"/>
    <col min="72" max="72" width="8.21875" style="23" bestFit="1" customWidth="1"/>
    <col min="73" max="16384" width="11.5546875" style="23"/>
  </cols>
  <sheetData>
    <row r="1" spans="1:112" ht="16.2" thickBot="1" x14ac:dyDescent="0.35"/>
    <row r="2" spans="1:112" x14ac:dyDescent="0.3">
      <c r="M2" s="52" t="s">
        <v>161</v>
      </c>
      <c r="N2" s="53"/>
      <c r="O2" s="54"/>
      <c r="P2" s="52" t="s">
        <v>161</v>
      </c>
      <c r="Q2" s="53"/>
      <c r="R2" s="54"/>
      <c r="S2" s="52" t="s">
        <v>161</v>
      </c>
      <c r="T2" s="53"/>
      <c r="U2" s="54"/>
      <c r="V2" s="52" t="s">
        <v>161</v>
      </c>
      <c r="W2" s="53"/>
      <c r="X2" s="54"/>
      <c r="Y2" s="52" t="s">
        <v>161</v>
      </c>
      <c r="Z2" s="53"/>
      <c r="AA2" s="54"/>
      <c r="AB2" s="52" t="s">
        <v>161</v>
      </c>
      <c r="AC2" s="53"/>
      <c r="AD2" s="54"/>
      <c r="AE2" s="52" t="s">
        <v>161</v>
      </c>
      <c r="AF2" s="53"/>
      <c r="AG2" s="54"/>
      <c r="AH2" s="52" t="s">
        <v>161</v>
      </c>
      <c r="AI2" s="53"/>
      <c r="AJ2" s="54"/>
      <c r="AK2" s="52" t="s">
        <v>161</v>
      </c>
      <c r="AL2" s="53"/>
      <c r="AM2" s="54"/>
      <c r="AN2" s="52" t="s">
        <v>161</v>
      </c>
      <c r="AO2" s="53"/>
      <c r="AP2" s="54"/>
      <c r="AQ2" s="52" t="s">
        <v>161</v>
      </c>
      <c r="AR2" s="53"/>
      <c r="AS2" s="54"/>
      <c r="AT2" s="52" t="s">
        <v>161</v>
      </c>
      <c r="AU2" s="53"/>
      <c r="AV2" s="54"/>
      <c r="AW2" s="52" t="s">
        <v>161</v>
      </c>
      <c r="AX2" s="53"/>
      <c r="AY2" s="54"/>
      <c r="AZ2" s="52" t="s">
        <v>161</v>
      </c>
      <c r="BA2" s="53"/>
      <c r="BB2" s="54"/>
      <c r="BC2" s="52" t="s">
        <v>161</v>
      </c>
      <c r="BD2" s="53"/>
      <c r="BE2" s="54"/>
      <c r="BF2" s="52" t="s">
        <v>161</v>
      </c>
      <c r="BG2" s="53"/>
      <c r="BH2" s="54"/>
      <c r="BI2" s="52" t="s">
        <v>161</v>
      </c>
      <c r="BJ2" s="53"/>
      <c r="BK2" s="54"/>
      <c r="BL2" s="52" t="s">
        <v>161</v>
      </c>
      <c r="BM2" s="53"/>
      <c r="BN2" s="54"/>
      <c r="BO2" s="52" t="s">
        <v>161</v>
      </c>
      <c r="BP2" s="53"/>
      <c r="BQ2" s="54"/>
      <c r="BR2" s="52" t="s">
        <v>161</v>
      </c>
      <c r="BS2" s="53"/>
      <c r="BT2" s="54"/>
      <c r="BU2" s="55" t="s">
        <v>162</v>
      </c>
      <c r="BV2" s="56"/>
      <c r="BW2" s="55" t="s">
        <v>162</v>
      </c>
      <c r="BX2" s="56"/>
      <c r="BY2" s="55" t="s">
        <v>162</v>
      </c>
      <c r="BZ2" s="56"/>
      <c r="CA2" s="55" t="s">
        <v>162</v>
      </c>
      <c r="CB2" s="56"/>
      <c r="CC2" s="55" t="s">
        <v>162</v>
      </c>
      <c r="CD2" s="56"/>
      <c r="CE2" s="55" t="s">
        <v>162</v>
      </c>
      <c r="CF2" s="56"/>
      <c r="CG2" s="55" t="s">
        <v>162</v>
      </c>
      <c r="CH2" s="56"/>
      <c r="CI2" s="55" t="s">
        <v>162</v>
      </c>
      <c r="CJ2" s="56"/>
      <c r="CK2" s="55" t="s">
        <v>162</v>
      </c>
      <c r="CL2" s="56"/>
      <c r="CM2" s="55" t="s">
        <v>162</v>
      </c>
      <c r="CN2" s="56"/>
      <c r="CO2" s="55" t="s">
        <v>162</v>
      </c>
      <c r="CP2" s="56"/>
      <c r="CQ2" s="55" t="s">
        <v>162</v>
      </c>
      <c r="CR2" s="56"/>
      <c r="CS2" s="55" t="s">
        <v>162</v>
      </c>
      <c r="CT2" s="56"/>
      <c r="CU2" s="55" t="s">
        <v>162</v>
      </c>
      <c r="CV2" s="56"/>
      <c r="CW2" s="55" t="s">
        <v>162</v>
      </c>
      <c r="CX2" s="56"/>
      <c r="CY2" s="55" t="s">
        <v>162</v>
      </c>
      <c r="CZ2" s="56"/>
      <c r="DA2" s="55" t="s">
        <v>162</v>
      </c>
      <c r="DB2" s="56"/>
      <c r="DC2" s="55" t="s">
        <v>162</v>
      </c>
      <c r="DD2" s="56"/>
      <c r="DE2" s="55" t="s">
        <v>162</v>
      </c>
      <c r="DF2" s="56"/>
      <c r="DG2" s="55" t="s">
        <v>162</v>
      </c>
      <c r="DH2" s="56"/>
    </row>
    <row r="3" spans="1:112" ht="16.2" thickBot="1" x14ac:dyDescent="0.35">
      <c r="M3" s="57" t="s">
        <v>163</v>
      </c>
      <c r="N3" s="58"/>
      <c r="O3" s="59"/>
      <c r="P3" s="57" t="s">
        <v>164</v>
      </c>
      <c r="Q3" s="58"/>
      <c r="R3" s="59"/>
      <c r="S3" s="57" t="s">
        <v>165</v>
      </c>
      <c r="T3" s="58"/>
      <c r="U3" s="59"/>
      <c r="V3" s="57" t="s">
        <v>166</v>
      </c>
      <c r="W3" s="58"/>
      <c r="X3" s="59"/>
      <c r="Y3" s="57" t="s">
        <v>167</v>
      </c>
      <c r="Z3" s="58"/>
      <c r="AA3" s="59"/>
      <c r="AB3" s="57" t="s">
        <v>168</v>
      </c>
      <c r="AC3" s="58"/>
      <c r="AD3" s="59"/>
      <c r="AE3" s="57" t="s">
        <v>169</v>
      </c>
      <c r="AF3" s="58"/>
      <c r="AG3" s="59"/>
      <c r="AH3" s="57" t="s">
        <v>170</v>
      </c>
      <c r="AI3" s="58"/>
      <c r="AJ3" s="59"/>
      <c r="AK3" s="57" t="s">
        <v>171</v>
      </c>
      <c r="AL3" s="58"/>
      <c r="AM3" s="59"/>
      <c r="AN3" s="57" t="s">
        <v>172</v>
      </c>
      <c r="AO3" s="58"/>
      <c r="AP3" s="59"/>
      <c r="AQ3" s="57" t="s">
        <v>173</v>
      </c>
      <c r="AR3" s="58"/>
      <c r="AS3" s="59"/>
      <c r="AT3" s="57" t="s">
        <v>174</v>
      </c>
      <c r="AU3" s="58"/>
      <c r="AV3" s="59"/>
      <c r="AW3" s="57" t="s">
        <v>175</v>
      </c>
      <c r="AX3" s="58"/>
      <c r="AY3" s="59"/>
      <c r="AZ3" s="57" t="s">
        <v>176</v>
      </c>
      <c r="BA3" s="58"/>
      <c r="BB3" s="59"/>
      <c r="BC3" s="57" t="s">
        <v>177</v>
      </c>
      <c r="BD3" s="58"/>
      <c r="BE3" s="59"/>
      <c r="BF3" s="57" t="s">
        <v>178</v>
      </c>
      <c r="BG3" s="58"/>
      <c r="BH3" s="59"/>
      <c r="BI3" s="57" t="s">
        <v>179</v>
      </c>
      <c r="BJ3" s="58"/>
      <c r="BK3" s="59"/>
      <c r="BL3" s="57" t="s">
        <v>180</v>
      </c>
      <c r="BM3" s="58"/>
      <c r="BN3" s="59"/>
      <c r="BO3" s="57" t="s">
        <v>181</v>
      </c>
      <c r="BP3" s="58"/>
      <c r="BQ3" s="59"/>
      <c r="BR3" s="57" t="s">
        <v>181</v>
      </c>
      <c r="BS3" s="58"/>
      <c r="BT3" s="59"/>
      <c r="BU3" s="60" t="s">
        <v>182</v>
      </c>
      <c r="BV3" s="61"/>
      <c r="BW3" s="60" t="s">
        <v>183</v>
      </c>
      <c r="BX3" s="61"/>
      <c r="BY3" s="60" t="s">
        <v>184</v>
      </c>
      <c r="BZ3" s="61"/>
      <c r="CA3" s="60" t="s">
        <v>185</v>
      </c>
      <c r="CB3" s="61"/>
      <c r="CC3" s="60" t="s">
        <v>186</v>
      </c>
      <c r="CD3" s="61"/>
      <c r="CE3" s="60" t="s">
        <v>187</v>
      </c>
      <c r="CF3" s="61"/>
      <c r="CG3" s="60" t="s">
        <v>188</v>
      </c>
      <c r="CH3" s="61"/>
      <c r="CI3" s="60" t="s">
        <v>189</v>
      </c>
      <c r="CJ3" s="61"/>
      <c r="CK3" s="60" t="s">
        <v>190</v>
      </c>
      <c r="CL3" s="61"/>
      <c r="CM3" s="60" t="s">
        <v>191</v>
      </c>
      <c r="CN3" s="61"/>
      <c r="CO3" s="60" t="s">
        <v>192</v>
      </c>
      <c r="CP3" s="61"/>
      <c r="CQ3" s="60" t="s">
        <v>193</v>
      </c>
      <c r="CR3" s="61"/>
      <c r="CS3" s="60" t="s">
        <v>194</v>
      </c>
      <c r="CT3" s="61"/>
      <c r="CU3" s="60" t="s">
        <v>195</v>
      </c>
      <c r="CV3" s="61"/>
      <c r="CW3" s="60" t="s">
        <v>196</v>
      </c>
      <c r="CX3" s="61"/>
      <c r="CY3" s="60" t="s">
        <v>197</v>
      </c>
      <c r="CZ3" s="61"/>
      <c r="DA3" s="60" t="s">
        <v>198</v>
      </c>
      <c r="DB3" s="61"/>
      <c r="DC3" s="60" t="s">
        <v>199</v>
      </c>
      <c r="DD3" s="61"/>
      <c r="DE3" s="60" t="s">
        <v>200</v>
      </c>
      <c r="DF3" s="61"/>
      <c r="DG3" s="60" t="s">
        <v>201</v>
      </c>
      <c r="DH3" s="61"/>
    </row>
    <row r="4" spans="1:112" s="29" customFormat="1" ht="27.6" x14ac:dyDescent="0.3">
      <c r="A4" s="24" t="s">
        <v>159</v>
      </c>
      <c r="B4" s="25" t="s">
        <v>0</v>
      </c>
      <c r="C4" s="25" t="s">
        <v>1</v>
      </c>
      <c r="D4" s="25" t="s">
        <v>2</v>
      </c>
      <c r="E4" s="25" t="s">
        <v>3</v>
      </c>
      <c r="F4" s="25" t="s">
        <v>160</v>
      </c>
      <c r="G4" s="26" t="s">
        <v>202</v>
      </c>
      <c r="H4" s="26" t="s">
        <v>203</v>
      </c>
      <c r="I4" s="26" t="s">
        <v>204</v>
      </c>
      <c r="J4" s="26" t="s">
        <v>205</v>
      </c>
      <c r="K4" s="26" t="s">
        <v>206</v>
      </c>
      <c r="L4" s="26" t="s">
        <v>207</v>
      </c>
      <c r="M4" s="27" t="s">
        <v>208</v>
      </c>
      <c r="N4" s="27" t="s">
        <v>209</v>
      </c>
      <c r="O4" s="27" t="s">
        <v>210</v>
      </c>
      <c r="P4" s="27" t="s">
        <v>208</v>
      </c>
      <c r="Q4" s="27" t="s">
        <v>209</v>
      </c>
      <c r="R4" s="27" t="s">
        <v>210</v>
      </c>
      <c r="S4" s="27" t="s">
        <v>208</v>
      </c>
      <c r="T4" s="27" t="s">
        <v>209</v>
      </c>
      <c r="U4" s="27" t="s">
        <v>210</v>
      </c>
      <c r="V4" s="27" t="s">
        <v>208</v>
      </c>
      <c r="W4" s="27" t="s">
        <v>209</v>
      </c>
      <c r="X4" s="27" t="s">
        <v>210</v>
      </c>
      <c r="Y4" s="27" t="s">
        <v>208</v>
      </c>
      <c r="Z4" s="27" t="s">
        <v>209</v>
      </c>
      <c r="AA4" s="27" t="s">
        <v>210</v>
      </c>
      <c r="AB4" s="27" t="s">
        <v>208</v>
      </c>
      <c r="AC4" s="27" t="s">
        <v>209</v>
      </c>
      <c r="AD4" s="27" t="s">
        <v>210</v>
      </c>
      <c r="AE4" s="27" t="s">
        <v>208</v>
      </c>
      <c r="AF4" s="27" t="s">
        <v>209</v>
      </c>
      <c r="AG4" s="27" t="s">
        <v>210</v>
      </c>
      <c r="AH4" s="27" t="s">
        <v>208</v>
      </c>
      <c r="AI4" s="27" t="s">
        <v>209</v>
      </c>
      <c r="AJ4" s="27" t="s">
        <v>210</v>
      </c>
      <c r="AK4" s="27" t="s">
        <v>208</v>
      </c>
      <c r="AL4" s="27" t="s">
        <v>209</v>
      </c>
      <c r="AM4" s="27" t="s">
        <v>210</v>
      </c>
      <c r="AN4" s="27" t="s">
        <v>208</v>
      </c>
      <c r="AO4" s="27" t="s">
        <v>209</v>
      </c>
      <c r="AP4" s="27" t="s">
        <v>210</v>
      </c>
      <c r="AQ4" s="27" t="s">
        <v>208</v>
      </c>
      <c r="AR4" s="27" t="s">
        <v>209</v>
      </c>
      <c r="AS4" s="27" t="s">
        <v>210</v>
      </c>
      <c r="AT4" s="27" t="s">
        <v>208</v>
      </c>
      <c r="AU4" s="27" t="s">
        <v>209</v>
      </c>
      <c r="AV4" s="27" t="s">
        <v>210</v>
      </c>
      <c r="AW4" s="27" t="s">
        <v>208</v>
      </c>
      <c r="AX4" s="27" t="s">
        <v>209</v>
      </c>
      <c r="AY4" s="27" t="s">
        <v>210</v>
      </c>
      <c r="AZ4" s="27" t="s">
        <v>208</v>
      </c>
      <c r="BA4" s="27" t="s">
        <v>209</v>
      </c>
      <c r="BB4" s="27" t="s">
        <v>210</v>
      </c>
      <c r="BC4" s="27" t="s">
        <v>208</v>
      </c>
      <c r="BD4" s="27" t="s">
        <v>209</v>
      </c>
      <c r="BE4" s="27" t="s">
        <v>210</v>
      </c>
      <c r="BF4" s="27" t="s">
        <v>208</v>
      </c>
      <c r="BG4" s="27" t="s">
        <v>209</v>
      </c>
      <c r="BH4" s="27" t="s">
        <v>210</v>
      </c>
      <c r="BI4" s="27" t="s">
        <v>208</v>
      </c>
      <c r="BJ4" s="27" t="s">
        <v>209</v>
      </c>
      <c r="BK4" s="27" t="s">
        <v>210</v>
      </c>
      <c r="BL4" s="27" t="s">
        <v>208</v>
      </c>
      <c r="BM4" s="27" t="s">
        <v>209</v>
      </c>
      <c r="BN4" s="27" t="s">
        <v>210</v>
      </c>
      <c r="BO4" s="27" t="s">
        <v>208</v>
      </c>
      <c r="BP4" s="27" t="s">
        <v>209</v>
      </c>
      <c r="BQ4" s="27" t="s">
        <v>210</v>
      </c>
      <c r="BR4" s="27" t="s">
        <v>208</v>
      </c>
      <c r="BS4" s="27" t="s">
        <v>209</v>
      </c>
      <c r="BT4" s="27" t="s">
        <v>210</v>
      </c>
      <c r="BU4" s="28" t="s">
        <v>208</v>
      </c>
      <c r="BV4" s="28" t="s">
        <v>210</v>
      </c>
      <c r="BW4" s="28" t="s">
        <v>208</v>
      </c>
      <c r="BX4" s="28" t="s">
        <v>210</v>
      </c>
      <c r="BY4" s="28" t="s">
        <v>208</v>
      </c>
      <c r="BZ4" s="28" t="s">
        <v>210</v>
      </c>
      <c r="CA4" s="28" t="s">
        <v>208</v>
      </c>
      <c r="CB4" s="28" t="s">
        <v>210</v>
      </c>
      <c r="CC4" s="28" t="s">
        <v>208</v>
      </c>
      <c r="CD4" s="28" t="s">
        <v>210</v>
      </c>
      <c r="CE4" s="28" t="s">
        <v>208</v>
      </c>
      <c r="CF4" s="28" t="s">
        <v>210</v>
      </c>
      <c r="CG4" s="28" t="s">
        <v>208</v>
      </c>
      <c r="CH4" s="28" t="s">
        <v>210</v>
      </c>
      <c r="CI4" s="28" t="s">
        <v>208</v>
      </c>
      <c r="CJ4" s="28" t="s">
        <v>210</v>
      </c>
      <c r="CK4" s="28" t="s">
        <v>208</v>
      </c>
      <c r="CL4" s="28" t="s">
        <v>210</v>
      </c>
      <c r="CM4" s="28" t="s">
        <v>208</v>
      </c>
      <c r="CN4" s="28" t="s">
        <v>210</v>
      </c>
      <c r="CO4" s="28" t="s">
        <v>208</v>
      </c>
      <c r="CP4" s="28" t="s">
        <v>210</v>
      </c>
      <c r="CQ4" s="28" t="s">
        <v>208</v>
      </c>
      <c r="CR4" s="28" t="s">
        <v>210</v>
      </c>
      <c r="CS4" s="28" t="s">
        <v>208</v>
      </c>
      <c r="CT4" s="28" t="s">
        <v>210</v>
      </c>
      <c r="CU4" s="28" t="s">
        <v>208</v>
      </c>
      <c r="CV4" s="28" t="s">
        <v>210</v>
      </c>
      <c r="CW4" s="28" t="s">
        <v>208</v>
      </c>
      <c r="CX4" s="28" t="s">
        <v>210</v>
      </c>
      <c r="CY4" s="28" t="s">
        <v>208</v>
      </c>
      <c r="CZ4" s="28" t="s">
        <v>210</v>
      </c>
      <c r="DA4" s="28" t="s">
        <v>208</v>
      </c>
      <c r="DB4" s="28" t="s">
        <v>210</v>
      </c>
      <c r="DC4" s="28" t="s">
        <v>208</v>
      </c>
      <c r="DD4" s="28" t="s">
        <v>210</v>
      </c>
      <c r="DE4" s="28" t="s">
        <v>208</v>
      </c>
      <c r="DF4" s="28" t="s">
        <v>210</v>
      </c>
      <c r="DG4" s="28" t="s">
        <v>208</v>
      </c>
      <c r="DH4" s="28" t="s">
        <v>210</v>
      </c>
    </row>
    <row r="5" spans="1:112" s="37" customFormat="1" ht="16.8" x14ac:dyDescent="0.4">
      <c r="A5" s="30">
        <v>1</v>
      </c>
      <c r="B5" s="31"/>
      <c r="C5" s="32"/>
      <c r="D5" s="32"/>
      <c r="E5" s="32"/>
      <c r="F5" s="32"/>
      <c r="G5" s="33">
        <f>I5+K5+L5</f>
        <v>0</v>
      </c>
      <c r="H5" s="33">
        <f>COUNTA(M5,P5,S5,V5,Y5,AB5,AE5,AH5,AK5,AN5,AQ5,AT5,AW5,AZ5,BC5,BF5,BI5,BL5,BO5,BR5)</f>
        <v>0</v>
      </c>
      <c r="I5" s="33">
        <f>O5+R5+U5+X5+AA5+AD5+AG5+AJ5+AM5+AP5+AS5+AV5+AY5+BB5+BE5+BH5+BK5+BN5+BQ5+BT5</f>
        <v>0</v>
      </c>
      <c r="J5" s="33">
        <f>COUNTA(BU5,BW5,BY5,CA5,CC5,CE5,CG5,CI5,CK5,CM5,CO5,CQ5,CS5,CU5,CW5,CY5,DA5,DC5,DE5,DG5)</f>
        <v>0</v>
      </c>
      <c r="K5" s="33">
        <f>BV5+BX5+BZ5+CB5+CD5+CF5+CH5+CJ5+CL5+CN5+CP5+CR5+CT5+CV5+CX5+CZ5+DB5+DD5+DF5+DH5</f>
        <v>0</v>
      </c>
      <c r="L5" s="33"/>
      <c r="M5" s="34"/>
      <c r="N5" s="35"/>
      <c r="O5" s="36" t="str">
        <f>IFERROR(INDEX(Conversion!$A$2:$AH$103,MATCH(Pesée!N5,Conversion!$A$2:$A$103,0),MATCH(M5,Conversion!$A$2:$AH$2,0)),"0")</f>
        <v>0</v>
      </c>
      <c r="P5" s="34"/>
      <c r="Q5" s="35"/>
      <c r="R5" s="36" t="str">
        <f>IFERROR(INDEX(Conversion!$A$2:$AH$103,MATCH(Pesée!Q5,Conversion!$A$2:$A$103,0),MATCH(P5,Conversion!$A$2:$AH$2,0)),"0")</f>
        <v>0</v>
      </c>
      <c r="S5" s="34"/>
      <c r="T5" s="35"/>
      <c r="U5" s="36" t="str">
        <f>IFERROR(INDEX(Conversion!$A$2:$AH$103,MATCH(Pesée!T5,Conversion!$A$2:$A$103,0),MATCH(S5,Conversion!$A$2:$AH$2,0)),"0")</f>
        <v>0</v>
      </c>
      <c r="V5" s="34"/>
      <c r="W5" s="35"/>
      <c r="X5" s="36" t="str">
        <f>IFERROR(INDEX(Conversion!$A$2:$AH$103,MATCH(Pesée!W5,Conversion!$A$2:$A$103,0),MATCH(V5,Conversion!$A$2:$AH$2,0)),"0")</f>
        <v>0</v>
      </c>
      <c r="Y5" s="34"/>
      <c r="Z5" s="35"/>
      <c r="AA5" s="36" t="str">
        <f>IFERROR(INDEX(Conversion!$A$2:$AH$103,MATCH(Pesée!Z5,Conversion!$A$2:$A$103,0),MATCH(Y5,Conversion!$A$2:$AH$2,0)),"0")</f>
        <v>0</v>
      </c>
      <c r="AB5" s="34"/>
      <c r="AC5" s="35"/>
      <c r="AD5" s="36" t="str">
        <f>IFERROR(INDEX(Conversion!$A$2:$AH$103,MATCH(Pesée!AC5,Conversion!$A$2:$A$103,0),MATCH(AB5,Conversion!$A$2:$AH$2,0)),"0")</f>
        <v>0</v>
      </c>
      <c r="AE5" s="34"/>
      <c r="AF5" s="35"/>
      <c r="AG5" s="36" t="str">
        <f>IFERROR(INDEX(Conversion!$A$2:$AH$103,MATCH(Pesée!AF5,Conversion!$A$2:$A$103,0),MATCH(AE5,Conversion!$A$2:$AH$2,0)),"0")</f>
        <v>0</v>
      </c>
      <c r="AH5" s="34"/>
      <c r="AI5" s="35"/>
      <c r="AJ5" s="36" t="str">
        <f>IFERROR(INDEX(Conversion!$A$2:$AH$103,MATCH(Pesée!AI5,Conversion!$A$2:$A$103,0),MATCH(AH5,Conversion!$A$2:$AH$2,0)),"0")</f>
        <v>0</v>
      </c>
      <c r="AK5" s="34"/>
      <c r="AL5" s="35"/>
      <c r="AM5" s="36" t="str">
        <f>IFERROR(INDEX(Conversion!$A$2:$AH$103,MATCH(Pesée!AL5,Conversion!$A$2:$A$103,0),MATCH(AK5,Conversion!$A$2:$AH$2,0)),"0")</f>
        <v>0</v>
      </c>
      <c r="AN5" s="34"/>
      <c r="AO5" s="35"/>
      <c r="AP5" s="36" t="str">
        <f>IFERROR(INDEX(Conversion!$A$2:$AH$103,MATCH(Pesée!AO5,Conversion!$A$2:$A$103,0),MATCH(AN5,Conversion!$A$2:$AH$2,0)),"0")</f>
        <v>0</v>
      </c>
      <c r="AQ5" s="34"/>
      <c r="AR5" s="35"/>
      <c r="AS5" s="36" t="str">
        <f>IFERROR(INDEX(Conversion!$A$2:$AH$103,MATCH(Pesée!AR5,Conversion!$A$2:$A$103,0),MATCH(AQ5,Conversion!$A$2:$AH$2,0)),"0")</f>
        <v>0</v>
      </c>
      <c r="AT5" s="34"/>
      <c r="AU5" s="35"/>
      <c r="AV5" s="36" t="str">
        <f>IFERROR(INDEX(Conversion!$A$2:$AH$103,MATCH(Pesée!AU5,Conversion!$A$2:$A$103,0),MATCH(AT5,Conversion!$A$2:$AH$2,0)),"0")</f>
        <v>0</v>
      </c>
      <c r="AW5" s="34"/>
      <c r="AX5" s="35"/>
      <c r="AY5" s="36" t="str">
        <f>IFERROR(INDEX(Conversion!$A$2:$AH$103,MATCH(Pesée!AX5,Conversion!$A$2:$A$103,0),MATCH(AW5,Conversion!$A$2:$AH$2,0)),"0")</f>
        <v>0</v>
      </c>
      <c r="AZ5" s="34"/>
      <c r="BA5" s="35"/>
      <c r="BB5" s="36" t="str">
        <f>IFERROR(INDEX(Conversion!$A$2:$AH$103,MATCH(Pesée!BA5,Conversion!$A$2:$A$103,0),MATCH(AZ5,Conversion!$A$2:$AH$2,0)),"0")</f>
        <v>0</v>
      </c>
      <c r="BC5" s="34"/>
      <c r="BD5" s="35"/>
      <c r="BE5" s="36" t="str">
        <f>IFERROR(INDEX(Conversion!$A$2:$AH$103,MATCH(Pesée!BD5,Conversion!$A$2:$A$103,0),MATCH(BC5,Conversion!$A$2:$AH$2,0)),"0")</f>
        <v>0</v>
      </c>
      <c r="BF5" s="34"/>
      <c r="BG5" s="35"/>
      <c r="BH5" s="36" t="str">
        <f>IFERROR(INDEX(Conversion!$A$2:$AH$103,MATCH(Pesée!BG5,Conversion!$A$2:$A$103,0),MATCH(BF5,Conversion!$A$2:$AH$2,0)),"0")</f>
        <v>0</v>
      </c>
      <c r="BI5" s="34"/>
      <c r="BJ5" s="35"/>
      <c r="BK5" s="36" t="str">
        <f>IFERROR(INDEX(Conversion!$A$2:$AH$103,MATCH(Pesée!BJ5,Conversion!$A$2:$A$103,0),MATCH(BI5,Conversion!$A$2:$AH$2,0)),"0")</f>
        <v>0</v>
      </c>
      <c r="BL5" s="34"/>
      <c r="BM5" s="35"/>
      <c r="BN5" s="36" t="str">
        <f>IFERROR(INDEX(Conversion!$A$2:$AH$103,MATCH(Pesée!BM5,Conversion!$A$2:$A$103,0),MATCH(BL5,Conversion!$A$2:$AH$2,0)),"0")</f>
        <v>0</v>
      </c>
      <c r="BO5" s="34"/>
      <c r="BP5" s="35"/>
      <c r="BQ5" s="36" t="str">
        <f>IFERROR(INDEX(Conversion!$A$2:$AH$103,MATCH(Pesée!BP5,Conversion!$A$2:$A$103,0),MATCH(BO5,Conversion!$A$2:$AH$2,0)),"0")</f>
        <v>0</v>
      </c>
      <c r="BR5" s="34"/>
      <c r="BS5" s="35"/>
      <c r="BT5" s="36" t="str">
        <f>IFERROR(INDEX(Conversion!$A$2:$AH$103,MATCH(Pesée!BS5,Conversion!$A$2:$A$103,0),MATCH(BR5,Conversion!$A$2:$AH$2,0)),"0")</f>
        <v>0</v>
      </c>
      <c r="BU5" s="34"/>
      <c r="BV5" s="36"/>
      <c r="BW5" s="34"/>
      <c r="BX5" s="36"/>
      <c r="BY5" s="34"/>
      <c r="BZ5" s="36"/>
      <c r="CA5" s="34"/>
      <c r="CB5" s="36"/>
      <c r="CC5" s="34"/>
      <c r="CD5" s="36"/>
      <c r="CE5" s="34"/>
      <c r="CF5" s="36"/>
      <c r="CG5" s="34"/>
      <c r="CH5" s="36"/>
      <c r="CI5" s="34"/>
      <c r="CJ5" s="36"/>
      <c r="CK5" s="34"/>
      <c r="CL5" s="36"/>
      <c r="CM5" s="34"/>
      <c r="CN5" s="36"/>
      <c r="CO5" s="34"/>
      <c r="CP5" s="36"/>
      <c r="CQ5" s="34"/>
      <c r="CR5" s="36"/>
      <c r="CS5" s="34"/>
      <c r="CT5" s="36"/>
      <c r="CU5" s="34"/>
      <c r="CV5" s="36"/>
      <c r="CW5" s="34"/>
      <c r="CX5" s="36"/>
      <c r="CY5" s="34"/>
      <c r="CZ5" s="36"/>
      <c r="DA5" s="34"/>
      <c r="DB5" s="36"/>
      <c r="DC5" s="34"/>
      <c r="DD5" s="36"/>
      <c r="DE5" s="34"/>
      <c r="DF5" s="36"/>
      <c r="DG5" s="34"/>
      <c r="DH5" s="36"/>
    </row>
    <row r="6" spans="1:112" s="37" customFormat="1" ht="16.8" x14ac:dyDescent="0.4">
      <c r="A6" s="30">
        <v>2</v>
      </c>
      <c r="B6" s="31"/>
      <c r="C6" s="32"/>
      <c r="D6" s="32"/>
      <c r="E6" s="32"/>
      <c r="F6" s="32"/>
      <c r="G6" s="33">
        <f t="shared" ref="G6:G69" si="0">I6+K6+L6</f>
        <v>0</v>
      </c>
      <c r="H6" s="33">
        <f t="shared" ref="H6:H69" si="1">COUNTA(M6,P6,S6,V6,Y6,AB6,AE6,AH6,AK6,AN6,AQ6,AT6,AW6,AZ6,BC6,BF6,BI6,BL6,BO6,BR6)</f>
        <v>0</v>
      </c>
      <c r="I6" s="33">
        <f t="shared" ref="I6:I69" si="2">O6+R6+U6+X6+AA6+AD6+AG6+AJ6+AM6+AP6+AS6+AV6+AY6+BB6+BE6+BH6+BK6+BN6+BQ6+BT6</f>
        <v>0</v>
      </c>
      <c r="J6" s="33">
        <f t="shared" ref="J6:J69" si="3">COUNTA(BU6,BW6,BY6,CA6,CC6,CE6,CG6,CI6,CK6,CM6,CO6,CQ6,CS6,CU6,CW6,CY6,DA6,DC6,DE6,DG6)</f>
        <v>0</v>
      </c>
      <c r="K6" s="33">
        <f t="shared" ref="K6:K69" si="4">BV6+BX6+BZ6+CB6+CD6+CF6+CH6+CJ6+CL6+CN6+CP6+CR6+CT6+CV6+CX6+CZ6+DB6+DD6+DF6+DH6</f>
        <v>0</v>
      </c>
      <c r="L6" s="33"/>
      <c r="M6" s="34"/>
      <c r="N6" s="35"/>
      <c r="O6" s="36" t="str">
        <f>IFERROR(INDEX(Conversion!$A$2:$AH$103,MATCH(Pesée!N6,Conversion!$A$2:$A$103,0),MATCH(M6,Conversion!$A$2:$AH$2,0)),"0")</f>
        <v>0</v>
      </c>
      <c r="P6" s="34"/>
      <c r="Q6" s="35"/>
      <c r="R6" s="36" t="str">
        <f>IFERROR(INDEX(Conversion!$A$2:$AH$103,MATCH(Pesée!Q6,Conversion!$A$2:$A$103,0),MATCH(P6,Conversion!$A$2:$AH$2,0)),"0")</f>
        <v>0</v>
      </c>
      <c r="S6" s="34"/>
      <c r="T6" s="35"/>
      <c r="U6" s="36" t="str">
        <f>IFERROR(INDEX(Conversion!$A$2:$AH$103,MATCH(Pesée!T6,Conversion!$A$2:$A$103,0),MATCH(S6,Conversion!$A$2:$AH$2,0)),"0")</f>
        <v>0</v>
      </c>
      <c r="V6" s="34"/>
      <c r="W6" s="35"/>
      <c r="X6" s="36" t="str">
        <f>IFERROR(INDEX(Conversion!$A$2:$AH$103,MATCH(Pesée!W6,Conversion!$A$2:$A$103,0),MATCH(V6,Conversion!$A$2:$AH$2,0)),"0")</f>
        <v>0</v>
      </c>
      <c r="Y6" s="34"/>
      <c r="Z6" s="35"/>
      <c r="AA6" s="36" t="str">
        <f>IFERROR(INDEX(Conversion!$A$2:$AH$103,MATCH(Pesée!Z6,Conversion!$A$2:$A$103,0),MATCH(Y6,Conversion!$A$2:$AH$2,0)),"0")</f>
        <v>0</v>
      </c>
      <c r="AB6" s="34"/>
      <c r="AC6" s="35"/>
      <c r="AD6" s="36" t="str">
        <f>IFERROR(INDEX(Conversion!$A$2:$AH$103,MATCH(Pesée!AC6,Conversion!$A$2:$A$103,0),MATCH(AB6,Conversion!$A$2:$AH$2,0)),"0")</f>
        <v>0</v>
      </c>
      <c r="AE6" s="34"/>
      <c r="AF6" s="35"/>
      <c r="AG6" s="36" t="str">
        <f>IFERROR(INDEX(Conversion!$A$2:$AH$103,MATCH(Pesée!AF6,Conversion!$A$2:$A$103,0),MATCH(AE6,Conversion!$A$2:$AH$2,0)),"0")</f>
        <v>0</v>
      </c>
      <c r="AH6" s="34"/>
      <c r="AI6" s="35"/>
      <c r="AJ6" s="36" t="str">
        <f>IFERROR(INDEX(Conversion!$A$2:$AH$103,MATCH(Pesée!AI6,Conversion!$A$2:$A$103,0),MATCH(AH6,Conversion!$A$2:$AH$2,0)),"0")</f>
        <v>0</v>
      </c>
      <c r="AK6" s="34"/>
      <c r="AL6" s="35"/>
      <c r="AM6" s="36" t="str">
        <f>IFERROR(INDEX(Conversion!$A$2:$AH$103,MATCH(Pesée!AL6,Conversion!$A$2:$A$103,0),MATCH(AK6,Conversion!$A$2:$AH$2,0)),"0")</f>
        <v>0</v>
      </c>
      <c r="AN6" s="34"/>
      <c r="AO6" s="35"/>
      <c r="AP6" s="36" t="str">
        <f>IFERROR(INDEX(Conversion!$A$2:$AH$103,MATCH(Pesée!AO6,Conversion!$A$2:$A$103,0),MATCH(AN6,Conversion!$A$2:$AH$2,0)),"0")</f>
        <v>0</v>
      </c>
      <c r="AQ6" s="34"/>
      <c r="AR6" s="35"/>
      <c r="AS6" s="36" t="str">
        <f>IFERROR(INDEX(Conversion!$A$2:$AH$103,MATCH(Pesée!AR6,Conversion!$A$2:$A$103,0),MATCH(AQ6,Conversion!$A$2:$AH$2,0)),"0")</f>
        <v>0</v>
      </c>
      <c r="AT6" s="34"/>
      <c r="AU6" s="35"/>
      <c r="AV6" s="36" t="str">
        <f>IFERROR(INDEX(Conversion!$A$2:$AH$103,MATCH(Pesée!AU6,Conversion!$A$2:$A$103,0),MATCH(AT6,Conversion!$A$2:$AH$2,0)),"0")</f>
        <v>0</v>
      </c>
      <c r="AW6" s="34"/>
      <c r="AX6" s="35"/>
      <c r="AY6" s="36" t="str">
        <f>IFERROR(INDEX(Conversion!$A$2:$AH$103,MATCH(Pesée!AX6,Conversion!$A$2:$A$103,0),MATCH(AW6,Conversion!$A$2:$AH$2,0)),"0")</f>
        <v>0</v>
      </c>
      <c r="AZ6" s="34"/>
      <c r="BA6" s="35"/>
      <c r="BB6" s="36" t="str">
        <f>IFERROR(INDEX(Conversion!$A$2:$AH$103,MATCH(Pesée!BA6,Conversion!$A$2:$A$103,0),MATCH(AZ6,Conversion!$A$2:$AH$2,0)),"0")</f>
        <v>0</v>
      </c>
      <c r="BC6" s="34"/>
      <c r="BD6" s="35"/>
      <c r="BE6" s="36" t="str">
        <f>IFERROR(INDEX(Conversion!$A$2:$AH$103,MATCH(Pesée!BD6,Conversion!$A$2:$A$103,0),MATCH(BC6,Conversion!$A$2:$AH$2,0)),"0")</f>
        <v>0</v>
      </c>
      <c r="BF6" s="34"/>
      <c r="BG6" s="35"/>
      <c r="BH6" s="36" t="str">
        <f>IFERROR(INDEX(Conversion!$A$2:$AH$103,MATCH(Pesée!BG6,Conversion!$A$2:$A$103,0),MATCH(BF6,Conversion!$A$2:$AH$2,0)),"0")</f>
        <v>0</v>
      </c>
      <c r="BI6" s="34"/>
      <c r="BJ6" s="35"/>
      <c r="BK6" s="36" t="str">
        <f>IFERROR(INDEX(Conversion!$A$2:$AH$103,MATCH(Pesée!BJ6,Conversion!$A$2:$A$103,0),MATCH(BI6,Conversion!$A$2:$AH$2,0)),"0")</f>
        <v>0</v>
      </c>
      <c r="BL6" s="34"/>
      <c r="BM6" s="35"/>
      <c r="BN6" s="36" t="str">
        <f>IFERROR(INDEX(Conversion!$A$2:$AH$103,MATCH(Pesée!BM6,Conversion!$A$2:$A$103,0),MATCH(BL6,Conversion!$A$2:$AH$2,0)),"0")</f>
        <v>0</v>
      </c>
      <c r="BO6" s="34"/>
      <c r="BP6" s="35"/>
      <c r="BQ6" s="36" t="str">
        <f>IFERROR(INDEX(Conversion!$A$2:$AH$103,MATCH(Pesée!BP6,Conversion!$A$2:$A$103,0),MATCH(BO6,Conversion!$A$2:$AH$2,0)),"0")</f>
        <v>0</v>
      </c>
      <c r="BR6" s="34"/>
      <c r="BS6" s="35"/>
      <c r="BT6" s="36" t="str">
        <f>IFERROR(INDEX(Conversion!$A$2:$AH$103,MATCH(Pesée!BS6,Conversion!$A$2:$A$103,0),MATCH(BR6,Conversion!$A$2:$AH$2,0)),"0")</f>
        <v>0</v>
      </c>
      <c r="BU6" s="34"/>
      <c r="BV6" s="36"/>
      <c r="BW6" s="34"/>
      <c r="BX6" s="36"/>
      <c r="BY6" s="34"/>
      <c r="BZ6" s="36"/>
      <c r="CA6" s="34"/>
      <c r="CB6" s="36"/>
      <c r="CC6" s="34"/>
      <c r="CD6" s="36"/>
      <c r="CE6" s="34"/>
      <c r="CF6" s="36"/>
      <c r="CG6" s="34"/>
      <c r="CH6" s="36"/>
      <c r="CI6" s="34"/>
      <c r="CJ6" s="36"/>
      <c r="CK6" s="34"/>
      <c r="CL6" s="36"/>
      <c r="CM6" s="34"/>
      <c r="CN6" s="36"/>
      <c r="CO6" s="34"/>
      <c r="CP6" s="36"/>
      <c r="CQ6" s="34"/>
      <c r="CR6" s="36"/>
      <c r="CS6" s="34"/>
      <c r="CT6" s="36"/>
      <c r="CU6" s="34"/>
      <c r="CV6" s="36"/>
      <c r="CW6" s="34"/>
      <c r="CX6" s="36"/>
      <c r="CY6" s="34"/>
      <c r="CZ6" s="36"/>
      <c r="DA6" s="34"/>
      <c r="DB6" s="36"/>
      <c r="DC6" s="34"/>
      <c r="DD6" s="36"/>
      <c r="DE6" s="34"/>
      <c r="DF6" s="36"/>
      <c r="DG6" s="34"/>
      <c r="DH6" s="36"/>
    </row>
    <row r="7" spans="1:112" s="37" customFormat="1" ht="16.8" x14ac:dyDescent="0.4">
      <c r="A7" s="30">
        <v>3</v>
      </c>
      <c r="B7" s="31"/>
      <c r="C7" s="32"/>
      <c r="D7" s="32"/>
      <c r="E7" s="32"/>
      <c r="F7" s="32"/>
      <c r="G7" s="33">
        <f t="shared" si="0"/>
        <v>0</v>
      </c>
      <c r="H7" s="33">
        <f t="shared" si="1"/>
        <v>0</v>
      </c>
      <c r="I7" s="33">
        <f t="shared" si="2"/>
        <v>0</v>
      </c>
      <c r="J7" s="33">
        <f t="shared" si="3"/>
        <v>0</v>
      </c>
      <c r="K7" s="33">
        <f t="shared" si="4"/>
        <v>0</v>
      </c>
      <c r="L7" s="33"/>
      <c r="M7" s="34"/>
      <c r="N7" s="35"/>
      <c r="O7" s="36" t="str">
        <f>IFERROR(INDEX(Conversion!$A$2:$AH$103,MATCH(Pesée!N7,Conversion!$A$2:$A$103,0),MATCH(M7,Conversion!$A$2:$AH$2,0)),"0")</f>
        <v>0</v>
      </c>
      <c r="P7" s="34"/>
      <c r="Q7" s="35"/>
      <c r="R7" s="36" t="str">
        <f>IFERROR(INDEX(Conversion!$A$2:$AH$103,MATCH(Pesée!Q7,Conversion!$A$2:$A$103,0),MATCH(P7,Conversion!$A$2:$AH$2,0)),"0")</f>
        <v>0</v>
      </c>
      <c r="S7" s="34"/>
      <c r="T7" s="35"/>
      <c r="U7" s="36" t="str">
        <f>IFERROR(INDEX(Conversion!$A$2:$AH$103,MATCH(Pesée!T7,Conversion!$A$2:$A$103,0),MATCH(S7,Conversion!$A$2:$AH$2,0)),"0")</f>
        <v>0</v>
      </c>
      <c r="V7" s="34"/>
      <c r="W7" s="35"/>
      <c r="X7" s="36" t="str">
        <f>IFERROR(INDEX(Conversion!$A$2:$AH$103,MATCH(Pesée!W7,Conversion!$A$2:$A$103,0),MATCH(V7,Conversion!$A$2:$AH$2,0)),"0")</f>
        <v>0</v>
      </c>
      <c r="Y7" s="34"/>
      <c r="Z7" s="35"/>
      <c r="AA7" s="36" t="str">
        <f>IFERROR(INDEX(Conversion!$A$2:$AH$103,MATCH(Pesée!Z7,Conversion!$A$2:$A$103,0),MATCH(Y7,Conversion!$A$2:$AH$2,0)),"0")</f>
        <v>0</v>
      </c>
      <c r="AB7" s="34"/>
      <c r="AC7" s="35"/>
      <c r="AD7" s="36" t="str">
        <f>IFERROR(INDEX(Conversion!$A$2:$AH$103,MATCH(Pesée!AC7,Conversion!$A$2:$A$103,0),MATCH(AB7,Conversion!$A$2:$AH$2,0)),"0")</f>
        <v>0</v>
      </c>
      <c r="AE7" s="34"/>
      <c r="AF7" s="35"/>
      <c r="AG7" s="36" t="str">
        <f>IFERROR(INDEX(Conversion!$A$2:$AH$103,MATCH(Pesée!AF7,Conversion!$A$2:$A$103,0),MATCH(AE7,Conversion!$A$2:$AH$2,0)),"0")</f>
        <v>0</v>
      </c>
      <c r="AH7" s="34"/>
      <c r="AI7" s="35"/>
      <c r="AJ7" s="36" t="str">
        <f>IFERROR(INDEX(Conversion!$A$2:$AH$103,MATCH(Pesée!AI7,Conversion!$A$2:$A$103,0),MATCH(AH7,Conversion!$A$2:$AH$2,0)),"0")</f>
        <v>0</v>
      </c>
      <c r="AK7" s="34"/>
      <c r="AL7" s="35"/>
      <c r="AM7" s="36" t="str">
        <f>IFERROR(INDEX(Conversion!$A$2:$AH$103,MATCH(Pesée!AL7,Conversion!$A$2:$A$103,0),MATCH(AK7,Conversion!$A$2:$AH$2,0)),"0")</f>
        <v>0</v>
      </c>
      <c r="AN7" s="34"/>
      <c r="AO7" s="35"/>
      <c r="AP7" s="36" t="str">
        <f>IFERROR(INDEX(Conversion!$A$2:$AH$103,MATCH(Pesée!AO7,Conversion!$A$2:$A$103,0),MATCH(AN7,Conversion!$A$2:$AH$2,0)),"0")</f>
        <v>0</v>
      </c>
      <c r="AQ7" s="34"/>
      <c r="AR7" s="35"/>
      <c r="AS7" s="36" t="str">
        <f>IFERROR(INDEX(Conversion!$A$2:$AH$103,MATCH(Pesée!AR7,Conversion!$A$2:$A$103,0),MATCH(AQ7,Conversion!$A$2:$AH$2,0)),"0")</f>
        <v>0</v>
      </c>
      <c r="AT7" s="34"/>
      <c r="AU7" s="35"/>
      <c r="AV7" s="36" t="str">
        <f>IFERROR(INDEX(Conversion!$A$2:$AH$103,MATCH(Pesée!AU7,Conversion!$A$2:$A$103,0),MATCH(AT7,Conversion!$A$2:$AH$2,0)),"0")</f>
        <v>0</v>
      </c>
      <c r="AW7" s="34"/>
      <c r="AX7" s="35"/>
      <c r="AY7" s="36" t="str">
        <f>IFERROR(INDEX(Conversion!$A$2:$AH$103,MATCH(Pesée!AX7,Conversion!$A$2:$A$103,0),MATCH(AW7,Conversion!$A$2:$AH$2,0)),"0")</f>
        <v>0</v>
      </c>
      <c r="AZ7" s="34"/>
      <c r="BA7" s="35"/>
      <c r="BB7" s="36" t="str">
        <f>IFERROR(INDEX(Conversion!$A$2:$AH$103,MATCH(Pesée!BA7,Conversion!$A$2:$A$103,0),MATCH(AZ7,Conversion!$A$2:$AH$2,0)),"0")</f>
        <v>0</v>
      </c>
      <c r="BC7" s="34"/>
      <c r="BD7" s="35"/>
      <c r="BE7" s="36" t="str">
        <f>IFERROR(INDEX(Conversion!$A$2:$AH$103,MATCH(Pesée!BD7,Conversion!$A$2:$A$103,0),MATCH(BC7,Conversion!$A$2:$AH$2,0)),"0")</f>
        <v>0</v>
      </c>
      <c r="BF7" s="34"/>
      <c r="BG7" s="35"/>
      <c r="BH7" s="36" t="str">
        <f>IFERROR(INDEX(Conversion!$A$2:$AH$103,MATCH(Pesée!BG7,Conversion!$A$2:$A$103,0),MATCH(BF7,Conversion!$A$2:$AH$2,0)),"0")</f>
        <v>0</v>
      </c>
      <c r="BI7" s="34"/>
      <c r="BJ7" s="35"/>
      <c r="BK7" s="36" t="str">
        <f>IFERROR(INDEX(Conversion!$A$2:$AH$103,MATCH(Pesée!BJ7,Conversion!$A$2:$A$103,0),MATCH(BI7,Conversion!$A$2:$AH$2,0)),"0")</f>
        <v>0</v>
      </c>
      <c r="BL7" s="34"/>
      <c r="BM7" s="35"/>
      <c r="BN7" s="36" t="str">
        <f>IFERROR(INDEX(Conversion!$A$2:$AH$103,MATCH(Pesée!BM7,Conversion!$A$2:$A$103,0),MATCH(BL7,Conversion!$A$2:$AH$2,0)),"0")</f>
        <v>0</v>
      </c>
      <c r="BO7" s="34"/>
      <c r="BP7" s="35"/>
      <c r="BQ7" s="36" t="str">
        <f>IFERROR(INDEX(Conversion!$A$2:$AH$103,MATCH(Pesée!BP7,Conversion!$A$2:$A$103,0),MATCH(BO7,Conversion!$A$2:$AH$2,0)),"0")</f>
        <v>0</v>
      </c>
      <c r="BR7" s="34"/>
      <c r="BS7" s="35"/>
      <c r="BT7" s="36" t="str">
        <f>IFERROR(INDEX(Conversion!$A$2:$AH$103,MATCH(Pesée!BS7,Conversion!$A$2:$A$103,0),MATCH(BR7,Conversion!$A$2:$AH$2,0)),"0")</f>
        <v>0</v>
      </c>
      <c r="BU7" s="34"/>
      <c r="BV7" s="36"/>
      <c r="BW7" s="34"/>
      <c r="BX7" s="36"/>
      <c r="BY7" s="34"/>
      <c r="BZ7" s="36"/>
      <c r="CA7" s="34"/>
      <c r="CB7" s="36"/>
      <c r="CC7" s="34"/>
      <c r="CD7" s="36"/>
      <c r="CE7" s="34"/>
      <c r="CF7" s="36"/>
      <c r="CG7" s="34"/>
      <c r="CH7" s="36"/>
      <c r="CI7" s="34"/>
      <c r="CJ7" s="36"/>
      <c r="CK7" s="34"/>
      <c r="CL7" s="36"/>
      <c r="CM7" s="34"/>
      <c r="CN7" s="36"/>
      <c r="CO7" s="34"/>
      <c r="CP7" s="36"/>
      <c r="CQ7" s="34"/>
      <c r="CR7" s="36"/>
      <c r="CS7" s="34"/>
      <c r="CT7" s="36"/>
      <c r="CU7" s="34"/>
      <c r="CV7" s="36"/>
      <c r="CW7" s="34"/>
      <c r="CX7" s="36"/>
      <c r="CY7" s="34"/>
      <c r="CZ7" s="36"/>
      <c r="DA7" s="34"/>
      <c r="DB7" s="36"/>
      <c r="DC7" s="34"/>
      <c r="DD7" s="36"/>
      <c r="DE7" s="34"/>
      <c r="DF7" s="36"/>
      <c r="DG7" s="34"/>
      <c r="DH7" s="36"/>
    </row>
    <row r="8" spans="1:112" s="37" customFormat="1" ht="16.8" x14ac:dyDescent="0.4">
      <c r="A8" s="30">
        <v>4</v>
      </c>
      <c r="B8" s="31"/>
      <c r="C8" s="32"/>
      <c r="D8" s="32"/>
      <c r="E8" s="32"/>
      <c r="F8" s="32"/>
      <c r="G8" s="33">
        <f t="shared" si="0"/>
        <v>0</v>
      </c>
      <c r="H8" s="33">
        <f t="shared" si="1"/>
        <v>0</v>
      </c>
      <c r="I8" s="33">
        <f t="shared" si="2"/>
        <v>0</v>
      </c>
      <c r="J8" s="33">
        <f t="shared" si="3"/>
        <v>0</v>
      </c>
      <c r="K8" s="33">
        <f t="shared" si="4"/>
        <v>0</v>
      </c>
      <c r="L8" s="33"/>
      <c r="M8" s="34"/>
      <c r="N8" s="35"/>
      <c r="O8" s="36" t="str">
        <f>IFERROR(INDEX(Conversion!$A$2:$AH$103,MATCH(Pesée!N8,Conversion!$A$2:$A$103,0),MATCH(M8,Conversion!$A$2:$AH$2,0)),"0")</f>
        <v>0</v>
      </c>
      <c r="P8" s="34"/>
      <c r="Q8" s="35"/>
      <c r="R8" s="36" t="str">
        <f>IFERROR(INDEX(Conversion!$A$2:$AH$103,MATCH(Pesée!Q8,Conversion!$A$2:$A$103,0),MATCH(P8,Conversion!$A$2:$AH$2,0)),"0")</f>
        <v>0</v>
      </c>
      <c r="S8" s="34"/>
      <c r="T8" s="35"/>
      <c r="U8" s="36" t="str">
        <f>IFERROR(INDEX(Conversion!$A$2:$AH$103,MATCH(Pesée!T8,Conversion!$A$2:$A$103,0),MATCH(S8,Conversion!$A$2:$AH$2,0)),"0")</f>
        <v>0</v>
      </c>
      <c r="V8" s="34"/>
      <c r="W8" s="35"/>
      <c r="X8" s="36" t="str">
        <f>IFERROR(INDEX(Conversion!$A$2:$AH$103,MATCH(Pesée!W8,Conversion!$A$2:$A$103,0),MATCH(V8,Conversion!$A$2:$AH$2,0)),"0")</f>
        <v>0</v>
      </c>
      <c r="Y8" s="34"/>
      <c r="Z8" s="35"/>
      <c r="AA8" s="36" t="str">
        <f>IFERROR(INDEX(Conversion!$A$2:$AH$103,MATCH(Pesée!Z8,Conversion!$A$2:$A$103,0),MATCH(Y8,Conversion!$A$2:$AH$2,0)),"0")</f>
        <v>0</v>
      </c>
      <c r="AB8" s="34"/>
      <c r="AC8" s="35"/>
      <c r="AD8" s="36" t="str">
        <f>IFERROR(INDEX(Conversion!$A$2:$AH$103,MATCH(Pesée!AC8,Conversion!$A$2:$A$103,0),MATCH(AB8,Conversion!$A$2:$AH$2,0)),"0")</f>
        <v>0</v>
      </c>
      <c r="AE8" s="34"/>
      <c r="AF8" s="35"/>
      <c r="AG8" s="36" t="str">
        <f>IFERROR(INDEX(Conversion!$A$2:$AH$103,MATCH(Pesée!AF8,Conversion!$A$2:$A$103,0),MATCH(AE8,Conversion!$A$2:$AH$2,0)),"0")</f>
        <v>0</v>
      </c>
      <c r="AH8" s="34"/>
      <c r="AI8" s="35"/>
      <c r="AJ8" s="36" t="str">
        <f>IFERROR(INDEX(Conversion!$A$2:$AH$103,MATCH(Pesée!AI8,Conversion!$A$2:$A$103,0),MATCH(AH8,Conversion!$A$2:$AH$2,0)),"0")</f>
        <v>0</v>
      </c>
      <c r="AK8" s="34"/>
      <c r="AL8" s="35"/>
      <c r="AM8" s="36" t="str">
        <f>IFERROR(INDEX(Conversion!$A$2:$AH$103,MATCH(Pesée!AL8,Conversion!$A$2:$A$103,0),MATCH(AK8,Conversion!$A$2:$AH$2,0)),"0")</f>
        <v>0</v>
      </c>
      <c r="AN8" s="34"/>
      <c r="AO8" s="35"/>
      <c r="AP8" s="36" t="str">
        <f>IFERROR(INDEX(Conversion!$A$2:$AH$103,MATCH(Pesée!AO8,Conversion!$A$2:$A$103,0),MATCH(AN8,Conversion!$A$2:$AH$2,0)),"0")</f>
        <v>0</v>
      </c>
      <c r="AQ8" s="34"/>
      <c r="AR8" s="35"/>
      <c r="AS8" s="36" t="str">
        <f>IFERROR(INDEX(Conversion!$A$2:$AH$103,MATCH(Pesée!AR8,Conversion!$A$2:$A$103,0),MATCH(AQ8,Conversion!$A$2:$AH$2,0)),"0")</f>
        <v>0</v>
      </c>
      <c r="AT8" s="34"/>
      <c r="AU8" s="35"/>
      <c r="AV8" s="36" t="str">
        <f>IFERROR(INDEX(Conversion!$A$2:$AH$103,MATCH(Pesée!AU8,Conversion!$A$2:$A$103,0),MATCH(AT8,Conversion!$A$2:$AH$2,0)),"0")</f>
        <v>0</v>
      </c>
      <c r="AW8" s="34"/>
      <c r="AX8" s="35"/>
      <c r="AY8" s="36" t="str">
        <f>IFERROR(INDEX(Conversion!$A$2:$AH$103,MATCH(Pesée!AX8,Conversion!$A$2:$A$103,0),MATCH(AW8,Conversion!$A$2:$AH$2,0)),"0")</f>
        <v>0</v>
      </c>
      <c r="AZ8" s="34"/>
      <c r="BA8" s="35"/>
      <c r="BB8" s="36" t="str">
        <f>IFERROR(INDEX(Conversion!$A$2:$AH$103,MATCH(Pesée!BA8,Conversion!$A$2:$A$103,0),MATCH(AZ8,Conversion!$A$2:$AH$2,0)),"0")</f>
        <v>0</v>
      </c>
      <c r="BC8" s="34"/>
      <c r="BD8" s="35"/>
      <c r="BE8" s="36" t="str">
        <f>IFERROR(INDEX(Conversion!$A$2:$AH$103,MATCH(Pesée!BD8,Conversion!$A$2:$A$103,0),MATCH(BC8,Conversion!$A$2:$AH$2,0)),"0")</f>
        <v>0</v>
      </c>
      <c r="BF8" s="34"/>
      <c r="BG8" s="35"/>
      <c r="BH8" s="36" t="str">
        <f>IFERROR(INDEX(Conversion!$A$2:$AH$103,MATCH(Pesée!BG8,Conversion!$A$2:$A$103,0),MATCH(BF8,Conversion!$A$2:$AH$2,0)),"0")</f>
        <v>0</v>
      </c>
      <c r="BI8" s="34"/>
      <c r="BJ8" s="35"/>
      <c r="BK8" s="36" t="str">
        <f>IFERROR(INDEX(Conversion!$A$2:$AH$103,MATCH(Pesée!BJ8,Conversion!$A$2:$A$103,0),MATCH(BI8,Conversion!$A$2:$AH$2,0)),"0")</f>
        <v>0</v>
      </c>
      <c r="BL8" s="34"/>
      <c r="BM8" s="35"/>
      <c r="BN8" s="36" t="str">
        <f>IFERROR(INDEX(Conversion!$A$2:$AH$103,MATCH(Pesée!BM8,Conversion!$A$2:$A$103,0),MATCH(BL8,Conversion!$A$2:$AH$2,0)),"0")</f>
        <v>0</v>
      </c>
      <c r="BO8" s="34"/>
      <c r="BP8" s="35"/>
      <c r="BQ8" s="36" t="str">
        <f>IFERROR(INDEX(Conversion!$A$2:$AH$103,MATCH(Pesée!BP8,Conversion!$A$2:$A$103,0),MATCH(BO8,Conversion!$A$2:$AH$2,0)),"0")</f>
        <v>0</v>
      </c>
      <c r="BR8" s="34"/>
      <c r="BS8" s="35"/>
      <c r="BT8" s="36" t="str">
        <f>IFERROR(INDEX(Conversion!$A$2:$AH$103,MATCH(Pesée!BS8,Conversion!$A$2:$A$103,0),MATCH(BR8,Conversion!$A$2:$AH$2,0)),"0")</f>
        <v>0</v>
      </c>
      <c r="BU8" s="34"/>
      <c r="BV8" s="36"/>
      <c r="BW8" s="34"/>
      <c r="BX8" s="36"/>
      <c r="BY8" s="34"/>
      <c r="BZ8" s="36"/>
      <c r="CA8" s="34"/>
      <c r="CB8" s="36"/>
      <c r="CC8" s="34"/>
      <c r="CD8" s="36"/>
      <c r="CE8" s="34"/>
      <c r="CF8" s="36"/>
      <c r="CG8" s="34"/>
      <c r="CH8" s="36"/>
      <c r="CI8" s="34"/>
      <c r="CJ8" s="36"/>
      <c r="CK8" s="34"/>
      <c r="CL8" s="36"/>
      <c r="CM8" s="34"/>
      <c r="CN8" s="36"/>
      <c r="CO8" s="34"/>
      <c r="CP8" s="36"/>
      <c r="CQ8" s="34"/>
      <c r="CR8" s="36"/>
      <c r="CS8" s="34"/>
      <c r="CT8" s="36"/>
      <c r="CU8" s="34"/>
      <c r="CV8" s="36"/>
      <c r="CW8" s="34"/>
      <c r="CX8" s="36"/>
      <c r="CY8" s="34"/>
      <c r="CZ8" s="36"/>
      <c r="DA8" s="34"/>
      <c r="DB8" s="36"/>
      <c r="DC8" s="34"/>
      <c r="DD8" s="36"/>
      <c r="DE8" s="34"/>
      <c r="DF8" s="36"/>
      <c r="DG8" s="34"/>
      <c r="DH8" s="36"/>
    </row>
    <row r="9" spans="1:112" s="37" customFormat="1" ht="16.8" x14ac:dyDescent="0.4">
      <c r="A9" s="30">
        <v>5</v>
      </c>
      <c r="B9" s="31"/>
      <c r="C9" s="32"/>
      <c r="D9" s="32"/>
      <c r="E9" s="32"/>
      <c r="F9" s="32"/>
      <c r="G9" s="33">
        <f t="shared" si="0"/>
        <v>0</v>
      </c>
      <c r="H9" s="33">
        <f t="shared" si="1"/>
        <v>0</v>
      </c>
      <c r="I9" s="33">
        <f t="shared" si="2"/>
        <v>0</v>
      </c>
      <c r="J9" s="33">
        <f t="shared" si="3"/>
        <v>0</v>
      </c>
      <c r="K9" s="33">
        <f t="shared" si="4"/>
        <v>0</v>
      </c>
      <c r="L9" s="33"/>
      <c r="M9" s="34"/>
      <c r="N9" s="35"/>
      <c r="O9" s="36" t="str">
        <f>IFERROR(INDEX(Conversion!$A$2:$AH$103,MATCH(Pesée!N9,Conversion!$A$2:$A$103,0),MATCH(M9,Conversion!$A$2:$AH$2,0)),"0")</f>
        <v>0</v>
      </c>
      <c r="P9" s="34"/>
      <c r="Q9" s="35"/>
      <c r="R9" s="36" t="str">
        <f>IFERROR(INDEX(Conversion!$A$2:$AH$103,MATCH(Pesée!Q9,Conversion!$A$2:$A$103,0),MATCH(P9,Conversion!$A$2:$AH$2,0)),"0")</f>
        <v>0</v>
      </c>
      <c r="S9" s="34"/>
      <c r="T9" s="35"/>
      <c r="U9" s="36" t="str">
        <f>IFERROR(INDEX(Conversion!$A$2:$AH$103,MATCH(Pesée!T9,Conversion!$A$2:$A$103,0),MATCH(S9,Conversion!$A$2:$AH$2,0)),"0")</f>
        <v>0</v>
      </c>
      <c r="V9" s="34"/>
      <c r="W9" s="35"/>
      <c r="X9" s="36" t="str">
        <f>IFERROR(INDEX(Conversion!$A$2:$AH$103,MATCH(Pesée!W9,Conversion!$A$2:$A$103,0),MATCH(V9,Conversion!$A$2:$AH$2,0)),"0")</f>
        <v>0</v>
      </c>
      <c r="Y9" s="34"/>
      <c r="Z9" s="35"/>
      <c r="AA9" s="36" t="str">
        <f>IFERROR(INDEX(Conversion!$A$2:$AH$103,MATCH(Pesée!Z9,Conversion!$A$2:$A$103,0),MATCH(Y9,Conversion!$A$2:$AH$2,0)),"0")</f>
        <v>0</v>
      </c>
      <c r="AB9" s="34"/>
      <c r="AC9" s="35"/>
      <c r="AD9" s="36" t="str">
        <f>IFERROR(INDEX(Conversion!$A$2:$AH$103,MATCH(Pesée!AC9,Conversion!$A$2:$A$103,0),MATCH(AB9,Conversion!$A$2:$AH$2,0)),"0")</f>
        <v>0</v>
      </c>
      <c r="AE9" s="34"/>
      <c r="AF9" s="35"/>
      <c r="AG9" s="36" t="str">
        <f>IFERROR(INDEX(Conversion!$A$2:$AH$103,MATCH(Pesée!AF9,Conversion!$A$2:$A$103,0),MATCH(AE9,Conversion!$A$2:$AH$2,0)),"0")</f>
        <v>0</v>
      </c>
      <c r="AH9" s="34"/>
      <c r="AI9" s="35"/>
      <c r="AJ9" s="36" t="str">
        <f>IFERROR(INDEX(Conversion!$A$2:$AH$103,MATCH(Pesée!AI9,Conversion!$A$2:$A$103,0),MATCH(AH9,Conversion!$A$2:$AH$2,0)),"0")</f>
        <v>0</v>
      </c>
      <c r="AK9" s="34"/>
      <c r="AL9" s="35"/>
      <c r="AM9" s="36" t="str">
        <f>IFERROR(INDEX(Conversion!$A$2:$AH$103,MATCH(Pesée!AL9,Conversion!$A$2:$A$103,0),MATCH(AK9,Conversion!$A$2:$AH$2,0)),"0")</f>
        <v>0</v>
      </c>
      <c r="AN9" s="34"/>
      <c r="AO9" s="35"/>
      <c r="AP9" s="36" t="str">
        <f>IFERROR(INDEX(Conversion!$A$2:$AH$103,MATCH(Pesée!AO9,Conversion!$A$2:$A$103,0),MATCH(AN9,Conversion!$A$2:$AH$2,0)),"0")</f>
        <v>0</v>
      </c>
      <c r="AQ9" s="34"/>
      <c r="AR9" s="35"/>
      <c r="AS9" s="36" t="str">
        <f>IFERROR(INDEX(Conversion!$A$2:$AH$103,MATCH(Pesée!AR9,Conversion!$A$2:$A$103,0),MATCH(AQ9,Conversion!$A$2:$AH$2,0)),"0")</f>
        <v>0</v>
      </c>
      <c r="AT9" s="34"/>
      <c r="AU9" s="35"/>
      <c r="AV9" s="36" t="str">
        <f>IFERROR(INDEX(Conversion!$A$2:$AH$103,MATCH(Pesée!AU9,Conversion!$A$2:$A$103,0),MATCH(AT9,Conversion!$A$2:$AH$2,0)),"0")</f>
        <v>0</v>
      </c>
      <c r="AW9" s="34"/>
      <c r="AX9" s="35"/>
      <c r="AY9" s="36" t="str">
        <f>IFERROR(INDEX(Conversion!$A$2:$AH$103,MATCH(Pesée!AX9,Conversion!$A$2:$A$103,0),MATCH(AW9,Conversion!$A$2:$AH$2,0)),"0")</f>
        <v>0</v>
      </c>
      <c r="AZ9" s="34"/>
      <c r="BA9" s="35"/>
      <c r="BB9" s="36" t="str">
        <f>IFERROR(INDEX(Conversion!$A$2:$AH$103,MATCH(Pesée!BA9,Conversion!$A$2:$A$103,0),MATCH(AZ9,Conversion!$A$2:$AH$2,0)),"0")</f>
        <v>0</v>
      </c>
      <c r="BC9" s="34"/>
      <c r="BD9" s="35"/>
      <c r="BE9" s="36" t="str">
        <f>IFERROR(INDEX(Conversion!$A$2:$AH$103,MATCH(Pesée!BD9,Conversion!$A$2:$A$103,0),MATCH(BC9,Conversion!$A$2:$AH$2,0)),"0")</f>
        <v>0</v>
      </c>
      <c r="BF9" s="34"/>
      <c r="BG9" s="35"/>
      <c r="BH9" s="36" t="str">
        <f>IFERROR(INDEX(Conversion!$A$2:$AH$103,MATCH(Pesée!BG9,Conversion!$A$2:$A$103,0),MATCH(BF9,Conversion!$A$2:$AH$2,0)),"0")</f>
        <v>0</v>
      </c>
      <c r="BI9" s="34"/>
      <c r="BJ9" s="35"/>
      <c r="BK9" s="36" t="str">
        <f>IFERROR(INDEX(Conversion!$A$2:$AH$103,MATCH(Pesée!BJ9,Conversion!$A$2:$A$103,0),MATCH(BI9,Conversion!$A$2:$AH$2,0)),"0")</f>
        <v>0</v>
      </c>
      <c r="BL9" s="34"/>
      <c r="BM9" s="35"/>
      <c r="BN9" s="36" t="str">
        <f>IFERROR(INDEX(Conversion!$A$2:$AH$103,MATCH(Pesée!BM9,Conversion!$A$2:$A$103,0),MATCH(BL9,Conversion!$A$2:$AH$2,0)),"0")</f>
        <v>0</v>
      </c>
      <c r="BO9" s="34"/>
      <c r="BP9" s="35"/>
      <c r="BQ9" s="36" t="str">
        <f>IFERROR(INDEX(Conversion!$A$2:$AH$103,MATCH(Pesée!BP9,Conversion!$A$2:$A$103,0),MATCH(BO9,Conversion!$A$2:$AH$2,0)),"0")</f>
        <v>0</v>
      </c>
      <c r="BR9" s="34"/>
      <c r="BS9" s="35"/>
      <c r="BT9" s="36" t="str">
        <f>IFERROR(INDEX(Conversion!$A$2:$AH$103,MATCH(Pesée!BS9,Conversion!$A$2:$A$103,0),MATCH(BR9,Conversion!$A$2:$AH$2,0)),"0")</f>
        <v>0</v>
      </c>
      <c r="BU9" s="34"/>
      <c r="BV9" s="36"/>
      <c r="BW9" s="34"/>
      <c r="BX9" s="36"/>
      <c r="BY9" s="34"/>
      <c r="BZ9" s="36"/>
      <c r="CA9" s="34"/>
      <c r="CB9" s="36"/>
      <c r="CC9" s="34"/>
      <c r="CD9" s="36"/>
      <c r="CE9" s="34"/>
      <c r="CF9" s="36"/>
      <c r="CG9" s="34"/>
      <c r="CH9" s="36"/>
      <c r="CI9" s="34"/>
      <c r="CJ9" s="36"/>
      <c r="CK9" s="34"/>
      <c r="CL9" s="36"/>
      <c r="CM9" s="34"/>
      <c r="CN9" s="36"/>
      <c r="CO9" s="34"/>
      <c r="CP9" s="36"/>
      <c r="CQ9" s="34"/>
      <c r="CR9" s="36"/>
      <c r="CS9" s="34"/>
      <c r="CT9" s="36"/>
      <c r="CU9" s="34"/>
      <c r="CV9" s="36"/>
      <c r="CW9" s="34"/>
      <c r="CX9" s="36"/>
      <c r="CY9" s="34"/>
      <c r="CZ9" s="36"/>
      <c r="DA9" s="34"/>
      <c r="DB9" s="36"/>
      <c r="DC9" s="34"/>
      <c r="DD9" s="36"/>
      <c r="DE9" s="34"/>
      <c r="DF9" s="36"/>
      <c r="DG9" s="34"/>
      <c r="DH9" s="36"/>
    </row>
    <row r="10" spans="1:112" s="37" customFormat="1" ht="16.8" x14ac:dyDescent="0.4">
      <c r="A10" s="30">
        <v>6</v>
      </c>
      <c r="B10" s="31"/>
      <c r="C10" s="32"/>
      <c r="D10" s="32"/>
      <c r="E10" s="32"/>
      <c r="F10" s="32"/>
      <c r="G10" s="33">
        <f t="shared" si="0"/>
        <v>0</v>
      </c>
      <c r="H10" s="33">
        <f t="shared" si="1"/>
        <v>0</v>
      </c>
      <c r="I10" s="33">
        <f t="shared" si="2"/>
        <v>0</v>
      </c>
      <c r="J10" s="33">
        <f t="shared" si="3"/>
        <v>0</v>
      </c>
      <c r="K10" s="33">
        <f t="shared" si="4"/>
        <v>0</v>
      </c>
      <c r="L10" s="33"/>
      <c r="M10" s="34"/>
      <c r="N10" s="35"/>
      <c r="O10" s="36" t="str">
        <f>IFERROR(INDEX(Conversion!$A$2:$AH$103,MATCH(Pesée!N10,Conversion!$A$2:$A$103,0),MATCH(M10,Conversion!$A$2:$AH$2,0)),"0")</f>
        <v>0</v>
      </c>
      <c r="P10" s="34"/>
      <c r="Q10" s="35"/>
      <c r="R10" s="36" t="str">
        <f>IFERROR(INDEX(Conversion!$A$2:$AH$103,MATCH(Pesée!Q10,Conversion!$A$2:$A$103,0),MATCH(P10,Conversion!$A$2:$AH$2,0)),"0")</f>
        <v>0</v>
      </c>
      <c r="S10" s="34"/>
      <c r="T10" s="35"/>
      <c r="U10" s="36" t="str">
        <f>IFERROR(INDEX(Conversion!$A$2:$AH$103,MATCH(Pesée!T10,Conversion!$A$2:$A$103,0),MATCH(S10,Conversion!$A$2:$AH$2,0)),"0")</f>
        <v>0</v>
      </c>
      <c r="V10" s="34"/>
      <c r="W10" s="35"/>
      <c r="X10" s="36" t="str">
        <f>IFERROR(INDEX(Conversion!$A$2:$AH$103,MATCH(Pesée!W10,Conversion!$A$2:$A$103,0),MATCH(V10,Conversion!$A$2:$AH$2,0)),"0")</f>
        <v>0</v>
      </c>
      <c r="Y10" s="34"/>
      <c r="Z10" s="35"/>
      <c r="AA10" s="36" t="str">
        <f>IFERROR(INDEX(Conversion!$A$2:$AH$103,MATCH(Pesée!Z10,Conversion!$A$2:$A$103,0),MATCH(Y10,Conversion!$A$2:$AH$2,0)),"0")</f>
        <v>0</v>
      </c>
      <c r="AB10" s="34"/>
      <c r="AC10" s="35"/>
      <c r="AD10" s="36" t="str">
        <f>IFERROR(INDEX(Conversion!$A$2:$AH$103,MATCH(Pesée!AC10,Conversion!$A$2:$A$103,0),MATCH(AB10,Conversion!$A$2:$AH$2,0)),"0")</f>
        <v>0</v>
      </c>
      <c r="AE10" s="34"/>
      <c r="AF10" s="35"/>
      <c r="AG10" s="36" t="str">
        <f>IFERROR(INDEX(Conversion!$A$2:$AH$103,MATCH(Pesée!AF10,Conversion!$A$2:$A$103,0),MATCH(AE10,Conversion!$A$2:$AH$2,0)),"0")</f>
        <v>0</v>
      </c>
      <c r="AH10" s="34"/>
      <c r="AI10" s="35"/>
      <c r="AJ10" s="36" t="str">
        <f>IFERROR(INDEX(Conversion!$A$2:$AH$103,MATCH(Pesée!AI10,Conversion!$A$2:$A$103,0),MATCH(AH10,Conversion!$A$2:$AH$2,0)),"0")</f>
        <v>0</v>
      </c>
      <c r="AK10" s="34"/>
      <c r="AL10" s="35"/>
      <c r="AM10" s="36" t="str">
        <f>IFERROR(INDEX(Conversion!$A$2:$AH$103,MATCH(Pesée!AL10,Conversion!$A$2:$A$103,0),MATCH(AK10,Conversion!$A$2:$AH$2,0)),"0")</f>
        <v>0</v>
      </c>
      <c r="AN10" s="34"/>
      <c r="AO10" s="35"/>
      <c r="AP10" s="36" t="str">
        <f>IFERROR(INDEX(Conversion!$A$2:$AH$103,MATCH(Pesée!AO10,Conversion!$A$2:$A$103,0),MATCH(AN10,Conversion!$A$2:$AH$2,0)),"0")</f>
        <v>0</v>
      </c>
      <c r="AQ10" s="34"/>
      <c r="AR10" s="35"/>
      <c r="AS10" s="36" t="str">
        <f>IFERROR(INDEX(Conversion!$A$2:$AH$103,MATCH(Pesée!AR10,Conversion!$A$2:$A$103,0),MATCH(AQ10,Conversion!$A$2:$AH$2,0)),"0")</f>
        <v>0</v>
      </c>
      <c r="AT10" s="34"/>
      <c r="AU10" s="35"/>
      <c r="AV10" s="36" t="str">
        <f>IFERROR(INDEX(Conversion!$A$2:$AH$103,MATCH(Pesée!AU10,Conversion!$A$2:$A$103,0),MATCH(AT10,Conversion!$A$2:$AH$2,0)),"0")</f>
        <v>0</v>
      </c>
      <c r="AW10" s="34"/>
      <c r="AX10" s="35"/>
      <c r="AY10" s="36" t="str">
        <f>IFERROR(INDEX(Conversion!$A$2:$AH$103,MATCH(Pesée!AX10,Conversion!$A$2:$A$103,0),MATCH(AW10,Conversion!$A$2:$AH$2,0)),"0")</f>
        <v>0</v>
      </c>
      <c r="AZ10" s="34"/>
      <c r="BA10" s="35"/>
      <c r="BB10" s="36" t="str">
        <f>IFERROR(INDEX(Conversion!$A$2:$AH$103,MATCH(Pesée!BA10,Conversion!$A$2:$A$103,0),MATCH(AZ10,Conversion!$A$2:$AH$2,0)),"0")</f>
        <v>0</v>
      </c>
      <c r="BC10" s="34"/>
      <c r="BD10" s="35"/>
      <c r="BE10" s="36" t="str">
        <f>IFERROR(INDEX(Conversion!$A$2:$AH$103,MATCH(Pesée!BD10,Conversion!$A$2:$A$103,0),MATCH(BC10,Conversion!$A$2:$AH$2,0)),"0")</f>
        <v>0</v>
      </c>
      <c r="BF10" s="34"/>
      <c r="BG10" s="35"/>
      <c r="BH10" s="36" t="str">
        <f>IFERROR(INDEX(Conversion!$A$2:$AH$103,MATCH(Pesée!BG10,Conversion!$A$2:$A$103,0),MATCH(BF10,Conversion!$A$2:$AH$2,0)),"0")</f>
        <v>0</v>
      </c>
      <c r="BI10" s="34"/>
      <c r="BJ10" s="35"/>
      <c r="BK10" s="36" t="str">
        <f>IFERROR(INDEX(Conversion!$A$2:$AH$103,MATCH(Pesée!BJ10,Conversion!$A$2:$A$103,0),MATCH(BI10,Conversion!$A$2:$AH$2,0)),"0")</f>
        <v>0</v>
      </c>
      <c r="BL10" s="34"/>
      <c r="BM10" s="35"/>
      <c r="BN10" s="36" t="str">
        <f>IFERROR(INDEX(Conversion!$A$2:$AH$103,MATCH(Pesée!BM10,Conversion!$A$2:$A$103,0),MATCH(BL10,Conversion!$A$2:$AH$2,0)),"0")</f>
        <v>0</v>
      </c>
      <c r="BO10" s="34"/>
      <c r="BP10" s="35"/>
      <c r="BQ10" s="36" t="str">
        <f>IFERROR(INDEX(Conversion!$A$2:$AH$103,MATCH(Pesée!BP10,Conversion!$A$2:$A$103,0),MATCH(BO10,Conversion!$A$2:$AH$2,0)),"0")</f>
        <v>0</v>
      </c>
      <c r="BR10" s="34"/>
      <c r="BS10" s="35"/>
      <c r="BT10" s="36" t="str">
        <f>IFERROR(INDEX(Conversion!$A$2:$AH$103,MATCH(Pesée!BS10,Conversion!$A$2:$A$103,0),MATCH(BR10,Conversion!$A$2:$AH$2,0)),"0")</f>
        <v>0</v>
      </c>
      <c r="BU10" s="34"/>
      <c r="BV10" s="36"/>
      <c r="BW10" s="34"/>
      <c r="BX10" s="36"/>
      <c r="BY10" s="34"/>
      <c r="BZ10" s="36"/>
      <c r="CA10" s="34"/>
      <c r="CB10" s="36"/>
      <c r="CC10" s="34"/>
      <c r="CD10" s="36"/>
      <c r="CE10" s="34"/>
      <c r="CF10" s="36"/>
      <c r="CG10" s="34"/>
      <c r="CH10" s="36"/>
      <c r="CI10" s="34"/>
      <c r="CJ10" s="36"/>
      <c r="CK10" s="34"/>
      <c r="CL10" s="36"/>
      <c r="CM10" s="34"/>
      <c r="CN10" s="36"/>
      <c r="CO10" s="34"/>
      <c r="CP10" s="36"/>
      <c r="CQ10" s="34"/>
      <c r="CR10" s="36"/>
      <c r="CS10" s="34"/>
      <c r="CT10" s="36"/>
      <c r="CU10" s="34"/>
      <c r="CV10" s="36"/>
      <c r="CW10" s="34"/>
      <c r="CX10" s="36"/>
      <c r="CY10" s="34"/>
      <c r="CZ10" s="36"/>
      <c r="DA10" s="34"/>
      <c r="DB10" s="36"/>
      <c r="DC10" s="34"/>
      <c r="DD10" s="36"/>
      <c r="DE10" s="34"/>
      <c r="DF10" s="36"/>
      <c r="DG10" s="34"/>
      <c r="DH10" s="36"/>
    </row>
    <row r="11" spans="1:112" s="37" customFormat="1" ht="16.8" x14ac:dyDescent="0.4">
      <c r="A11" s="30">
        <v>7</v>
      </c>
      <c r="B11" s="31"/>
      <c r="C11" s="32"/>
      <c r="D11" s="32"/>
      <c r="E11" s="32"/>
      <c r="F11" s="32"/>
      <c r="G11" s="33">
        <f t="shared" si="0"/>
        <v>0</v>
      </c>
      <c r="H11" s="33">
        <f t="shared" si="1"/>
        <v>0</v>
      </c>
      <c r="I11" s="33">
        <f t="shared" si="2"/>
        <v>0</v>
      </c>
      <c r="J11" s="33">
        <f t="shared" si="3"/>
        <v>0</v>
      </c>
      <c r="K11" s="33">
        <f t="shared" si="4"/>
        <v>0</v>
      </c>
      <c r="L11" s="33"/>
      <c r="M11" s="34"/>
      <c r="N11" s="35"/>
      <c r="O11" s="36" t="str">
        <f>IFERROR(INDEX(Conversion!$A$2:$AH$103,MATCH(Pesée!N11,Conversion!$A$2:$A$103,0),MATCH(M11,Conversion!$A$2:$AH$2,0)),"0")</f>
        <v>0</v>
      </c>
      <c r="P11" s="34"/>
      <c r="Q11" s="35"/>
      <c r="R11" s="36" t="str">
        <f>IFERROR(INDEX(Conversion!$A$2:$AH$103,MATCH(Pesée!Q11,Conversion!$A$2:$A$103,0),MATCH(P11,Conversion!$A$2:$AH$2,0)),"0")</f>
        <v>0</v>
      </c>
      <c r="S11" s="34"/>
      <c r="T11" s="35"/>
      <c r="U11" s="36" t="str">
        <f>IFERROR(INDEX(Conversion!$A$2:$AH$103,MATCH(Pesée!T11,Conversion!$A$2:$A$103,0),MATCH(S11,Conversion!$A$2:$AH$2,0)),"0")</f>
        <v>0</v>
      </c>
      <c r="V11" s="34"/>
      <c r="W11" s="35"/>
      <c r="X11" s="36" t="str">
        <f>IFERROR(INDEX(Conversion!$A$2:$AH$103,MATCH(Pesée!W11,Conversion!$A$2:$A$103,0),MATCH(V11,Conversion!$A$2:$AH$2,0)),"0")</f>
        <v>0</v>
      </c>
      <c r="Y11" s="34"/>
      <c r="Z11" s="35"/>
      <c r="AA11" s="36" t="str">
        <f>IFERROR(INDEX(Conversion!$A$2:$AH$103,MATCH(Pesée!Z11,Conversion!$A$2:$A$103,0),MATCH(Y11,Conversion!$A$2:$AH$2,0)),"0")</f>
        <v>0</v>
      </c>
      <c r="AB11" s="34"/>
      <c r="AC11" s="35"/>
      <c r="AD11" s="36" t="str">
        <f>IFERROR(INDEX(Conversion!$A$2:$AH$103,MATCH(Pesée!AC11,Conversion!$A$2:$A$103,0),MATCH(AB11,Conversion!$A$2:$AH$2,0)),"0")</f>
        <v>0</v>
      </c>
      <c r="AE11" s="34"/>
      <c r="AF11" s="35"/>
      <c r="AG11" s="36" t="str">
        <f>IFERROR(INDEX(Conversion!$A$2:$AH$103,MATCH(Pesée!AF11,Conversion!$A$2:$A$103,0),MATCH(AE11,Conversion!$A$2:$AH$2,0)),"0")</f>
        <v>0</v>
      </c>
      <c r="AH11" s="34"/>
      <c r="AI11" s="35"/>
      <c r="AJ11" s="36" t="str">
        <f>IFERROR(INDEX(Conversion!$A$2:$AH$103,MATCH(Pesée!AI11,Conversion!$A$2:$A$103,0),MATCH(AH11,Conversion!$A$2:$AH$2,0)),"0")</f>
        <v>0</v>
      </c>
      <c r="AK11" s="34"/>
      <c r="AL11" s="35"/>
      <c r="AM11" s="36" t="str">
        <f>IFERROR(INDEX(Conversion!$A$2:$AH$103,MATCH(Pesée!AL11,Conversion!$A$2:$A$103,0),MATCH(AK11,Conversion!$A$2:$AH$2,0)),"0")</f>
        <v>0</v>
      </c>
      <c r="AN11" s="34"/>
      <c r="AO11" s="35"/>
      <c r="AP11" s="36" t="str">
        <f>IFERROR(INDEX(Conversion!$A$2:$AH$103,MATCH(Pesée!AO11,Conversion!$A$2:$A$103,0),MATCH(AN11,Conversion!$A$2:$AH$2,0)),"0")</f>
        <v>0</v>
      </c>
      <c r="AQ11" s="34"/>
      <c r="AR11" s="35"/>
      <c r="AS11" s="36" t="str">
        <f>IFERROR(INDEX(Conversion!$A$2:$AH$103,MATCH(Pesée!AR11,Conversion!$A$2:$A$103,0),MATCH(AQ11,Conversion!$A$2:$AH$2,0)),"0")</f>
        <v>0</v>
      </c>
      <c r="AT11" s="34"/>
      <c r="AU11" s="35"/>
      <c r="AV11" s="36" t="str">
        <f>IFERROR(INDEX(Conversion!$A$2:$AH$103,MATCH(Pesée!AU11,Conversion!$A$2:$A$103,0),MATCH(AT11,Conversion!$A$2:$AH$2,0)),"0")</f>
        <v>0</v>
      </c>
      <c r="AW11" s="34"/>
      <c r="AX11" s="35"/>
      <c r="AY11" s="36" t="str">
        <f>IFERROR(INDEX(Conversion!$A$2:$AH$103,MATCH(Pesée!AX11,Conversion!$A$2:$A$103,0),MATCH(AW11,Conversion!$A$2:$AH$2,0)),"0")</f>
        <v>0</v>
      </c>
      <c r="AZ11" s="34"/>
      <c r="BA11" s="35"/>
      <c r="BB11" s="36" t="str">
        <f>IFERROR(INDEX(Conversion!$A$2:$AH$103,MATCH(Pesée!BA11,Conversion!$A$2:$A$103,0),MATCH(AZ11,Conversion!$A$2:$AH$2,0)),"0")</f>
        <v>0</v>
      </c>
      <c r="BC11" s="34"/>
      <c r="BD11" s="35"/>
      <c r="BE11" s="36" t="str">
        <f>IFERROR(INDEX(Conversion!$A$2:$AH$103,MATCH(Pesée!BD11,Conversion!$A$2:$A$103,0),MATCH(BC11,Conversion!$A$2:$AH$2,0)),"0")</f>
        <v>0</v>
      </c>
      <c r="BF11" s="34"/>
      <c r="BG11" s="35"/>
      <c r="BH11" s="36" t="str">
        <f>IFERROR(INDEX(Conversion!$A$2:$AH$103,MATCH(Pesée!BG11,Conversion!$A$2:$A$103,0),MATCH(BF11,Conversion!$A$2:$AH$2,0)),"0")</f>
        <v>0</v>
      </c>
      <c r="BI11" s="34"/>
      <c r="BJ11" s="35"/>
      <c r="BK11" s="36" t="str">
        <f>IFERROR(INDEX(Conversion!$A$2:$AH$103,MATCH(Pesée!BJ11,Conversion!$A$2:$A$103,0),MATCH(BI11,Conversion!$A$2:$AH$2,0)),"0")</f>
        <v>0</v>
      </c>
      <c r="BL11" s="34"/>
      <c r="BM11" s="35"/>
      <c r="BN11" s="36" t="str">
        <f>IFERROR(INDEX(Conversion!$A$2:$AH$103,MATCH(Pesée!BM11,Conversion!$A$2:$A$103,0),MATCH(BL11,Conversion!$A$2:$AH$2,0)),"0")</f>
        <v>0</v>
      </c>
      <c r="BO11" s="34"/>
      <c r="BP11" s="35"/>
      <c r="BQ11" s="36" t="str">
        <f>IFERROR(INDEX(Conversion!$A$2:$AH$103,MATCH(Pesée!BP11,Conversion!$A$2:$A$103,0),MATCH(BO11,Conversion!$A$2:$AH$2,0)),"0")</f>
        <v>0</v>
      </c>
      <c r="BR11" s="34"/>
      <c r="BS11" s="35"/>
      <c r="BT11" s="36" t="str">
        <f>IFERROR(INDEX(Conversion!$A$2:$AH$103,MATCH(Pesée!BS11,Conversion!$A$2:$A$103,0),MATCH(BR11,Conversion!$A$2:$AH$2,0)),"0")</f>
        <v>0</v>
      </c>
      <c r="BU11" s="34"/>
      <c r="BV11" s="36"/>
      <c r="BW11" s="34"/>
      <c r="BX11" s="36"/>
      <c r="BY11" s="34"/>
      <c r="BZ11" s="36"/>
      <c r="CA11" s="34"/>
      <c r="CB11" s="36"/>
      <c r="CC11" s="34"/>
      <c r="CD11" s="36"/>
      <c r="CE11" s="34"/>
      <c r="CF11" s="36"/>
      <c r="CG11" s="34"/>
      <c r="CH11" s="36"/>
      <c r="CI11" s="34"/>
      <c r="CJ11" s="36"/>
      <c r="CK11" s="34"/>
      <c r="CL11" s="36"/>
      <c r="CM11" s="34"/>
      <c r="CN11" s="36"/>
      <c r="CO11" s="34"/>
      <c r="CP11" s="36"/>
      <c r="CQ11" s="34"/>
      <c r="CR11" s="36"/>
      <c r="CS11" s="34"/>
      <c r="CT11" s="36"/>
      <c r="CU11" s="34"/>
      <c r="CV11" s="36"/>
      <c r="CW11" s="34"/>
      <c r="CX11" s="36"/>
      <c r="CY11" s="34"/>
      <c r="CZ11" s="36"/>
      <c r="DA11" s="34"/>
      <c r="DB11" s="36"/>
      <c r="DC11" s="34"/>
      <c r="DD11" s="36"/>
      <c r="DE11" s="34"/>
      <c r="DF11" s="36"/>
      <c r="DG11" s="34"/>
      <c r="DH11" s="36"/>
    </row>
    <row r="12" spans="1:112" s="37" customFormat="1" ht="16.8" x14ac:dyDescent="0.4">
      <c r="A12" s="30">
        <v>8</v>
      </c>
      <c r="B12" s="31"/>
      <c r="C12" s="32"/>
      <c r="D12" s="32"/>
      <c r="E12" s="32"/>
      <c r="F12" s="32"/>
      <c r="G12" s="33">
        <f t="shared" si="0"/>
        <v>0</v>
      </c>
      <c r="H12" s="33">
        <f t="shared" si="1"/>
        <v>0</v>
      </c>
      <c r="I12" s="33">
        <f t="shared" si="2"/>
        <v>0</v>
      </c>
      <c r="J12" s="33">
        <f t="shared" si="3"/>
        <v>0</v>
      </c>
      <c r="K12" s="33">
        <f t="shared" si="4"/>
        <v>0</v>
      </c>
      <c r="L12" s="33"/>
      <c r="M12" s="34"/>
      <c r="N12" s="35"/>
      <c r="O12" s="36" t="str">
        <f>IFERROR(INDEX(Conversion!$A$2:$AH$103,MATCH(Pesée!N12,Conversion!$A$2:$A$103,0),MATCH(M12,Conversion!$A$2:$AH$2,0)),"0")</f>
        <v>0</v>
      </c>
      <c r="P12" s="34"/>
      <c r="Q12" s="35"/>
      <c r="R12" s="36" t="str">
        <f>IFERROR(INDEX(Conversion!$A$2:$AH$103,MATCH(Pesée!Q12,Conversion!$A$2:$A$103,0),MATCH(P12,Conversion!$A$2:$AH$2,0)),"0")</f>
        <v>0</v>
      </c>
      <c r="S12" s="34"/>
      <c r="T12" s="35"/>
      <c r="U12" s="36" t="str">
        <f>IFERROR(INDEX(Conversion!$A$2:$AH$103,MATCH(Pesée!T12,Conversion!$A$2:$A$103,0),MATCH(S12,Conversion!$A$2:$AH$2,0)),"0")</f>
        <v>0</v>
      </c>
      <c r="V12" s="34"/>
      <c r="W12" s="35"/>
      <c r="X12" s="36" t="str">
        <f>IFERROR(INDEX(Conversion!$A$2:$AH$103,MATCH(Pesée!W12,Conversion!$A$2:$A$103,0),MATCH(V12,Conversion!$A$2:$AH$2,0)),"0")</f>
        <v>0</v>
      </c>
      <c r="Y12" s="34"/>
      <c r="Z12" s="35"/>
      <c r="AA12" s="36" t="str">
        <f>IFERROR(INDEX(Conversion!$A$2:$AH$103,MATCH(Pesée!Z12,Conversion!$A$2:$A$103,0),MATCH(Y12,Conversion!$A$2:$AH$2,0)),"0")</f>
        <v>0</v>
      </c>
      <c r="AB12" s="34"/>
      <c r="AC12" s="35"/>
      <c r="AD12" s="36" t="str">
        <f>IFERROR(INDEX(Conversion!$A$2:$AH$103,MATCH(Pesée!AC12,Conversion!$A$2:$A$103,0),MATCH(AB12,Conversion!$A$2:$AH$2,0)),"0")</f>
        <v>0</v>
      </c>
      <c r="AE12" s="34"/>
      <c r="AF12" s="35"/>
      <c r="AG12" s="36" t="str">
        <f>IFERROR(INDEX(Conversion!$A$2:$AH$103,MATCH(Pesée!AF12,Conversion!$A$2:$A$103,0),MATCH(AE12,Conversion!$A$2:$AH$2,0)),"0")</f>
        <v>0</v>
      </c>
      <c r="AH12" s="34"/>
      <c r="AI12" s="35"/>
      <c r="AJ12" s="36" t="str">
        <f>IFERROR(INDEX(Conversion!$A$2:$AH$103,MATCH(Pesée!AI12,Conversion!$A$2:$A$103,0),MATCH(AH12,Conversion!$A$2:$AH$2,0)),"0")</f>
        <v>0</v>
      </c>
      <c r="AK12" s="34"/>
      <c r="AL12" s="35"/>
      <c r="AM12" s="36" t="str">
        <f>IFERROR(INDEX(Conversion!$A$2:$AH$103,MATCH(Pesée!AL12,Conversion!$A$2:$A$103,0),MATCH(AK12,Conversion!$A$2:$AH$2,0)),"0")</f>
        <v>0</v>
      </c>
      <c r="AN12" s="34"/>
      <c r="AO12" s="35"/>
      <c r="AP12" s="36" t="str">
        <f>IFERROR(INDEX(Conversion!$A$2:$AH$103,MATCH(Pesée!AO12,Conversion!$A$2:$A$103,0),MATCH(AN12,Conversion!$A$2:$AH$2,0)),"0")</f>
        <v>0</v>
      </c>
      <c r="AQ12" s="34"/>
      <c r="AR12" s="35"/>
      <c r="AS12" s="36" t="str">
        <f>IFERROR(INDEX(Conversion!$A$2:$AH$103,MATCH(Pesée!AR12,Conversion!$A$2:$A$103,0),MATCH(AQ12,Conversion!$A$2:$AH$2,0)),"0")</f>
        <v>0</v>
      </c>
      <c r="AT12" s="34"/>
      <c r="AU12" s="35"/>
      <c r="AV12" s="36" t="str">
        <f>IFERROR(INDEX(Conversion!$A$2:$AH$103,MATCH(Pesée!AU12,Conversion!$A$2:$A$103,0),MATCH(AT12,Conversion!$A$2:$AH$2,0)),"0")</f>
        <v>0</v>
      </c>
      <c r="AW12" s="34"/>
      <c r="AX12" s="35"/>
      <c r="AY12" s="36" t="str">
        <f>IFERROR(INDEX(Conversion!$A$2:$AH$103,MATCH(Pesée!AX12,Conversion!$A$2:$A$103,0),MATCH(AW12,Conversion!$A$2:$AH$2,0)),"0")</f>
        <v>0</v>
      </c>
      <c r="AZ12" s="34"/>
      <c r="BA12" s="35"/>
      <c r="BB12" s="36" t="str">
        <f>IFERROR(INDEX(Conversion!$A$2:$AH$103,MATCH(Pesée!BA12,Conversion!$A$2:$A$103,0),MATCH(AZ12,Conversion!$A$2:$AH$2,0)),"0")</f>
        <v>0</v>
      </c>
      <c r="BC12" s="34"/>
      <c r="BD12" s="35"/>
      <c r="BE12" s="36" t="str">
        <f>IFERROR(INDEX(Conversion!$A$2:$AH$103,MATCH(Pesée!BD12,Conversion!$A$2:$A$103,0),MATCH(BC12,Conversion!$A$2:$AH$2,0)),"0")</f>
        <v>0</v>
      </c>
      <c r="BF12" s="34"/>
      <c r="BG12" s="35"/>
      <c r="BH12" s="36" t="str">
        <f>IFERROR(INDEX(Conversion!$A$2:$AH$103,MATCH(Pesée!BG12,Conversion!$A$2:$A$103,0),MATCH(BF12,Conversion!$A$2:$AH$2,0)),"0")</f>
        <v>0</v>
      </c>
      <c r="BI12" s="34"/>
      <c r="BJ12" s="35"/>
      <c r="BK12" s="36" t="str">
        <f>IFERROR(INDEX(Conversion!$A$2:$AH$103,MATCH(Pesée!BJ12,Conversion!$A$2:$A$103,0),MATCH(BI12,Conversion!$A$2:$AH$2,0)),"0")</f>
        <v>0</v>
      </c>
      <c r="BL12" s="34"/>
      <c r="BM12" s="35"/>
      <c r="BN12" s="36" t="str">
        <f>IFERROR(INDEX(Conversion!$A$2:$AH$103,MATCH(Pesée!BM12,Conversion!$A$2:$A$103,0),MATCH(BL12,Conversion!$A$2:$AH$2,0)),"0")</f>
        <v>0</v>
      </c>
      <c r="BO12" s="34"/>
      <c r="BP12" s="35"/>
      <c r="BQ12" s="36" t="str">
        <f>IFERROR(INDEX(Conversion!$A$2:$AH$103,MATCH(Pesée!BP12,Conversion!$A$2:$A$103,0),MATCH(BO12,Conversion!$A$2:$AH$2,0)),"0")</f>
        <v>0</v>
      </c>
      <c r="BR12" s="34"/>
      <c r="BS12" s="35"/>
      <c r="BT12" s="36" t="str">
        <f>IFERROR(INDEX(Conversion!$A$2:$AH$103,MATCH(Pesée!BS12,Conversion!$A$2:$A$103,0),MATCH(BR12,Conversion!$A$2:$AH$2,0)),"0")</f>
        <v>0</v>
      </c>
      <c r="BU12" s="34"/>
      <c r="BV12" s="36"/>
      <c r="BW12" s="34"/>
      <c r="BX12" s="36"/>
      <c r="BY12" s="34"/>
      <c r="BZ12" s="36"/>
      <c r="CA12" s="34"/>
      <c r="CB12" s="36"/>
      <c r="CC12" s="34"/>
      <c r="CD12" s="36"/>
      <c r="CE12" s="34"/>
      <c r="CF12" s="36"/>
      <c r="CG12" s="34"/>
      <c r="CH12" s="36"/>
      <c r="CI12" s="34"/>
      <c r="CJ12" s="36"/>
      <c r="CK12" s="34"/>
      <c r="CL12" s="36"/>
      <c r="CM12" s="34"/>
      <c r="CN12" s="36"/>
      <c r="CO12" s="34"/>
      <c r="CP12" s="36"/>
      <c r="CQ12" s="34"/>
      <c r="CR12" s="36"/>
      <c r="CS12" s="34"/>
      <c r="CT12" s="36"/>
      <c r="CU12" s="34"/>
      <c r="CV12" s="36"/>
      <c r="CW12" s="34"/>
      <c r="CX12" s="36"/>
      <c r="CY12" s="34"/>
      <c r="CZ12" s="36"/>
      <c r="DA12" s="34"/>
      <c r="DB12" s="36"/>
      <c r="DC12" s="34"/>
      <c r="DD12" s="36"/>
      <c r="DE12" s="34"/>
      <c r="DF12" s="36"/>
      <c r="DG12" s="34"/>
      <c r="DH12" s="36"/>
    </row>
    <row r="13" spans="1:112" s="37" customFormat="1" ht="16.8" x14ac:dyDescent="0.4">
      <c r="A13" s="30">
        <v>9</v>
      </c>
      <c r="B13" s="31"/>
      <c r="C13" s="32"/>
      <c r="D13" s="32"/>
      <c r="E13" s="32"/>
      <c r="F13" s="32"/>
      <c r="G13" s="33">
        <f t="shared" si="0"/>
        <v>0</v>
      </c>
      <c r="H13" s="33">
        <f t="shared" si="1"/>
        <v>0</v>
      </c>
      <c r="I13" s="33">
        <f t="shared" si="2"/>
        <v>0</v>
      </c>
      <c r="J13" s="33">
        <f t="shared" si="3"/>
        <v>0</v>
      </c>
      <c r="K13" s="33">
        <f t="shared" si="4"/>
        <v>0</v>
      </c>
      <c r="L13" s="33"/>
      <c r="M13" s="34"/>
      <c r="N13" s="35"/>
      <c r="O13" s="36" t="str">
        <f>IFERROR(INDEX(Conversion!$A$2:$AH$103,MATCH(Pesée!N13,Conversion!$A$2:$A$103,0),MATCH(M13,Conversion!$A$2:$AH$2,0)),"0")</f>
        <v>0</v>
      </c>
      <c r="P13" s="34"/>
      <c r="Q13" s="35"/>
      <c r="R13" s="36" t="str">
        <f>IFERROR(INDEX(Conversion!$A$2:$AH$103,MATCH(Pesée!Q13,Conversion!$A$2:$A$103,0),MATCH(P13,Conversion!$A$2:$AH$2,0)),"0")</f>
        <v>0</v>
      </c>
      <c r="S13" s="34"/>
      <c r="T13" s="35"/>
      <c r="U13" s="36" t="str">
        <f>IFERROR(INDEX(Conversion!$A$2:$AH$103,MATCH(Pesée!T13,Conversion!$A$2:$A$103,0),MATCH(S13,Conversion!$A$2:$AH$2,0)),"0")</f>
        <v>0</v>
      </c>
      <c r="V13" s="34"/>
      <c r="W13" s="35"/>
      <c r="X13" s="36" t="str">
        <f>IFERROR(INDEX(Conversion!$A$2:$AH$103,MATCH(Pesée!W13,Conversion!$A$2:$A$103,0),MATCH(V13,Conversion!$A$2:$AH$2,0)),"0")</f>
        <v>0</v>
      </c>
      <c r="Y13" s="34"/>
      <c r="Z13" s="35"/>
      <c r="AA13" s="36" t="str">
        <f>IFERROR(INDEX(Conversion!$A$2:$AH$103,MATCH(Pesée!Z13,Conversion!$A$2:$A$103,0),MATCH(Y13,Conversion!$A$2:$AH$2,0)),"0")</f>
        <v>0</v>
      </c>
      <c r="AB13" s="34"/>
      <c r="AC13" s="35"/>
      <c r="AD13" s="36" t="str">
        <f>IFERROR(INDEX(Conversion!$A$2:$AH$103,MATCH(Pesée!AC13,Conversion!$A$2:$A$103,0),MATCH(AB13,Conversion!$A$2:$AH$2,0)),"0")</f>
        <v>0</v>
      </c>
      <c r="AE13" s="34"/>
      <c r="AF13" s="35"/>
      <c r="AG13" s="36" t="str">
        <f>IFERROR(INDEX(Conversion!$A$2:$AH$103,MATCH(Pesée!AF13,Conversion!$A$2:$A$103,0),MATCH(AE13,Conversion!$A$2:$AH$2,0)),"0")</f>
        <v>0</v>
      </c>
      <c r="AH13" s="34"/>
      <c r="AI13" s="35"/>
      <c r="AJ13" s="36" t="str">
        <f>IFERROR(INDEX(Conversion!$A$2:$AH$103,MATCH(Pesée!AI13,Conversion!$A$2:$A$103,0),MATCH(AH13,Conversion!$A$2:$AH$2,0)),"0")</f>
        <v>0</v>
      </c>
      <c r="AK13" s="34"/>
      <c r="AL13" s="35"/>
      <c r="AM13" s="36" t="str">
        <f>IFERROR(INDEX(Conversion!$A$2:$AH$103,MATCH(Pesée!AL13,Conversion!$A$2:$A$103,0),MATCH(AK13,Conversion!$A$2:$AH$2,0)),"0")</f>
        <v>0</v>
      </c>
      <c r="AN13" s="34"/>
      <c r="AO13" s="35"/>
      <c r="AP13" s="36" t="str">
        <f>IFERROR(INDEX(Conversion!$A$2:$AH$103,MATCH(Pesée!AO13,Conversion!$A$2:$A$103,0),MATCH(AN13,Conversion!$A$2:$AH$2,0)),"0")</f>
        <v>0</v>
      </c>
      <c r="AQ13" s="34"/>
      <c r="AR13" s="35"/>
      <c r="AS13" s="36" t="str">
        <f>IFERROR(INDEX(Conversion!$A$2:$AH$103,MATCH(Pesée!AR13,Conversion!$A$2:$A$103,0),MATCH(AQ13,Conversion!$A$2:$AH$2,0)),"0")</f>
        <v>0</v>
      </c>
      <c r="AT13" s="34"/>
      <c r="AU13" s="35"/>
      <c r="AV13" s="36" t="str">
        <f>IFERROR(INDEX(Conversion!$A$2:$AH$103,MATCH(Pesée!AU13,Conversion!$A$2:$A$103,0),MATCH(AT13,Conversion!$A$2:$AH$2,0)),"0")</f>
        <v>0</v>
      </c>
      <c r="AW13" s="34"/>
      <c r="AX13" s="35"/>
      <c r="AY13" s="36" t="str">
        <f>IFERROR(INDEX(Conversion!$A$2:$AH$103,MATCH(Pesée!AX13,Conversion!$A$2:$A$103,0),MATCH(AW13,Conversion!$A$2:$AH$2,0)),"0")</f>
        <v>0</v>
      </c>
      <c r="AZ13" s="34"/>
      <c r="BA13" s="35"/>
      <c r="BB13" s="36" t="str">
        <f>IFERROR(INDEX(Conversion!$A$2:$AH$103,MATCH(Pesée!BA13,Conversion!$A$2:$A$103,0),MATCH(AZ13,Conversion!$A$2:$AH$2,0)),"0")</f>
        <v>0</v>
      </c>
      <c r="BC13" s="34"/>
      <c r="BD13" s="35"/>
      <c r="BE13" s="36" t="str">
        <f>IFERROR(INDEX(Conversion!$A$2:$AH$103,MATCH(Pesée!BD13,Conversion!$A$2:$A$103,0),MATCH(BC13,Conversion!$A$2:$AH$2,0)),"0")</f>
        <v>0</v>
      </c>
      <c r="BF13" s="34"/>
      <c r="BG13" s="35"/>
      <c r="BH13" s="36" t="str">
        <f>IFERROR(INDEX(Conversion!$A$2:$AH$103,MATCH(Pesée!BG13,Conversion!$A$2:$A$103,0),MATCH(BF13,Conversion!$A$2:$AH$2,0)),"0")</f>
        <v>0</v>
      </c>
      <c r="BI13" s="34"/>
      <c r="BJ13" s="35"/>
      <c r="BK13" s="36" t="str">
        <f>IFERROR(INDEX(Conversion!$A$2:$AH$103,MATCH(Pesée!BJ13,Conversion!$A$2:$A$103,0),MATCH(BI13,Conversion!$A$2:$AH$2,0)),"0")</f>
        <v>0</v>
      </c>
      <c r="BL13" s="34"/>
      <c r="BM13" s="35"/>
      <c r="BN13" s="36" t="str">
        <f>IFERROR(INDEX(Conversion!$A$2:$AH$103,MATCH(Pesée!BM13,Conversion!$A$2:$A$103,0),MATCH(BL13,Conversion!$A$2:$AH$2,0)),"0")</f>
        <v>0</v>
      </c>
      <c r="BO13" s="34"/>
      <c r="BP13" s="35"/>
      <c r="BQ13" s="36" t="str">
        <f>IFERROR(INDEX(Conversion!$A$2:$AH$103,MATCH(Pesée!BP13,Conversion!$A$2:$A$103,0),MATCH(BO13,Conversion!$A$2:$AH$2,0)),"0")</f>
        <v>0</v>
      </c>
      <c r="BR13" s="34"/>
      <c r="BS13" s="35"/>
      <c r="BT13" s="36" t="str">
        <f>IFERROR(INDEX(Conversion!$A$2:$AH$103,MATCH(Pesée!BS13,Conversion!$A$2:$A$103,0),MATCH(BR13,Conversion!$A$2:$AH$2,0)),"0")</f>
        <v>0</v>
      </c>
      <c r="BU13" s="34"/>
      <c r="BV13" s="36"/>
      <c r="BW13" s="34"/>
      <c r="BX13" s="36"/>
      <c r="BY13" s="34"/>
      <c r="BZ13" s="36"/>
      <c r="CA13" s="34"/>
      <c r="CB13" s="36"/>
      <c r="CC13" s="34"/>
      <c r="CD13" s="36"/>
      <c r="CE13" s="34"/>
      <c r="CF13" s="36"/>
      <c r="CG13" s="34"/>
      <c r="CH13" s="36"/>
      <c r="CI13" s="34"/>
      <c r="CJ13" s="36"/>
      <c r="CK13" s="34"/>
      <c r="CL13" s="36"/>
      <c r="CM13" s="34"/>
      <c r="CN13" s="36"/>
      <c r="CO13" s="34"/>
      <c r="CP13" s="36"/>
      <c r="CQ13" s="34"/>
      <c r="CR13" s="36"/>
      <c r="CS13" s="34"/>
      <c r="CT13" s="36"/>
      <c r="CU13" s="34"/>
      <c r="CV13" s="36"/>
      <c r="CW13" s="34"/>
      <c r="CX13" s="36"/>
      <c r="CY13" s="34"/>
      <c r="CZ13" s="36"/>
      <c r="DA13" s="34"/>
      <c r="DB13" s="36"/>
      <c r="DC13" s="34"/>
      <c r="DD13" s="36"/>
      <c r="DE13" s="34"/>
      <c r="DF13" s="36"/>
      <c r="DG13" s="34"/>
      <c r="DH13" s="36"/>
    </row>
    <row r="14" spans="1:112" s="37" customFormat="1" ht="16.8" x14ac:dyDescent="0.4">
      <c r="A14" s="30">
        <v>10</v>
      </c>
      <c r="B14" s="31"/>
      <c r="C14" s="32"/>
      <c r="D14" s="32"/>
      <c r="E14" s="32"/>
      <c r="F14" s="32"/>
      <c r="G14" s="33">
        <f t="shared" si="0"/>
        <v>0</v>
      </c>
      <c r="H14" s="33">
        <f t="shared" si="1"/>
        <v>0</v>
      </c>
      <c r="I14" s="33">
        <f t="shared" si="2"/>
        <v>0</v>
      </c>
      <c r="J14" s="33">
        <f t="shared" si="3"/>
        <v>0</v>
      </c>
      <c r="K14" s="33">
        <f t="shared" si="4"/>
        <v>0</v>
      </c>
      <c r="L14" s="33"/>
      <c r="M14" s="34"/>
      <c r="N14" s="35"/>
      <c r="O14" s="36" t="str">
        <f>IFERROR(INDEX(Conversion!$A$2:$AH$103,MATCH(Pesée!N14,Conversion!$A$2:$A$103,0),MATCH(M14,Conversion!$A$2:$AH$2,0)),"0")</f>
        <v>0</v>
      </c>
      <c r="P14" s="34"/>
      <c r="Q14" s="35"/>
      <c r="R14" s="36" t="str">
        <f>IFERROR(INDEX(Conversion!$A$2:$AH$103,MATCH(Pesée!Q14,Conversion!$A$2:$A$103,0),MATCH(P14,Conversion!$A$2:$AH$2,0)),"0")</f>
        <v>0</v>
      </c>
      <c r="S14" s="34"/>
      <c r="T14" s="35"/>
      <c r="U14" s="36" t="str">
        <f>IFERROR(INDEX(Conversion!$A$2:$AH$103,MATCH(Pesée!T14,Conversion!$A$2:$A$103,0),MATCH(S14,Conversion!$A$2:$AH$2,0)),"0")</f>
        <v>0</v>
      </c>
      <c r="V14" s="34"/>
      <c r="W14" s="35"/>
      <c r="X14" s="36" t="str">
        <f>IFERROR(INDEX(Conversion!$A$2:$AH$103,MATCH(Pesée!W14,Conversion!$A$2:$A$103,0),MATCH(V14,Conversion!$A$2:$AH$2,0)),"0")</f>
        <v>0</v>
      </c>
      <c r="Y14" s="34"/>
      <c r="Z14" s="35"/>
      <c r="AA14" s="36" t="str">
        <f>IFERROR(INDEX(Conversion!$A$2:$AH$103,MATCH(Pesée!Z14,Conversion!$A$2:$A$103,0),MATCH(Y14,Conversion!$A$2:$AH$2,0)),"0")</f>
        <v>0</v>
      </c>
      <c r="AB14" s="34"/>
      <c r="AC14" s="35"/>
      <c r="AD14" s="36" t="str">
        <f>IFERROR(INDEX(Conversion!$A$2:$AH$103,MATCH(Pesée!AC14,Conversion!$A$2:$A$103,0),MATCH(AB14,Conversion!$A$2:$AH$2,0)),"0")</f>
        <v>0</v>
      </c>
      <c r="AE14" s="34"/>
      <c r="AF14" s="35"/>
      <c r="AG14" s="36" t="str">
        <f>IFERROR(INDEX(Conversion!$A$2:$AH$103,MATCH(Pesée!AF14,Conversion!$A$2:$A$103,0),MATCH(AE14,Conversion!$A$2:$AH$2,0)),"0")</f>
        <v>0</v>
      </c>
      <c r="AH14" s="34"/>
      <c r="AI14" s="35"/>
      <c r="AJ14" s="36" t="str">
        <f>IFERROR(INDEX(Conversion!$A$2:$AH$103,MATCH(Pesée!AI14,Conversion!$A$2:$A$103,0),MATCH(AH14,Conversion!$A$2:$AH$2,0)),"0")</f>
        <v>0</v>
      </c>
      <c r="AK14" s="34"/>
      <c r="AL14" s="35"/>
      <c r="AM14" s="36" t="str">
        <f>IFERROR(INDEX(Conversion!$A$2:$AH$103,MATCH(Pesée!AL14,Conversion!$A$2:$A$103,0),MATCH(AK14,Conversion!$A$2:$AH$2,0)),"0")</f>
        <v>0</v>
      </c>
      <c r="AN14" s="34"/>
      <c r="AO14" s="35"/>
      <c r="AP14" s="36" t="str">
        <f>IFERROR(INDEX(Conversion!$A$2:$AH$103,MATCH(Pesée!AO14,Conversion!$A$2:$A$103,0),MATCH(AN14,Conversion!$A$2:$AH$2,0)),"0")</f>
        <v>0</v>
      </c>
      <c r="AQ14" s="34"/>
      <c r="AR14" s="35"/>
      <c r="AS14" s="36" t="str">
        <f>IFERROR(INDEX(Conversion!$A$2:$AH$103,MATCH(Pesée!AR14,Conversion!$A$2:$A$103,0),MATCH(AQ14,Conversion!$A$2:$AH$2,0)),"0")</f>
        <v>0</v>
      </c>
      <c r="AT14" s="34"/>
      <c r="AU14" s="35"/>
      <c r="AV14" s="36" t="str">
        <f>IFERROR(INDEX(Conversion!$A$2:$AH$103,MATCH(Pesée!AU14,Conversion!$A$2:$A$103,0),MATCH(AT14,Conversion!$A$2:$AH$2,0)),"0")</f>
        <v>0</v>
      </c>
      <c r="AW14" s="34"/>
      <c r="AX14" s="35"/>
      <c r="AY14" s="36" t="str">
        <f>IFERROR(INDEX(Conversion!$A$2:$AH$103,MATCH(Pesée!AX14,Conversion!$A$2:$A$103,0),MATCH(AW14,Conversion!$A$2:$AH$2,0)),"0")</f>
        <v>0</v>
      </c>
      <c r="AZ14" s="34"/>
      <c r="BA14" s="35"/>
      <c r="BB14" s="36" t="str">
        <f>IFERROR(INDEX(Conversion!$A$2:$AH$103,MATCH(Pesée!BA14,Conversion!$A$2:$A$103,0),MATCH(AZ14,Conversion!$A$2:$AH$2,0)),"0")</f>
        <v>0</v>
      </c>
      <c r="BC14" s="34"/>
      <c r="BD14" s="35"/>
      <c r="BE14" s="36" t="str">
        <f>IFERROR(INDEX(Conversion!$A$2:$AH$103,MATCH(Pesée!BD14,Conversion!$A$2:$A$103,0),MATCH(BC14,Conversion!$A$2:$AH$2,0)),"0")</f>
        <v>0</v>
      </c>
      <c r="BF14" s="34"/>
      <c r="BG14" s="35"/>
      <c r="BH14" s="36" t="str">
        <f>IFERROR(INDEX(Conversion!$A$2:$AH$103,MATCH(Pesée!BG14,Conversion!$A$2:$A$103,0),MATCH(BF14,Conversion!$A$2:$AH$2,0)),"0")</f>
        <v>0</v>
      </c>
      <c r="BI14" s="34"/>
      <c r="BJ14" s="35"/>
      <c r="BK14" s="36" t="str">
        <f>IFERROR(INDEX(Conversion!$A$2:$AH$103,MATCH(Pesée!BJ14,Conversion!$A$2:$A$103,0),MATCH(BI14,Conversion!$A$2:$AH$2,0)),"0")</f>
        <v>0</v>
      </c>
      <c r="BL14" s="34"/>
      <c r="BM14" s="35"/>
      <c r="BN14" s="36" t="str">
        <f>IFERROR(INDEX(Conversion!$A$2:$AH$103,MATCH(Pesée!BM14,Conversion!$A$2:$A$103,0),MATCH(BL14,Conversion!$A$2:$AH$2,0)),"0")</f>
        <v>0</v>
      </c>
      <c r="BO14" s="34"/>
      <c r="BP14" s="35"/>
      <c r="BQ14" s="36" t="str">
        <f>IFERROR(INDEX(Conversion!$A$2:$AH$103,MATCH(Pesée!BP14,Conversion!$A$2:$A$103,0),MATCH(BO14,Conversion!$A$2:$AH$2,0)),"0")</f>
        <v>0</v>
      </c>
      <c r="BR14" s="34"/>
      <c r="BS14" s="35"/>
      <c r="BT14" s="36" t="str">
        <f>IFERROR(INDEX(Conversion!$A$2:$AH$103,MATCH(Pesée!BS14,Conversion!$A$2:$A$103,0),MATCH(BR14,Conversion!$A$2:$AH$2,0)),"0")</f>
        <v>0</v>
      </c>
      <c r="BU14" s="34"/>
      <c r="BV14" s="36"/>
      <c r="BW14" s="34"/>
      <c r="BX14" s="36"/>
      <c r="BY14" s="34"/>
      <c r="BZ14" s="36"/>
      <c r="CA14" s="34"/>
      <c r="CB14" s="36"/>
      <c r="CC14" s="34"/>
      <c r="CD14" s="36"/>
      <c r="CE14" s="34"/>
      <c r="CF14" s="36"/>
      <c r="CG14" s="34"/>
      <c r="CH14" s="36"/>
      <c r="CI14" s="34"/>
      <c r="CJ14" s="36"/>
      <c r="CK14" s="34"/>
      <c r="CL14" s="36"/>
      <c r="CM14" s="34"/>
      <c r="CN14" s="36"/>
      <c r="CO14" s="34"/>
      <c r="CP14" s="36"/>
      <c r="CQ14" s="34"/>
      <c r="CR14" s="36"/>
      <c r="CS14" s="34"/>
      <c r="CT14" s="36"/>
      <c r="CU14" s="34"/>
      <c r="CV14" s="36"/>
      <c r="CW14" s="34"/>
      <c r="CX14" s="36"/>
      <c r="CY14" s="34"/>
      <c r="CZ14" s="36"/>
      <c r="DA14" s="34"/>
      <c r="DB14" s="36"/>
      <c r="DC14" s="34"/>
      <c r="DD14" s="36"/>
      <c r="DE14" s="34"/>
      <c r="DF14" s="36"/>
      <c r="DG14" s="34"/>
      <c r="DH14" s="36"/>
    </row>
    <row r="15" spans="1:112" s="37" customFormat="1" ht="16.8" x14ac:dyDescent="0.4">
      <c r="A15" s="30">
        <v>11</v>
      </c>
      <c r="B15" s="31"/>
      <c r="C15" s="32"/>
      <c r="D15" s="32"/>
      <c r="E15" s="32"/>
      <c r="F15" s="32"/>
      <c r="G15" s="33">
        <f t="shared" si="0"/>
        <v>0</v>
      </c>
      <c r="H15" s="33">
        <f t="shared" si="1"/>
        <v>0</v>
      </c>
      <c r="I15" s="33">
        <f t="shared" si="2"/>
        <v>0</v>
      </c>
      <c r="J15" s="33">
        <f t="shared" si="3"/>
        <v>0</v>
      </c>
      <c r="K15" s="33">
        <f t="shared" si="4"/>
        <v>0</v>
      </c>
      <c r="L15" s="33"/>
      <c r="M15" s="34"/>
      <c r="N15" s="35"/>
      <c r="O15" s="36" t="str">
        <f>IFERROR(INDEX(Conversion!$A$2:$AH$103,MATCH(Pesée!N15,Conversion!$A$2:$A$103,0),MATCH(M15,Conversion!$A$2:$AH$2,0)),"0")</f>
        <v>0</v>
      </c>
      <c r="P15" s="34"/>
      <c r="Q15" s="35"/>
      <c r="R15" s="36" t="str">
        <f>IFERROR(INDEX(Conversion!$A$2:$AH$103,MATCH(Pesée!Q15,Conversion!$A$2:$A$103,0),MATCH(P15,Conversion!$A$2:$AH$2,0)),"0")</f>
        <v>0</v>
      </c>
      <c r="S15" s="34"/>
      <c r="T15" s="35"/>
      <c r="U15" s="36" t="str">
        <f>IFERROR(INDEX(Conversion!$A$2:$AH$103,MATCH(Pesée!T15,Conversion!$A$2:$A$103,0),MATCH(S15,Conversion!$A$2:$AH$2,0)),"0")</f>
        <v>0</v>
      </c>
      <c r="V15" s="34"/>
      <c r="W15" s="35"/>
      <c r="X15" s="36" t="str">
        <f>IFERROR(INDEX(Conversion!$A$2:$AH$103,MATCH(Pesée!W15,Conversion!$A$2:$A$103,0),MATCH(V15,Conversion!$A$2:$AH$2,0)),"0")</f>
        <v>0</v>
      </c>
      <c r="Y15" s="34"/>
      <c r="Z15" s="35"/>
      <c r="AA15" s="36" t="str">
        <f>IFERROR(INDEX(Conversion!$A$2:$AH$103,MATCH(Pesée!Z15,Conversion!$A$2:$A$103,0),MATCH(Y15,Conversion!$A$2:$AH$2,0)),"0")</f>
        <v>0</v>
      </c>
      <c r="AB15" s="34"/>
      <c r="AC15" s="35"/>
      <c r="AD15" s="36" t="str">
        <f>IFERROR(INDEX(Conversion!$A$2:$AH$103,MATCH(Pesée!AC15,Conversion!$A$2:$A$103,0),MATCH(AB15,Conversion!$A$2:$AH$2,0)),"0")</f>
        <v>0</v>
      </c>
      <c r="AE15" s="34"/>
      <c r="AF15" s="35"/>
      <c r="AG15" s="36" t="str">
        <f>IFERROR(INDEX(Conversion!$A$2:$AH$103,MATCH(Pesée!AF15,Conversion!$A$2:$A$103,0),MATCH(AE15,Conversion!$A$2:$AH$2,0)),"0")</f>
        <v>0</v>
      </c>
      <c r="AH15" s="34"/>
      <c r="AI15" s="35"/>
      <c r="AJ15" s="36" t="str">
        <f>IFERROR(INDEX(Conversion!$A$2:$AH$103,MATCH(Pesée!AI15,Conversion!$A$2:$A$103,0),MATCH(AH15,Conversion!$A$2:$AH$2,0)),"0")</f>
        <v>0</v>
      </c>
      <c r="AK15" s="34"/>
      <c r="AL15" s="35"/>
      <c r="AM15" s="36" t="str">
        <f>IFERROR(INDEX(Conversion!$A$2:$AH$103,MATCH(Pesée!AL15,Conversion!$A$2:$A$103,0),MATCH(AK15,Conversion!$A$2:$AH$2,0)),"0")</f>
        <v>0</v>
      </c>
      <c r="AN15" s="34"/>
      <c r="AO15" s="35"/>
      <c r="AP15" s="36" t="str">
        <f>IFERROR(INDEX(Conversion!$A$2:$AH$103,MATCH(Pesée!AO15,Conversion!$A$2:$A$103,0),MATCH(AN15,Conversion!$A$2:$AH$2,0)),"0")</f>
        <v>0</v>
      </c>
      <c r="AQ15" s="34"/>
      <c r="AR15" s="35"/>
      <c r="AS15" s="36" t="str">
        <f>IFERROR(INDEX(Conversion!$A$2:$AH$103,MATCH(Pesée!AR15,Conversion!$A$2:$A$103,0),MATCH(AQ15,Conversion!$A$2:$AH$2,0)),"0")</f>
        <v>0</v>
      </c>
      <c r="AT15" s="34"/>
      <c r="AU15" s="35"/>
      <c r="AV15" s="36" t="str">
        <f>IFERROR(INDEX(Conversion!$A$2:$AH$103,MATCH(Pesée!AU15,Conversion!$A$2:$A$103,0),MATCH(AT15,Conversion!$A$2:$AH$2,0)),"0")</f>
        <v>0</v>
      </c>
      <c r="AW15" s="34"/>
      <c r="AX15" s="35"/>
      <c r="AY15" s="36" t="str">
        <f>IFERROR(INDEX(Conversion!$A$2:$AH$103,MATCH(Pesée!AX15,Conversion!$A$2:$A$103,0),MATCH(AW15,Conversion!$A$2:$AH$2,0)),"0")</f>
        <v>0</v>
      </c>
      <c r="AZ15" s="34"/>
      <c r="BA15" s="35"/>
      <c r="BB15" s="36" t="str">
        <f>IFERROR(INDEX(Conversion!$A$2:$AH$103,MATCH(Pesée!BA15,Conversion!$A$2:$A$103,0),MATCH(AZ15,Conversion!$A$2:$AH$2,0)),"0")</f>
        <v>0</v>
      </c>
      <c r="BC15" s="34"/>
      <c r="BD15" s="35"/>
      <c r="BE15" s="36" t="str">
        <f>IFERROR(INDEX(Conversion!$A$2:$AH$103,MATCH(Pesée!BD15,Conversion!$A$2:$A$103,0),MATCH(BC15,Conversion!$A$2:$AH$2,0)),"0")</f>
        <v>0</v>
      </c>
      <c r="BF15" s="34"/>
      <c r="BG15" s="35"/>
      <c r="BH15" s="36" t="str">
        <f>IFERROR(INDEX(Conversion!$A$2:$AH$103,MATCH(Pesée!BG15,Conversion!$A$2:$A$103,0),MATCH(BF15,Conversion!$A$2:$AH$2,0)),"0")</f>
        <v>0</v>
      </c>
      <c r="BI15" s="34"/>
      <c r="BJ15" s="35"/>
      <c r="BK15" s="36" t="str">
        <f>IFERROR(INDEX(Conversion!$A$2:$AH$103,MATCH(Pesée!BJ15,Conversion!$A$2:$A$103,0),MATCH(BI15,Conversion!$A$2:$AH$2,0)),"0")</f>
        <v>0</v>
      </c>
      <c r="BL15" s="34"/>
      <c r="BM15" s="35"/>
      <c r="BN15" s="36" t="str">
        <f>IFERROR(INDEX(Conversion!$A$2:$AH$103,MATCH(Pesée!BM15,Conversion!$A$2:$A$103,0),MATCH(BL15,Conversion!$A$2:$AH$2,0)),"0")</f>
        <v>0</v>
      </c>
      <c r="BO15" s="34"/>
      <c r="BP15" s="35"/>
      <c r="BQ15" s="36" t="str">
        <f>IFERROR(INDEX(Conversion!$A$2:$AH$103,MATCH(Pesée!BP15,Conversion!$A$2:$A$103,0),MATCH(BO15,Conversion!$A$2:$AH$2,0)),"0")</f>
        <v>0</v>
      </c>
      <c r="BR15" s="34"/>
      <c r="BS15" s="35"/>
      <c r="BT15" s="36" t="str">
        <f>IFERROR(INDEX(Conversion!$A$2:$AH$103,MATCH(Pesée!BS15,Conversion!$A$2:$A$103,0),MATCH(BR15,Conversion!$A$2:$AH$2,0)),"0")</f>
        <v>0</v>
      </c>
      <c r="BU15" s="34"/>
      <c r="BV15" s="36"/>
      <c r="BW15" s="34"/>
      <c r="BX15" s="36"/>
      <c r="BY15" s="34"/>
      <c r="BZ15" s="36"/>
      <c r="CA15" s="34"/>
      <c r="CB15" s="36"/>
      <c r="CC15" s="34"/>
      <c r="CD15" s="36"/>
      <c r="CE15" s="34"/>
      <c r="CF15" s="36"/>
      <c r="CG15" s="34"/>
      <c r="CH15" s="36"/>
      <c r="CI15" s="34"/>
      <c r="CJ15" s="36"/>
      <c r="CK15" s="34"/>
      <c r="CL15" s="36"/>
      <c r="CM15" s="34"/>
      <c r="CN15" s="36"/>
      <c r="CO15" s="34"/>
      <c r="CP15" s="36"/>
      <c r="CQ15" s="34"/>
      <c r="CR15" s="36"/>
      <c r="CS15" s="34"/>
      <c r="CT15" s="36"/>
      <c r="CU15" s="34"/>
      <c r="CV15" s="36"/>
      <c r="CW15" s="34"/>
      <c r="CX15" s="36"/>
      <c r="CY15" s="34"/>
      <c r="CZ15" s="36"/>
      <c r="DA15" s="34"/>
      <c r="DB15" s="36"/>
      <c r="DC15" s="34"/>
      <c r="DD15" s="36"/>
      <c r="DE15" s="34"/>
      <c r="DF15" s="36"/>
      <c r="DG15" s="34"/>
      <c r="DH15" s="36"/>
    </row>
    <row r="16" spans="1:112" s="37" customFormat="1" ht="16.8" x14ac:dyDescent="0.4">
      <c r="A16" s="30">
        <v>12</v>
      </c>
      <c r="B16" s="31"/>
      <c r="C16" s="32"/>
      <c r="D16" s="32"/>
      <c r="E16" s="32"/>
      <c r="F16" s="32"/>
      <c r="G16" s="33">
        <f t="shared" si="0"/>
        <v>0</v>
      </c>
      <c r="H16" s="33">
        <f t="shared" si="1"/>
        <v>0</v>
      </c>
      <c r="I16" s="33">
        <f t="shared" si="2"/>
        <v>0</v>
      </c>
      <c r="J16" s="33">
        <f t="shared" si="3"/>
        <v>0</v>
      </c>
      <c r="K16" s="33">
        <f t="shared" si="4"/>
        <v>0</v>
      </c>
      <c r="L16" s="33"/>
      <c r="M16" s="34"/>
      <c r="N16" s="35"/>
      <c r="O16" s="36" t="str">
        <f>IFERROR(INDEX(Conversion!$A$2:$AH$103,MATCH(Pesée!N16,Conversion!$A$2:$A$103,0),MATCH(M16,Conversion!$A$2:$AH$2,0)),"0")</f>
        <v>0</v>
      </c>
      <c r="P16" s="34"/>
      <c r="Q16" s="35"/>
      <c r="R16" s="36" t="str">
        <f>IFERROR(INDEX(Conversion!$A$2:$AH$103,MATCH(Pesée!Q16,Conversion!$A$2:$A$103,0),MATCH(P16,Conversion!$A$2:$AH$2,0)),"0")</f>
        <v>0</v>
      </c>
      <c r="S16" s="34"/>
      <c r="T16" s="35"/>
      <c r="U16" s="36" t="str">
        <f>IFERROR(INDEX(Conversion!$A$2:$AH$103,MATCH(Pesée!T16,Conversion!$A$2:$A$103,0),MATCH(S16,Conversion!$A$2:$AH$2,0)),"0")</f>
        <v>0</v>
      </c>
      <c r="V16" s="34"/>
      <c r="W16" s="35"/>
      <c r="X16" s="36" t="str">
        <f>IFERROR(INDEX(Conversion!$A$2:$AH$103,MATCH(Pesée!W16,Conversion!$A$2:$A$103,0),MATCH(V16,Conversion!$A$2:$AH$2,0)),"0")</f>
        <v>0</v>
      </c>
      <c r="Y16" s="34"/>
      <c r="Z16" s="35"/>
      <c r="AA16" s="36" t="str">
        <f>IFERROR(INDEX(Conversion!$A$2:$AH$103,MATCH(Pesée!Z16,Conversion!$A$2:$A$103,0),MATCH(Y16,Conversion!$A$2:$AH$2,0)),"0")</f>
        <v>0</v>
      </c>
      <c r="AB16" s="34"/>
      <c r="AC16" s="35"/>
      <c r="AD16" s="36" t="str">
        <f>IFERROR(INDEX(Conversion!$A$2:$AH$103,MATCH(Pesée!AC16,Conversion!$A$2:$A$103,0),MATCH(AB16,Conversion!$A$2:$AH$2,0)),"0")</f>
        <v>0</v>
      </c>
      <c r="AE16" s="34"/>
      <c r="AF16" s="35"/>
      <c r="AG16" s="36" t="str">
        <f>IFERROR(INDEX(Conversion!$A$2:$AH$103,MATCH(Pesée!AF16,Conversion!$A$2:$A$103,0),MATCH(AE16,Conversion!$A$2:$AH$2,0)),"0")</f>
        <v>0</v>
      </c>
      <c r="AH16" s="34"/>
      <c r="AI16" s="35"/>
      <c r="AJ16" s="36" t="str">
        <f>IFERROR(INDEX(Conversion!$A$2:$AH$103,MATCH(Pesée!AI16,Conversion!$A$2:$A$103,0),MATCH(AH16,Conversion!$A$2:$AH$2,0)),"0")</f>
        <v>0</v>
      </c>
      <c r="AK16" s="34"/>
      <c r="AL16" s="35"/>
      <c r="AM16" s="36" t="str">
        <f>IFERROR(INDEX(Conversion!$A$2:$AH$103,MATCH(Pesée!AL16,Conversion!$A$2:$A$103,0),MATCH(AK16,Conversion!$A$2:$AH$2,0)),"0")</f>
        <v>0</v>
      </c>
      <c r="AN16" s="34"/>
      <c r="AO16" s="35"/>
      <c r="AP16" s="36" t="str">
        <f>IFERROR(INDEX(Conversion!$A$2:$AH$103,MATCH(Pesée!AO16,Conversion!$A$2:$A$103,0),MATCH(AN16,Conversion!$A$2:$AH$2,0)),"0")</f>
        <v>0</v>
      </c>
      <c r="AQ16" s="34"/>
      <c r="AR16" s="35"/>
      <c r="AS16" s="36" t="str">
        <f>IFERROR(INDEX(Conversion!$A$2:$AH$103,MATCH(Pesée!AR16,Conversion!$A$2:$A$103,0),MATCH(AQ16,Conversion!$A$2:$AH$2,0)),"0")</f>
        <v>0</v>
      </c>
      <c r="AT16" s="34"/>
      <c r="AU16" s="35"/>
      <c r="AV16" s="36" t="str">
        <f>IFERROR(INDEX(Conversion!$A$2:$AH$103,MATCH(Pesée!AU16,Conversion!$A$2:$A$103,0),MATCH(AT16,Conversion!$A$2:$AH$2,0)),"0")</f>
        <v>0</v>
      </c>
      <c r="AW16" s="34"/>
      <c r="AX16" s="35"/>
      <c r="AY16" s="36" t="str">
        <f>IFERROR(INDEX(Conversion!$A$2:$AH$103,MATCH(Pesée!AX16,Conversion!$A$2:$A$103,0),MATCH(AW16,Conversion!$A$2:$AH$2,0)),"0")</f>
        <v>0</v>
      </c>
      <c r="AZ16" s="34"/>
      <c r="BA16" s="35"/>
      <c r="BB16" s="36" t="str">
        <f>IFERROR(INDEX(Conversion!$A$2:$AH$103,MATCH(Pesée!BA16,Conversion!$A$2:$A$103,0),MATCH(AZ16,Conversion!$A$2:$AH$2,0)),"0")</f>
        <v>0</v>
      </c>
      <c r="BC16" s="34"/>
      <c r="BD16" s="35"/>
      <c r="BE16" s="36" t="str">
        <f>IFERROR(INDEX(Conversion!$A$2:$AH$103,MATCH(Pesée!BD16,Conversion!$A$2:$A$103,0),MATCH(BC16,Conversion!$A$2:$AH$2,0)),"0")</f>
        <v>0</v>
      </c>
      <c r="BF16" s="34"/>
      <c r="BG16" s="35"/>
      <c r="BH16" s="36" t="str">
        <f>IFERROR(INDEX(Conversion!$A$2:$AH$103,MATCH(Pesée!BG16,Conversion!$A$2:$A$103,0),MATCH(BF16,Conversion!$A$2:$AH$2,0)),"0")</f>
        <v>0</v>
      </c>
      <c r="BI16" s="34"/>
      <c r="BJ16" s="35"/>
      <c r="BK16" s="36" t="str">
        <f>IFERROR(INDEX(Conversion!$A$2:$AH$103,MATCH(Pesée!BJ16,Conversion!$A$2:$A$103,0),MATCH(BI16,Conversion!$A$2:$AH$2,0)),"0")</f>
        <v>0</v>
      </c>
      <c r="BL16" s="34"/>
      <c r="BM16" s="35"/>
      <c r="BN16" s="36" t="str">
        <f>IFERROR(INDEX(Conversion!$A$2:$AH$103,MATCH(Pesée!BM16,Conversion!$A$2:$A$103,0),MATCH(BL16,Conversion!$A$2:$AH$2,0)),"0")</f>
        <v>0</v>
      </c>
      <c r="BO16" s="34"/>
      <c r="BP16" s="35"/>
      <c r="BQ16" s="36" t="str">
        <f>IFERROR(INDEX(Conversion!$A$2:$AH$103,MATCH(Pesée!BP16,Conversion!$A$2:$A$103,0),MATCH(BO16,Conversion!$A$2:$AH$2,0)),"0")</f>
        <v>0</v>
      </c>
      <c r="BR16" s="34"/>
      <c r="BS16" s="35"/>
      <c r="BT16" s="36" t="str">
        <f>IFERROR(INDEX(Conversion!$A$2:$AH$103,MATCH(Pesée!BS16,Conversion!$A$2:$A$103,0),MATCH(BR16,Conversion!$A$2:$AH$2,0)),"0")</f>
        <v>0</v>
      </c>
      <c r="BU16" s="34"/>
      <c r="BV16" s="36"/>
      <c r="BW16" s="34"/>
      <c r="BX16" s="36"/>
      <c r="BY16" s="34"/>
      <c r="BZ16" s="36"/>
      <c r="CA16" s="34"/>
      <c r="CB16" s="36"/>
      <c r="CC16" s="34"/>
      <c r="CD16" s="36"/>
      <c r="CE16" s="34"/>
      <c r="CF16" s="36"/>
      <c r="CG16" s="34"/>
      <c r="CH16" s="36"/>
      <c r="CI16" s="34"/>
      <c r="CJ16" s="36"/>
      <c r="CK16" s="34"/>
      <c r="CL16" s="36"/>
      <c r="CM16" s="34"/>
      <c r="CN16" s="36"/>
      <c r="CO16" s="34"/>
      <c r="CP16" s="36"/>
      <c r="CQ16" s="34"/>
      <c r="CR16" s="36"/>
      <c r="CS16" s="34"/>
      <c r="CT16" s="36"/>
      <c r="CU16" s="34"/>
      <c r="CV16" s="36"/>
      <c r="CW16" s="34"/>
      <c r="CX16" s="36"/>
      <c r="CY16" s="34"/>
      <c r="CZ16" s="36"/>
      <c r="DA16" s="34"/>
      <c r="DB16" s="36"/>
      <c r="DC16" s="34"/>
      <c r="DD16" s="36"/>
      <c r="DE16" s="34"/>
      <c r="DF16" s="36"/>
      <c r="DG16" s="34"/>
      <c r="DH16" s="36"/>
    </row>
    <row r="17" spans="1:112" s="37" customFormat="1" ht="16.8" x14ac:dyDescent="0.4">
      <c r="A17" s="30">
        <v>13</v>
      </c>
      <c r="B17" s="31"/>
      <c r="C17" s="32"/>
      <c r="D17" s="32"/>
      <c r="E17" s="32"/>
      <c r="F17" s="32"/>
      <c r="G17" s="33">
        <f t="shared" si="0"/>
        <v>0</v>
      </c>
      <c r="H17" s="33">
        <f t="shared" si="1"/>
        <v>0</v>
      </c>
      <c r="I17" s="33">
        <f t="shared" si="2"/>
        <v>0</v>
      </c>
      <c r="J17" s="33">
        <f t="shared" si="3"/>
        <v>0</v>
      </c>
      <c r="K17" s="33">
        <f t="shared" si="4"/>
        <v>0</v>
      </c>
      <c r="L17" s="33"/>
      <c r="M17" s="34"/>
      <c r="N17" s="35"/>
      <c r="O17" s="36" t="str">
        <f>IFERROR(INDEX(Conversion!$A$2:$AH$103,MATCH(Pesée!N17,Conversion!$A$2:$A$103,0),MATCH(M17,Conversion!$A$2:$AH$2,0)),"0")</f>
        <v>0</v>
      </c>
      <c r="P17" s="34"/>
      <c r="Q17" s="35"/>
      <c r="R17" s="36" t="str">
        <f>IFERROR(INDEX(Conversion!$A$2:$AH$103,MATCH(Pesée!Q17,Conversion!$A$2:$A$103,0),MATCH(P17,Conversion!$A$2:$AH$2,0)),"0")</f>
        <v>0</v>
      </c>
      <c r="S17" s="34"/>
      <c r="T17" s="35"/>
      <c r="U17" s="36" t="str">
        <f>IFERROR(INDEX(Conversion!$A$2:$AH$103,MATCH(Pesée!T17,Conversion!$A$2:$A$103,0),MATCH(S17,Conversion!$A$2:$AH$2,0)),"0")</f>
        <v>0</v>
      </c>
      <c r="V17" s="34"/>
      <c r="W17" s="35"/>
      <c r="X17" s="36" t="str">
        <f>IFERROR(INDEX(Conversion!$A$2:$AH$103,MATCH(Pesée!W17,Conversion!$A$2:$A$103,0),MATCH(V17,Conversion!$A$2:$AH$2,0)),"0")</f>
        <v>0</v>
      </c>
      <c r="Y17" s="34"/>
      <c r="Z17" s="35"/>
      <c r="AA17" s="36" t="str">
        <f>IFERROR(INDEX(Conversion!$A$2:$AH$103,MATCH(Pesée!Z17,Conversion!$A$2:$A$103,0),MATCH(Y17,Conversion!$A$2:$AH$2,0)),"0")</f>
        <v>0</v>
      </c>
      <c r="AB17" s="34"/>
      <c r="AC17" s="35"/>
      <c r="AD17" s="36" t="str">
        <f>IFERROR(INDEX(Conversion!$A$2:$AH$103,MATCH(Pesée!AC17,Conversion!$A$2:$A$103,0),MATCH(AB17,Conversion!$A$2:$AH$2,0)),"0")</f>
        <v>0</v>
      </c>
      <c r="AE17" s="34"/>
      <c r="AF17" s="35"/>
      <c r="AG17" s="36" t="str">
        <f>IFERROR(INDEX(Conversion!$A$2:$AH$103,MATCH(Pesée!AF17,Conversion!$A$2:$A$103,0),MATCH(AE17,Conversion!$A$2:$AH$2,0)),"0")</f>
        <v>0</v>
      </c>
      <c r="AH17" s="34"/>
      <c r="AI17" s="35"/>
      <c r="AJ17" s="36" t="str">
        <f>IFERROR(INDEX(Conversion!$A$2:$AH$103,MATCH(Pesée!AI17,Conversion!$A$2:$A$103,0),MATCH(AH17,Conversion!$A$2:$AH$2,0)),"0")</f>
        <v>0</v>
      </c>
      <c r="AK17" s="34"/>
      <c r="AL17" s="35"/>
      <c r="AM17" s="36" t="str">
        <f>IFERROR(INDEX(Conversion!$A$2:$AH$103,MATCH(Pesée!AL17,Conversion!$A$2:$A$103,0),MATCH(AK17,Conversion!$A$2:$AH$2,0)),"0")</f>
        <v>0</v>
      </c>
      <c r="AN17" s="34"/>
      <c r="AO17" s="35"/>
      <c r="AP17" s="36" t="str">
        <f>IFERROR(INDEX(Conversion!$A$2:$AH$103,MATCH(Pesée!AO17,Conversion!$A$2:$A$103,0),MATCH(AN17,Conversion!$A$2:$AH$2,0)),"0")</f>
        <v>0</v>
      </c>
      <c r="AQ17" s="34"/>
      <c r="AR17" s="35"/>
      <c r="AS17" s="36" t="str">
        <f>IFERROR(INDEX(Conversion!$A$2:$AH$103,MATCH(Pesée!AR17,Conversion!$A$2:$A$103,0),MATCH(AQ17,Conversion!$A$2:$AH$2,0)),"0")</f>
        <v>0</v>
      </c>
      <c r="AT17" s="34"/>
      <c r="AU17" s="35"/>
      <c r="AV17" s="36" t="str">
        <f>IFERROR(INDEX(Conversion!$A$2:$AH$103,MATCH(Pesée!AU17,Conversion!$A$2:$A$103,0),MATCH(AT17,Conversion!$A$2:$AH$2,0)),"0")</f>
        <v>0</v>
      </c>
      <c r="AW17" s="34"/>
      <c r="AX17" s="35"/>
      <c r="AY17" s="36" t="str">
        <f>IFERROR(INDEX(Conversion!$A$2:$AH$103,MATCH(Pesée!AX17,Conversion!$A$2:$A$103,0),MATCH(AW17,Conversion!$A$2:$AH$2,0)),"0")</f>
        <v>0</v>
      </c>
      <c r="AZ17" s="34"/>
      <c r="BA17" s="35"/>
      <c r="BB17" s="36" t="str">
        <f>IFERROR(INDEX(Conversion!$A$2:$AH$103,MATCH(Pesée!BA17,Conversion!$A$2:$A$103,0),MATCH(AZ17,Conversion!$A$2:$AH$2,0)),"0")</f>
        <v>0</v>
      </c>
      <c r="BC17" s="34"/>
      <c r="BD17" s="35"/>
      <c r="BE17" s="36" t="str">
        <f>IFERROR(INDEX(Conversion!$A$2:$AH$103,MATCH(Pesée!BD17,Conversion!$A$2:$A$103,0),MATCH(BC17,Conversion!$A$2:$AH$2,0)),"0")</f>
        <v>0</v>
      </c>
      <c r="BF17" s="34"/>
      <c r="BG17" s="35"/>
      <c r="BH17" s="36" t="str">
        <f>IFERROR(INDEX(Conversion!$A$2:$AH$103,MATCH(Pesée!BG17,Conversion!$A$2:$A$103,0),MATCH(BF17,Conversion!$A$2:$AH$2,0)),"0")</f>
        <v>0</v>
      </c>
      <c r="BI17" s="34"/>
      <c r="BJ17" s="35"/>
      <c r="BK17" s="36" t="str">
        <f>IFERROR(INDEX(Conversion!$A$2:$AH$103,MATCH(Pesée!BJ17,Conversion!$A$2:$A$103,0),MATCH(BI17,Conversion!$A$2:$AH$2,0)),"0")</f>
        <v>0</v>
      </c>
      <c r="BL17" s="34"/>
      <c r="BM17" s="35"/>
      <c r="BN17" s="36" t="str">
        <f>IFERROR(INDEX(Conversion!$A$2:$AH$103,MATCH(Pesée!BM17,Conversion!$A$2:$A$103,0),MATCH(BL17,Conversion!$A$2:$AH$2,0)),"0")</f>
        <v>0</v>
      </c>
      <c r="BO17" s="34"/>
      <c r="BP17" s="35"/>
      <c r="BQ17" s="36" t="str">
        <f>IFERROR(INDEX(Conversion!$A$2:$AH$103,MATCH(Pesée!BP17,Conversion!$A$2:$A$103,0),MATCH(BO17,Conversion!$A$2:$AH$2,0)),"0")</f>
        <v>0</v>
      </c>
      <c r="BR17" s="34"/>
      <c r="BS17" s="35"/>
      <c r="BT17" s="36" t="str">
        <f>IFERROR(INDEX(Conversion!$A$2:$AH$103,MATCH(Pesée!BS17,Conversion!$A$2:$A$103,0),MATCH(BR17,Conversion!$A$2:$AH$2,0)),"0")</f>
        <v>0</v>
      </c>
      <c r="BU17" s="34"/>
      <c r="BV17" s="36"/>
      <c r="BW17" s="34"/>
      <c r="BX17" s="36"/>
      <c r="BY17" s="34"/>
      <c r="BZ17" s="36"/>
      <c r="CA17" s="34"/>
      <c r="CB17" s="36"/>
      <c r="CC17" s="34"/>
      <c r="CD17" s="36"/>
      <c r="CE17" s="34"/>
      <c r="CF17" s="36"/>
      <c r="CG17" s="34"/>
      <c r="CH17" s="36"/>
      <c r="CI17" s="34"/>
      <c r="CJ17" s="36"/>
      <c r="CK17" s="34"/>
      <c r="CL17" s="36"/>
      <c r="CM17" s="34"/>
      <c r="CN17" s="36"/>
      <c r="CO17" s="34"/>
      <c r="CP17" s="36"/>
      <c r="CQ17" s="34"/>
      <c r="CR17" s="36"/>
      <c r="CS17" s="34"/>
      <c r="CT17" s="36"/>
      <c r="CU17" s="34"/>
      <c r="CV17" s="36"/>
      <c r="CW17" s="34"/>
      <c r="CX17" s="36"/>
      <c r="CY17" s="34"/>
      <c r="CZ17" s="36"/>
      <c r="DA17" s="34"/>
      <c r="DB17" s="36"/>
      <c r="DC17" s="34"/>
      <c r="DD17" s="36"/>
      <c r="DE17" s="34"/>
      <c r="DF17" s="36"/>
      <c r="DG17" s="34"/>
      <c r="DH17" s="36"/>
    </row>
    <row r="18" spans="1:112" s="37" customFormat="1" ht="16.8" x14ac:dyDescent="0.4">
      <c r="A18" s="30">
        <v>14</v>
      </c>
      <c r="B18" s="31"/>
      <c r="C18" s="32"/>
      <c r="D18" s="32"/>
      <c r="E18" s="32"/>
      <c r="F18" s="32"/>
      <c r="G18" s="33">
        <f t="shared" si="0"/>
        <v>0</v>
      </c>
      <c r="H18" s="33">
        <f t="shared" si="1"/>
        <v>0</v>
      </c>
      <c r="I18" s="33">
        <f t="shared" si="2"/>
        <v>0</v>
      </c>
      <c r="J18" s="33">
        <f t="shared" si="3"/>
        <v>0</v>
      </c>
      <c r="K18" s="33">
        <f t="shared" si="4"/>
        <v>0</v>
      </c>
      <c r="L18" s="33"/>
      <c r="M18" s="34"/>
      <c r="N18" s="35"/>
      <c r="O18" s="36" t="str">
        <f>IFERROR(INDEX(Conversion!$A$2:$AH$103,MATCH(Pesée!N18,Conversion!$A$2:$A$103,0),MATCH(M18,Conversion!$A$2:$AH$2,0)),"0")</f>
        <v>0</v>
      </c>
      <c r="P18" s="34"/>
      <c r="Q18" s="35"/>
      <c r="R18" s="36" t="str">
        <f>IFERROR(INDEX(Conversion!$A$2:$AH$103,MATCH(Pesée!Q18,Conversion!$A$2:$A$103,0),MATCH(P18,Conversion!$A$2:$AH$2,0)),"0")</f>
        <v>0</v>
      </c>
      <c r="S18" s="34"/>
      <c r="T18" s="35"/>
      <c r="U18" s="36" t="str">
        <f>IFERROR(INDEX(Conversion!$A$2:$AH$103,MATCH(Pesée!T18,Conversion!$A$2:$A$103,0),MATCH(S18,Conversion!$A$2:$AH$2,0)),"0")</f>
        <v>0</v>
      </c>
      <c r="V18" s="34"/>
      <c r="W18" s="35"/>
      <c r="X18" s="36" t="str">
        <f>IFERROR(INDEX(Conversion!$A$2:$AH$103,MATCH(Pesée!W18,Conversion!$A$2:$A$103,0),MATCH(V18,Conversion!$A$2:$AH$2,0)),"0")</f>
        <v>0</v>
      </c>
      <c r="Y18" s="34"/>
      <c r="Z18" s="35"/>
      <c r="AA18" s="36" t="str">
        <f>IFERROR(INDEX(Conversion!$A$2:$AH$103,MATCH(Pesée!Z18,Conversion!$A$2:$A$103,0),MATCH(Y18,Conversion!$A$2:$AH$2,0)),"0")</f>
        <v>0</v>
      </c>
      <c r="AB18" s="34"/>
      <c r="AC18" s="35"/>
      <c r="AD18" s="36" t="str">
        <f>IFERROR(INDEX(Conversion!$A$2:$AH$103,MATCH(Pesée!AC18,Conversion!$A$2:$A$103,0),MATCH(AB18,Conversion!$A$2:$AH$2,0)),"0")</f>
        <v>0</v>
      </c>
      <c r="AE18" s="34"/>
      <c r="AF18" s="35"/>
      <c r="AG18" s="36" t="str">
        <f>IFERROR(INDEX(Conversion!$A$2:$AH$103,MATCH(Pesée!AF18,Conversion!$A$2:$A$103,0),MATCH(AE18,Conversion!$A$2:$AH$2,0)),"0")</f>
        <v>0</v>
      </c>
      <c r="AH18" s="34"/>
      <c r="AI18" s="35"/>
      <c r="AJ18" s="36" t="str">
        <f>IFERROR(INDEX(Conversion!$A$2:$AH$103,MATCH(Pesée!AI18,Conversion!$A$2:$A$103,0),MATCH(AH18,Conversion!$A$2:$AH$2,0)),"0")</f>
        <v>0</v>
      </c>
      <c r="AK18" s="34"/>
      <c r="AL18" s="35"/>
      <c r="AM18" s="36" t="str">
        <f>IFERROR(INDEX(Conversion!$A$2:$AH$103,MATCH(Pesée!AL18,Conversion!$A$2:$A$103,0),MATCH(AK18,Conversion!$A$2:$AH$2,0)),"0")</f>
        <v>0</v>
      </c>
      <c r="AN18" s="34"/>
      <c r="AO18" s="35"/>
      <c r="AP18" s="36" t="str">
        <f>IFERROR(INDEX(Conversion!$A$2:$AH$103,MATCH(Pesée!AO18,Conversion!$A$2:$A$103,0),MATCH(AN18,Conversion!$A$2:$AH$2,0)),"0")</f>
        <v>0</v>
      </c>
      <c r="AQ18" s="34"/>
      <c r="AR18" s="35"/>
      <c r="AS18" s="36" t="str">
        <f>IFERROR(INDEX(Conversion!$A$2:$AH$103,MATCH(Pesée!AR18,Conversion!$A$2:$A$103,0),MATCH(AQ18,Conversion!$A$2:$AH$2,0)),"0")</f>
        <v>0</v>
      </c>
      <c r="AT18" s="34"/>
      <c r="AU18" s="35"/>
      <c r="AV18" s="36" t="str">
        <f>IFERROR(INDEX(Conversion!$A$2:$AH$103,MATCH(Pesée!AU18,Conversion!$A$2:$A$103,0),MATCH(AT18,Conversion!$A$2:$AH$2,0)),"0")</f>
        <v>0</v>
      </c>
      <c r="AW18" s="34"/>
      <c r="AX18" s="35"/>
      <c r="AY18" s="36" t="str">
        <f>IFERROR(INDEX(Conversion!$A$2:$AH$103,MATCH(Pesée!AX18,Conversion!$A$2:$A$103,0),MATCH(AW18,Conversion!$A$2:$AH$2,0)),"0")</f>
        <v>0</v>
      </c>
      <c r="AZ18" s="34"/>
      <c r="BA18" s="35"/>
      <c r="BB18" s="36" t="str">
        <f>IFERROR(INDEX(Conversion!$A$2:$AH$103,MATCH(Pesée!BA18,Conversion!$A$2:$A$103,0),MATCH(AZ18,Conversion!$A$2:$AH$2,0)),"0")</f>
        <v>0</v>
      </c>
      <c r="BC18" s="34"/>
      <c r="BD18" s="35"/>
      <c r="BE18" s="36" t="str">
        <f>IFERROR(INDEX(Conversion!$A$2:$AH$103,MATCH(Pesée!BD18,Conversion!$A$2:$A$103,0),MATCH(BC18,Conversion!$A$2:$AH$2,0)),"0")</f>
        <v>0</v>
      </c>
      <c r="BF18" s="34"/>
      <c r="BG18" s="35"/>
      <c r="BH18" s="36" t="str">
        <f>IFERROR(INDEX(Conversion!$A$2:$AH$103,MATCH(Pesée!BG18,Conversion!$A$2:$A$103,0),MATCH(BF18,Conversion!$A$2:$AH$2,0)),"0")</f>
        <v>0</v>
      </c>
      <c r="BI18" s="34"/>
      <c r="BJ18" s="35"/>
      <c r="BK18" s="36" t="str">
        <f>IFERROR(INDEX(Conversion!$A$2:$AH$103,MATCH(Pesée!BJ18,Conversion!$A$2:$A$103,0),MATCH(BI18,Conversion!$A$2:$AH$2,0)),"0")</f>
        <v>0</v>
      </c>
      <c r="BL18" s="34"/>
      <c r="BM18" s="35"/>
      <c r="BN18" s="36" t="str">
        <f>IFERROR(INDEX(Conversion!$A$2:$AH$103,MATCH(Pesée!BM18,Conversion!$A$2:$A$103,0),MATCH(BL18,Conversion!$A$2:$AH$2,0)),"0")</f>
        <v>0</v>
      </c>
      <c r="BO18" s="34"/>
      <c r="BP18" s="35"/>
      <c r="BQ18" s="36" t="str">
        <f>IFERROR(INDEX(Conversion!$A$2:$AH$103,MATCH(Pesée!BP18,Conversion!$A$2:$A$103,0),MATCH(BO18,Conversion!$A$2:$AH$2,0)),"0")</f>
        <v>0</v>
      </c>
      <c r="BR18" s="34"/>
      <c r="BS18" s="35"/>
      <c r="BT18" s="36" t="str">
        <f>IFERROR(INDEX(Conversion!$A$2:$AH$103,MATCH(Pesée!BS18,Conversion!$A$2:$A$103,0),MATCH(BR18,Conversion!$A$2:$AH$2,0)),"0")</f>
        <v>0</v>
      </c>
      <c r="BU18" s="34"/>
      <c r="BV18" s="36"/>
      <c r="BW18" s="34"/>
      <c r="BX18" s="36"/>
      <c r="BY18" s="34"/>
      <c r="BZ18" s="36"/>
      <c r="CA18" s="34"/>
      <c r="CB18" s="36"/>
      <c r="CC18" s="34"/>
      <c r="CD18" s="36"/>
      <c r="CE18" s="34"/>
      <c r="CF18" s="36"/>
      <c r="CG18" s="34"/>
      <c r="CH18" s="36"/>
      <c r="CI18" s="34"/>
      <c r="CJ18" s="36"/>
      <c r="CK18" s="34"/>
      <c r="CL18" s="36"/>
      <c r="CM18" s="34"/>
      <c r="CN18" s="36"/>
      <c r="CO18" s="34"/>
      <c r="CP18" s="36"/>
      <c r="CQ18" s="34"/>
      <c r="CR18" s="36"/>
      <c r="CS18" s="34"/>
      <c r="CT18" s="36"/>
      <c r="CU18" s="34"/>
      <c r="CV18" s="36"/>
      <c r="CW18" s="34"/>
      <c r="CX18" s="36"/>
      <c r="CY18" s="34"/>
      <c r="CZ18" s="36"/>
      <c r="DA18" s="34"/>
      <c r="DB18" s="36"/>
      <c r="DC18" s="34"/>
      <c r="DD18" s="36"/>
      <c r="DE18" s="34"/>
      <c r="DF18" s="36"/>
      <c r="DG18" s="34"/>
      <c r="DH18" s="36"/>
    </row>
    <row r="19" spans="1:112" s="37" customFormat="1" ht="16.8" x14ac:dyDescent="0.4">
      <c r="A19" s="30">
        <v>15</v>
      </c>
      <c r="B19" s="31"/>
      <c r="C19" s="32"/>
      <c r="D19" s="32"/>
      <c r="E19" s="32"/>
      <c r="F19" s="32"/>
      <c r="G19" s="33">
        <f t="shared" si="0"/>
        <v>0</v>
      </c>
      <c r="H19" s="33">
        <f t="shared" si="1"/>
        <v>0</v>
      </c>
      <c r="I19" s="33">
        <f t="shared" si="2"/>
        <v>0</v>
      </c>
      <c r="J19" s="33">
        <f t="shared" si="3"/>
        <v>0</v>
      </c>
      <c r="K19" s="33">
        <f t="shared" si="4"/>
        <v>0</v>
      </c>
      <c r="L19" s="33"/>
      <c r="M19" s="34"/>
      <c r="N19" s="35"/>
      <c r="O19" s="36" t="str">
        <f>IFERROR(INDEX(Conversion!$A$2:$AH$103,MATCH(Pesée!N19,Conversion!$A$2:$A$103,0),MATCH(M19,Conversion!$A$2:$AH$2,0)),"0")</f>
        <v>0</v>
      </c>
      <c r="P19" s="34"/>
      <c r="Q19" s="35"/>
      <c r="R19" s="36" t="str">
        <f>IFERROR(INDEX(Conversion!$A$2:$AH$103,MATCH(Pesée!Q19,Conversion!$A$2:$A$103,0),MATCH(P19,Conversion!$A$2:$AH$2,0)),"0")</f>
        <v>0</v>
      </c>
      <c r="S19" s="34"/>
      <c r="T19" s="35"/>
      <c r="U19" s="36" t="str">
        <f>IFERROR(INDEX(Conversion!$A$2:$AH$103,MATCH(Pesée!T19,Conversion!$A$2:$A$103,0),MATCH(S19,Conversion!$A$2:$AH$2,0)),"0")</f>
        <v>0</v>
      </c>
      <c r="V19" s="34"/>
      <c r="W19" s="35"/>
      <c r="X19" s="36" t="str">
        <f>IFERROR(INDEX(Conversion!$A$2:$AH$103,MATCH(Pesée!W19,Conversion!$A$2:$A$103,0),MATCH(V19,Conversion!$A$2:$AH$2,0)),"0")</f>
        <v>0</v>
      </c>
      <c r="Y19" s="34"/>
      <c r="Z19" s="35"/>
      <c r="AA19" s="36" t="str">
        <f>IFERROR(INDEX(Conversion!$A$2:$AH$103,MATCH(Pesée!Z19,Conversion!$A$2:$A$103,0),MATCH(Y19,Conversion!$A$2:$AH$2,0)),"0")</f>
        <v>0</v>
      </c>
      <c r="AB19" s="34"/>
      <c r="AC19" s="35"/>
      <c r="AD19" s="36" t="str">
        <f>IFERROR(INDEX(Conversion!$A$2:$AH$103,MATCH(Pesée!AC19,Conversion!$A$2:$A$103,0),MATCH(AB19,Conversion!$A$2:$AH$2,0)),"0")</f>
        <v>0</v>
      </c>
      <c r="AE19" s="34"/>
      <c r="AF19" s="35"/>
      <c r="AG19" s="36" t="str">
        <f>IFERROR(INDEX(Conversion!$A$2:$AH$103,MATCH(Pesée!AF19,Conversion!$A$2:$A$103,0),MATCH(AE19,Conversion!$A$2:$AH$2,0)),"0")</f>
        <v>0</v>
      </c>
      <c r="AH19" s="34"/>
      <c r="AI19" s="35"/>
      <c r="AJ19" s="36" t="str">
        <f>IFERROR(INDEX(Conversion!$A$2:$AH$103,MATCH(Pesée!AI19,Conversion!$A$2:$A$103,0),MATCH(AH19,Conversion!$A$2:$AH$2,0)),"0")</f>
        <v>0</v>
      </c>
      <c r="AK19" s="34"/>
      <c r="AL19" s="35"/>
      <c r="AM19" s="36" t="str">
        <f>IFERROR(INDEX(Conversion!$A$2:$AH$103,MATCH(Pesée!AL19,Conversion!$A$2:$A$103,0),MATCH(AK19,Conversion!$A$2:$AH$2,0)),"0")</f>
        <v>0</v>
      </c>
      <c r="AN19" s="34"/>
      <c r="AO19" s="35"/>
      <c r="AP19" s="36" t="str">
        <f>IFERROR(INDEX(Conversion!$A$2:$AH$103,MATCH(Pesée!AO19,Conversion!$A$2:$A$103,0),MATCH(AN19,Conversion!$A$2:$AH$2,0)),"0")</f>
        <v>0</v>
      </c>
      <c r="AQ19" s="34"/>
      <c r="AR19" s="35"/>
      <c r="AS19" s="36" t="str">
        <f>IFERROR(INDEX(Conversion!$A$2:$AH$103,MATCH(Pesée!AR19,Conversion!$A$2:$A$103,0),MATCH(AQ19,Conversion!$A$2:$AH$2,0)),"0")</f>
        <v>0</v>
      </c>
      <c r="AT19" s="34"/>
      <c r="AU19" s="35"/>
      <c r="AV19" s="36" t="str">
        <f>IFERROR(INDEX(Conversion!$A$2:$AH$103,MATCH(Pesée!AU19,Conversion!$A$2:$A$103,0),MATCH(AT19,Conversion!$A$2:$AH$2,0)),"0")</f>
        <v>0</v>
      </c>
      <c r="AW19" s="34"/>
      <c r="AX19" s="35"/>
      <c r="AY19" s="36" t="str">
        <f>IFERROR(INDEX(Conversion!$A$2:$AH$103,MATCH(Pesée!AX19,Conversion!$A$2:$A$103,0),MATCH(AW19,Conversion!$A$2:$AH$2,0)),"0")</f>
        <v>0</v>
      </c>
      <c r="AZ19" s="34"/>
      <c r="BA19" s="35"/>
      <c r="BB19" s="36" t="str">
        <f>IFERROR(INDEX(Conversion!$A$2:$AH$103,MATCH(Pesée!BA19,Conversion!$A$2:$A$103,0),MATCH(AZ19,Conversion!$A$2:$AH$2,0)),"0")</f>
        <v>0</v>
      </c>
      <c r="BC19" s="34"/>
      <c r="BD19" s="35"/>
      <c r="BE19" s="36" t="str">
        <f>IFERROR(INDEX(Conversion!$A$2:$AH$103,MATCH(Pesée!BD19,Conversion!$A$2:$A$103,0),MATCH(BC19,Conversion!$A$2:$AH$2,0)),"0")</f>
        <v>0</v>
      </c>
      <c r="BF19" s="34"/>
      <c r="BG19" s="35"/>
      <c r="BH19" s="36" t="str">
        <f>IFERROR(INDEX(Conversion!$A$2:$AH$103,MATCH(Pesée!BG19,Conversion!$A$2:$A$103,0),MATCH(BF19,Conversion!$A$2:$AH$2,0)),"0")</f>
        <v>0</v>
      </c>
      <c r="BI19" s="34"/>
      <c r="BJ19" s="35"/>
      <c r="BK19" s="36" t="str">
        <f>IFERROR(INDEX(Conversion!$A$2:$AH$103,MATCH(Pesée!BJ19,Conversion!$A$2:$A$103,0),MATCH(BI19,Conversion!$A$2:$AH$2,0)),"0")</f>
        <v>0</v>
      </c>
      <c r="BL19" s="34"/>
      <c r="BM19" s="35"/>
      <c r="BN19" s="36" t="str">
        <f>IFERROR(INDEX(Conversion!$A$2:$AH$103,MATCH(Pesée!BM19,Conversion!$A$2:$A$103,0),MATCH(BL19,Conversion!$A$2:$AH$2,0)),"0")</f>
        <v>0</v>
      </c>
      <c r="BO19" s="34"/>
      <c r="BP19" s="35"/>
      <c r="BQ19" s="36" t="str">
        <f>IFERROR(INDEX(Conversion!$A$2:$AH$103,MATCH(Pesée!BP19,Conversion!$A$2:$A$103,0),MATCH(BO19,Conversion!$A$2:$AH$2,0)),"0")</f>
        <v>0</v>
      </c>
      <c r="BR19" s="34"/>
      <c r="BS19" s="35"/>
      <c r="BT19" s="36" t="str">
        <f>IFERROR(INDEX(Conversion!$A$2:$AH$103,MATCH(Pesée!BS19,Conversion!$A$2:$A$103,0),MATCH(BR19,Conversion!$A$2:$AH$2,0)),"0")</f>
        <v>0</v>
      </c>
      <c r="BU19" s="34"/>
      <c r="BV19" s="36"/>
      <c r="BW19" s="34"/>
      <c r="BX19" s="36"/>
      <c r="BY19" s="34"/>
      <c r="BZ19" s="36"/>
      <c r="CA19" s="34"/>
      <c r="CB19" s="36"/>
      <c r="CC19" s="34"/>
      <c r="CD19" s="36"/>
      <c r="CE19" s="34"/>
      <c r="CF19" s="36"/>
      <c r="CG19" s="34"/>
      <c r="CH19" s="36"/>
      <c r="CI19" s="34"/>
      <c r="CJ19" s="36"/>
      <c r="CK19" s="34"/>
      <c r="CL19" s="36"/>
      <c r="CM19" s="34"/>
      <c r="CN19" s="36"/>
      <c r="CO19" s="34"/>
      <c r="CP19" s="36"/>
      <c r="CQ19" s="34"/>
      <c r="CR19" s="36"/>
      <c r="CS19" s="34"/>
      <c r="CT19" s="36"/>
      <c r="CU19" s="34"/>
      <c r="CV19" s="36"/>
      <c r="CW19" s="34"/>
      <c r="CX19" s="36"/>
      <c r="CY19" s="34"/>
      <c r="CZ19" s="36"/>
      <c r="DA19" s="34"/>
      <c r="DB19" s="36"/>
      <c r="DC19" s="34"/>
      <c r="DD19" s="36"/>
      <c r="DE19" s="34"/>
      <c r="DF19" s="36"/>
      <c r="DG19" s="34"/>
      <c r="DH19" s="36"/>
    </row>
    <row r="20" spans="1:112" s="37" customFormat="1" ht="16.8" x14ac:dyDescent="0.4">
      <c r="A20" s="30">
        <v>16</v>
      </c>
      <c r="B20" s="31"/>
      <c r="C20" s="32"/>
      <c r="D20" s="32"/>
      <c r="E20" s="32"/>
      <c r="F20" s="32"/>
      <c r="G20" s="33">
        <f t="shared" si="0"/>
        <v>0</v>
      </c>
      <c r="H20" s="33">
        <f t="shared" si="1"/>
        <v>0</v>
      </c>
      <c r="I20" s="33">
        <f t="shared" si="2"/>
        <v>0</v>
      </c>
      <c r="J20" s="33">
        <f t="shared" si="3"/>
        <v>0</v>
      </c>
      <c r="K20" s="33">
        <f t="shared" si="4"/>
        <v>0</v>
      </c>
      <c r="L20" s="33"/>
      <c r="M20" s="34"/>
      <c r="N20" s="35"/>
      <c r="O20" s="36" t="str">
        <f>IFERROR(INDEX(Conversion!$A$2:$AH$103,MATCH(Pesée!N20,Conversion!$A$2:$A$103,0),MATCH(M20,Conversion!$A$2:$AH$2,0)),"0")</f>
        <v>0</v>
      </c>
      <c r="P20" s="34"/>
      <c r="Q20" s="35"/>
      <c r="R20" s="36" t="str">
        <f>IFERROR(INDEX(Conversion!$A$2:$AH$103,MATCH(Pesée!Q20,Conversion!$A$2:$A$103,0),MATCH(P20,Conversion!$A$2:$AH$2,0)),"0")</f>
        <v>0</v>
      </c>
      <c r="S20" s="34"/>
      <c r="T20" s="35"/>
      <c r="U20" s="36" t="str">
        <f>IFERROR(INDEX(Conversion!$A$2:$AH$103,MATCH(Pesée!T20,Conversion!$A$2:$A$103,0),MATCH(S20,Conversion!$A$2:$AH$2,0)),"0")</f>
        <v>0</v>
      </c>
      <c r="V20" s="34"/>
      <c r="W20" s="35"/>
      <c r="X20" s="36" t="str">
        <f>IFERROR(INDEX(Conversion!$A$2:$AH$103,MATCH(Pesée!W20,Conversion!$A$2:$A$103,0),MATCH(V20,Conversion!$A$2:$AH$2,0)),"0")</f>
        <v>0</v>
      </c>
      <c r="Y20" s="34"/>
      <c r="Z20" s="35"/>
      <c r="AA20" s="36" t="str">
        <f>IFERROR(INDEX(Conversion!$A$2:$AH$103,MATCH(Pesée!Z20,Conversion!$A$2:$A$103,0),MATCH(Y20,Conversion!$A$2:$AH$2,0)),"0")</f>
        <v>0</v>
      </c>
      <c r="AB20" s="34"/>
      <c r="AC20" s="35"/>
      <c r="AD20" s="36" t="str">
        <f>IFERROR(INDEX(Conversion!$A$2:$AH$103,MATCH(Pesée!AC20,Conversion!$A$2:$A$103,0),MATCH(AB20,Conversion!$A$2:$AH$2,0)),"0")</f>
        <v>0</v>
      </c>
      <c r="AE20" s="34"/>
      <c r="AF20" s="35"/>
      <c r="AG20" s="36" t="str">
        <f>IFERROR(INDEX(Conversion!$A$2:$AH$103,MATCH(Pesée!AF20,Conversion!$A$2:$A$103,0),MATCH(AE20,Conversion!$A$2:$AH$2,0)),"0")</f>
        <v>0</v>
      </c>
      <c r="AH20" s="34"/>
      <c r="AI20" s="35"/>
      <c r="AJ20" s="36" t="str">
        <f>IFERROR(INDEX(Conversion!$A$2:$AH$103,MATCH(Pesée!AI20,Conversion!$A$2:$A$103,0),MATCH(AH20,Conversion!$A$2:$AH$2,0)),"0")</f>
        <v>0</v>
      </c>
      <c r="AK20" s="34"/>
      <c r="AL20" s="35"/>
      <c r="AM20" s="36" t="str">
        <f>IFERROR(INDEX(Conversion!$A$2:$AH$103,MATCH(Pesée!AL20,Conversion!$A$2:$A$103,0),MATCH(AK20,Conversion!$A$2:$AH$2,0)),"0")</f>
        <v>0</v>
      </c>
      <c r="AN20" s="34"/>
      <c r="AO20" s="35"/>
      <c r="AP20" s="36" t="str">
        <f>IFERROR(INDEX(Conversion!$A$2:$AH$103,MATCH(Pesée!AO20,Conversion!$A$2:$A$103,0),MATCH(AN20,Conversion!$A$2:$AH$2,0)),"0")</f>
        <v>0</v>
      </c>
      <c r="AQ20" s="34"/>
      <c r="AR20" s="35"/>
      <c r="AS20" s="36" t="str">
        <f>IFERROR(INDEX(Conversion!$A$2:$AH$103,MATCH(Pesée!AR20,Conversion!$A$2:$A$103,0),MATCH(AQ20,Conversion!$A$2:$AH$2,0)),"0")</f>
        <v>0</v>
      </c>
      <c r="AT20" s="34"/>
      <c r="AU20" s="35"/>
      <c r="AV20" s="36" t="str">
        <f>IFERROR(INDEX(Conversion!$A$2:$AH$103,MATCH(Pesée!AU20,Conversion!$A$2:$A$103,0),MATCH(AT20,Conversion!$A$2:$AH$2,0)),"0")</f>
        <v>0</v>
      </c>
      <c r="AW20" s="34"/>
      <c r="AX20" s="35"/>
      <c r="AY20" s="36" t="str">
        <f>IFERROR(INDEX(Conversion!$A$2:$AH$103,MATCH(Pesée!AX20,Conversion!$A$2:$A$103,0),MATCH(AW20,Conversion!$A$2:$AH$2,0)),"0")</f>
        <v>0</v>
      </c>
      <c r="AZ20" s="34"/>
      <c r="BA20" s="35"/>
      <c r="BB20" s="36" t="str">
        <f>IFERROR(INDEX(Conversion!$A$2:$AH$103,MATCH(Pesée!BA20,Conversion!$A$2:$A$103,0),MATCH(AZ20,Conversion!$A$2:$AH$2,0)),"0")</f>
        <v>0</v>
      </c>
      <c r="BC20" s="34"/>
      <c r="BD20" s="35"/>
      <c r="BE20" s="36" t="str">
        <f>IFERROR(INDEX(Conversion!$A$2:$AH$103,MATCH(Pesée!BD20,Conversion!$A$2:$A$103,0),MATCH(BC20,Conversion!$A$2:$AH$2,0)),"0")</f>
        <v>0</v>
      </c>
      <c r="BF20" s="34"/>
      <c r="BG20" s="35"/>
      <c r="BH20" s="36" t="str">
        <f>IFERROR(INDEX(Conversion!$A$2:$AH$103,MATCH(Pesée!BG20,Conversion!$A$2:$A$103,0),MATCH(BF20,Conversion!$A$2:$AH$2,0)),"0")</f>
        <v>0</v>
      </c>
      <c r="BI20" s="34"/>
      <c r="BJ20" s="35"/>
      <c r="BK20" s="36" t="str">
        <f>IFERROR(INDEX(Conversion!$A$2:$AH$103,MATCH(Pesée!BJ20,Conversion!$A$2:$A$103,0),MATCH(BI20,Conversion!$A$2:$AH$2,0)),"0")</f>
        <v>0</v>
      </c>
      <c r="BL20" s="34"/>
      <c r="BM20" s="35"/>
      <c r="BN20" s="36" t="str">
        <f>IFERROR(INDEX(Conversion!$A$2:$AH$103,MATCH(Pesée!BM20,Conversion!$A$2:$A$103,0),MATCH(BL20,Conversion!$A$2:$AH$2,0)),"0")</f>
        <v>0</v>
      </c>
      <c r="BO20" s="34"/>
      <c r="BP20" s="35"/>
      <c r="BQ20" s="36" t="str">
        <f>IFERROR(INDEX(Conversion!$A$2:$AH$103,MATCH(Pesée!BP20,Conversion!$A$2:$A$103,0),MATCH(BO20,Conversion!$A$2:$AH$2,0)),"0")</f>
        <v>0</v>
      </c>
      <c r="BR20" s="34"/>
      <c r="BS20" s="35"/>
      <c r="BT20" s="36" t="str">
        <f>IFERROR(INDEX(Conversion!$A$2:$AH$103,MATCH(Pesée!BS20,Conversion!$A$2:$A$103,0),MATCH(BR20,Conversion!$A$2:$AH$2,0)),"0")</f>
        <v>0</v>
      </c>
      <c r="BU20" s="34"/>
      <c r="BV20" s="36"/>
      <c r="BW20" s="34"/>
      <c r="BX20" s="36"/>
      <c r="BY20" s="34"/>
      <c r="BZ20" s="36"/>
      <c r="CA20" s="34"/>
      <c r="CB20" s="36"/>
      <c r="CC20" s="34"/>
      <c r="CD20" s="36"/>
      <c r="CE20" s="34"/>
      <c r="CF20" s="36"/>
      <c r="CG20" s="34"/>
      <c r="CH20" s="36"/>
      <c r="CI20" s="34"/>
      <c r="CJ20" s="36"/>
      <c r="CK20" s="34"/>
      <c r="CL20" s="36"/>
      <c r="CM20" s="34"/>
      <c r="CN20" s="36"/>
      <c r="CO20" s="34"/>
      <c r="CP20" s="36"/>
      <c r="CQ20" s="34"/>
      <c r="CR20" s="36"/>
      <c r="CS20" s="34"/>
      <c r="CT20" s="36"/>
      <c r="CU20" s="34"/>
      <c r="CV20" s="36"/>
      <c r="CW20" s="34"/>
      <c r="CX20" s="36"/>
      <c r="CY20" s="34"/>
      <c r="CZ20" s="36"/>
      <c r="DA20" s="34"/>
      <c r="DB20" s="36"/>
      <c r="DC20" s="34"/>
      <c r="DD20" s="36"/>
      <c r="DE20" s="34"/>
      <c r="DF20" s="36"/>
      <c r="DG20" s="34"/>
      <c r="DH20" s="36"/>
    </row>
    <row r="21" spans="1:112" s="37" customFormat="1" ht="16.8" x14ac:dyDescent="0.4">
      <c r="A21" s="30">
        <v>17</v>
      </c>
      <c r="B21" s="31"/>
      <c r="C21" s="32"/>
      <c r="D21" s="32"/>
      <c r="E21" s="32"/>
      <c r="F21" s="32"/>
      <c r="G21" s="33">
        <f t="shared" si="0"/>
        <v>0</v>
      </c>
      <c r="H21" s="33">
        <f t="shared" si="1"/>
        <v>0</v>
      </c>
      <c r="I21" s="33">
        <f t="shared" si="2"/>
        <v>0</v>
      </c>
      <c r="J21" s="33">
        <f t="shared" si="3"/>
        <v>0</v>
      </c>
      <c r="K21" s="33">
        <f t="shared" si="4"/>
        <v>0</v>
      </c>
      <c r="L21" s="33"/>
      <c r="M21" s="34"/>
      <c r="N21" s="35"/>
      <c r="O21" s="36" t="str">
        <f>IFERROR(INDEX(Conversion!$A$2:$AH$103,MATCH(Pesée!N21,Conversion!$A$2:$A$103,0),MATCH(M21,Conversion!$A$2:$AH$2,0)),"0")</f>
        <v>0</v>
      </c>
      <c r="P21" s="34"/>
      <c r="Q21" s="35"/>
      <c r="R21" s="36" t="str">
        <f>IFERROR(INDEX(Conversion!$A$2:$AH$103,MATCH(Pesée!Q21,Conversion!$A$2:$A$103,0),MATCH(P21,Conversion!$A$2:$AH$2,0)),"0")</f>
        <v>0</v>
      </c>
      <c r="S21" s="34"/>
      <c r="T21" s="35"/>
      <c r="U21" s="36" t="str">
        <f>IFERROR(INDEX(Conversion!$A$2:$AH$103,MATCH(Pesée!T21,Conversion!$A$2:$A$103,0),MATCH(S21,Conversion!$A$2:$AH$2,0)),"0")</f>
        <v>0</v>
      </c>
      <c r="V21" s="34"/>
      <c r="W21" s="35"/>
      <c r="X21" s="36" t="str">
        <f>IFERROR(INDEX(Conversion!$A$2:$AH$103,MATCH(Pesée!W21,Conversion!$A$2:$A$103,0),MATCH(V21,Conversion!$A$2:$AH$2,0)),"0")</f>
        <v>0</v>
      </c>
      <c r="Y21" s="34"/>
      <c r="Z21" s="35"/>
      <c r="AA21" s="36" t="str">
        <f>IFERROR(INDEX(Conversion!$A$2:$AH$103,MATCH(Pesée!Z21,Conversion!$A$2:$A$103,0),MATCH(Y21,Conversion!$A$2:$AH$2,0)),"0")</f>
        <v>0</v>
      </c>
      <c r="AB21" s="34"/>
      <c r="AC21" s="35"/>
      <c r="AD21" s="36" t="str">
        <f>IFERROR(INDEX(Conversion!$A$2:$AH$103,MATCH(Pesée!AC21,Conversion!$A$2:$A$103,0),MATCH(AB21,Conversion!$A$2:$AH$2,0)),"0")</f>
        <v>0</v>
      </c>
      <c r="AE21" s="34"/>
      <c r="AF21" s="35"/>
      <c r="AG21" s="36" t="str">
        <f>IFERROR(INDEX(Conversion!$A$2:$AH$103,MATCH(Pesée!AF21,Conversion!$A$2:$A$103,0),MATCH(AE21,Conversion!$A$2:$AH$2,0)),"0")</f>
        <v>0</v>
      </c>
      <c r="AH21" s="34"/>
      <c r="AI21" s="35"/>
      <c r="AJ21" s="36" t="str">
        <f>IFERROR(INDEX(Conversion!$A$2:$AH$103,MATCH(Pesée!AI21,Conversion!$A$2:$A$103,0),MATCH(AH21,Conversion!$A$2:$AH$2,0)),"0")</f>
        <v>0</v>
      </c>
      <c r="AK21" s="34"/>
      <c r="AL21" s="35"/>
      <c r="AM21" s="36" t="str">
        <f>IFERROR(INDEX(Conversion!$A$2:$AH$103,MATCH(Pesée!AL21,Conversion!$A$2:$A$103,0),MATCH(AK21,Conversion!$A$2:$AH$2,0)),"0")</f>
        <v>0</v>
      </c>
      <c r="AN21" s="34"/>
      <c r="AO21" s="35"/>
      <c r="AP21" s="36" t="str">
        <f>IFERROR(INDEX(Conversion!$A$2:$AH$103,MATCH(Pesée!AO21,Conversion!$A$2:$A$103,0),MATCH(AN21,Conversion!$A$2:$AH$2,0)),"0")</f>
        <v>0</v>
      </c>
      <c r="AQ21" s="34"/>
      <c r="AR21" s="35"/>
      <c r="AS21" s="36" t="str">
        <f>IFERROR(INDEX(Conversion!$A$2:$AH$103,MATCH(Pesée!AR21,Conversion!$A$2:$A$103,0),MATCH(AQ21,Conversion!$A$2:$AH$2,0)),"0")</f>
        <v>0</v>
      </c>
      <c r="AT21" s="34"/>
      <c r="AU21" s="35"/>
      <c r="AV21" s="36" t="str">
        <f>IFERROR(INDEX(Conversion!$A$2:$AH$103,MATCH(Pesée!AU21,Conversion!$A$2:$A$103,0),MATCH(AT21,Conversion!$A$2:$AH$2,0)),"0")</f>
        <v>0</v>
      </c>
      <c r="AW21" s="34"/>
      <c r="AX21" s="35"/>
      <c r="AY21" s="36" t="str">
        <f>IFERROR(INDEX(Conversion!$A$2:$AH$103,MATCH(Pesée!AX21,Conversion!$A$2:$A$103,0),MATCH(AW21,Conversion!$A$2:$AH$2,0)),"0")</f>
        <v>0</v>
      </c>
      <c r="AZ21" s="34"/>
      <c r="BA21" s="35"/>
      <c r="BB21" s="36" t="str">
        <f>IFERROR(INDEX(Conversion!$A$2:$AH$103,MATCH(Pesée!BA21,Conversion!$A$2:$A$103,0),MATCH(AZ21,Conversion!$A$2:$AH$2,0)),"0")</f>
        <v>0</v>
      </c>
      <c r="BC21" s="34"/>
      <c r="BD21" s="35"/>
      <c r="BE21" s="36" t="str">
        <f>IFERROR(INDEX(Conversion!$A$2:$AH$103,MATCH(Pesée!BD21,Conversion!$A$2:$A$103,0),MATCH(BC21,Conversion!$A$2:$AH$2,0)),"0")</f>
        <v>0</v>
      </c>
      <c r="BF21" s="34"/>
      <c r="BG21" s="35"/>
      <c r="BH21" s="36" t="str">
        <f>IFERROR(INDEX(Conversion!$A$2:$AH$103,MATCH(Pesée!BG21,Conversion!$A$2:$A$103,0),MATCH(BF21,Conversion!$A$2:$AH$2,0)),"0")</f>
        <v>0</v>
      </c>
      <c r="BI21" s="34"/>
      <c r="BJ21" s="35"/>
      <c r="BK21" s="36" t="str">
        <f>IFERROR(INDEX(Conversion!$A$2:$AH$103,MATCH(Pesée!BJ21,Conversion!$A$2:$A$103,0),MATCH(BI21,Conversion!$A$2:$AH$2,0)),"0")</f>
        <v>0</v>
      </c>
      <c r="BL21" s="34"/>
      <c r="BM21" s="35"/>
      <c r="BN21" s="36" t="str">
        <f>IFERROR(INDEX(Conversion!$A$2:$AH$103,MATCH(Pesée!BM21,Conversion!$A$2:$A$103,0),MATCH(BL21,Conversion!$A$2:$AH$2,0)),"0")</f>
        <v>0</v>
      </c>
      <c r="BO21" s="34"/>
      <c r="BP21" s="35"/>
      <c r="BQ21" s="36" t="str">
        <f>IFERROR(INDEX(Conversion!$A$2:$AH$103,MATCH(Pesée!BP21,Conversion!$A$2:$A$103,0),MATCH(BO21,Conversion!$A$2:$AH$2,0)),"0")</f>
        <v>0</v>
      </c>
      <c r="BR21" s="34"/>
      <c r="BS21" s="35"/>
      <c r="BT21" s="36" t="str">
        <f>IFERROR(INDEX(Conversion!$A$2:$AH$103,MATCH(Pesée!BS21,Conversion!$A$2:$A$103,0),MATCH(BR21,Conversion!$A$2:$AH$2,0)),"0")</f>
        <v>0</v>
      </c>
      <c r="BU21" s="34"/>
      <c r="BV21" s="36"/>
      <c r="BW21" s="34"/>
      <c r="BX21" s="36"/>
      <c r="BY21" s="34"/>
      <c r="BZ21" s="36"/>
      <c r="CA21" s="34"/>
      <c r="CB21" s="36"/>
      <c r="CC21" s="34"/>
      <c r="CD21" s="36"/>
      <c r="CE21" s="34"/>
      <c r="CF21" s="36"/>
      <c r="CG21" s="34"/>
      <c r="CH21" s="36"/>
      <c r="CI21" s="34"/>
      <c r="CJ21" s="36"/>
      <c r="CK21" s="34"/>
      <c r="CL21" s="36"/>
      <c r="CM21" s="34"/>
      <c r="CN21" s="36"/>
      <c r="CO21" s="34"/>
      <c r="CP21" s="36"/>
      <c r="CQ21" s="34"/>
      <c r="CR21" s="36"/>
      <c r="CS21" s="34"/>
      <c r="CT21" s="36"/>
      <c r="CU21" s="34"/>
      <c r="CV21" s="36"/>
      <c r="CW21" s="34"/>
      <c r="CX21" s="36"/>
      <c r="CY21" s="34"/>
      <c r="CZ21" s="36"/>
      <c r="DA21" s="34"/>
      <c r="DB21" s="36"/>
      <c r="DC21" s="34"/>
      <c r="DD21" s="36"/>
      <c r="DE21" s="34"/>
      <c r="DF21" s="36"/>
      <c r="DG21" s="34"/>
      <c r="DH21" s="36"/>
    </row>
    <row r="22" spans="1:112" s="37" customFormat="1" ht="16.8" x14ac:dyDescent="0.4">
      <c r="A22" s="30">
        <v>18</v>
      </c>
      <c r="B22" s="31"/>
      <c r="C22" s="32"/>
      <c r="D22" s="32"/>
      <c r="E22" s="32"/>
      <c r="F22" s="32"/>
      <c r="G22" s="33">
        <f t="shared" si="0"/>
        <v>0</v>
      </c>
      <c r="H22" s="33">
        <f t="shared" si="1"/>
        <v>0</v>
      </c>
      <c r="I22" s="33">
        <f t="shared" si="2"/>
        <v>0</v>
      </c>
      <c r="J22" s="33">
        <f t="shared" si="3"/>
        <v>0</v>
      </c>
      <c r="K22" s="33">
        <f t="shared" si="4"/>
        <v>0</v>
      </c>
      <c r="L22" s="33"/>
      <c r="M22" s="34"/>
      <c r="N22" s="35"/>
      <c r="O22" s="36" t="str">
        <f>IFERROR(INDEX(Conversion!$A$2:$AH$103,MATCH(Pesée!N22,Conversion!$A$2:$A$103,0),MATCH(M22,Conversion!$A$2:$AH$2,0)),"0")</f>
        <v>0</v>
      </c>
      <c r="P22" s="34"/>
      <c r="Q22" s="35"/>
      <c r="R22" s="36" t="str">
        <f>IFERROR(INDEX(Conversion!$A$2:$AH$103,MATCH(Pesée!Q22,Conversion!$A$2:$A$103,0),MATCH(P22,Conversion!$A$2:$AH$2,0)),"0")</f>
        <v>0</v>
      </c>
      <c r="S22" s="34"/>
      <c r="T22" s="35"/>
      <c r="U22" s="36" t="str">
        <f>IFERROR(INDEX(Conversion!$A$2:$AH$103,MATCH(Pesée!T22,Conversion!$A$2:$A$103,0),MATCH(S22,Conversion!$A$2:$AH$2,0)),"0")</f>
        <v>0</v>
      </c>
      <c r="V22" s="34"/>
      <c r="W22" s="35"/>
      <c r="X22" s="36" t="str">
        <f>IFERROR(INDEX(Conversion!$A$2:$AH$103,MATCH(Pesée!W22,Conversion!$A$2:$A$103,0),MATCH(V22,Conversion!$A$2:$AH$2,0)),"0")</f>
        <v>0</v>
      </c>
      <c r="Y22" s="34"/>
      <c r="Z22" s="35"/>
      <c r="AA22" s="36" t="str">
        <f>IFERROR(INDEX(Conversion!$A$2:$AH$103,MATCH(Pesée!Z22,Conversion!$A$2:$A$103,0),MATCH(Y22,Conversion!$A$2:$AH$2,0)),"0")</f>
        <v>0</v>
      </c>
      <c r="AB22" s="34"/>
      <c r="AC22" s="35"/>
      <c r="AD22" s="36" t="str">
        <f>IFERROR(INDEX(Conversion!$A$2:$AH$103,MATCH(Pesée!AC22,Conversion!$A$2:$A$103,0),MATCH(AB22,Conversion!$A$2:$AH$2,0)),"0")</f>
        <v>0</v>
      </c>
      <c r="AE22" s="34"/>
      <c r="AF22" s="35"/>
      <c r="AG22" s="36" t="str">
        <f>IFERROR(INDEX(Conversion!$A$2:$AH$103,MATCH(Pesée!AF22,Conversion!$A$2:$A$103,0),MATCH(AE22,Conversion!$A$2:$AH$2,0)),"0")</f>
        <v>0</v>
      </c>
      <c r="AH22" s="34"/>
      <c r="AI22" s="35"/>
      <c r="AJ22" s="36" t="str">
        <f>IFERROR(INDEX(Conversion!$A$2:$AH$103,MATCH(Pesée!AI22,Conversion!$A$2:$A$103,0),MATCH(AH22,Conversion!$A$2:$AH$2,0)),"0")</f>
        <v>0</v>
      </c>
      <c r="AK22" s="34"/>
      <c r="AL22" s="35"/>
      <c r="AM22" s="36" t="str">
        <f>IFERROR(INDEX(Conversion!$A$2:$AH$103,MATCH(Pesée!AL22,Conversion!$A$2:$A$103,0),MATCH(AK22,Conversion!$A$2:$AH$2,0)),"0")</f>
        <v>0</v>
      </c>
      <c r="AN22" s="34"/>
      <c r="AO22" s="35"/>
      <c r="AP22" s="36" t="str">
        <f>IFERROR(INDEX(Conversion!$A$2:$AH$103,MATCH(Pesée!AO22,Conversion!$A$2:$A$103,0),MATCH(AN22,Conversion!$A$2:$AH$2,0)),"0")</f>
        <v>0</v>
      </c>
      <c r="AQ22" s="34"/>
      <c r="AR22" s="35"/>
      <c r="AS22" s="36" t="str">
        <f>IFERROR(INDEX(Conversion!$A$2:$AH$103,MATCH(Pesée!AR22,Conversion!$A$2:$A$103,0),MATCH(AQ22,Conversion!$A$2:$AH$2,0)),"0")</f>
        <v>0</v>
      </c>
      <c r="AT22" s="34"/>
      <c r="AU22" s="35"/>
      <c r="AV22" s="36" t="str">
        <f>IFERROR(INDEX(Conversion!$A$2:$AH$103,MATCH(Pesée!AU22,Conversion!$A$2:$A$103,0),MATCH(AT22,Conversion!$A$2:$AH$2,0)),"0")</f>
        <v>0</v>
      </c>
      <c r="AW22" s="34"/>
      <c r="AX22" s="35"/>
      <c r="AY22" s="36" t="str">
        <f>IFERROR(INDEX(Conversion!$A$2:$AH$103,MATCH(Pesée!AX22,Conversion!$A$2:$A$103,0),MATCH(AW22,Conversion!$A$2:$AH$2,0)),"0")</f>
        <v>0</v>
      </c>
      <c r="AZ22" s="34"/>
      <c r="BA22" s="35"/>
      <c r="BB22" s="36" t="str">
        <f>IFERROR(INDEX(Conversion!$A$2:$AH$103,MATCH(Pesée!BA22,Conversion!$A$2:$A$103,0),MATCH(AZ22,Conversion!$A$2:$AH$2,0)),"0")</f>
        <v>0</v>
      </c>
      <c r="BC22" s="34"/>
      <c r="BD22" s="35"/>
      <c r="BE22" s="36" t="str">
        <f>IFERROR(INDEX(Conversion!$A$2:$AH$103,MATCH(Pesée!BD22,Conversion!$A$2:$A$103,0),MATCH(BC22,Conversion!$A$2:$AH$2,0)),"0")</f>
        <v>0</v>
      </c>
      <c r="BF22" s="34"/>
      <c r="BG22" s="35"/>
      <c r="BH22" s="36" t="str">
        <f>IFERROR(INDEX(Conversion!$A$2:$AH$103,MATCH(Pesée!BG22,Conversion!$A$2:$A$103,0),MATCH(BF22,Conversion!$A$2:$AH$2,0)),"0")</f>
        <v>0</v>
      </c>
      <c r="BI22" s="34"/>
      <c r="BJ22" s="35"/>
      <c r="BK22" s="36" t="str">
        <f>IFERROR(INDEX(Conversion!$A$2:$AH$103,MATCH(Pesée!BJ22,Conversion!$A$2:$A$103,0),MATCH(BI22,Conversion!$A$2:$AH$2,0)),"0")</f>
        <v>0</v>
      </c>
      <c r="BL22" s="34"/>
      <c r="BM22" s="35"/>
      <c r="BN22" s="36" t="str">
        <f>IFERROR(INDEX(Conversion!$A$2:$AH$103,MATCH(Pesée!BM22,Conversion!$A$2:$A$103,0),MATCH(BL22,Conversion!$A$2:$AH$2,0)),"0")</f>
        <v>0</v>
      </c>
      <c r="BO22" s="34"/>
      <c r="BP22" s="35"/>
      <c r="BQ22" s="36" t="str">
        <f>IFERROR(INDEX(Conversion!$A$2:$AH$103,MATCH(Pesée!BP22,Conversion!$A$2:$A$103,0),MATCH(BO22,Conversion!$A$2:$AH$2,0)),"0")</f>
        <v>0</v>
      </c>
      <c r="BR22" s="34"/>
      <c r="BS22" s="35"/>
      <c r="BT22" s="36" t="str">
        <f>IFERROR(INDEX(Conversion!$A$2:$AH$103,MATCH(Pesée!BS22,Conversion!$A$2:$A$103,0),MATCH(BR22,Conversion!$A$2:$AH$2,0)),"0")</f>
        <v>0</v>
      </c>
      <c r="BU22" s="34"/>
      <c r="BV22" s="36"/>
      <c r="BW22" s="34"/>
      <c r="BX22" s="36"/>
      <c r="BY22" s="34"/>
      <c r="BZ22" s="36"/>
      <c r="CA22" s="34"/>
      <c r="CB22" s="36"/>
      <c r="CC22" s="34"/>
      <c r="CD22" s="36"/>
      <c r="CE22" s="34"/>
      <c r="CF22" s="36"/>
      <c r="CG22" s="34"/>
      <c r="CH22" s="36"/>
      <c r="CI22" s="34"/>
      <c r="CJ22" s="36"/>
      <c r="CK22" s="34"/>
      <c r="CL22" s="36"/>
      <c r="CM22" s="34"/>
      <c r="CN22" s="36"/>
      <c r="CO22" s="34"/>
      <c r="CP22" s="36"/>
      <c r="CQ22" s="34"/>
      <c r="CR22" s="36"/>
      <c r="CS22" s="34"/>
      <c r="CT22" s="36"/>
      <c r="CU22" s="34"/>
      <c r="CV22" s="36"/>
      <c r="CW22" s="34"/>
      <c r="CX22" s="36"/>
      <c r="CY22" s="34"/>
      <c r="CZ22" s="36"/>
      <c r="DA22" s="34"/>
      <c r="DB22" s="36"/>
      <c r="DC22" s="34"/>
      <c r="DD22" s="36"/>
      <c r="DE22" s="34"/>
      <c r="DF22" s="36"/>
      <c r="DG22" s="34"/>
      <c r="DH22" s="36"/>
    </row>
    <row r="23" spans="1:112" s="37" customFormat="1" ht="16.8" x14ac:dyDescent="0.4">
      <c r="A23" s="30">
        <v>19</v>
      </c>
      <c r="B23" s="31"/>
      <c r="C23" s="32"/>
      <c r="D23" s="32"/>
      <c r="E23" s="32"/>
      <c r="F23" s="32"/>
      <c r="G23" s="33">
        <f t="shared" si="0"/>
        <v>0</v>
      </c>
      <c r="H23" s="33">
        <f t="shared" si="1"/>
        <v>0</v>
      </c>
      <c r="I23" s="33">
        <f t="shared" si="2"/>
        <v>0</v>
      </c>
      <c r="J23" s="33">
        <f t="shared" si="3"/>
        <v>0</v>
      </c>
      <c r="K23" s="33">
        <f t="shared" si="4"/>
        <v>0</v>
      </c>
      <c r="L23" s="33"/>
      <c r="M23" s="34"/>
      <c r="N23" s="35"/>
      <c r="O23" s="36" t="str">
        <f>IFERROR(INDEX(Conversion!$A$2:$AH$103,MATCH(Pesée!N23,Conversion!$A$2:$A$103,0),MATCH(M23,Conversion!$A$2:$AH$2,0)),"0")</f>
        <v>0</v>
      </c>
      <c r="P23" s="34"/>
      <c r="Q23" s="35"/>
      <c r="R23" s="36" t="str">
        <f>IFERROR(INDEX(Conversion!$A$2:$AH$103,MATCH(Pesée!Q23,Conversion!$A$2:$A$103,0),MATCH(P23,Conversion!$A$2:$AH$2,0)),"0")</f>
        <v>0</v>
      </c>
      <c r="S23" s="34"/>
      <c r="T23" s="35"/>
      <c r="U23" s="36" t="str">
        <f>IFERROR(INDEX(Conversion!$A$2:$AH$103,MATCH(Pesée!T23,Conversion!$A$2:$A$103,0),MATCH(S23,Conversion!$A$2:$AH$2,0)),"0")</f>
        <v>0</v>
      </c>
      <c r="V23" s="34"/>
      <c r="W23" s="35"/>
      <c r="X23" s="36" t="str">
        <f>IFERROR(INDEX(Conversion!$A$2:$AH$103,MATCH(Pesée!W23,Conversion!$A$2:$A$103,0),MATCH(V23,Conversion!$A$2:$AH$2,0)),"0")</f>
        <v>0</v>
      </c>
      <c r="Y23" s="34"/>
      <c r="Z23" s="35"/>
      <c r="AA23" s="36" t="str">
        <f>IFERROR(INDEX(Conversion!$A$2:$AH$103,MATCH(Pesée!Z23,Conversion!$A$2:$A$103,0),MATCH(Y23,Conversion!$A$2:$AH$2,0)),"0")</f>
        <v>0</v>
      </c>
      <c r="AB23" s="34"/>
      <c r="AC23" s="35"/>
      <c r="AD23" s="36" t="str">
        <f>IFERROR(INDEX(Conversion!$A$2:$AH$103,MATCH(Pesée!AC23,Conversion!$A$2:$A$103,0),MATCH(AB23,Conversion!$A$2:$AH$2,0)),"0")</f>
        <v>0</v>
      </c>
      <c r="AE23" s="34"/>
      <c r="AF23" s="35"/>
      <c r="AG23" s="36" t="str">
        <f>IFERROR(INDEX(Conversion!$A$2:$AH$103,MATCH(Pesée!AF23,Conversion!$A$2:$A$103,0),MATCH(AE23,Conversion!$A$2:$AH$2,0)),"0")</f>
        <v>0</v>
      </c>
      <c r="AH23" s="34"/>
      <c r="AI23" s="35"/>
      <c r="AJ23" s="36" t="str">
        <f>IFERROR(INDEX(Conversion!$A$2:$AH$103,MATCH(Pesée!AI23,Conversion!$A$2:$A$103,0),MATCH(AH23,Conversion!$A$2:$AH$2,0)),"0")</f>
        <v>0</v>
      </c>
      <c r="AK23" s="34"/>
      <c r="AL23" s="35"/>
      <c r="AM23" s="36" t="str">
        <f>IFERROR(INDEX(Conversion!$A$2:$AH$103,MATCH(Pesée!AL23,Conversion!$A$2:$A$103,0),MATCH(AK23,Conversion!$A$2:$AH$2,0)),"0")</f>
        <v>0</v>
      </c>
      <c r="AN23" s="34"/>
      <c r="AO23" s="35"/>
      <c r="AP23" s="36" t="str">
        <f>IFERROR(INDEX(Conversion!$A$2:$AH$103,MATCH(Pesée!AO23,Conversion!$A$2:$A$103,0),MATCH(AN23,Conversion!$A$2:$AH$2,0)),"0")</f>
        <v>0</v>
      </c>
      <c r="AQ23" s="34"/>
      <c r="AR23" s="35"/>
      <c r="AS23" s="36" t="str">
        <f>IFERROR(INDEX(Conversion!$A$2:$AH$103,MATCH(Pesée!AR23,Conversion!$A$2:$A$103,0),MATCH(AQ23,Conversion!$A$2:$AH$2,0)),"0")</f>
        <v>0</v>
      </c>
      <c r="AT23" s="34"/>
      <c r="AU23" s="35"/>
      <c r="AV23" s="36" t="str">
        <f>IFERROR(INDEX(Conversion!$A$2:$AH$103,MATCH(Pesée!AU23,Conversion!$A$2:$A$103,0),MATCH(AT23,Conversion!$A$2:$AH$2,0)),"0")</f>
        <v>0</v>
      </c>
      <c r="AW23" s="34"/>
      <c r="AX23" s="35"/>
      <c r="AY23" s="36" t="str">
        <f>IFERROR(INDEX(Conversion!$A$2:$AH$103,MATCH(Pesée!AX23,Conversion!$A$2:$A$103,0),MATCH(AW23,Conversion!$A$2:$AH$2,0)),"0")</f>
        <v>0</v>
      </c>
      <c r="AZ23" s="34"/>
      <c r="BA23" s="35"/>
      <c r="BB23" s="36" t="str">
        <f>IFERROR(INDEX(Conversion!$A$2:$AH$103,MATCH(Pesée!BA23,Conversion!$A$2:$A$103,0),MATCH(AZ23,Conversion!$A$2:$AH$2,0)),"0")</f>
        <v>0</v>
      </c>
      <c r="BC23" s="34"/>
      <c r="BD23" s="35"/>
      <c r="BE23" s="36" t="str">
        <f>IFERROR(INDEX(Conversion!$A$2:$AH$103,MATCH(Pesée!BD23,Conversion!$A$2:$A$103,0),MATCH(BC23,Conversion!$A$2:$AH$2,0)),"0")</f>
        <v>0</v>
      </c>
      <c r="BF23" s="34"/>
      <c r="BG23" s="35"/>
      <c r="BH23" s="36" t="str">
        <f>IFERROR(INDEX(Conversion!$A$2:$AH$103,MATCH(Pesée!BG23,Conversion!$A$2:$A$103,0),MATCH(BF23,Conversion!$A$2:$AH$2,0)),"0")</f>
        <v>0</v>
      </c>
      <c r="BI23" s="34"/>
      <c r="BJ23" s="35"/>
      <c r="BK23" s="36" t="str">
        <f>IFERROR(INDEX(Conversion!$A$2:$AH$103,MATCH(Pesée!BJ23,Conversion!$A$2:$A$103,0),MATCH(BI23,Conversion!$A$2:$AH$2,0)),"0")</f>
        <v>0</v>
      </c>
      <c r="BL23" s="34"/>
      <c r="BM23" s="35"/>
      <c r="BN23" s="36" t="str">
        <f>IFERROR(INDEX(Conversion!$A$2:$AH$103,MATCH(Pesée!BM23,Conversion!$A$2:$A$103,0),MATCH(BL23,Conversion!$A$2:$AH$2,0)),"0")</f>
        <v>0</v>
      </c>
      <c r="BO23" s="34"/>
      <c r="BP23" s="35"/>
      <c r="BQ23" s="36" t="str">
        <f>IFERROR(INDEX(Conversion!$A$2:$AH$103,MATCH(Pesée!BP23,Conversion!$A$2:$A$103,0),MATCH(BO23,Conversion!$A$2:$AH$2,0)),"0")</f>
        <v>0</v>
      </c>
      <c r="BR23" s="34"/>
      <c r="BS23" s="35"/>
      <c r="BT23" s="36" t="str">
        <f>IFERROR(INDEX(Conversion!$A$2:$AH$103,MATCH(Pesée!BS23,Conversion!$A$2:$A$103,0),MATCH(BR23,Conversion!$A$2:$AH$2,0)),"0")</f>
        <v>0</v>
      </c>
      <c r="BU23" s="34"/>
      <c r="BV23" s="36"/>
      <c r="BW23" s="34"/>
      <c r="BX23" s="36"/>
      <c r="BY23" s="34"/>
      <c r="BZ23" s="36"/>
      <c r="CA23" s="34"/>
      <c r="CB23" s="36"/>
      <c r="CC23" s="34"/>
      <c r="CD23" s="36"/>
      <c r="CE23" s="34"/>
      <c r="CF23" s="36"/>
      <c r="CG23" s="34"/>
      <c r="CH23" s="36"/>
      <c r="CI23" s="34"/>
      <c r="CJ23" s="36"/>
      <c r="CK23" s="34"/>
      <c r="CL23" s="36"/>
      <c r="CM23" s="34"/>
      <c r="CN23" s="36"/>
      <c r="CO23" s="34"/>
      <c r="CP23" s="36"/>
      <c r="CQ23" s="34"/>
      <c r="CR23" s="36"/>
      <c r="CS23" s="34"/>
      <c r="CT23" s="36"/>
      <c r="CU23" s="34"/>
      <c r="CV23" s="36"/>
      <c r="CW23" s="34"/>
      <c r="CX23" s="36"/>
      <c r="CY23" s="34"/>
      <c r="CZ23" s="36"/>
      <c r="DA23" s="34"/>
      <c r="DB23" s="36"/>
      <c r="DC23" s="34"/>
      <c r="DD23" s="36"/>
      <c r="DE23" s="34"/>
      <c r="DF23" s="36"/>
      <c r="DG23" s="34"/>
      <c r="DH23" s="36"/>
    </row>
    <row r="24" spans="1:112" s="37" customFormat="1" ht="16.8" x14ac:dyDescent="0.4">
      <c r="A24" s="30">
        <v>20</v>
      </c>
      <c r="B24" s="31"/>
      <c r="C24" s="32"/>
      <c r="D24" s="32"/>
      <c r="E24" s="32"/>
      <c r="F24" s="32"/>
      <c r="G24" s="33">
        <f t="shared" si="0"/>
        <v>0</v>
      </c>
      <c r="H24" s="33">
        <f t="shared" si="1"/>
        <v>0</v>
      </c>
      <c r="I24" s="33">
        <f t="shared" si="2"/>
        <v>0</v>
      </c>
      <c r="J24" s="33">
        <f t="shared" si="3"/>
        <v>0</v>
      </c>
      <c r="K24" s="33">
        <f t="shared" si="4"/>
        <v>0</v>
      </c>
      <c r="L24" s="33"/>
      <c r="M24" s="34"/>
      <c r="N24" s="35"/>
      <c r="O24" s="36" t="str">
        <f>IFERROR(INDEX(Conversion!$A$2:$AH$103,MATCH(Pesée!N24,Conversion!$A$2:$A$103,0),MATCH(M24,Conversion!$A$2:$AH$2,0)),"0")</f>
        <v>0</v>
      </c>
      <c r="P24" s="34"/>
      <c r="Q24" s="35"/>
      <c r="R24" s="36" t="str">
        <f>IFERROR(INDEX(Conversion!$A$2:$AH$103,MATCH(Pesée!Q24,Conversion!$A$2:$A$103,0),MATCH(P24,Conversion!$A$2:$AH$2,0)),"0")</f>
        <v>0</v>
      </c>
      <c r="S24" s="34"/>
      <c r="T24" s="35"/>
      <c r="U24" s="36" t="str">
        <f>IFERROR(INDEX(Conversion!$A$2:$AH$103,MATCH(Pesée!T24,Conversion!$A$2:$A$103,0),MATCH(S24,Conversion!$A$2:$AH$2,0)),"0")</f>
        <v>0</v>
      </c>
      <c r="V24" s="34"/>
      <c r="W24" s="35"/>
      <c r="X24" s="36" t="str">
        <f>IFERROR(INDEX(Conversion!$A$2:$AH$103,MATCH(Pesée!W24,Conversion!$A$2:$A$103,0),MATCH(V24,Conversion!$A$2:$AH$2,0)),"0")</f>
        <v>0</v>
      </c>
      <c r="Y24" s="34"/>
      <c r="Z24" s="35"/>
      <c r="AA24" s="36" t="str">
        <f>IFERROR(INDEX(Conversion!$A$2:$AH$103,MATCH(Pesée!Z24,Conversion!$A$2:$A$103,0),MATCH(Y24,Conversion!$A$2:$AH$2,0)),"0")</f>
        <v>0</v>
      </c>
      <c r="AB24" s="34"/>
      <c r="AC24" s="35"/>
      <c r="AD24" s="36" t="str">
        <f>IFERROR(INDEX(Conversion!$A$2:$AH$103,MATCH(Pesée!AC24,Conversion!$A$2:$A$103,0),MATCH(AB24,Conversion!$A$2:$AH$2,0)),"0")</f>
        <v>0</v>
      </c>
      <c r="AE24" s="34"/>
      <c r="AF24" s="35"/>
      <c r="AG24" s="36" t="str">
        <f>IFERROR(INDEX(Conversion!$A$2:$AH$103,MATCH(Pesée!AF24,Conversion!$A$2:$A$103,0),MATCH(AE24,Conversion!$A$2:$AH$2,0)),"0")</f>
        <v>0</v>
      </c>
      <c r="AH24" s="34"/>
      <c r="AI24" s="35"/>
      <c r="AJ24" s="36" t="str">
        <f>IFERROR(INDEX(Conversion!$A$2:$AH$103,MATCH(Pesée!AI24,Conversion!$A$2:$A$103,0),MATCH(AH24,Conversion!$A$2:$AH$2,0)),"0")</f>
        <v>0</v>
      </c>
      <c r="AK24" s="34"/>
      <c r="AL24" s="35"/>
      <c r="AM24" s="36" t="str">
        <f>IFERROR(INDEX(Conversion!$A$2:$AH$103,MATCH(Pesée!AL24,Conversion!$A$2:$A$103,0),MATCH(AK24,Conversion!$A$2:$AH$2,0)),"0")</f>
        <v>0</v>
      </c>
      <c r="AN24" s="34"/>
      <c r="AO24" s="35"/>
      <c r="AP24" s="36" t="str">
        <f>IFERROR(INDEX(Conversion!$A$2:$AH$103,MATCH(Pesée!AO24,Conversion!$A$2:$A$103,0),MATCH(AN24,Conversion!$A$2:$AH$2,0)),"0")</f>
        <v>0</v>
      </c>
      <c r="AQ24" s="34"/>
      <c r="AR24" s="35"/>
      <c r="AS24" s="36" t="str">
        <f>IFERROR(INDEX(Conversion!$A$2:$AH$103,MATCH(Pesée!AR24,Conversion!$A$2:$A$103,0),MATCH(AQ24,Conversion!$A$2:$AH$2,0)),"0")</f>
        <v>0</v>
      </c>
      <c r="AT24" s="34"/>
      <c r="AU24" s="35"/>
      <c r="AV24" s="36" t="str">
        <f>IFERROR(INDEX(Conversion!$A$2:$AH$103,MATCH(Pesée!AU24,Conversion!$A$2:$A$103,0),MATCH(AT24,Conversion!$A$2:$AH$2,0)),"0")</f>
        <v>0</v>
      </c>
      <c r="AW24" s="34"/>
      <c r="AX24" s="35"/>
      <c r="AY24" s="36" t="str">
        <f>IFERROR(INDEX(Conversion!$A$2:$AH$103,MATCH(Pesée!AX24,Conversion!$A$2:$A$103,0),MATCH(AW24,Conversion!$A$2:$AH$2,0)),"0")</f>
        <v>0</v>
      </c>
      <c r="AZ24" s="34"/>
      <c r="BA24" s="35"/>
      <c r="BB24" s="36" t="str">
        <f>IFERROR(INDEX(Conversion!$A$2:$AH$103,MATCH(Pesée!BA24,Conversion!$A$2:$A$103,0),MATCH(AZ24,Conversion!$A$2:$AH$2,0)),"0")</f>
        <v>0</v>
      </c>
      <c r="BC24" s="34"/>
      <c r="BD24" s="35"/>
      <c r="BE24" s="36" t="str">
        <f>IFERROR(INDEX(Conversion!$A$2:$AH$103,MATCH(Pesée!BD24,Conversion!$A$2:$A$103,0),MATCH(BC24,Conversion!$A$2:$AH$2,0)),"0")</f>
        <v>0</v>
      </c>
      <c r="BF24" s="34"/>
      <c r="BG24" s="35"/>
      <c r="BH24" s="36" t="str">
        <f>IFERROR(INDEX(Conversion!$A$2:$AH$103,MATCH(Pesée!BG24,Conversion!$A$2:$A$103,0),MATCH(BF24,Conversion!$A$2:$AH$2,0)),"0")</f>
        <v>0</v>
      </c>
      <c r="BI24" s="34"/>
      <c r="BJ24" s="35"/>
      <c r="BK24" s="36" t="str">
        <f>IFERROR(INDEX(Conversion!$A$2:$AH$103,MATCH(Pesée!BJ24,Conversion!$A$2:$A$103,0),MATCH(BI24,Conversion!$A$2:$AH$2,0)),"0")</f>
        <v>0</v>
      </c>
      <c r="BL24" s="34"/>
      <c r="BM24" s="35"/>
      <c r="BN24" s="36" t="str">
        <f>IFERROR(INDEX(Conversion!$A$2:$AH$103,MATCH(Pesée!BM24,Conversion!$A$2:$A$103,0),MATCH(BL24,Conversion!$A$2:$AH$2,0)),"0")</f>
        <v>0</v>
      </c>
      <c r="BO24" s="34"/>
      <c r="BP24" s="35"/>
      <c r="BQ24" s="36" t="str">
        <f>IFERROR(INDEX(Conversion!$A$2:$AH$103,MATCH(Pesée!BP24,Conversion!$A$2:$A$103,0),MATCH(BO24,Conversion!$A$2:$AH$2,0)),"0")</f>
        <v>0</v>
      </c>
      <c r="BR24" s="34"/>
      <c r="BS24" s="35"/>
      <c r="BT24" s="36" t="str">
        <f>IFERROR(INDEX(Conversion!$A$2:$AH$103,MATCH(Pesée!BS24,Conversion!$A$2:$A$103,0),MATCH(BR24,Conversion!$A$2:$AH$2,0)),"0")</f>
        <v>0</v>
      </c>
      <c r="BU24" s="34"/>
      <c r="BV24" s="36"/>
      <c r="BW24" s="34"/>
      <c r="BX24" s="36"/>
      <c r="BY24" s="34"/>
      <c r="BZ24" s="36"/>
      <c r="CA24" s="34"/>
      <c r="CB24" s="36"/>
      <c r="CC24" s="34"/>
      <c r="CD24" s="36"/>
      <c r="CE24" s="34"/>
      <c r="CF24" s="36"/>
      <c r="CG24" s="34"/>
      <c r="CH24" s="36"/>
      <c r="CI24" s="34"/>
      <c r="CJ24" s="36"/>
      <c r="CK24" s="34"/>
      <c r="CL24" s="36"/>
      <c r="CM24" s="34"/>
      <c r="CN24" s="36"/>
      <c r="CO24" s="34"/>
      <c r="CP24" s="36"/>
      <c r="CQ24" s="34"/>
      <c r="CR24" s="36"/>
      <c r="CS24" s="34"/>
      <c r="CT24" s="36"/>
      <c r="CU24" s="34"/>
      <c r="CV24" s="36"/>
      <c r="CW24" s="34"/>
      <c r="CX24" s="36"/>
      <c r="CY24" s="34"/>
      <c r="CZ24" s="36"/>
      <c r="DA24" s="34"/>
      <c r="DB24" s="36"/>
      <c r="DC24" s="34"/>
      <c r="DD24" s="36"/>
      <c r="DE24" s="34"/>
      <c r="DF24" s="36"/>
      <c r="DG24" s="34"/>
      <c r="DH24" s="36"/>
    </row>
    <row r="25" spans="1:112" s="37" customFormat="1" ht="16.8" x14ac:dyDescent="0.4">
      <c r="A25" s="30">
        <v>21</v>
      </c>
      <c r="B25" s="31"/>
      <c r="C25" s="32"/>
      <c r="D25" s="32"/>
      <c r="E25" s="32"/>
      <c r="F25" s="32"/>
      <c r="G25" s="33">
        <f t="shared" si="0"/>
        <v>0</v>
      </c>
      <c r="H25" s="33">
        <f t="shared" si="1"/>
        <v>0</v>
      </c>
      <c r="I25" s="33">
        <f t="shared" si="2"/>
        <v>0</v>
      </c>
      <c r="J25" s="33">
        <f t="shared" si="3"/>
        <v>0</v>
      </c>
      <c r="K25" s="33">
        <f t="shared" si="4"/>
        <v>0</v>
      </c>
      <c r="L25" s="33"/>
      <c r="M25" s="34"/>
      <c r="N25" s="35"/>
      <c r="O25" s="36" t="str">
        <f>IFERROR(INDEX(Conversion!$A$2:$AH$103,MATCH(Pesée!N25,Conversion!$A$2:$A$103,0),MATCH(M25,Conversion!$A$2:$AH$2,0)),"0")</f>
        <v>0</v>
      </c>
      <c r="P25" s="34"/>
      <c r="Q25" s="35"/>
      <c r="R25" s="36" t="str">
        <f>IFERROR(INDEX(Conversion!$A$2:$AH$103,MATCH(Pesée!Q25,Conversion!$A$2:$A$103,0),MATCH(P25,Conversion!$A$2:$AH$2,0)),"0")</f>
        <v>0</v>
      </c>
      <c r="S25" s="34"/>
      <c r="T25" s="35"/>
      <c r="U25" s="36" t="str">
        <f>IFERROR(INDEX(Conversion!$A$2:$AH$103,MATCH(Pesée!T25,Conversion!$A$2:$A$103,0),MATCH(S25,Conversion!$A$2:$AH$2,0)),"0")</f>
        <v>0</v>
      </c>
      <c r="V25" s="34"/>
      <c r="W25" s="35"/>
      <c r="X25" s="36" t="str">
        <f>IFERROR(INDEX(Conversion!$A$2:$AH$103,MATCH(Pesée!W25,Conversion!$A$2:$A$103,0),MATCH(V25,Conversion!$A$2:$AH$2,0)),"0")</f>
        <v>0</v>
      </c>
      <c r="Y25" s="34"/>
      <c r="Z25" s="35"/>
      <c r="AA25" s="36" t="str">
        <f>IFERROR(INDEX(Conversion!$A$2:$AH$103,MATCH(Pesée!Z25,Conversion!$A$2:$A$103,0),MATCH(Y25,Conversion!$A$2:$AH$2,0)),"0")</f>
        <v>0</v>
      </c>
      <c r="AB25" s="34"/>
      <c r="AC25" s="35"/>
      <c r="AD25" s="36" t="str">
        <f>IFERROR(INDEX(Conversion!$A$2:$AH$103,MATCH(Pesée!AC25,Conversion!$A$2:$A$103,0),MATCH(AB25,Conversion!$A$2:$AH$2,0)),"0")</f>
        <v>0</v>
      </c>
      <c r="AE25" s="34"/>
      <c r="AF25" s="35"/>
      <c r="AG25" s="36" t="str">
        <f>IFERROR(INDEX(Conversion!$A$2:$AH$103,MATCH(Pesée!AF25,Conversion!$A$2:$A$103,0),MATCH(AE25,Conversion!$A$2:$AH$2,0)),"0")</f>
        <v>0</v>
      </c>
      <c r="AH25" s="34"/>
      <c r="AI25" s="35"/>
      <c r="AJ25" s="36" t="str">
        <f>IFERROR(INDEX(Conversion!$A$2:$AH$103,MATCH(Pesée!AI25,Conversion!$A$2:$A$103,0),MATCH(AH25,Conversion!$A$2:$AH$2,0)),"0")</f>
        <v>0</v>
      </c>
      <c r="AK25" s="34"/>
      <c r="AL25" s="35"/>
      <c r="AM25" s="36" t="str">
        <f>IFERROR(INDEX(Conversion!$A$2:$AH$103,MATCH(Pesée!AL25,Conversion!$A$2:$A$103,0),MATCH(AK25,Conversion!$A$2:$AH$2,0)),"0")</f>
        <v>0</v>
      </c>
      <c r="AN25" s="34"/>
      <c r="AO25" s="35"/>
      <c r="AP25" s="36" t="str">
        <f>IFERROR(INDEX(Conversion!$A$2:$AH$103,MATCH(Pesée!AO25,Conversion!$A$2:$A$103,0),MATCH(AN25,Conversion!$A$2:$AH$2,0)),"0")</f>
        <v>0</v>
      </c>
      <c r="AQ25" s="34"/>
      <c r="AR25" s="35"/>
      <c r="AS25" s="36" t="str">
        <f>IFERROR(INDEX(Conversion!$A$2:$AH$103,MATCH(Pesée!AR25,Conversion!$A$2:$A$103,0),MATCH(AQ25,Conversion!$A$2:$AH$2,0)),"0")</f>
        <v>0</v>
      </c>
      <c r="AT25" s="34"/>
      <c r="AU25" s="35"/>
      <c r="AV25" s="36" t="str">
        <f>IFERROR(INDEX(Conversion!$A$2:$AH$103,MATCH(Pesée!AU25,Conversion!$A$2:$A$103,0),MATCH(AT25,Conversion!$A$2:$AH$2,0)),"0")</f>
        <v>0</v>
      </c>
      <c r="AW25" s="34"/>
      <c r="AX25" s="35"/>
      <c r="AY25" s="36" t="str">
        <f>IFERROR(INDEX(Conversion!$A$2:$AH$103,MATCH(Pesée!AX25,Conversion!$A$2:$A$103,0),MATCH(AW25,Conversion!$A$2:$AH$2,0)),"0")</f>
        <v>0</v>
      </c>
      <c r="AZ25" s="34"/>
      <c r="BA25" s="35"/>
      <c r="BB25" s="36" t="str">
        <f>IFERROR(INDEX(Conversion!$A$2:$AH$103,MATCH(Pesée!BA25,Conversion!$A$2:$A$103,0),MATCH(AZ25,Conversion!$A$2:$AH$2,0)),"0")</f>
        <v>0</v>
      </c>
      <c r="BC25" s="34"/>
      <c r="BD25" s="35"/>
      <c r="BE25" s="36" t="str">
        <f>IFERROR(INDEX(Conversion!$A$2:$AH$103,MATCH(Pesée!BD25,Conversion!$A$2:$A$103,0),MATCH(BC25,Conversion!$A$2:$AH$2,0)),"0")</f>
        <v>0</v>
      </c>
      <c r="BF25" s="34"/>
      <c r="BG25" s="35"/>
      <c r="BH25" s="36" t="str">
        <f>IFERROR(INDEX(Conversion!$A$2:$AH$103,MATCH(Pesée!BG25,Conversion!$A$2:$A$103,0),MATCH(BF25,Conversion!$A$2:$AH$2,0)),"0")</f>
        <v>0</v>
      </c>
      <c r="BI25" s="34"/>
      <c r="BJ25" s="35"/>
      <c r="BK25" s="36" t="str">
        <f>IFERROR(INDEX(Conversion!$A$2:$AH$103,MATCH(Pesée!BJ25,Conversion!$A$2:$A$103,0),MATCH(BI25,Conversion!$A$2:$AH$2,0)),"0")</f>
        <v>0</v>
      </c>
      <c r="BL25" s="34"/>
      <c r="BM25" s="35"/>
      <c r="BN25" s="36" t="str">
        <f>IFERROR(INDEX(Conversion!$A$2:$AH$103,MATCH(Pesée!BM25,Conversion!$A$2:$A$103,0),MATCH(BL25,Conversion!$A$2:$AH$2,0)),"0")</f>
        <v>0</v>
      </c>
      <c r="BO25" s="34"/>
      <c r="BP25" s="35"/>
      <c r="BQ25" s="36" t="str">
        <f>IFERROR(INDEX(Conversion!$A$2:$AH$103,MATCH(Pesée!BP25,Conversion!$A$2:$A$103,0),MATCH(BO25,Conversion!$A$2:$AH$2,0)),"0")</f>
        <v>0</v>
      </c>
      <c r="BR25" s="34"/>
      <c r="BS25" s="35"/>
      <c r="BT25" s="36" t="str">
        <f>IFERROR(INDEX(Conversion!$A$2:$AH$103,MATCH(Pesée!BS25,Conversion!$A$2:$A$103,0),MATCH(BR25,Conversion!$A$2:$AH$2,0)),"0")</f>
        <v>0</v>
      </c>
      <c r="BU25" s="34"/>
      <c r="BV25" s="36"/>
      <c r="BW25" s="34"/>
      <c r="BX25" s="36"/>
      <c r="BY25" s="34"/>
      <c r="BZ25" s="36"/>
      <c r="CA25" s="34"/>
      <c r="CB25" s="36"/>
      <c r="CC25" s="34"/>
      <c r="CD25" s="36"/>
      <c r="CE25" s="34"/>
      <c r="CF25" s="36"/>
      <c r="CG25" s="34"/>
      <c r="CH25" s="36"/>
      <c r="CI25" s="34"/>
      <c r="CJ25" s="36"/>
      <c r="CK25" s="34"/>
      <c r="CL25" s="36"/>
      <c r="CM25" s="34"/>
      <c r="CN25" s="36"/>
      <c r="CO25" s="34"/>
      <c r="CP25" s="36"/>
      <c r="CQ25" s="34"/>
      <c r="CR25" s="36"/>
      <c r="CS25" s="34"/>
      <c r="CT25" s="36"/>
      <c r="CU25" s="34"/>
      <c r="CV25" s="36"/>
      <c r="CW25" s="34"/>
      <c r="CX25" s="36"/>
      <c r="CY25" s="34"/>
      <c r="CZ25" s="36"/>
      <c r="DA25" s="34"/>
      <c r="DB25" s="36"/>
      <c r="DC25" s="34"/>
      <c r="DD25" s="36"/>
      <c r="DE25" s="34"/>
      <c r="DF25" s="36"/>
      <c r="DG25" s="34"/>
      <c r="DH25" s="36"/>
    </row>
    <row r="26" spans="1:112" s="37" customFormat="1" ht="16.8" x14ac:dyDescent="0.4">
      <c r="A26" s="30">
        <v>22</v>
      </c>
      <c r="B26" s="31"/>
      <c r="C26" s="32"/>
      <c r="D26" s="32"/>
      <c r="E26" s="32"/>
      <c r="F26" s="32"/>
      <c r="G26" s="33">
        <f t="shared" si="0"/>
        <v>0</v>
      </c>
      <c r="H26" s="33">
        <f t="shared" si="1"/>
        <v>0</v>
      </c>
      <c r="I26" s="33">
        <f t="shared" si="2"/>
        <v>0</v>
      </c>
      <c r="J26" s="33">
        <f t="shared" si="3"/>
        <v>0</v>
      </c>
      <c r="K26" s="33">
        <f t="shared" si="4"/>
        <v>0</v>
      </c>
      <c r="L26" s="33"/>
      <c r="M26" s="34"/>
      <c r="N26" s="35"/>
      <c r="O26" s="36" t="str">
        <f>IFERROR(INDEX(Conversion!$A$2:$AH$103,MATCH(Pesée!N26,Conversion!$A$2:$A$103,0),MATCH(M26,Conversion!$A$2:$AH$2,0)),"0")</f>
        <v>0</v>
      </c>
      <c r="P26" s="34"/>
      <c r="Q26" s="35"/>
      <c r="R26" s="36" t="str">
        <f>IFERROR(INDEX(Conversion!$A$2:$AH$103,MATCH(Pesée!Q26,Conversion!$A$2:$A$103,0),MATCH(P26,Conversion!$A$2:$AH$2,0)),"0")</f>
        <v>0</v>
      </c>
      <c r="S26" s="34"/>
      <c r="T26" s="35"/>
      <c r="U26" s="36" t="str">
        <f>IFERROR(INDEX(Conversion!$A$2:$AH$103,MATCH(Pesée!T26,Conversion!$A$2:$A$103,0),MATCH(S26,Conversion!$A$2:$AH$2,0)),"0")</f>
        <v>0</v>
      </c>
      <c r="V26" s="34"/>
      <c r="W26" s="35"/>
      <c r="X26" s="36" t="str">
        <f>IFERROR(INDEX(Conversion!$A$2:$AH$103,MATCH(Pesée!W26,Conversion!$A$2:$A$103,0),MATCH(V26,Conversion!$A$2:$AH$2,0)),"0")</f>
        <v>0</v>
      </c>
      <c r="Y26" s="34"/>
      <c r="Z26" s="35"/>
      <c r="AA26" s="36" t="str">
        <f>IFERROR(INDEX(Conversion!$A$2:$AH$103,MATCH(Pesée!Z26,Conversion!$A$2:$A$103,0),MATCH(Y26,Conversion!$A$2:$AH$2,0)),"0")</f>
        <v>0</v>
      </c>
      <c r="AB26" s="34"/>
      <c r="AC26" s="35"/>
      <c r="AD26" s="36" t="str">
        <f>IFERROR(INDEX(Conversion!$A$2:$AH$103,MATCH(Pesée!AC26,Conversion!$A$2:$A$103,0),MATCH(AB26,Conversion!$A$2:$AH$2,0)),"0")</f>
        <v>0</v>
      </c>
      <c r="AE26" s="34"/>
      <c r="AF26" s="35"/>
      <c r="AG26" s="36" t="str">
        <f>IFERROR(INDEX(Conversion!$A$2:$AH$103,MATCH(Pesée!AF26,Conversion!$A$2:$A$103,0),MATCH(AE26,Conversion!$A$2:$AH$2,0)),"0")</f>
        <v>0</v>
      </c>
      <c r="AH26" s="34"/>
      <c r="AI26" s="35"/>
      <c r="AJ26" s="36" t="str">
        <f>IFERROR(INDEX(Conversion!$A$2:$AH$103,MATCH(Pesée!AI26,Conversion!$A$2:$A$103,0),MATCH(AH26,Conversion!$A$2:$AH$2,0)),"0")</f>
        <v>0</v>
      </c>
      <c r="AK26" s="34"/>
      <c r="AL26" s="35"/>
      <c r="AM26" s="36" t="str">
        <f>IFERROR(INDEX(Conversion!$A$2:$AH$103,MATCH(Pesée!AL26,Conversion!$A$2:$A$103,0),MATCH(AK26,Conversion!$A$2:$AH$2,0)),"0")</f>
        <v>0</v>
      </c>
      <c r="AN26" s="34"/>
      <c r="AO26" s="35"/>
      <c r="AP26" s="36" t="str">
        <f>IFERROR(INDEX(Conversion!$A$2:$AH$103,MATCH(Pesée!AO26,Conversion!$A$2:$A$103,0),MATCH(AN26,Conversion!$A$2:$AH$2,0)),"0")</f>
        <v>0</v>
      </c>
      <c r="AQ26" s="34"/>
      <c r="AR26" s="35"/>
      <c r="AS26" s="36" t="str">
        <f>IFERROR(INDEX(Conversion!$A$2:$AH$103,MATCH(Pesée!AR26,Conversion!$A$2:$A$103,0),MATCH(AQ26,Conversion!$A$2:$AH$2,0)),"0")</f>
        <v>0</v>
      </c>
      <c r="AT26" s="34"/>
      <c r="AU26" s="35"/>
      <c r="AV26" s="36" t="str">
        <f>IFERROR(INDEX(Conversion!$A$2:$AH$103,MATCH(Pesée!AU26,Conversion!$A$2:$A$103,0),MATCH(AT26,Conversion!$A$2:$AH$2,0)),"0")</f>
        <v>0</v>
      </c>
      <c r="AW26" s="34"/>
      <c r="AX26" s="35"/>
      <c r="AY26" s="36" t="str">
        <f>IFERROR(INDEX(Conversion!$A$2:$AH$103,MATCH(Pesée!AX26,Conversion!$A$2:$A$103,0),MATCH(AW26,Conversion!$A$2:$AH$2,0)),"0")</f>
        <v>0</v>
      </c>
      <c r="AZ26" s="34"/>
      <c r="BA26" s="35"/>
      <c r="BB26" s="36" t="str">
        <f>IFERROR(INDEX(Conversion!$A$2:$AH$103,MATCH(Pesée!BA26,Conversion!$A$2:$A$103,0),MATCH(AZ26,Conversion!$A$2:$AH$2,0)),"0")</f>
        <v>0</v>
      </c>
      <c r="BC26" s="34"/>
      <c r="BD26" s="35"/>
      <c r="BE26" s="36" t="str">
        <f>IFERROR(INDEX(Conversion!$A$2:$AH$103,MATCH(Pesée!BD26,Conversion!$A$2:$A$103,0),MATCH(BC26,Conversion!$A$2:$AH$2,0)),"0")</f>
        <v>0</v>
      </c>
      <c r="BF26" s="34"/>
      <c r="BG26" s="35"/>
      <c r="BH26" s="36" t="str">
        <f>IFERROR(INDEX(Conversion!$A$2:$AH$103,MATCH(Pesée!BG26,Conversion!$A$2:$A$103,0),MATCH(BF26,Conversion!$A$2:$AH$2,0)),"0")</f>
        <v>0</v>
      </c>
      <c r="BI26" s="34"/>
      <c r="BJ26" s="35"/>
      <c r="BK26" s="36" t="str">
        <f>IFERROR(INDEX(Conversion!$A$2:$AH$103,MATCH(Pesée!BJ26,Conversion!$A$2:$A$103,0),MATCH(BI26,Conversion!$A$2:$AH$2,0)),"0")</f>
        <v>0</v>
      </c>
      <c r="BL26" s="34"/>
      <c r="BM26" s="35"/>
      <c r="BN26" s="36" t="str">
        <f>IFERROR(INDEX(Conversion!$A$2:$AH$103,MATCH(Pesée!BM26,Conversion!$A$2:$A$103,0),MATCH(BL26,Conversion!$A$2:$AH$2,0)),"0")</f>
        <v>0</v>
      </c>
      <c r="BO26" s="34"/>
      <c r="BP26" s="35"/>
      <c r="BQ26" s="36" t="str">
        <f>IFERROR(INDEX(Conversion!$A$2:$AH$103,MATCH(Pesée!BP26,Conversion!$A$2:$A$103,0),MATCH(BO26,Conversion!$A$2:$AH$2,0)),"0")</f>
        <v>0</v>
      </c>
      <c r="BR26" s="34"/>
      <c r="BS26" s="35"/>
      <c r="BT26" s="36" t="str">
        <f>IFERROR(INDEX(Conversion!$A$2:$AH$103,MATCH(Pesée!BS26,Conversion!$A$2:$A$103,0),MATCH(BR26,Conversion!$A$2:$AH$2,0)),"0")</f>
        <v>0</v>
      </c>
      <c r="BU26" s="34"/>
      <c r="BV26" s="36"/>
      <c r="BW26" s="34"/>
      <c r="BX26" s="36"/>
      <c r="BY26" s="34"/>
      <c r="BZ26" s="36"/>
      <c r="CA26" s="34"/>
      <c r="CB26" s="36"/>
      <c r="CC26" s="34"/>
      <c r="CD26" s="36"/>
      <c r="CE26" s="34"/>
      <c r="CF26" s="36"/>
      <c r="CG26" s="34"/>
      <c r="CH26" s="36"/>
      <c r="CI26" s="34"/>
      <c r="CJ26" s="36"/>
      <c r="CK26" s="34"/>
      <c r="CL26" s="36"/>
      <c r="CM26" s="34"/>
      <c r="CN26" s="36"/>
      <c r="CO26" s="34"/>
      <c r="CP26" s="36"/>
      <c r="CQ26" s="34"/>
      <c r="CR26" s="36"/>
      <c r="CS26" s="34"/>
      <c r="CT26" s="36"/>
      <c r="CU26" s="34"/>
      <c r="CV26" s="36"/>
      <c r="CW26" s="34"/>
      <c r="CX26" s="36"/>
      <c r="CY26" s="34"/>
      <c r="CZ26" s="36"/>
      <c r="DA26" s="34"/>
      <c r="DB26" s="36"/>
      <c r="DC26" s="34"/>
      <c r="DD26" s="36"/>
      <c r="DE26" s="34"/>
      <c r="DF26" s="36"/>
      <c r="DG26" s="34"/>
      <c r="DH26" s="36"/>
    </row>
    <row r="27" spans="1:112" s="37" customFormat="1" ht="16.8" x14ac:dyDescent="0.4">
      <c r="A27" s="30">
        <v>23</v>
      </c>
      <c r="B27" s="31"/>
      <c r="C27" s="32"/>
      <c r="D27" s="32"/>
      <c r="E27" s="32"/>
      <c r="F27" s="32"/>
      <c r="G27" s="33">
        <f t="shared" si="0"/>
        <v>0</v>
      </c>
      <c r="H27" s="33">
        <f t="shared" si="1"/>
        <v>0</v>
      </c>
      <c r="I27" s="33">
        <f t="shared" si="2"/>
        <v>0</v>
      </c>
      <c r="J27" s="33">
        <f t="shared" si="3"/>
        <v>0</v>
      </c>
      <c r="K27" s="33">
        <f t="shared" si="4"/>
        <v>0</v>
      </c>
      <c r="L27" s="33"/>
      <c r="M27" s="34"/>
      <c r="N27" s="35"/>
      <c r="O27" s="36" t="str">
        <f>IFERROR(INDEX(Conversion!$A$2:$AH$103,MATCH(Pesée!N27,Conversion!$A$2:$A$103,0),MATCH(M27,Conversion!$A$2:$AH$2,0)),"0")</f>
        <v>0</v>
      </c>
      <c r="P27" s="34"/>
      <c r="Q27" s="35"/>
      <c r="R27" s="36" t="str">
        <f>IFERROR(INDEX(Conversion!$A$2:$AH$103,MATCH(Pesée!Q27,Conversion!$A$2:$A$103,0),MATCH(P27,Conversion!$A$2:$AH$2,0)),"0")</f>
        <v>0</v>
      </c>
      <c r="S27" s="34"/>
      <c r="T27" s="35"/>
      <c r="U27" s="36" t="str">
        <f>IFERROR(INDEX(Conversion!$A$2:$AH$103,MATCH(Pesée!T27,Conversion!$A$2:$A$103,0),MATCH(S27,Conversion!$A$2:$AH$2,0)),"0")</f>
        <v>0</v>
      </c>
      <c r="V27" s="34"/>
      <c r="W27" s="35"/>
      <c r="X27" s="36" t="str">
        <f>IFERROR(INDEX(Conversion!$A$2:$AH$103,MATCH(Pesée!W27,Conversion!$A$2:$A$103,0),MATCH(V27,Conversion!$A$2:$AH$2,0)),"0")</f>
        <v>0</v>
      </c>
      <c r="Y27" s="34"/>
      <c r="Z27" s="35"/>
      <c r="AA27" s="36" t="str">
        <f>IFERROR(INDEX(Conversion!$A$2:$AH$103,MATCH(Pesée!Z27,Conversion!$A$2:$A$103,0),MATCH(Y27,Conversion!$A$2:$AH$2,0)),"0")</f>
        <v>0</v>
      </c>
      <c r="AB27" s="34"/>
      <c r="AC27" s="35"/>
      <c r="AD27" s="36" t="str">
        <f>IFERROR(INDEX(Conversion!$A$2:$AH$103,MATCH(Pesée!AC27,Conversion!$A$2:$A$103,0),MATCH(AB27,Conversion!$A$2:$AH$2,0)),"0")</f>
        <v>0</v>
      </c>
      <c r="AE27" s="34"/>
      <c r="AF27" s="35"/>
      <c r="AG27" s="36" t="str">
        <f>IFERROR(INDEX(Conversion!$A$2:$AH$103,MATCH(Pesée!AF27,Conversion!$A$2:$A$103,0),MATCH(AE27,Conversion!$A$2:$AH$2,0)),"0")</f>
        <v>0</v>
      </c>
      <c r="AH27" s="34"/>
      <c r="AI27" s="35"/>
      <c r="AJ27" s="36" t="str">
        <f>IFERROR(INDEX(Conversion!$A$2:$AH$103,MATCH(Pesée!AI27,Conversion!$A$2:$A$103,0),MATCH(AH27,Conversion!$A$2:$AH$2,0)),"0")</f>
        <v>0</v>
      </c>
      <c r="AK27" s="34"/>
      <c r="AL27" s="35"/>
      <c r="AM27" s="36" t="str">
        <f>IFERROR(INDEX(Conversion!$A$2:$AH$103,MATCH(Pesée!AL27,Conversion!$A$2:$A$103,0),MATCH(AK27,Conversion!$A$2:$AH$2,0)),"0")</f>
        <v>0</v>
      </c>
      <c r="AN27" s="34"/>
      <c r="AO27" s="35"/>
      <c r="AP27" s="36" t="str">
        <f>IFERROR(INDEX(Conversion!$A$2:$AH$103,MATCH(Pesée!AO27,Conversion!$A$2:$A$103,0),MATCH(AN27,Conversion!$A$2:$AH$2,0)),"0")</f>
        <v>0</v>
      </c>
      <c r="AQ27" s="34"/>
      <c r="AR27" s="35"/>
      <c r="AS27" s="36" t="str">
        <f>IFERROR(INDEX(Conversion!$A$2:$AH$103,MATCH(Pesée!AR27,Conversion!$A$2:$A$103,0),MATCH(AQ27,Conversion!$A$2:$AH$2,0)),"0")</f>
        <v>0</v>
      </c>
      <c r="AT27" s="34"/>
      <c r="AU27" s="35"/>
      <c r="AV27" s="36" t="str">
        <f>IFERROR(INDEX(Conversion!$A$2:$AH$103,MATCH(Pesée!AU27,Conversion!$A$2:$A$103,0),MATCH(AT27,Conversion!$A$2:$AH$2,0)),"0")</f>
        <v>0</v>
      </c>
      <c r="AW27" s="34"/>
      <c r="AX27" s="35"/>
      <c r="AY27" s="36" t="str">
        <f>IFERROR(INDEX(Conversion!$A$2:$AH$103,MATCH(Pesée!AX27,Conversion!$A$2:$A$103,0),MATCH(AW27,Conversion!$A$2:$AH$2,0)),"0")</f>
        <v>0</v>
      </c>
      <c r="AZ27" s="34"/>
      <c r="BA27" s="35"/>
      <c r="BB27" s="36" t="str">
        <f>IFERROR(INDEX(Conversion!$A$2:$AH$103,MATCH(Pesée!BA27,Conversion!$A$2:$A$103,0),MATCH(AZ27,Conversion!$A$2:$AH$2,0)),"0")</f>
        <v>0</v>
      </c>
      <c r="BC27" s="34"/>
      <c r="BD27" s="35"/>
      <c r="BE27" s="36" t="str">
        <f>IFERROR(INDEX(Conversion!$A$2:$AH$103,MATCH(Pesée!BD27,Conversion!$A$2:$A$103,0),MATCH(BC27,Conversion!$A$2:$AH$2,0)),"0")</f>
        <v>0</v>
      </c>
      <c r="BF27" s="34"/>
      <c r="BG27" s="35"/>
      <c r="BH27" s="36" t="str">
        <f>IFERROR(INDEX(Conversion!$A$2:$AH$103,MATCH(Pesée!BG27,Conversion!$A$2:$A$103,0),MATCH(BF27,Conversion!$A$2:$AH$2,0)),"0")</f>
        <v>0</v>
      </c>
      <c r="BI27" s="34"/>
      <c r="BJ27" s="35"/>
      <c r="BK27" s="36" t="str">
        <f>IFERROR(INDEX(Conversion!$A$2:$AH$103,MATCH(Pesée!BJ27,Conversion!$A$2:$A$103,0),MATCH(BI27,Conversion!$A$2:$AH$2,0)),"0")</f>
        <v>0</v>
      </c>
      <c r="BL27" s="34"/>
      <c r="BM27" s="35"/>
      <c r="BN27" s="36" t="str">
        <f>IFERROR(INDEX(Conversion!$A$2:$AH$103,MATCH(Pesée!BM27,Conversion!$A$2:$A$103,0),MATCH(BL27,Conversion!$A$2:$AH$2,0)),"0")</f>
        <v>0</v>
      </c>
      <c r="BO27" s="34"/>
      <c r="BP27" s="35"/>
      <c r="BQ27" s="36" t="str">
        <f>IFERROR(INDEX(Conversion!$A$2:$AH$103,MATCH(Pesée!BP27,Conversion!$A$2:$A$103,0),MATCH(BO27,Conversion!$A$2:$AH$2,0)),"0")</f>
        <v>0</v>
      </c>
      <c r="BR27" s="34"/>
      <c r="BS27" s="35"/>
      <c r="BT27" s="36" t="str">
        <f>IFERROR(INDEX(Conversion!$A$2:$AH$103,MATCH(Pesée!BS27,Conversion!$A$2:$A$103,0),MATCH(BR27,Conversion!$A$2:$AH$2,0)),"0")</f>
        <v>0</v>
      </c>
      <c r="BU27" s="34"/>
      <c r="BV27" s="36"/>
      <c r="BW27" s="34"/>
      <c r="BX27" s="36"/>
      <c r="BY27" s="34"/>
      <c r="BZ27" s="36"/>
      <c r="CA27" s="34"/>
      <c r="CB27" s="36"/>
      <c r="CC27" s="34"/>
      <c r="CD27" s="36"/>
      <c r="CE27" s="34"/>
      <c r="CF27" s="36"/>
      <c r="CG27" s="34"/>
      <c r="CH27" s="36"/>
      <c r="CI27" s="34"/>
      <c r="CJ27" s="36"/>
      <c r="CK27" s="34"/>
      <c r="CL27" s="36"/>
      <c r="CM27" s="34"/>
      <c r="CN27" s="36"/>
      <c r="CO27" s="34"/>
      <c r="CP27" s="36"/>
      <c r="CQ27" s="34"/>
      <c r="CR27" s="36"/>
      <c r="CS27" s="34"/>
      <c r="CT27" s="36"/>
      <c r="CU27" s="34"/>
      <c r="CV27" s="36"/>
      <c r="CW27" s="34"/>
      <c r="CX27" s="36"/>
      <c r="CY27" s="34"/>
      <c r="CZ27" s="36"/>
      <c r="DA27" s="34"/>
      <c r="DB27" s="36"/>
      <c r="DC27" s="34"/>
      <c r="DD27" s="36"/>
      <c r="DE27" s="34"/>
      <c r="DF27" s="36"/>
      <c r="DG27" s="34"/>
      <c r="DH27" s="36"/>
    </row>
    <row r="28" spans="1:112" s="37" customFormat="1" ht="16.8" x14ac:dyDescent="0.4">
      <c r="A28" s="30">
        <v>24</v>
      </c>
      <c r="B28" s="31"/>
      <c r="C28" s="32"/>
      <c r="D28" s="32"/>
      <c r="E28" s="32"/>
      <c r="F28" s="32"/>
      <c r="G28" s="33">
        <f t="shared" si="0"/>
        <v>0</v>
      </c>
      <c r="H28" s="33">
        <f t="shared" si="1"/>
        <v>0</v>
      </c>
      <c r="I28" s="33">
        <f t="shared" si="2"/>
        <v>0</v>
      </c>
      <c r="J28" s="33">
        <f t="shared" si="3"/>
        <v>0</v>
      </c>
      <c r="K28" s="33">
        <f t="shared" si="4"/>
        <v>0</v>
      </c>
      <c r="L28" s="33"/>
      <c r="M28" s="34"/>
      <c r="N28" s="35"/>
      <c r="O28" s="36" t="str">
        <f>IFERROR(INDEX(Conversion!$A$2:$AH$103,MATCH(Pesée!N28,Conversion!$A$2:$A$103,0),MATCH(M28,Conversion!$A$2:$AH$2,0)),"0")</f>
        <v>0</v>
      </c>
      <c r="P28" s="34"/>
      <c r="Q28" s="35"/>
      <c r="R28" s="36" t="str">
        <f>IFERROR(INDEX(Conversion!$A$2:$AH$103,MATCH(Pesée!Q28,Conversion!$A$2:$A$103,0),MATCH(P28,Conversion!$A$2:$AH$2,0)),"0")</f>
        <v>0</v>
      </c>
      <c r="S28" s="34"/>
      <c r="T28" s="35"/>
      <c r="U28" s="36" t="str">
        <f>IFERROR(INDEX(Conversion!$A$2:$AH$103,MATCH(Pesée!T28,Conversion!$A$2:$A$103,0),MATCH(S28,Conversion!$A$2:$AH$2,0)),"0")</f>
        <v>0</v>
      </c>
      <c r="V28" s="34"/>
      <c r="W28" s="35"/>
      <c r="X28" s="36" t="str">
        <f>IFERROR(INDEX(Conversion!$A$2:$AH$103,MATCH(Pesée!W28,Conversion!$A$2:$A$103,0),MATCH(V28,Conversion!$A$2:$AH$2,0)),"0")</f>
        <v>0</v>
      </c>
      <c r="Y28" s="34"/>
      <c r="Z28" s="35"/>
      <c r="AA28" s="36" t="str">
        <f>IFERROR(INDEX(Conversion!$A$2:$AH$103,MATCH(Pesée!Z28,Conversion!$A$2:$A$103,0),MATCH(Y28,Conversion!$A$2:$AH$2,0)),"0")</f>
        <v>0</v>
      </c>
      <c r="AB28" s="34"/>
      <c r="AC28" s="35"/>
      <c r="AD28" s="36" t="str">
        <f>IFERROR(INDEX(Conversion!$A$2:$AH$103,MATCH(Pesée!AC28,Conversion!$A$2:$A$103,0),MATCH(AB28,Conversion!$A$2:$AH$2,0)),"0")</f>
        <v>0</v>
      </c>
      <c r="AE28" s="34"/>
      <c r="AF28" s="35"/>
      <c r="AG28" s="36" t="str">
        <f>IFERROR(INDEX(Conversion!$A$2:$AH$103,MATCH(Pesée!AF28,Conversion!$A$2:$A$103,0),MATCH(AE28,Conversion!$A$2:$AH$2,0)),"0")</f>
        <v>0</v>
      </c>
      <c r="AH28" s="34"/>
      <c r="AI28" s="35"/>
      <c r="AJ28" s="36" t="str">
        <f>IFERROR(INDEX(Conversion!$A$2:$AH$103,MATCH(Pesée!AI28,Conversion!$A$2:$A$103,0),MATCH(AH28,Conversion!$A$2:$AH$2,0)),"0")</f>
        <v>0</v>
      </c>
      <c r="AK28" s="34"/>
      <c r="AL28" s="35"/>
      <c r="AM28" s="36" t="str">
        <f>IFERROR(INDEX(Conversion!$A$2:$AH$103,MATCH(Pesée!AL28,Conversion!$A$2:$A$103,0),MATCH(AK28,Conversion!$A$2:$AH$2,0)),"0")</f>
        <v>0</v>
      </c>
      <c r="AN28" s="34"/>
      <c r="AO28" s="35"/>
      <c r="AP28" s="36" t="str">
        <f>IFERROR(INDEX(Conversion!$A$2:$AH$103,MATCH(Pesée!AO28,Conversion!$A$2:$A$103,0),MATCH(AN28,Conversion!$A$2:$AH$2,0)),"0")</f>
        <v>0</v>
      </c>
      <c r="AQ28" s="34"/>
      <c r="AR28" s="35"/>
      <c r="AS28" s="36" t="str">
        <f>IFERROR(INDEX(Conversion!$A$2:$AH$103,MATCH(Pesée!AR28,Conversion!$A$2:$A$103,0),MATCH(AQ28,Conversion!$A$2:$AH$2,0)),"0")</f>
        <v>0</v>
      </c>
      <c r="AT28" s="34"/>
      <c r="AU28" s="35"/>
      <c r="AV28" s="36" t="str">
        <f>IFERROR(INDEX(Conversion!$A$2:$AH$103,MATCH(Pesée!AU28,Conversion!$A$2:$A$103,0),MATCH(AT28,Conversion!$A$2:$AH$2,0)),"0")</f>
        <v>0</v>
      </c>
      <c r="AW28" s="34"/>
      <c r="AX28" s="35"/>
      <c r="AY28" s="36" t="str">
        <f>IFERROR(INDEX(Conversion!$A$2:$AH$103,MATCH(Pesée!AX28,Conversion!$A$2:$A$103,0),MATCH(AW28,Conversion!$A$2:$AH$2,0)),"0")</f>
        <v>0</v>
      </c>
      <c r="AZ28" s="34"/>
      <c r="BA28" s="35"/>
      <c r="BB28" s="36" t="str">
        <f>IFERROR(INDEX(Conversion!$A$2:$AH$103,MATCH(Pesée!BA28,Conversion!$A$2:$A$103,0),MATCH(AZ28,Conversion!$A$2:$AH$2,0)),"0")</f>
        <v>0</v>
      </c>
      <c r="BC28" s="34"/>
      <c r="BD28" s="35"/>
      <c r="BE28" s="36" t="str">
        <f>IFERROR(INDEX(Conversion!$A$2:$AH$103,MATCH(Pesée!BD28,Conversion!$A$2:$A$103,0),MATCH(BC28,Conversion!$A$2:$AH$2,0)),"0")</f>
        <v>0</v>
      </c>
      <c r="BF28" s="34"/>
      <c r="BG28" s="35"/>
      <c r="BH28" s="36" t="str">
        <f>IFERROR(INDEX(Conversion!$A$2:$AH$103,MATCH(Pesée!BG28,Conversion!$A$2:$A$103,0),MATCH(BF28,Conversion!$A$2:$AH$2,0)),"0")</f>
        <v>0</v>
      </c>
      <c r="BI28" s="34"/>
      <c r="BJ28" s="35"/>
      <c r="BK28" s="36" t="str">
        <f>IFERROR(INDEX(Conversion!$A$2:$AH$103,MATCH(Pesée!BJ28,Conversion!$A$2:$A$103,0),MATCH(BI28,Conversion!$A$2:$AH$2,0)),"0")</f>
        <v>0</v>
      </c>
      <c r="BL28" s="34"/>
      <c r="BM28" s="35"/>
      <c r="BN28" s="36" t="str">
        <f>IFERROR(INDEX(Conversion!$A$2:$AH$103,MATCH(Pesée!BM28,Conversion!$A$2:$A$103,0),MATCH(BL28,Conversion!$A$2:$AH$2,0)),"0")</f>
        <v>0</v>
      </c>
      <c r="BO28" s="34"/>
      <c r="BP28" s="35"/>
      <c r="BQ28" s="36" t="str">
        <f>IFERROR(INDEX(Conversion!$A$2:$AH$103,MATCH(Pesée!BP28,Conversion!$A$2:$A$103,0),MATCH(BO28,Conversion!$A$2:$AH$2,0)),"0")</f>
        <v>0</v>
      </c>
      <c r="BR28" s="34"/>
      <c r="BS28" s="35"/>
      <c r="BT28" s="36" t="str">
        <f>IFERROR(INDEX(Conversion!$A$2:$AH$103,MATCH(Pesée!BS28,Conversion!$A$2:$A$103,0),MATCH(BR28,Conversion!$A$2:$AH$2,0)),"0")</f>
        <v>0</v>
      </c>
      <c r="BU28" s="34"/>
      <c r="BV28" s="36"/>
      <c r="BW28" s="34"/>
      <c r="BX28" s="36"/>
      <c r="BY28" s="34"/>
      <c r="BZ28" s="36"/>
      <c r="CA28" s="34"/>
      <c r="CB28" s="36"/>
      <c r="CC28" s="34"/>
      <c r="CD28" s="36"/>
      <c r="CE28" s="34"/>
      <c r="CF28" s="36"/>
      <c r="CG28" s="34"/>
      <c r="CH28" s="36"/>
      <c r="CI28" s="34"/>
      <c r="CJ28" s="36"/>
      <c r="CK28" s="34"/>
      <c r="CL28" s="36"/>
      <c r="CM28" s="34"/>
      <c r="CN28" s="36"/>
      <c r="CO28" s="34"/>
      <c r="CP28" s="36"/>
      <c r="CQ28" s="34"/>
      <c r="CR28" s="36"/>
      <c r="CS28" s="34"/>
      <c r="CT28" s="36"/>
      <c r="CU28" s="34"/>
      <c r="CV28" s="36"/>
      <c r="CW28" s="34"/>
      <c r="CX28" s="36"/>
      <c r="CY28" s="34"/>
      <c r="CZ28" s="36"/>
      <c r="DA28" s="34"/>
      <c r="DB28" s="36"/>
      <c r="DC28" s="34"/>
      <c r="DD28" s="36"/>
      <c r="DE28" s="34"/>
      <c r="DF28" s="36"/>
      <c r="DG28" s="34"/>
      <c r="DH28" s="36"/>
    </row>
    <row r="29" spans="1:112" s="37" customFormat="1" ht="16.8" x14ac:dyDescent="0.4">
      <c r="A29" s="30">
        <v>25</v>
      </c>
      <c r="B29" s="31"/>
      <c r="C29" s="32"/>
      <c r="D29" s="32"/>
      <c r="E29" s="32"/>
      <c r="F29" s="32"/>
      <c r="G29" s="33">
        <f t="shared" si="0"/>
        <v>0</v>
      </c>
      <c r="H29" s="33">
        <f t="shared" si="1"/>
        <v>0</v>
      </c>
      <c r="I29" s="33">
        <f t="shared" si="2"/>
        <v>0</v>
      </c>
      <c r="J29" s="33">
        <f t="shared" si="3"/>
        <v>0</v>
      </c>
      <c r="K29" s="33">
        <f t="shared" si="4"/>
        <v>0</v>
      </c>
      <c r="L29" s="33"/>
      <c r="M29" s="34"/>
      <c r="N29" s="35"/>
      <c r="O29" s="36" t="str">
        <f>IFERROR(INDEX(Conversion!$A$2:$AH$103,MATCH(Pesée!N29,Conversion!$A$2:$A$103,0),MATCH(M29,Conversion!$A$2:$AH$2,0)),"0")</f>
        <v>0</v>
      </c>
      <c r="P29" s="34"/>
      <c r="Q29" s="35"/>
      <c r="R29" s="36" t="str">
        <f>IFERROR(INDEX(Conversion!$A$2:$AH$103,MATCH(Pesée!Q29,Conversion!$A$2:$A$103,0),MATCH(P29,Conversion!$A$2:$AH$2,0)),"0")</f>
        <v>0</v>
      </c>
      <c r="S29" s="34"/>
      <c r="T29" s="35"/>
      <c r="U29" s="36" t="str">
        <f>IFERROR(INDEX(Conversion!$A$2:$AH$103,MATCH(Pesée!T29,Conversion!$A$2:$A$103,0),MATCH(S29,Conversion!$A$2:$AH$2,0)),"0")</f>
        <v>0</v>
      </c>
      <c r="V29" s="34"/>
      <c r="W29" s="35"/>
      <c r="X29" s="36" t="str">
        <f>IFERROR(INDEX(Conversion!$A$2:$AH$103,MATCH(Pesée!W29,Conversion!$A$2:$A$103,0),MATCH(V29,Conversion!$A$2:$AH$2,0)),"0")</f>
        <v>0</v>
      </c>
      <c r="Y29" s="34"/>
      <c r="Z29" s="35"/>
      <c r="AA29" s="36" t="str">
        <f>IFERROR(INDEX(Conversion!$A$2:$AH$103,MATCH(Pesée!Z29,Conversion!$A$2:$A$103,0),MATCH(Y29,Conversion!$A$2:$AH$2,0)),"0")</f>
        <v>0</v>
      </c>
      <c r="AB29" s="34"/>
      <c r="AC29" s="35"/>
      <c r="AD29" s="36" t="str">
        <f>IFERROR(INDEX(Conversion!$A$2:$AH$103,MATCH(Pesée!AC29,Conversion!$A$2:$A$103,0),MATCH(AB29,Conversion!$A$2:$AH$2,0)),"0")</f>
        <v>0</v>
      </c>
      <c r="AE29" s="34"/>
      <c r="AF29" s="35"/>
      <c r="AG29" s="36" t="str">
        <f>IFERROR(INDEX(Conversion!$A$2:$AH$103,MATCH(Pesée!AF29,Conversion!$A$2:$A$103,0),MATCH(AE29,Conversion!$A$2:$AH$2,0)),"0")</f>
        <v>0</v>
      </c>
      <c r="AH29" s="34"/>
      <c r="AI29" s="35"/>
      <c r="AJ29" s="36" t="str">
        <f>IFERROR(INDEX(Conversion!$A$2:$AH$103,MATCH(Pesée!AI29,Conversion!$A$2:$A$103,0),MATCH(AH29,Conversion!$A$2:$AH$2,0)),"0")</f>
        <v>0</v>
      </c>
      <c r="AK29" s="34"/>
      <c r="AL29" s="35"/>
      <c r="AM29" s="36" t="str">
        <f>IFERROR(INDEX(Conversion!$A$2:$AH$103,MATCH(Pesée!AL29,Conversion!$A$2:$A$103,0),MATCH(AK29,Conversion!$A$2:$AH$2,0)),"0")</f>
        <v>0</v>
      </c>
      <c r="AN29" s="34"/>
      <c r="AO29" s="35"/>
      <c r="AP29" s="36" t="str">
        <f>IFERROR(INDEX(Conversion!$A$2:$AH$103,MATCH(Pesée!AO29,Conversion!$A$2:$A$103,0),MATCH(AN29,Conversion!$A$2:$AH$2,0)),"0")</f>
        <v>0</v>
      </c>
      <c r="AQ29" s="34"/>
      <c r="AR29" s="35"/>
      <c r="AS29" s="36" t="str">
        <f>IFERROR(INDEX(Conversion!$A$2:$AH$103,MATCH(Pesée!AR29,Conversion!$A$2:$A$103,0),MATCH(AQ29,Conversion!$A$2:$AH$2,0)),"0")</f>
        <v>0</v>
      </c>
      <c r="AT29" s="34"/>
      <c r="AU29" s="35"/>
      <c r="AV29" s="36" t="str">
        <f>IFERROR(INDEX(Conversion!$A$2:$AH$103,MATCH(Pesée!AU29,Conversion!$A$2:$A$103,0),MATCH(AT29,Conversion!$A$2:$AH$2,0)),"0")</f>
        <v>0</v>
      </c>
      <c r="AW29" s="34"/>
      <c r="AX29" s="35"/>
      <c r="AY29" s="36" t="str">
        <f>IFERROR(INDEX(Conversion!$A$2:$AH$103,MATCH(Pesée!AX29,Conversion!$A$2:$A$103,0),MATCH(AW29,Conversion!$A$2:$AH$2,0)),"0")</f>
        <v>0</v>
      </c>
      <c r="AZ29" s="34"/>
      <c r="BA29" s="35"/>
      <c r="BB29" s="36" t="str">
        <f>IFERROR(INDEX(Conversion!$A$2:$AH$103,MATCH(Pesée!BA29,Conversion!$A$2:$A$103,0),MATCH(AZ29,Conversion!$A$2:$AH$2,0)),"0")</f>
        <v>0</v>
      </c>
      <c r="BC29" s="34"/>
      <c r="BD29" s="35"/>
      <c r="BE29" s="36" t="str">
        <f>IFERROR(INDEX(Conversion!$A$2:$AH$103,MATCH(Pesée!BD29,Conversion!$A$2:$A$103,0),MATCH(BC29,Conversion!$A$2:$AH$2,0)),"0")</f>
        <v>0</v>
      </c>
      <c r="BF29" s="34"/>
      <c r="BG29" s="35"/>
      <c r="BH29" s="36" t="str">
        <f>IFERROR(INDEX(Conversion!$A$2:$AH$103,MATCH(Pesée!BG29,Conversion!$A$2:$A$103,0),MATCH(BF29,Conversion!$A$2:$AH$2,0)),"0")</f>
        <v>0</v>
      </c>
      <c r="BI29" s="34"/>
      <c r="BJ29" s="35"/>
      <c r="BK29" s="36" t="str">
        <f>IFERROR(INDEX(Conversion!$A$2:$AH$103,MATCH(Pesée!BJ29,Conversion!$A$2:$A$103,0),MATCH(BI29,Conversion!$A$2:$AH$2,0)),"0")</f>
        <v>0</v>
      </c>
      <c r="BL29" s="34"/>
      <c r="BM29" s="35"/>
      <c r="BN29" s="36" t="str">
        <f>IFERROR(INDEX(Conversion!$A$2:$AH$103,MATCH(Pesée!BM29,Conversion!$A$2:$A$103,0),MATCH(BL29,Conversion!$A$2:$AH$2,0)),"0")</f>
        <v>0</v>
      </c>
      <c r="BO29" s="34"/>
      <c r="BP29" s="35"/>
      <c r="BQ29" s="36" t="str">
        <f>IFERROR(INDEX(Conversion!$A$2:$AH$103,MATCH(Pesée!BP29,Conversion!$A$2:$A$103,0),MATCH(BO29,Conversion!$A$2:$AH$2,0)),"0")</f>
        <v>0</v>
      </c>
      <c r="BR29" s="34"/>
      <c r="BS29" s="35"/>
      <c r="BT29" s="36" t="str">
        <f>IFERROR(INDEX(Conversion!$A$2:$AH$103,MATCH(Pesée!BS29,Conversion!$A$2:$A$103,0),MATCH(BR29,Conversion!$A$2:$AH$2,0)),"0")</f>
        <v>0</v>
      </c>
      <c r="BU29" s="34"/>
      <c r="BV29" s="36"/>
      <c r="BW29" s="34"/>
      <c r="BX29" s="36"/>
      <c r="BY29" s="34"/>
      <c r="BZ29" s="36"/>
      <c r="CA29" s="34"/>
      <c r="CB29" s="36"/>
      <c r="CC29" s="34"/>
      <c r="CD29" s="36"/>
      <c r="CE29" s="34"/>
      <c r="CF29" s="36"/>
      <c r="CG29" s="34"/>
      <c r="CH29" s="36"/>
      <c r="CI29" s="34"/>
      <c r="CJ29" s="36"/>
      <c r="CK29" s="34"/>
      <c r="CL29" s="36"/>
      <c r="CM29" s="34"/>
      <c r="CN29" s="36"/>
      <c r="CO29" s="34"/>
      <c r="CP29" s="36"/>
      <c r="CQ29" s="34"/>
      <c r="CR29" s="36"/>
      <c r="CS29" s="34"/>
      <c r="CT29" s="36"/>
      <c r="CU29" s="34"/>
      <c r="CV29" s="36"/>
      <c r="CW29" s="34"/>
      <c r="CX29" s="36"/>
      <c r="CY29" s="34"/>
      <c r="CZ29" s="36"/>
      <c r="DA29" s="34"/>
      <c r="DB29" s="36"/>
      <c r="DC29" s="34"/>
      <c r="DD29" s="36"/>
      <c r="DE29" s="34"/>
      <c r="DF29" s="36"/>
      <c r="DG29" s="34"/>
      <c r="DH29" s="36"/>
    </row>
    <row r="30" spans="1:112" s="37" customFormat="1" ht="16.8" x14ac:dyDescent="0.4">
      <c r="A30" s="30">
        <v>26</v>
      </c>
      <c r="B30" s="31"/>
      <c r="C30" s="32"/>
      <c r="D30" s="32"/>
      <c r="E30" s="32"/>
      <c r="F30" s="32"/>
      <c r="G30" s="33">
        <f t="shared" si="0"/>
        <v>0</v>
      </c>
      <c r="H30" s="33">
        <f t="shared" si="1"/>
        <v>0</v>
      </c>
      <c r="I30" s="33">
        <f t="shared" si="2"/>
        <v>0</v>
      </c>
      <c r="J30" s="33">
        <f t="shared" si="3"/>
        <v>0</v>
      </c>
      <c r="K30" s="33">
        <f t="shared" si="4"/>
        <v>0</v>
      </c>
      <c r="L30" s="33"/>
      <c r="M30" s="34"/>
      <c r="N30" s="35"/>
      <c r="O30" s="36" t="str">
        <f>IFERROR(INDEX(Conversion!$A$2:$AH$103,MATCH(Pesée!N30,Conversion!$A$2:$A$103,0),MATCH(M30,Conversion!$A$2:$AH$2,0)),"0")</f>
        <v>0</v>
      </c>
      <c r="P30" s="34"/>
      <c r="Q30" s="35"/>
      <c r="R30" s="36" t="str">
        <f>IFERROR(INDEX(Conversion!$A$2:$AH$103,MATCH(Pesée!Q30,Conversion!$A$2:$A$103,0),MATCH(P30,Conversion!$A$2:$AH$2,0)),"0")</f>
        <v>0</v>
      </c>
      <c r="S30" s="34"/>
      <c r="T30" s="35"/>
      <c r="U30" s="36" t="str">
        <f>IFERROR(INDEX(Conversion!$A$2:$AH$103,MATCH(Pesée!T30,Conversion!$A$2:$A$103,0),MATCH(S30,Conversion!$A$2:$AH$2,0)),"0")</f>
        <v>0</v>
      </c>
      <c r="V30" s="34"/>
      <c r="W30" s="35"/>
      <c r="X30" s="36" t="str">
        <f>IFERROR(INDEX(Conversion!$A$2:$AH$103,MATCH(Pesée!W30,Conversion!$A$2:$A$103,0),MATCH(V30,Conversion!$A$2:$AH$2,0)),"0")</f>
        <v>0</v>
      </c>
      <c r="Y30" s="34"/>
      <c r="Z30" s="35"/>
      <c r="AA30" s="36" t="str">
        <f>IFERROR(INDEX(Conversion!$A$2:$AH$103,MATCH(Pesée!Z30,Conversion!$A$2:$A$103,0),MATCH(Y30,Conversion!$A$2:$AH$2,0)),"0")</f>
        <v>0</v>
      </c>
      <c r="AB30" s="34"/>
      <c r="AC30" s="35"/>
      <c r="AD30" s="36" t="str">
        <f>IFERROR(INDEX(Conversion!$A$2:$AH$103,MATCH(Pesée!AC30,Conversion!$A$2:$A$103,0),MATCH(AB30,Conversion!$A$2:$AH$2,0)),"0")</f>
        <v>0</v>
      </c>
      <c r="AE30" s="34"/>
      <c r="AF30" s="35"/>
      <c r="AG30" s="36" t="str">
        <f>IFERROR(INDEX(Conversion!$A$2:$AH$103,MATCH(Pesée!AF30,Conversion!$A$2:$A$103,0),MATCH(AE30,Conversion!$A$2:$AH$2,0)),"0")</f>
        <v>0</v>
      </c>
      <c r="AH30" s="34"/>
      <c r="AI30" s="35"/>
      <c r="AJ30" s="36" t="str">
        <f>IFERROR(INDEX(Conversion!$A$2:$AH$103,MATCH(Pesée!AI30,Conversion!$A$2:$A$103,0),MATCH(AH30,Conversion!$A$2:$AH$2,0)),"0")</f>
        <v>0</v>
      </c>
      <c r="AK30" s="34"/>
      <c r="AL30" s="35"/>
      <c r="AM30" s="36" t="str">
        <f>IFERROR(INDEX(Conversion!$A$2:$AH$103,MATCH(Pesée!AL30,Conversion!$A$2:$A$103,0),MATCH(AK30,Conversion!$A$2:$AH$2,0)),"0")</f>
        <v>0</v>
      </c>
      <c r="AN30" s="34"/>
      <c r="AO30" s="35"/>
      <c r="AP30" s="36" t="str">
        <f>IFERROR(INDEX(Conversion!$A$2:$AH$103,MATCH(Pesée!AO30,Conversion!$A$2:$A$103,0),MATCH(AN30,Conversion!$A$2:$AH$2,0)),"0")</f>
        <v>0</v>
      </c>
      <c r="AQ30" s="34"/>
      <c r="AR30" s="35"/>
      <c r="AS30" s="36" t="str">
        <f>IFERROR(INDEX(Conversion!$A$2:$AH$103,MATCH(Pesée!AR30,Conversion!$A$2:$A$103,0),MATCH(AQ30,Conversion!$A$2:$AH$2,0)),"0")</f>
        <v>0</v>
      </c>
      <c r="AT30" s="34"/>
      <c r="AU30" s="35"/>
      <c r="AV30" s="36" t="str">
        <f>IFERROR(INDEX(Conversion!$A$2:$AH$103,MATCH(Pesée!AU30,Conversion!$A$2:$A$103,0),MATCH(AT30,Conversion!$A$2:$AH$2,0)),"0")</f>
        <v>0</v>
      </c>
      <c r="AW30" s="34"/>
      <c r="AX30" s="35"/>
      <c r="AY30" s="36" t="str">
        <f>IFERROR(INDEX(Conversion!$A$2:$AH$103,MATCH(Pesée!AX30,Conversion!$A$2:$A$103,0),MATCH(AW30,Conversion!$A$2:$AH$2,0)),"0")</f>
        <v>0</v>
      </c>
      <c r="AZ30" s="34"/>
      <c r="BA30" s="35"/>
      <c r="BB30" s="36" t="str">
        <f>IFERROR(INDEX(Conversion!$A$2:$AH$103,MATCH(Pesée!BA30,Conversion!$A$2:$A$103,0),MATCH(AZ30,Conversion!$A$2:$AH$2,0)),"0")</f>
        <v>0</v>
      </c>
      <c r="BC30" s="34"/>
      <c r="BD30" s="35"/>
      <c r="BE30" s="36" t="str">
        <f>IFERROR(INDEX(Conversion!$A$2:$AH$103,MATCH(Pesée!BD30,Conversion!$A$2:$A$103,0),MATCH(BC30,Conversion!$A$2:$AH$2,0)),"0")</f>
        <v>0</v>
      </c>
      <c r="BF30" s="34"/>
      <c r="BG30" s="35"/>
      <c r="BH30" s="36" t="str">
        <f>IFERROR(INDEX(Conversion!$A$2:$AH$103,MATCH(Pesée!BG30,Conversion!$A$2:$A$103,0),MATCH(BF30,Conversion!$A$2:$AH$2,0)),"0")</f>
        <v>0</v>
      </c>
      <c r="BI30" s="34"/>
      <c r="BJ30" s="35"/>
      <c r="BK30" s="36" t="str">
        <f>IFERROR(INDEX(Conversion!$A$2:$AH$103,MATCH(Pesée!BJ30,Conversion!$A$2:$A$103,0),MATCH(BI30,Conversion!$A$2:$AH$2,0)),"0")</f>
        <v>0</v>
      </c>
      <c r="BL30" s="34"/>
      <c r="BM30" s="35"/>
      <c r="BN30" s="36" t="str">
        <f>IFERROR(INDEX(Conversion!$A$2:$AH$103,MATCH(Pesée!BM30,Conversion!$A$2:$A$103,0),MATCH(BL30,Conversion!$A$2:$AH$2,0)),"0")</f>
        <v>0</v>
      </c>
      <c r="BO30" s="34"/>
      <c r="BP30" s="35"/>
      <c r="BQ30" s="36" t="str">
        <f>IFERROR(INDEX(Conversion!$A$2:$AH$103,MATCH(Pesée!BP30,Conversion!$A$2:$A$103,0),MATCH(BO30,Conversion!$A$2:$AH$2,0)),"0")</f>
        <v>0</v>
      </c>
      <c r="BR30" s="34"/>
      <c r="BS30" s="35"/>
      <c r="BT30" s="36" t="str">
        <f>IFERROR(INDEX(Conversion!$A$2:$AH$103,MATCH(Pesée!BS30,Conversion!$A$2:$A$103,0),MATCH(BR30,Conversion!$A$2:$AH$2,0)),"0")</f>
        <v>0</v>
      </c>
      <c r="BU30" s="34"/>
      <c r="BV30" s="36"/>
      <c r="BW30" s="34"/>
      <c r="BX30" s="36"/>
      <c r="BY30" s="34"/>
      <c r="BZ30" s="36"/>
      <c r="CA30" s="34"/>
      <c r="CB30" s="36"/>
      <c r="CC30" s="34"/>
      <c r="CD30" s="36"/>
      <c r="CE30" s="34"/>
      <c r="CF30" s="36"/>
      <c r="CG30" s="34"/>
      <c r="CH30" s="36"/>
      <c r="CI30" s="34"/>
      <c r="CJ30" s="36"/>
      <c r="CK30" s="34"/>
      <c r="CL30" s="36"/>
      <c r="CM30" s="34"/>
      <c r="CN30" s="36"/>
      <c r="CO30" s="34"/>
      <c r="CP30" s="36"/>
      <c r="CQ30" s="34"/>
      <c r="CR30" s="36"/>
      <c r="CS30" s="34"/>
      <c r="CT30" s="36"/>
      <c r="CU30" s="34"/>
      <c r="CV30" s="36"/>
      <c r="CW30" s="34"/>
      <c r="CX30" s="36"/>
      <c r="CY30" s="34"/>
      <c r="CZ30" s="36"/>
      <c r="DA30" s="34"/>
      <c r="DB30" s="36"/>
      <c r="DC30" s="34"/>
      <c r="DD30" s="36"/>
      <c r="DE30" s="34"/>
      <c r="DF30" s="36"/>
      <c r="DG30" s="34"/>
      <c r="DH30" s="36"/>
    </row>
    <row r="31" spans="1:112" s="37" customFormat="1" ht="16.8" x14ac:dyDescent="0.4">
      <c r="A31" s="30">
        <v>27</v>
      </c>
      <c r="B31" s="31"/>
      <c r="C31" s="32"/>
      <c r="D31" s="32"/>
      <c r="E31" s="32"/>
      <c r="F31" s="32"/>
      <c r="G31" s="33">
        <f t="shared" si="0"/>
        <v>0</v>
      </c>
      <c r="H31" s="33">
        <f t="shared" si="1"/>
        <v>0</v>
      </c>
      <c r="I31" s="33">
        <f t="shared" si="2"/>
        <v>0</v>
      </c>
      <c r="J31" s="33">
        <f t="shared" si="3"/>
        <v>0</v>
      </c>
      <c r="K31" s="33">
        <f t="shared" si="4"/>
        <v>0</v>
      </c>
      <c r="L31" s="33"/>
      <c r="M31" s="34"/>
      <c r="N31" s="35"/>
      <c r="O31" s="36" t="str">
        <f>IFERROR(INDEX(Conversion!$A$2:$AH$103,MATCH(Pesée!N31,Conversion!$A$2:$A$103,0),MATCH(M31,Conversion!$A$2:$AH$2,0)),"0")</f>
        <v>0</v>
      </c>
      <c r="P31" s="34"/>
      <c r="Q31" s="35"/>
      <c r="R31" s="36" t="str">
        <f>IFERROR(INDEX(Conversion!$A$2:$AH$103,MATCH(Pesée!Q31,Conversion!$A$2:$A$103,0),MATCH(P31,Conversion!$A$2:$AH$2,0)),"0")</f>
        <v>0</v>
      </c>
      <c r="S31" s="34"/>
      <c r="T31" s="35"/>
      <c r="U31" s="36" t="str">
        <f>IFERROR(INDEX(Conversion!$A$2:$AH$103,MATCH(Pesée!T31,Conversion!$A$2:$A$103,0),MATCH(S31,Conversion!$A$2:$AH$2,0)),"0")</f>
        <v>0</v>
      </c>
      <c r="V31" s="34"/>
      <c r="W31" s="35"/>
      <c r="X31" s="36" t="str">
        <f>IFERROR(INDEX(Conversion!$A$2:$AH$103,MATCH(Pesée!W31,Conversion!$A$2:$A$103,0),MATCH(V31,Conversion!$A$2:$AH$2,0)),"0")</f>
        <v>0</v>
      </c>
      <c r="Y31" s="34"/>
      <c r="Z31" s="35"/>
      <c r="AA31" s="36" t="str">
        <f>IFERROR(INDEX(Conversion!$A$2:$AH$103,MATCH(Pesée!Z31,Conversion!$A$2:$A$103,0),MATCH(Y31,Conversion!$A$2:$AH$2,0)),"0")</f>
        <v>0</v>
      </c>
      <c r="AB31" s="34"/>
      <c r="AC31" s="35"/>
      <c r="AD31" s="36" t="str">
        <f>IFERROR(INDEX(Conversion!$A$2:$AH$103,MATCH(Pesée!AC31,Conversion!$A$2:$A$103,0),MATCH(AB31,Conversion!$A$2:$AH$2,0)),"0")</f>
        <v>0</v>
      </c>
      <c r="AE31" s="34"/>
      <c r="AF31" s="35"/>
      <c r="AG31" s="36" t="str">
        <f>IFERROR(INDEX(Conversion!$A$2:$AH$103,MATCH(Pesée!AF31,Conversion!$A$2:$A$103,0),MATCH(AE31,Conversion!$A$2:$AH$2,0)),"0")</f>
        <v>0</v>
      </c>
      <c r="AH31" s="34"/>
      <c r="AI31" s="35"/>
      <c r="AJ31" s="36" t="str">
        <f>IFERROR(INDEX(Conversion!$A$2:$AH$103,MATCH(Pesée!AI31,Conversion!$A$2:$A$103,0),MATCH(AH31,Conversion!$A$2:$AH$2,0)),"0")</f>
        <v>0</v>
      </c>
      <c r="AK31" s="34"/>
      <c r="AL31" s="35"/>
      <c r="AM31" s="36" t="str">
        <f>IFERROR(INDEX(Conversion!$A$2:$AH$103,MATCH(Pesée!AL31,Conversion!$A$2:$A$103,0),MATCH(AK31,Conversion!$A$2:$AH$2,0)),"0")</f>
        <v>0</v>
      </c>
      <c r="AN31" s="34"/>
      <c r="AO31" s="35"/>
      <c r="AP31" s="36" t="str">
        <f>IFERROR(INDEX(Conversion!$A$2:$AH$103,MATCH(Pesée!AO31,Conversion!$A$2:$A$103,0),MATCH(AN31,Conversion!$A$2:$AH$2,0)),"0")</f>
        <v>0</v>
      </c>
      <c r="AQ31" s="34"/>
      <c r="AR31" s="35"/>
      <c r="AS31" s="36" t="str">
        <f>IFERROR(INDEX(Conversion!$A$2:$AH$103,MATCH(Pesée!AR31,Conversion!$A$2:$A$103,0),MATCH(AQ31,Conversion!$A$2:$AH$2,0)),"0")</f>
        <v>0</v>
      </c>
      <c r="AT31" s="34"/>
      <c r="AU31" s="35"/>
      <c r="AV31" s="36" t="str">
        <f>IFERROR(INDEX(Conversion!$A$2:$AH$103,MATCH(Pesée!AU31,Conversion!$A$2:$A$103,0),MATCH(AT31,Conversion!$A$2:$AH$2,0)),"0")</f>
        <v>0</v>
      </c>
      <c r="AW31" s="34"/>
      <c r="AX31" s="35"/>
      <c r="AY31" s="36" t="str">
        <f>IFERROR(INDEX(Conversion!$A$2:$AH$103,MATCH(Pesée!AX31,Conversion!$A$2:$A$103,0),MATCH(AW31,Conversion!$A$2:$AH$2,0)),"0")</f>
        <v>0</v>
      </c>
      <c r="AZ31" s="34"/>
      <c r="BA31" s="35"/>
      <c r="BB31" s="36" t="str">
        <f>IFERROR(INDEX(Conversion!$A$2:$AH$103,MATCH(Pesée!BA31,Conversion!$A$2:$A$103,0),MATCH(AZ31,Conversion!$A$2:$AH$2,0)),"0")</f>
        <v>0</v>
      </c>
      <c r="BC31" s="34"/>
      <c r="BD31" s="35"/>
      <c r="BE31" s="36" t="str">
        <f>IFERROR(INDEX(Conversion!$A$2:$AH$103,MATCH(Pesée!BD31,Conversion!$A$2:$A$103,0),MATCH(BC31,Conversion!$A$2:$AH$2,0)),"0")</f>
        <v>0</v>
      </c>
      <c r="BF31" s="34"/>
      <c r="BG31" s="35"/>
      <c r="BH31" s="36" t="str">
        <f>IFERROR(INDEX(Conversion!$A$2:$AH$103,MATCH(Pesée!BG31,Conversion!$A$2:$A$103,0),MATCH(BF31,Conversion!$A$2:$AH$2,0)),"0")</f>
        <v>0</v>
      </c>
      <c r="BI31" s="34"/>
      <c r="BJ31" s="35"/>
      <c r="BK31" s="36" t="str">
        <f>IFERROR(INDEX(Conversion!$A$2:$AH$103,MATCH(Pesée!BJ31,Conversion!$A$2:$A$103,0),MATCH(BI31,Conversion!$A$2:$AH$2,0)),"0")</f>
        <v>0</v>
      </c>
      <c r="BL31" s="34"/>
      <c r="BM31" s="35"/>
      <c r="BN31" s="36" t="str">
        <f>IFERROR(INDEX(Conversion!$A$2:$AH$103,MATCH(Pesée!BM31,Conversion!$A$2:$A$103,0),MATCH(BL31,Conversion!$A$2:$AH$2,0)),"0")</f>
        <v>0</v>
      </c>
      <c r="BO31" s="34"/>
      <c r="BP31" s="35"/>
      <c r="BQ31" s="36" t="str">
        <f>IFERROR(INDEX(Conversion!$A$2:$AH$103,MATCH(Pesée!BP31,Conversion!$A$2:$A$103,0),MATCH(BO31,Conversion!$A$2:$AH$2,0)),"0")</f>
        <v>0</v>
      </c>
      <c r="BR31" s="34"/>
      <c r="BS31" s="35"/>
      <c r="BT31" s="36" t="str">
        <f>IFERROR(INDEX(Conversion!$A$2:$AH$103,MATCH(Pesée!BS31,Conversion!$A$2:$A$103,0),MATCH(BR31,Conversion!$A$2:$AH$2,0)),"0")</f>
        <v>0</v>
      </c>
      <c r="BU31" s="34"/>
      <c r="BV31" s="36"/>
      <c r="BW31" s="34"/>
      <c r="BX31" s="36"/>
      <c r="BY31" s="34"/>
      <c r="BZ31" s="36"/>
      <c r="CA31" s="34"/>
      <c r="CB31" s="36"/>
      <c r="CC31" s="34"/>
      <c r="CD31" s="36"/>
      <c r="CE31" s="34"/>
      <c r="CF31" s="36"/>
      <c r="CG31" s="34"/>
      <c r="CH31" s="36"/>
      <c r="CI31" s="34"/>
      <c r="CJ31" s="36"/>
      <c r="CK31" s="34"/>
      <c r="CL31" s="36"/>
      <c r="CM31" s="34"/>
      <c r="CN31" s="36"/>
      <c r="CO31" s="34"/>
      <c r="CP31" s="36"/>
      <c r="CQ31" s="34"/>
      <c r="CR31" s="36"/>
      <c r="CS31" s="34"/>
      <c r="CT31" s="36"/>
      <c r="CU31" s="34"/>
      <c r="CV31" s="36"/>
      <c r="CW31" s="34"/>
      <c r="CX31" s="36"/>
      <c r="CY31" s="34"/>
      <c r="CZ31" s="36"/>
      <c r="DA31" s="34"/>
      <c r="DB31" s="36"/>
      <c r="DC31" s="34"/>
      <c r="DD31" s="36"/>
      <c r="DE31" s="34"/>
      <c r="DF31" s="36"/>
      <c r="DG31" s="34"/>
      <c r="DH31" s="36"/>
    </row>
    <row r="32" spans="1:112" s="37" customFormat="1" ht="16.8" x14ac:dyDescent="0.4">
      <c r="A32" s="30">
        <v>28</v>
      </c>
      <c r="B32" s="31"/>
      <c r="C32" s="32"/>
      <c r="D32" s="32"/>
      <c r="E32" s="32"/>
      <c r="F32" s="32"/>
      <c r="G32" s="33">
        <f t="shared" si="0"/>
        <v>0</v>
      </c>
      <c r="H32" s="33">
        <f t="shared" si="1"/>
        <v>0</v>
      </c>
      <c r="I32" s="33">
        <f t="shared" si="2"/>
        <v>0</v>
      </c>
      <c r="J32" s="33">
        <f t="shared" si="3"/>
        <v>0</v>
      </c>
      <c r="K32" s="33">
        <f t="shared" si="4"/>
        <v>0</v>
      </c>
      <c r="L32" s="33"/>
      <c r="M32" s="34"/>
      <c r="N32" s="35"/>
      <c r="O32" s="36" t="str">
        <f>IFERROR(INDEX(Conversion!$A$2:$AH$103,MATCH(Pesée!N32,Conversion!$A$2:$A$103,0),MATCH(M32,Conversion!$A$2:$AH$2,0)),"0")</f>
        <v>0</v>
      </c>
      <c r="P32" s="34"/>
      <c r="Q32" s="35"/>
      <c r="R32" s="36" t="str">
        <f>IFERROR(INDEX(Conversion!$A$2:$AH$103,MATCH(Pesée!Q32,Conversion!$A$2:$A$103,0),MATCH(P32,Conversion!$A$2:$AH$2,0)),"0")</f>
        <v>0</v>
      </c>
      <c r="S32" s="34"/>
      <c r="T32" s="35"/>
      <c r="U32" s="36" t="str">
        <f>IFERROR(INDEX(Conversion!$A$2:$AH$103,MATCH(Pesée!T32,Conversion!$A$2:$A$103,0),MATCH(S32,Conversion!$A$2:$AH$2,0)),"0")</f>
        <v>0</v>
      </c>
      <c r="V32" s="34"/>
      <c r="W32" s="35"/>
      <c r="X32" s="36" t="str">
        <f>IFERROR(INDEX(Conversion!$A$2:$AH$103,MATCH(Pesée!W32,Conversion!$A$2:$A$103,0),MATCH(V32,Conversion!$A$2:$AH$2,0)),"0")</f>
        <v>0</v>
      </c>
      <c r="Y32" s="34"/>
      <c r="Z32" s="35"/>
      <c r="AA32" s="36" t="str">
        <f>IFERROR(INDEX(Conversion!$A$2:$AH$103,MATCH(Pesée!Z32,Conversion!$A$2:$A$103,0),MATCH(Y32,Conversion!$A$2:$AH$2,0)),"0")</f>
        <v>0</v>
      </c>
      <c r="AB32" s="34"/>
      <c r="AC32" s="35"/>
      <c r="AD32" s="36" t="str">
        <f>IFERROR(INDEX(Conversion!$A$2:$AH$103,MATCH(Pesée!AC32,Conversion!$A$2:$A$103,0),MATCH(AB32,Conversion!$A$2:$AH$2,0)),"0")</f>
        <v>0</v>
      </c>
      <c r="AE32" s="34"/>
      <c r="AF32" s="35"/>
      <c r="AG32" s="36" t="str">
        <f>IFERROR(INDEX(Conversion!$A$2:$AH$103,MATCH(Pesée!AF32,Conversion!$A$2:$A$103,0),MATCH(AE32,Conversion!$A$2:$AH$2,0)),"0")</f>
        <v>0</v>
      </c>
      <c r="AH32" s="34"/>
      <c r="AI32" s="35"/>
      <c r="AJ32" s="36" t="str">
        <f>IFERROR(INDEX(Conversion!$A$2:$AH$103,MATCH(Pesée!AI32,Conversion!$A$2:$A$103,0),MATCH(AH32,Conversion!$A$2:$AH$2,0)),"0")</f>
        <v>0</v>
      </c>
      <c r="AK32" s="34"/>
      <c r="AL32" s="35"/>
      <c r="AM32" s="36" t="str">
        <f>IFERROR(INDEX(Conversion!$A$2:$AH$103,MATCH(Pesée!AL32,Conversion!$A$2:$A$103,0),MATCH(AK32,Conversion!$A$2:$AH$2,0)),"0")</f>
        <v>0</v>
      </c>
      <c r="AN32" s="34"/>
      <c r="AO32" s="35"/>
      <c r="AP32" s="36" t="str">
        <f>IFERROR(INDEX(Conversion!$A$2:$AH$103,MATCH(Pesée!AO32,Conversion!$A$2:$A$103,0),MATCH(AN32,Conversion!$A$2:$AH$2,0)),"0")</f>
        <v>0</v>
      </c>
      <c r="AQ32" s="34"/>
      <c r="AR32" s="35"/>
      <c r="AS32" s="36" t="str">
        <f>IFERROR(INDEX(Conversion!$A$2:$AH$103,MATCH(Pesée!AR32,Conversion!$A$2:$A$103,0),MATCH(AQ32,Conversion!$A$2:$AH$2,0)),"0")</f>
        <v>0</v>
      </c>
      <c r="AT32" s="34"/>
      <c r="AU32" s="35"/>
      <c r="AV32" s="36" t="str">
        <f>IFERROR(INDEX(Conversion!$A$2:$AH$103,MATCH(Pesée!AU32,Conversion!$A$2:$A$103,0),MATCH(AT32,Conversion!$A$2:$AH$2,0)),"0")</f>
        <v>0</v>
      </c>
      <c r="AW32" s="34"/>
      <c r="AX32" s="35"/>
      <c r="AY32" s="36" t="str">
        <f>IFERROR(INDEX(Conversion!$A$2:$AH$103,MATCH(Pesée!AX32,Conversion!$A$2:$A$103,0),MATCH(AW32,Conversion!$A$2:$AH$2,0)),"0")</f>
        <v>0</v>
      </c>
      <c r="AZ32" s="34"/>
      <c r="BA32" s="35"/>
      <c r="BB32" s="36" t="str">
        <f>IFERROR(INDEX(Conversion!$A$2:$AH$103,MATCH(Pesée!BA32,Conversion!$A$2:$A$103,0),MATCH(AZ32,Conversion!$A$2:$AH$2,0)),"0")</f>
        <v>0</v>
      </c>
      <c r="BC32" s="34"/>
      <c r="BD32" s="35"/>
      <c r="BE32" s="36" t="str">
        <f>IFERROR(INDEX(Conversion!$A$2:$AH$103,MATCH(Pesée!BD32,Conversion!$A$2:$A$103,0),MATCH(BC32,Conversion!$A$2:$AH$2,0)),"0")</f>
        <v>0</v>
      </c>
      <c r="BF32" s="34"/>
      <c r="BG32" s="35"/>
      <c r="BH32" s="36" t="str">
        <f>IFERROR(INDEX(Conversion!$A$2:$AH$103,MATCH(Pesée!BG32,Conversion!$A$2:$A$103,0),MATCH(BF32,Conversion!$A$2:$AH$2,0)),"0")</f>
        <v>0</v>
      </c>
      <c r="BI32" s="34"/>
      <c r="BJ32" s="35"/>
      <c r="BK32" s="36" t="str">
        <f>IFERROR(INDEX(Conversion!$A$2:$AH$103,MATCH(Pesée!BJ32,Conversion!$A$2:$A$103,0),MATCH(BI32,Conversion!$A$2:$AH$2,0)),"0")</f>
        <v>0</v>
      </c>
      <c r="BL32" s="34"/>
      <c r="BM32" s="35"/>
      <c r="BN32" s="36" t="str">
        <f>IFERROR(INDEX(Conversion!$A$2:$AH$103,MATCH(Pesée!BM32,Conversion!$A$2:$A$103,0),MATCH(BL32,Conversion!$A$2:$AH$2,0)),"0")</f>
        <v>0</v>
      </c>
      <c r="BO32" s="34"/>
      <c r="BP32" s="35"/>
      <c r="BQ32" s="36" t="str">
        <f>IFERROR(INDEX(Conversion!$A$2:$AH$103,MATCH(Pesée!BP32,Conversion!$A$2:$A$103,0),MATCH(BO32,Conversion!$A$2:$AH$2,0)),"0")</f>
        <v>0</v>
      </c>
      <c r="BR32" s="34"/>
      <c r="BS32" s="35"/>
      <c r="BT32" s="36" t="str">
        <f>IFERROR(INDEX(Conversion!$A$2:$AH$103,MATCH(Pesée!BS32,Conversion!$A$2:$A$103,0),MATCH(BR32,Conversion!$A$2:$AH$2,0)),"0")</f>
        <v>0</v>
      </c>
      <c r="BU32" s="34"/>
      <c r="BV32" s="36"/>
      <c r="BW32" s="34"/>
      <c r="BX32" s="36"/>
      <c r="BY32" s="34"/>
      <c r="BZ32" s="36"/>
      <c r="CA32" s="34"/>
      <c r="CB32" s="36"/>
      <c r="CC32" s="34"/>
      <c r="CD32" s="36"/>
      <c r="CE32" s="34"/>
      <c r="CF32" s="36"/>
      <c r="CG32" s="34"/>
      <c r="CH32" s="36"/>
      <c r="CI32" s="34"/>
      <c r="CJ32" s="36"/>
      <c r="CK32" s="34"/>
      <c r="CL32" s="36"/>
      <c r="CM32" s="34"/>
      <c r="CN32" s="36"/>
      <c r="CO32" s="34"/>
      <c r="CP32" s="36"/>
      <c r="CQ32" s="34"/>
      <c r="CR32" s="36"/>
      <c r="CS32" s="34"/>
      <c r="CT32" s="36"/>
      <c r="CU32" s="34"/>
      <c r="CV32" s="36"/>
      <c r="CW32" s="34"/>
      <c r="CX32" s="36"/>
      <c r="CY32" s="34"/>
      <c r="CZ32" s="36"/>
      <c r="DA32" s="34"/>
      <c r="DB32" s="36"/>
      <c r="DC32" s="34"/>
      <c r="DD32" s="36"/>
      <c r="DE32" s="34"/>
      <c r="DF32" s="36"/>
      <c r="DG32" s="34"/>
      <c r="DH32" s="36"/>
    </row>
    <row r="33" spans="1:112" s="37" customFormat="1" ht="16.8" x14ac:dyDescent="0.4">
      <c r="A33" s="30">
        <v>29</v>
      </c>
      <c r="B33" s="31"/>
      <c r="C33" s="32"/>
      <c r="D33" s="32"/>
      <c r="E33" s="32"/>
      <c r="F33" s="32"/>
      <c r="G33" s="33">
        <f t="shared" si="0"/>
        <v>0</v>
      </c>
      <c r="H33" s="33">
        <f t="shared" si="1"/>
        <v>0</v>
      </c>
      <c r="I33" s="33">
        <f t="shared" si="2"/>
        <v>0</v>
      </c>
      <c r="J33" s="33">
        <f t="shared" si="3"/>
        <v>0</v>
      </c>
      <c r="K33" s="33">
        <f t="shared" si="4"/>
        <v>0</v>
      </c>
      <c r="L33" s="33"/>
      <c r="M33" s="34"/>
      <c r="N33" s="35"/>
      <c r="O33" s="36" t="str">
        <f>IFERROR(INDEX(Conversion!$A$2:$AH$103,MATCH(Pesée!N33,Conversion!$A$2:$A$103,0),MATCH(M33,Conversion!$A$2:$AH$2,0)),"0")</f>
        <v>0</v>
      </c>
      <c r="P33" s="34"/>
      <c r="Q33" s="35"/>
      <c r="R33" s="36" t="str">
        <f>IFERROR(INDEX(Conversion!$A$2:$AH$103,MATCH(Pesée!Q33,Conversion!$A$2:$A$103,0),MATCH(P33,Conversion!$A$2:$AH$2,0)),"0")</f>
        <v>0</v>
      </c>
      <c r="S33" s="34"/>
      <c r="T33" s="35"/>
      <c r="U33" s="36" t="str">
        <f>IFERROR(INDEX(Conversion!$A$2:$AH$103,MATCH(Pesée!T33,Conversion!$A$2:$A$103,0),MATCH(S33,Conversion!$A$2:$AH$2,0)),"0")</f>
        <v>0</v>
      </c>
      <c r="V33" s="34"/>
      <c r="W33" s="35"/>
      <c r="X33" s="36" t="str">
        <f>IFERROR(INDEX(Conversion!$A$2:$AH$103,MATCH(Pesée!W33,Conversion!$A$2:$A$103,0),MATCH(V33,Conversion!$A$2:$AH$2,0)),"0")</f>
        <v>0</v>
      </c>
      <c r="Y33" s="34"/>
      <c r="Z33" s="35"/>
      <c r="AA33" s="36" t="str">
        <f>IFERROR(INDEX(Conversion!$A$2:$AH$103,MATCH(Pesée!Z33,Conversion!$A$2:$A$103,0),MATCH(Y33,Conversion!$A$2:$AH$2,0)),"0")</f>
        <v>0</v>
      </c>
      <c r="AB33" s="34"/>
      <c r="AC33" s="35"/>
      <c r="AD33" s="36" t="str">
        <f>IFERROR(INDEX(Conversion!$A$2:$AH$103,MATCH(Pesée!AC33,Conversion!$A$2:$A$103,0),MATCH(AB33,Conversion!$A$2:$AH$2,0)),"0")</f>
        <v>0</v>
      </c>
      <c r="AE33" s="34"/>
      <c r="AF33" s="35"/>
      <c r="AG33" s="36" t="str">
        <f>IFERROR(INDEX(Conversion!$A$2:$AH$103,MATCH(Pesée!AF33,Conversion!$A$2:$A$103,0),MATCH(AE33,Conversion!$A$2:$AH$2,0)),"0")</f>
        <v>0</v>
      </c>
      <c r="AH33" s="34"/>
      <c r="AI33" s="35"/>
      <c r="AJ33" s="36" t="str">
        <f>IFERROR(INDEX(Conversion!$A$2:$AH$103,MATCH(Pesée!AI33,Conversion!$A$2:$A$103,0),MATCH(AH33,Conversion!$A$2:$AH$2,0)),"0")</f>
        <v>0</v>
      </c>
      <c r="AK33" s="34"/>
      <c r="AL33" s="35"/>
      <c r="AM33" s="36" t="str">
        <f>IFERROR(INDEX(Conversion!$A$2:$AH$103,MATCH(Pesée!AL33,Conversion!$A$2:$A$103,0),MATCH(AK33,Conversion!$A$2:$AH$2,0)),"0")</f>
        <v>0</v>
      </c>
      <c r="AN33" s="34"/>
      <c r="AO33" s="35"/>
      <c r="AP33" s="36" t="str">
        <f>IFERROR(INDEX(Conversion!$A$2:$AH$103,MATCH(Pesée!AO33,Conversion!$A$2:$A$103,0),MATCH(AN33,Conversion!$A$2:$AH$2,0)),"0")</f>
        <v>0</v>
      </c>
      <c r="AQ33" s="34"/>
      <c r="AR33" s="35"/>
      <c r="AS33" s="36" t="str">
        <f>IFERROR(INDEX(Conversion!$A$2:$AH$103,MATCH(Pesée!AR33,Conversion!$A$2:$A$103,0),MATCH(AQ33,Conversion!$A$2:$AH$2,0)),"0")</f>
        <v>0</v>
      </c>
      <c r="AT33" s="34"/>
      <c r="AU33" s="35"/>
      <c r="AV33" s="36" t="str">
        <f>IFERROR(INDEX(Conversion!$A$2:$AH$103,MATCH(Pesée!AU33,Conversion!$A$2:$A$103,0),MATCH(AT33,Conversion!$A$2:$AH$2,0)),"0")</f>
        <v>0</v>
      </c>
      <c r="AW33" s="34"/>
      <c r="AX33" s="35"/>
      <c r="AY33" s="36" t="str">
        <f>IFERROR(INDEX(Conversion!$A$2:$AH$103,MATCH(Pesée!AX33,Conversion!$A$2:$A$103,0),MATCH(AW33,Conversion!$A$2:$AH$2,0)),"0")</f>
        <v>0</v>
      </c>
      <c r="AZ33" s="34"/>
      <c r="BA33" s="35"/>
      <c r="BB33" s="36" t="str">
        <f>IFERROR(INDEX(Conversion!$A$2:$AH$103,MATCH(Pesée!BA33,Conversion!$A$2:$A$103,0),MATCH(AZ33,Conversion!$A$2:$AH$2,0)),"0")</f>
        <v>0</v>
      </c>
      <c r="BC33" s="34"/>
      <c r="BD33" s="35"/>
      <c r="BE33" s="36" t="str">
        <f>IFERROR(INDEX(Conversion!$A$2:$AH$103,MATCH(Pesée!BD33,Conversion!$A$2:$A$103,0),MATCH(BC33,Conversion!$A$2:$AH$2,0)),"0")</f>
        <v>0</v>
      </c>
      <c r="BF33" s="34"/>
      <c r="BG33" s="35"/>
      <c r="BH33" s="36" t="str">
        <f>IFERROR(INDEX(Conversion!$A$2:$AH$103,MATCH(Pesée!BG33,Conversion!$A$2:$A$103,0),MATCH(BF33,Conversion!$A$2:$AH$2,0)),"0")</f>
        <v>0</v>
      </c>
      <c r="BI33" s="34"/>
      <c r="BJ33" s="35"/>
      <c r="BK33" s="36" t="str">
        <f>IFERROR(INDEX(Conversion!$A$2:$AH$103,MATCH(Pesée!BJ33,Conversion!$A$2:$A$103,0),MATCH(BI33,Conversion!$A$2:$AH$2,0)),"0")</f>
        <v>0</v>
      </c>
      <c r="BL33" s="34"/>
      <c r="BM33" s="35"/>
      <c r="BN33" s="36" t="str">
        <f>IFERROR(INDEX(Conversion!$A$2:$AH$103,MATCH(Pesée!BM33,Conversion!$A$2:$A$103,0),MATCH(BL33,Conversion!$A$2:$AH$2,0)),"0")</f>
        <v>0</v>
      </c>
      <c r="BO33" s="34"/>
      <c r="BP33" s="35"/>
      <c r="BQ33" s="36" t="str">
        <f>IFERROR(INDEX(Conversion!$A$2:$AH$103,MATCH(Pesée!BP33,Conversion!$A$2:$A$103,0),MATCH(BO33,Conversion!$A$2:$AH$2,0)),"0")</f>
        <v>0</v>
      </c>
      <c r="BR33" s="34"/>
      <c r="BS33" s="35"/>
      <c r="BT33" s="36" t="str">
        <f>IFERROR(INDEX(Conversion!$A$2:$AH$103,MATCH(Pesée!BS33,Conversion!$A$2:$A$103,0),MATCH(BR33,Conversion!$A$2:$AH$2,0)),"0")</f>
        <v>0</v>
      </c>
      <c r="BU33" s="34"/>
      <c r="BV33" s="36"/>
      <c r="BW33" s="34"/>
      <c r="BX33" s="36"/>
      <c r="BY33" s="34"/>
      <c r="BZ33" s="36"/>
      <c r="CA33" s="34"/>
      <c r="CB33" s="36"/>
      <c r="CC33" s="34"/>
      <c r="CD33" s="36"/>
      <c r="CE33" s="34"/>
      <c r="CF33" s="36"/>
      <c r="CG33" s="34"/>
      <c r="CH33" s="36"/>
      <c r="CI33" s="34"/>
      <c r="CJ33" s="36"/>
      <c r="CK33" s="34"/>
      <c r="CL33" s="36"/>
      <c r="CM33" s="34"/>
      <c r="CN33" s="36"/>
      <c r="CO33" s="34"/>
      <c r="CP33" s="36"/>
      <c r="CQ33" s="34"/>
      <c r="CR33" s="36"/>
      <c r="CS33" s="34"/>
      <c r="CT33" s="36"/>
      <c r="CU33" s="34"/>
      <c r="CV33" s="36"/>
      <c r="CW33" s="34"/>
      <c r="CX33" s="36"/>
      <c r="CY33" s="34"/>
      <c r="CZ33" s="36"/>
      <c r="DA33" s="34"/>
      <c r="DB33" s="36"/>
      <c r="DC33" s="34"/>
      <c r="DD33" s="36"/>
      <c r="DE33" s="34"/>
      <c r="DF33" s="36"/>
      <c r="DG33" s="34"/>
      <c r="DH33" s="36"/>
    </row>
    <row r="34" spans="1:112" s="37" customFormat="1" ht="16.8" x14ac:dyDescent="0.4">
      <c r="A34" s="30">
        <v>30</v>
      </c>
      <c r="B34" s="31"/>
      <c r="C34" s="32"/>
      <c r="D34" s="32"/>
      <c r="E34" s="32"/>
      <c r="F34" s="32"/>
      <c r="G34" s="33">
        <f t="shared" si="0"/>
        <v>0</v>
      </c>
      <c r="H34" s="33">
        <f t="shared" si="1"/>
        <v>0</v>
      </c>
      <c r="I34" s="33">
        <f t="shared" si="2"/>
        <v>0</v>
      </c>
      <c r="J34" s="33">
        <f t="shared" si="3"/>
        <v>0</v>
      </c>
      <c r="K34" s="33">
        <f t="shared" si="4"/>
        <v>0</v>
      </c>
      <c r="L34" s="33"/>
      <c r="M34" s="34"/>
      <c r="N34" s="35"/>
      <c r="O34" s="36" t="str">
        <f>IFERROR(INDEX(Conversion!$A$2:$AH$103,MATCH(Pesée!N34,Conversion!$A$2:$A$103,0),MATCH(M34,Conversion!$A$2:$AH$2,0)),"0")</f>
        <v>0</v>
      </c>
      <c r="P34" s="34"/>
      <c r="Q34" s="35"/>
      <c r="R34" s="36" t="str">
        <f>IFERROR(INDEX(Conversion!$A$2:$AH$103,MATCH(Pesée!Q34,Conversion!$A$2:$A$103,0),MATCH(P34,Conversion!$A$2:$AH$2,0)),"0")</f>
        <v>0</v>
      </c>
      <c r="S34" s="34"/>
      <c r="T34" s="35"/>
      <c r="U34" s="36" t="str">
        <f>IFERROR(INDEX(Conversion!$A$2:$AH$103,MATCH(Pesée!T34,Conversion!$A$2:$A$103,0),MATCH(S34,Conversion!$A$2:$AH$2,0)),"0")</f>
        <v>0</v>
      </c>
      <c r="V34" s="34"/>
      <c r="W34" s="35"/>
      <c r="X34" s="36" t="str">
        <f>IFERROR(INDEX(Conversion!$A$2:$AH$103,MATCH(Pesée!W34,Conversion!$A$2:$A$103,0),MATCH(V34,Conversion!$A$2:$AH$2,0)),"0")</f>
        <v>0</v>
      </c>
      <c r="Y34" s="34"/>
      <c r="Z34" s="35"/>
      <c r="AA34" s="36" t="str">
        <f>IFERROR(INDEX(Conversion!$A$2:$AH$103,MATCH(Pesée!Z34,Conversion!$A$2:$A$103,0),MATCH(Y34,Conversion!$A$2:$AH$2,0)),"0")</f>
        <v>0</v>
      </c>
      <c r="AB34" s="34"/>
      <c r="AC34" s="35"/>
      <c r="AD34" s="36" t="str">
        <f>IFERROR(INDEX(Conversion!$A$2:$AH$103,MATCH(Pesée!AC34,Conversion!$A$2:$A$103,0),MATCH(AB34,Conversion!$A$2:$AH$2,0)),"0")</f>
        <v>0</v>
      </c>
      <c r="AE34" s="34"/>
      <c r="AF34" s="35"/>
      <c r="AG34" s="36" t="str">
        <f>IFERROR(INDEX(Conversion!$A$2:$AH$103,MATCH(Pesée!AF34,Conversion!$A$2:$A$103,0),MATCH(AE34,Conversion!$A$2:$AH$2,0)),"0")</f>
        <v>0</v>
      </c>
      <c r="AH34" s="34"/>
      <c r="AI34" s="35"/>
      <c r="AJ34" s="36" t="str">
        <f>IFERROR(INDEX(Conversion!$A$2:$AH$103,MATCH(Pesée!AI34,Conversion!$A$2:$A$103,0),MATCH(AH34,Conversion!$A$2:$AH$2,0)),"0")</f>
        <v>0</v>
      </c>
      <c r="AK34" s="34"/>
      <c r="AL34" s="35"/>
      <c r="AM34" s="36" t="str">
        <f>IFERROR(INDEX(Conversion!$A$2:$AH$103,MATCH(Pesée!AL34,Conversion!$A$2:$A$103,0),MATCH(AK34,Conversion!$A$2:$AH$2,0)),"0")</f>
        <v>0</v>
      </c>
      <c r="AN34" s="34"/>
      <c r="AO34" s="35"/>
      <c r="AP34" s="36" t="str">
        <f>IFERROR(INDEX(Conversion!$A$2:$AH$103,MATCH(Pesée!AO34,Conversion!$A$2:$A$103,0),MATCH(AN34,Conversion!$A$2:$AH$2,0)),"0")</f>
        <v>0</v>
      </c>
      <c r="AQ34" s="34"/>
      <c r="AR34" s="35"/>
      <c r="AS34" s="36" t="str">
        <f>IFERROR(INDEX(Conversion!$A$2:$AH$103,MATCH(Pesée!AR34,Conversion!$A$2:$A$103,0),MATCH(AQ34,Conversion!$A$2:$AH$2,0)),"0")</f>
        <v>0</v>
      </c>
      <c r="AT34" s="34"/>
      <c r="AU34" s="35"/>
      <c r="AV34" s="36" t="str">
        <f>IFERROR(INDEX(Conversion!$A$2:$AH$103,MATCH(Pesée!AU34,Conversion!$A$2:$A$103,0),MATCH(AT34,Conversion!$A$2:$AH$2,0)),"0")</f>
        <v>0</v>
      </c>
      <c r="AW34" s="34"/>
      <c r="AX34" s="35"/>
      <c r="AY34" s="36" t="str">
        <f>IFERROR(INDEX(Conversion!$A$2:$AH$103,MATCH(Pesée!AX34,Conversion!$A$2:$A$103,0),MATCH(AW34,Conversion!$A$2:$AH$2,0)),"0")</f>
        <v>0</v>
      </c>
      <c r="AZ34" s="34"/>
      <c r="BA34" s="35"/>
      <c r="BB34" s="36" t="str">
        <f>IFERROR(INDEX(Conversion!$A$2:$AH$103,MATCH(Pesée!BA34,Conversion!$A$2:$A$103,0),MATCH(AZ34,Conversion!$A$2:$AH$2,0)),"0")</f>
        <v>0</v>
      </c>
      <c r="BC34" s="34"/>
      <c r="BD34" s="35"/>
      <c r="BE34" s="36" t="str">
        <f>IFERROR(INDEX(Conversion!$A$2:$AH$103,MATCH(Pesée!BD34,Conversion!$A$2:$A$103,0),MATCH(BC34,Conversion!$A$2:$AH$2,0)),"0")</f>
        <v>0</v>
      </c>
      <c r="BF34" s="34"/>
      <c r="BG34" s="35"/>
      <c r="BH34" s="36" t="str">
        <f>IFERROR(INDEX(Conversion!$A$2:$AH$103,MATCH(Pesée!BG34,Conversion!$A$2:$A$103,0),MATCH(BF34,Conversion!$A$2:$AH$2,0)),"0")</f>
        <v>0</v>
      </c>
      <c r="BI34" s="34"/>
      <c r="BJ34" s="35"/>
      <c r="BK34" s="36" t="str">
        <f>IFERROR(INDEX(Conversion!$A$2:$AH$103,MATCH(Pesée!BJ34,Conversion!$A$2:$A$103,0),MATCH(BI34,Conversion!$A$2:$AH$2,0)),"0")</f>
        <v>0</v>
      </c>
      <c r="BL34" s="34"/>
      <c r="BM34" s="35"/>
      <c r="BN34" s="36" t="str">
        <f>IFERROR(INDEX(Conversion!$A$2:$AH$103,MATCH(Pesée!BM34,Conversion!$A$2:$A$103,0),MATCH(BL34,Conversion!$A$2:$AH$2,0)),"0")</f>
        <v>0</v>
      </c>
      <c r="BO34" s="34"/>
      <c r="BP34" s="35"/>
      <c r="BQ34" s="36" t="str">
        <f>IFERROR(INDEX(Conversion!$A$2:$AH$103,MATCH(Pesée!BP34,Conversion!$A$2:$A$103,0),MATCH(BO34,Conversion!$A$2:$AH$2,0)),"0")</f>
        <v>0</v>
      </c>
      <c r="BR34" s="34"/>
      <c r="BS34" s="35"/>
      <c r="BT34" s="36" t="str">
        <f>IFERROR(INDEX(Conversion!$A$2:$AH$103,MATCH(Pesée!BS34,Conversion!$A$2:$A$103,0),MATCH(BR34,Conversion!$A$2:$AH$2,0)),"0")</f>
        <v>0</v>
      </c>
      <c r="BU34" s="34"/>
      <c r="BV34" s="36"/>
      <c r="BW34" s="34"/>
      <c r="BX34" s="36"/>
      <c r="BY34" s="34"/>
      <c r="BZ34" s="36"/>
      <c r="CA34" s="34"/>
      <c r="CB34" s="36"/>
      <c r="CC34" s="34"/>
      <c r="CD34" s="36"/>
      <c r="CE34" s="34"/>
      <c r="CF34" s="36"/>
      <c r="CG34" s="34"/>
      <c r="CH34" s="36"/>
      <c r="CI34" s="34"/>
      <c r="CJ34" s="36"/>
      <c r="CK34" s="34"/>
      <c r="CL34" s="36"/>
      <c r="CM34" s="34"/>
      <c r="CN34" s="36"/>
      <c r="CO34" s="34"/>
      <c r="CP34" s="36"/>
      <c r="CQ34" s="34"/>
      <c r="CR34" s="36"/>
      <c r="CS34" s="34"/>
      <c r="CT34" s="36"/>
      <c r="CU34" s="34"/>
      <c r="CV34" s="36"/>
      <c r="CW34" s="34"/>
      <c r="CX34" s="36"/>
      <c r="CY34" s="34"/>
      <c r="CZ34" s="36"/>
      <c r="DA34" s="34"/>
      <c r="DB34" s="36"/>
      <c r="DC34" s="34"/>
      <c r="DD34" s="36"/>
      <c r="DE34" s="34"/>
      <c r="DF34" s="36"/>
      <c r="DG34" s="34"/>
      <c r="DH34" s="36"/>
    </row>
    <row r="35" spans="1:112" s="37" customFormat="1" ht="16.8" x14ac:dyDescent="0.4">
      <c r="A35" s="30">
        <v>31</v>
      </c>
      <c r="B35" s="31"/>
      <c r="C35" s="32"/>
      <c r="D35" s="32"/>
      <c r="E35" s="32"/>
      <c r="F35" s="32"/>
      <c r="G35" s="33">
        <f t="shared" si="0"/>
        <v>0</v>
      </c>
      <c r="H35" s="33">
        <f t="shared" si="1"/>
        <v>0</v>
      </c>
      <c r="I35" s="33">
        <f t="shared" si="2"/>
        <v>0</v>
      </c>
      <c r="J35" s="33">
        <f t="shared" si="3"/>
        <v>0</v>
      </c>
      <c r="K35" s="33">
        <f t="shared" si="4"/>
        <v>0</v>
      </c>
      <c r="L35" s="33"/>
      <c r="M35" s="34"/>
      <c r="N35" s="35"/>
      <c r="O35" s="36" t="str">
        <f>IFERROR(INDEX(Conversion!$A$2:$AH$103,MATCH(Pesée!N35,Conversion!$A$2:$A$103,0),MATCH(M35,Conversion!$A$2:$AH$2,0)),"0")</f>
        <v>0</v>
      </c>
      <c r="P35" s="34"/>
      <c r="Q35" s="35"/>
      <c r="R35" s="36" t="str">
        <f>IFERROR(INDEX(Conversion!$A$2:$AH$103,MATCH(Pesée!Q35,Conversion!$A$2:$A$103,0),MATCH(P35,Conversion!$A$2:$AH$2,0)),"0")</f>
        <v>0</v>
      </c>
      <c r="S35" s="34"/>
      <c r="T35" s="35"/>
      <c r="U35" s="36" t="str">
        <f>IFERROR(INDEX(Conversion!$A$2:$AH$103,MATCH(Pesée!T35,Conversion!$A$2:$A$103,0),MATCH(S35,Conversion!$A$2:$AH$2,0)),"0")</f>
        <v>0</v>
      </c>
      <c r="V35" s="34"/>
      <c r="W35" s="35"/>
      <c r="X35" s="36" t="str">
        <f>IFERROR(INDEX(Conversion!$A$2:$AH$103,MATCH(Pesée!W35,Conversion!$A$2:$A$103,0),MATCH(V35,Conversion!$A$2:$AH$2,0)),"0")</f>
        <v>0</v>
      </c>
      <c r="Y35" s="34"/>
      <c r="Z35" s="35"/>
      <c r="AA35" s="36" t="str">
        <f>IFERROR(INDEX(Conversion!$A$2:$AH$103,MATCH(Pesée!Z35,Conversion!$A$2:$A$103,0),MATCH(Y35,Conversion!$A$2:$AH$2,0)),"0")</f>
        <v>0</v>
      </c>
      <c r="AB35" s="34"/>
      <c r="AC35" s="35"/>
      <c r="AD35" s="36" t="str">
        <f>IFERROR(INDEX(Conversion!$A$2:$AH$103,MATCH(Pesée!AC35,Conversion!$A$2:$A$103,0),MATCH(AB35,Conversion!$A$2:$AH$2,0)),"0")</f>
        <v>0</v>
      </c>
      <c r="AE35" s="34"/>
      <c r="AF35" s="35"/>
      <c r="AG35" s="36" t="str">
        <f>IFERROR(INDEX(Conversion!$A$2:$AH$103,MATCH(Pesée!AF35,Conversion!$A$2:$A$103,0),MATCH(AE35,Conversion!$A$2:$AH$2,0)),"0")</f>
        <v>0</v>
      </c>
      <c r="AH35" s="34"/>
      <c r="AI35" s="35"/>
      <c r="AJ35" s="36" t="str">
        <f>IFERROR(INDEX(Conversion!$A$2:$AH$103,MATCH(Pesée!AI35,Conversion!$A$2:$A$103,0),MATCH(AH35,Conversion!$A$2:$AH$2,0)),"0")</f>
        <v>0</v>
      </c>
      <c r="AK35" s="34"/>
      <c r="AL35" s="35"/>
      <c r="AM35" s="36" t="str">
        <f>IFERROR(INDEX(Conversion!$A$2:$AH$103,MATCH(Pesée!AL35,Conversion!$A$2:$A$103,0),MATCH(AK35,Conversion!$A$2:$AH$2,0)),"0")</f>
        <v>0</v>
      </c>
      <c r="AN35" s="34"/>
      <c r="AO35" s="35"/>
      <c r="AP35" s="36" t="str">
        <f>IFERROR(INDEX(Conversion!$A$2:$AH$103,MATCH(Pesée!AO35,Conversion!$A$2:$A$103,0),MATCH(AN35,Conversion!$A$2:$AH$2,0)),"0")</f>
        <v>0</v>
      </c>
      <c r="AQ35" s="34"/>
      <c r="AR35" s="35"/>
      <c r="AS35" s="36" t="str">
        <f>IFERROR(INDEX(Conversion!$A$2:$AH$103,MATCH(Pesée!AR35,Conversion!$A$2:$A$103,0),MATCH(AQ35,Conversion!$A$2:$AH$2,0)),"0")</f>
        <v>0</v>
      </c>
      <c r="AT35" s="34"/>
      <c r="AU35" s="35"/>
      <c r="AV35" s="36" t="str">
        <f>IFERROR(INDEX(Conversion!$A$2:$AH$103,MATCH(Pesée!AU35,Conversion!$A$2:$A$103,0),MATCH(AT35,Conversion!$A$2:$AH$2,0)),"0")</f>
        <v>0</v>
      </c>
      <c r="AW35" s="34"/>
      <c r="AX35" s="35"/>
      <c r="AY35" s="36" t="str">
        <f>IFERROR(INDEX(Conversion!$A$2:$AH$103,MATCH(Pesée!AX35,Conversion!$A$2:$A$103,0),MATCH(AW35,Conversion!$A$2:$AH$2,0)),"0")</f>
        <v>0</v>
      </c>
      <c r="AZ35" s="34"/>
      <c r="BA35" s="35"/>
      <c r="BB35" s="36" t="str">
        <f>IFERROR(INDEX(Conversion!$A$2:$AH$103,MATCH(Pesée!BA35,Conversion!$A$2:$A$103,0),MATCH(AZ35,Conversion!$A$2:$AH$2,0)),"0")</f>
        <v>0</v>
      </c>
      <c r="BC35" s="34"/>
      <c r="BD35" s="35"/>
      <c r="BE35" s="36" t="str">
        <f>IFERROR(INDEX(Conversion!$A$2:$AH$103,MATCH(Pesée!BD35,Conversion!$A$2:$A$103,0),MATCH(BC35,Conversion!$A$2:$AH$2,0)),"0")</f>
        <v>0</v>
      </c>
      <c r="BF35" s="34"/>
      <c r="BG35" s="35"/>
      <c r="BH35" s="36" t="str">
        <f>IFERROR(INDEX(Conversion!$A$2:$AH$103,MATCH(Pesée!BG35,Conversion!$A$2:$A$103,0),MATCH(BF35,Conversion!$A$2:$AH$2,0)),"0")</f>
        <v>0</v>
      </c>
      <c r="BI35" s="34"/>
      <c r="BJ35" s="35"/>
      <c r="BK35" s="36" t="str">
        <f>IFERROR(INDEX(Conversion!$A$2:$AH$103,MATCH(Pesée!BJ35,Conversion!$A$2:$A$103,0),MATCH(BI35,Conversion!$A$2:$AH$2,0)),"0")</f>
        <v>0</v>
      </c>
      <c r="BL35" s="34"/>
      <c r="BM35" s="35"/>
      <c r="BN35" s="36" t="str">
        <f>IFERROR(INDEX(Conversion!$A$2:$AH$103,MATCH(Pesée!BM35,Conversion!$A$2:$A$103,0),MATCH(BL35,Conversion!$A$2:$AH$2,0)),"0")</f>
        <v>0</v>
      </c>
      <c r="BO35" s="34"/>
      <c r="BP35" s="35"/>
      <c r="BQ35" s="36" t="str">
        <f>IFERROR(INDEX(Conversion!$A$2:$AH$103,MATCH(Pesée!BP35,Conversion!$A$2:$A$103,0),MATCH(BO35,Conversion!$A$2:$AH$2,0)),"0")</f>
        <v>0</v>
      </c>
      <c r="BR35" s="34"/>
      <c r="BS35" s="35"/>
      <c r="BT35" s="36" t="str">
        <f>IFERROR(INDEX(Conversion!$A$2:$AH$103,MATCH(Pesée!BS35,Conversion!$A$2:$A$103,0),MATCH(BR35,Conversion!$A$2:$AH$2,0)),"0")</f>
        <v>0</v>
      </c>
      <c r="BU35" s="34"/>
      <c r="BV35" s="36"/>
      <c r="BW35" s="34"/>
      <c r="BX35" s="36"/>
      <c r="BY35" s="34"/>
      <c r="BZ35" s="36"/>
      <c r="CA35" s="34"/>
      <c r="CB35" s="36"/>
      <c r="CC35" s="34"/>
      <c r="CD35" s="36"/>
      <c r="CE35" s="34"/>
      <c r="CF35" s="36"/>
      <c r="CG35" s="34"/>
      <c r="CH35" s="36"/>
      <c r="CI35" s="34"/>
      <c r="CJ35" s="36"/>
      <c r="CK35" s="34"/>
      <c r="CL35" s="36"/>
      <c r="CM35" s="34"/>
      <c r="CN35" s="36"/>
      <c r="CO35" s="34"/>
      <c r="CP35" s="36"/>
      <c r="CQ35" s="34"/>
      <c r="CR35" s="36"/>
      <c r="CS35" s="34"/>
      <c r="CT35" s="36"/>
      <c r="CU35" s="34"/>
      <c r="CV35" s="36"/>
      <c r="CW35" s="34"/>
      <c r="CX35" s="36"/>
      <c r="CY35" s="34"/>
      <c r="CZ35" s="36"/>
      <c r="DA35" s="34"/>
      <c r="DB35" s="36"/>
      <c r="DC35" s="34"/>
      <c r="DD35" s="36"/>
      <c r="DE35" s="34"/>
      <c r="DF35" s="36"/>
      <c r="DG35" s="34"/>
      <c r="DH35" s="36"/>
    </row>
    <row r="36" spans="1:112" s="37" customFormat="1" ht="16.8" x14ac:dyDescent="0.4">
      <c r="A36" s="30">
        <v>32</v>
      </c>
      <c r="B36" s="31"/>
      <c r="C36" s="32"/>
      <c r="D36" s="32"/>
      <c r="E36" s="32"/>
      <c r="F36" s="32"/>
      <c r="G36" s="33">
        <f t="shared" si="0"/>
        <v>0</v>
      </c>
      <c r="H36" s="33">
        <f t="shared" si="1"/>
        <v>0</v>
      </c>
      <c r="I36" s="33">
        <f t="shared" si="2"/>
        <v>0</v>
      </c>
      <c r="J36" s="33">
        <f t="shared" si="3"/>
        <v>0</v>
      </c>
      <c r="K36" s="33">
        <f t="shared" si="4"/>
        <v>0</v>
      </c>
      <c r="L36" s="33"/>
      <c r="M36" s="34"/>
      <c r="N36" s="35"/>
      <c r="O36" s="36" t="str">
        <f>IFERROR(INDEX(Conversion!$A$2:$AH$103,MATCH(Pesée!N36,Conversion!$A$2:$A$103,0),MATCH(M36,Conversion!$A$2:$AH$2,0)),"0")</f>
        <v>0</v>
      </c>
      <c r="P36" s="34"/>
      <c r="Q36" s="35"/>
      <c r="R36" s="36" t="str">
        <f>IFERROR(INDEX(Conversion!$A$2:$AH$103,MATCH(Pesée!Q36,Conversion!$A$2:$A$103,0),MATCH(P36,Conversion!$A$2:$AH$2,0)),"0")</f>
        <v>0</v>
      </c>
      <c r="S36" s="34"/>
      <c r="T36" s="35"/>
      <c r="U36" s="36" t="str">
        <f>IFERROR(INDEX(Conversion!$A$2:$AH$103,MATCH(Pesée!T36,Conversion!$A$2:$A$103,0),MATCH(S36,Conversion!$A$2:$AH$2,0)),"0")</f>
        <v>0</v>
      </c>
      <c r="V36" s="34"/>
      <c r="W36" s="35"/>
      <c r="X36" s="36" t="str">
        <f>IFERROR(INDEX(Conversion!$A$2:$AH$103,MATCH(Pesée!W36,Conversion!$A$2:$A$103,0),MATCH(V36,Conversion!$A$2:$AH$2,0)),"0")</f>
        <v>0</v>
      </c>
      <c r="Y36" s="34"/>
      <c r="Z36" s="35"/>
      <c r="AA36" s="36" t="str">
        <f>IFERROR(INDEX(Conversion!$A$2:$AH$103,MATCH(Pesée!Z36,Conversion!$A$2:$A$103,0),MATCH(Y36,Conversion!$A$2:$AH$2,0)),"0")</f>
        <v>0</v>
      </c>
      <c r="AB36" s="34"/>
      <c r="AC36" s="35"/>
      <c r="AD36" s="36" t="str">
        <f>IFERROR(INDEX(Conversion!$A$2:$AH$103,MATCH(Pesée!AC36,Conversion!$A$2:$A$103,0),MATCH(AB36,Conversion!$A$2:$AH$2,0)),"0")</f>
        <v>0</v>
      </c>
      <c r="AE36" s="34"/>
      <c r="AF36" s="35"/>
      <c r="AG36" s="36" t="str">
        <f>IFERROR(INDEX(Conversion!$A$2:$AH$103,MATCH(Pesée!AF36,Conversion!$A$2:$A$103,0),MATCH(AE36,Conversion!$A$2:$AH$2,0)),"0")</f>
        <v>0</v>
      </c>
      <c r="AH36" s="34"/>
      <c r="AI36" s="35"/>
      <c r="AJ36" s="36" t="str">
        <f>IFERROR(INDEX(Conversion!$A$2:$AH$103,MATCH(Pesée!AI36,Conversion!$A$2:$A$103,0),MATCH(AH36,Conversion!$A$2:$AH$2,0)),"0")</f>
        <v>0</v>
      </c>
      <c r="AK36" s="34"/>
      <c r="AL36" s="35"/>
      <c r="AM36" s="36" t="str">
        <f>IFERROR(INDEX(Conversion!$A$2:$AH$103,MATCH(Pesée!AL36,Conversion!$A$2:$A$103,0),MATCH(AK36,Conversion!$A$2:$AH$2,0)),"0")</f>
        <v>0</v>
      </c>
      <c r="AN36" s="34"/>
      <c r="AO36" s="35"/>
      <c r="AP36" s="36" t="str">
        <f>IFERROR(INDEX(Conversion!$A$2:$AH$103,MATCH(Pesée!AO36,Conversion!$A$2:$A$103,0),MATCH(AN36,Conversion!$A$2:$AH$2,0)),"0")</f>
        <v>0</v>
      </c>
      <c r="AQ36" s="34"/>
      <c r="AR36" s="35"/>
      <c r="AS36" s="36" t="str">
        <f>IFERROR(INDEX(Conversion!$A$2:$AH$103,MATCH(Pesée!AR36,Conversion!$A$2:$A$103,0),MATCH(AQ36,Conversion!$A$2:$AH$2,0)),"0")</f>
        <v>0</v>
      </c>
      <c r="AT36" s="34"/>
      <c r="AU36" s="35"/>
      <c r="AV36" s="36" t="str">
        <f>IFERROR(INDEX(Conversion!$A$2:$AH$103,MATCH(Pesée!AU36,Conversion!$A$2:$A$103,0),MATCH(AT36,Conversion!$A$2:$AH$2,0)),"0")</f>
        <v>0</v>
      </c>
      <c r="AW36" s="34"/>
      <c r="AX36" s="35"/>
      <c r="AY36" s="36" t="str">
        <f>IFERROR(INDEX(Conversion!$A$2:$AH$103,MATCH(Pesée!AX36,Conversion!$A$2:$A$103,0),MATCH(AW36,Conversion!$A$2:$AH$2,0)),"0")</f>
        <v>0</v>
      </c>
      <c r="AZ36" s="34"/>
      <c r="BA36" s="35"/>
      <c r="BB36" s="36" t="str">
        <f>IFERROR(INDEX(Conversion!$A$2:$AH$103,MATCH(Pesée!BA36,Conversion!$A$2:$A$103,0),MATCH(AZ36,Conversion!$A$2:$AH$2,0)),"0")</f>
        <v>0</v>
      </c>
      <c r="BC36" s="34"/>
      <c r="BD36" s="35"/>
      <c r="BE36" s="36" t="str">
        <f>IFERROR(INDEX(Conversion!$A$2:$AH$103,MATCH(Pesée!BD36,Conversion!$A$2:$A$103,0),MATCH(BC36,Conversion!$A$2:$AH$2,0)),"0")</f>
        <v>0</v>
      </c>
      <c r="BF36" s="34"/>
      <c r="BG36" s="35"/>
      <c r="BH36" s="36" t="str">
        <f>IFERROR(INDEX(Conversion!$A$2:$AH$103,MATCH(Pesée!BG36,Conversion!$A$2:$A$103,0),MATCH(BF36,Conversion!$A$2:$AH$2,0)),"0")</f>
        <v>0</v>
      </c>
      <c r="BI36" s="34"/>
      <c r="BJ36" s="35"/>
      <c r="BK36" s="36" t="str">
        <f>IFERROR(INDEX(Conversion!$A$2:$AH$103,MATCH(Pesée!BJ36,Conversion!$A$2:$A$103,0),MATCH(BI36,Conversion!$A$2:$AH$2,0)),"0")</f>
        <v>0</v>
      </c>
      <c r="BL36" s="34"/>
      <c r="BM36" s="35"/>
      <c r="BN36" s="36" t="str">
        <f>IFERROR(INDEX(Conversion!$A$2:$AH$103,MATCH(Pesée!BM36,Conversion!$A$2:$A$103,0),MATCH(BL36,Conversion!$A$2:$AH$2,0)),"0")</f>
        <v>0</v>
      </c>
      <c r="BO36" s="34"/>
      <c r="BP36" s="35"/>
      <c r="BQ36" s="36" t="str">
        <f>IFERROR(INDEX(Conversion!$A$2:$AH$103,MATCH(Pesée!BP36,Conversion!$A$2:$A$103,0),MATCH(BO36,Conversion!$A$2:$AH$2,0)),"0")</f>
        <v>0</v>
      </c>
      <c r="BR36" s="34"/>
      <c r="BS36" s="35"/>
      <c r="BT36" s="36" t="str">
        <f>IFERROR(INDEX(Conversion!$A$2:$AH$103,MATCH(Pesée!BS36,Conversion!$A$2:$A$103,0),MATCH(BR36,Conversion!$A$2:$AH$2,0)),"0")</f>
        <v>0</v>
      </c>
      <c r="BU36" s="34"/>
      <c r="BV36" s="36"/>
      <c r="BW36" s="34"/>
      <c r="BX36" s="36"/>
      <c r="BY36" s="34"/>
      <c r="BZ36" s="36"/>
      <c r="CA36" s="34"/>
      <c r="CB36" s="36"/>
      <c r="CC36" s="34"/>
      <c r="CD36" s="36"/>
      <c r="CE36" s="34"/>
      <c r="CF36" s="36"/>
      <c r="CG36" s="34"/>
      <c r="CH36" s="36"/>
      <c r="CI36" s="34"/>
      <c r="CJ36" s="36"/>
      <c r="CK36" s="34"/>
      <c r="CL36" s="36"/>
      <c r="CM36" s="34"/>
      <c r="CN36" s="36"/>
      <c r="CO36" s="34"/>
      <c r="CP36" s="36"/>
      <c r="CQ36" s="34"/>
      <c r="CR36" s="36"/>
      <c r="CS36" s="34"/>
      <c r="CT36" s="36"/>
      <c r="CU36" s="34"/>
      <c r="CV36" s="36"/>
      <c r="CW36" s="34"/>
      <c r="CX36" s="36"/>
      <c r="CY36" s="34"/>
      <c r="CZ36" s="36"/>
      <c r="DA36" s="34"/>
      <c r="DB36" s="36"/>
      <c r="DC36" s="34"/>
      <c r="DD36" s="36"/>
      <c r="DE36" s="34"/>
      <c r="DF36" s="36"/>
      <c r="DG36" s="34"/>
      <c r="DH36" s="36"/>
    </row>
    <row r="37" spans="1:112" s="37" customFormat="1" ht="16.8" x14ac:dyDescent="0.4">
      <c r="A37" s="30">
        <v>33</v>
      </c>
      <c r="B37" s="31"/>
      <c r="C37" s="32"/>
      <c r="D37" s="32"/>
      <c r="E37" s="32"/>
      <c r="F37" s="32"/>
      <c r="G37" s="33">
        <f t="shared" si="0"/>
        <v>0</v>
      </c>
      <c r="H37" s="33">
        <f t="shared" si="1"/>
        <v>0</v>
      </c>
      <c r="I37" s="33">
        <f t="shared" si="2"/>
        <v>0</v>
      </c>
      <c r="J37" s="33">
        <f t="shared" si="3"/>
        <v>0</v>
      </c>
      <c r="K37" s="33">
        <f t="shared" si="4"/>
        <v>0</v>
      </c>
      <c r="L37" s="33"/>
      <c r="M37" s="34"/>
      <c r="N37" s="35"/>
      <c r="O37" s="36" t="str">
        <f>IFERROR(INDEX(Conversion!$A$2:$AH$103,MATCH(Pesée!N37,Conversion!$A$2:$A$103,0),MATCH(M37,Conversion!$A$2:$AH$2,0)),"0")</f>
        <v>0</v>
      </c>
      <c r="P37" s="34"/>
      <c r="Q37" s="35"/>
      <c r="R37" s="36" t="str">
        <f>IFERROR(INDEX(Conversion!$A$2:$AH$103,MATCH(Pesée!Q37,Conversion!$A$2:$A$103,0),MATCH(P37,Conversion!$A$2:$AH$2,0)),"0")</f>
        <v>0</v>
      </c>
      <c r="S37" s="34"/>
      <c r="T37" s="35"/>
      <c r="U37" s="36" t="str">
        <f>IFERROR(INDEX(Conversion!$A$2:$AH$103,MATCH(Pesée!T37,Conversion!$A$2:$A$103,0),MATCH(S37,Conversion!$A$2:$AH$2,0)),"0")</f>
        <v>0</v>
      </c>
      <c r="V37" s="34"/>
      <c r="W37" s="35"/>
      <c r="X37" s="36" t="str">
        <f>IFERROR(INDEX(Conversion!$A$2:$AH$103,MATCH(Pesée!W37,Conversion!$A$2:$A$103,0),MATCH(V37,Conversion!$A$2:$AH$2,0)),"0")</f>
        <v>0</v>
      </c>
      <c r="Y37" s="34"/>
      <c r="Z37" s="35"/>
      <c r="AA37" s="36" t="str">
        <f>IFERROR(INDEX(Conversion!$A$2:$AH$103,MATCH(Pesée!Z37,Conversion!$A$2:$A$103,0),MATCH(Y37,Conversion!$A$2:$AH$2,0)),"0")</f>
        <v>0</v>
      </c>
      <c r="AB37" s="34"/>
      <c r="AC37" s="35"/>
      <c r="AD37" s="36" t="str">
        <f>IFERROR(INDEX(Conversion!$A$2:$AH$103,MATCH(Pesée!AC37,Conversion!$A$2:$A$103,0),MATCH(AB37,Conversion!$A$2:$AH$2,0)),"0")</f>
        <v>0</v>
      </c>
      <c r="AE37" s="34"/>
      <c r="AF37" s="35"/>
      <c r="AG37" s="36" t="str">
        <f>IFERROR(INDEX(Conversion!$A$2:$AH$103,MATCH(Pesée!AF37,Conversion!$A$2:$A$103,0),MATCH(AE37,Conversion!$A$2:$AH$2,0)),"0")</f>
        <v>0</v>
      </c>
      <c r="AH37" s="34"/>
      <c r="AI37" s="35"/>
      <c r="AJ37" s="36" t="str">
        <f>IFERROR(INDEX(Conversion!$A$2:$AH$103,MATCH(Pesée!AI37,Conversion!$A$2:$A$103,0),MATCH(AH37,Conversion!$A$2:$AH$2,0)),"0")</f>
        <v>0</v>
      </c>
      <c r="AK37" s="34"/>
      <c r="AL37" s="35"/>
      <c r="AM37" s="36" t="str">
        <f>IFERROR(INDEX(Conversion!$A$2:$AH$103,MATCH(Pesée!AL37,Conversion!$A$2:$A$103,0),MATCH(AK37,Conversion!$A$2:$AH$2,0)),"0")</f>
        <v>0</v>
      </c>
      <c r="AN37" s="34"/>
      <c r="AO37" s="35"/>
      <c r="AP37" s="36" t="str">
        <f>IFERROR(INDEX(Conversion!$A$2:$AH$103,MATCH(Pesée!AO37,Conversion!$A$2:$A$103,0),MATCH(AN37,Conversion!$A$2:$AH$2,0)),"0")</f>
        <v>0</v>
      </c>
      <c r="AQ37" s="34"/>
      <c r="AR37" s="35"/>
      <c r="AS37" s="36" t="str">
        <f>IFERROR(INDEX(Conversion!$A$2:$AH$103,MATCH(Pesée!AR37,Conversion!$A$2:$A$103,0),MATCH(AQ37,Conversion!$A$2:$AH$2,0)),"0")</f>
        <v>0</v>
      </c>
      <c r="AT37" s="34"/>
      <c r="AU37" s="35"/>
      <c r="AV37" s="36" t="str">
        <f>IFERROR(INDEX(Conversion!$A$2:$AH$103,MATCH(Pesée!AU37,Conversion!$A$2:$A$103,0),MATCH(AT37,Conversion!$A$2:$AH$2,0)),"0")</f>
        <v>0</v>
      </c>
      <c r="AW37" s="34"/>
      <c r="AX37" s="35"/>
      <c r="AY37" s="36" t="str">
        <f>IFERROR(INDEX(Conversion!$A$2:$AH$103,MATCH(Pesée!AX37,Conversion!$A$2:$A$103,0),MATCH(AW37,Conversion!$A$2:$AH$2,0)),"0")</f>
        <v>0</v>
      </c>
      <c r="AZ37" s="34"/>
      <c r="BA37" s="35"/>
      <c r="BB37" s="36" t="str">
        <f>IFERROR(INDEX(Conversion!$A$2:$AH$103,MATCH(Pesée!BA37,Conversion!$A$2:$A$103,0),MATCH(AZ37,Conversion!$A$2:$AH$2,0)),"0")</f>
        <v>0</v>
      </c>
      <c r="BC37" s="34"/>
      <c r="BD37" s="35"/>
      <c r="BE37" s="36" t="str">
        <f>IFERROR(INDEX(Conversion!$A$2:$AH$103,MATCH(Pesée!BD37,Conversion!$A$2:$A$103,0),MATCH(BC37,Conversion!$A$2:$AH$2,0)),"0")</f>
        <v>0</v>
      </c>
      <c r="BF37" s="34"/>
      <c r="BG37" s="35"/>
      <c r="BH37" s="36" t="str">
        <f>IFERROR(INDEX(Conversion!$A$2:$AH$103,MATCH(Pesée!BG37,Conversion!$A$2:$A$103,0),MATCH(BF37,Conversion!$A$2:$AH$2,0)),"0")</f>
        <v>0</v>
      </c>
      <c r="BI37" s="34"/>
      <c r="BJ37" s="35"/>
      <c r="BK37" s="36" t="str">
        <f>IFERROR(INDEX(Conversion!$A$2:$AH$103,MATCH(Pesée!BJ37,Conversion!$A$2:$A$103,0),MATCH(BI37,Conversion!$A$2:$AH$2,0)),"0")</f>
        <v>0</v>
      </c>
      <c r="BL37" s="34"/>
      <c r="BM37" s="35"/>
      <c r="BN37" s="36" t="str">
        <f>IFERROR(INDEX(Conversion!$A$2:$AH$103,MATCH(Pesée!BM37,Conversion!$A$2:$A$103,0),MATCH(BL37,Conversion!$A$2:$AH$2,0)),"0")</f>
        <v>0</v>
      </c>
      <c r="BO37" s="34"/>
      <c r="BP37" s="35"/>
      <c r="BQ37" s="36" t="str">
        <f>IFERROR(INDEX(Conversion!$A$2:$AH$103,MATCH(Pesée!BP37,Conversion!$A$2:$A$103,0),MATCH(BO37,Conversion!$A$2:$AH$2,0)),"0")</f>
        <v>0</v>
      </c>
      <c r="BR37" s="34"/>
      <c r="BS37" s="35"/>
      <c r="BT37" s="36" t="str">
        <f>IFERROR(INDEX(Conversion!$A$2:$AH$103,MATCH(Pesée!BS37,Conversion!$A$2:$A$103,0),MATCH(BR37,Conversion!$A$2:$AH$2,0)),"0")</f>
        <v>0</v>
      </c>
      <c r="BU37" s="34"/>
      <c r="BV37" s="36"/>
      <c r="BW37" s="34"/>
      <c r="BX37" s="36"/>
      <c r="BY37" s="34"/>
      <c r="BZ37" s="36"/>
      <c r="CA37" s="34"/>
      <c r="CB37" s="36"/>
      <c r="CC37" s="34"/>
      <c r="CD37" s="36"/>
      <c r="CE37" s="34"/>
      <c r="CF37" s="36"/>
      <c r="CG37" s="34"/>
      <c r="CH37" s="36"/>
      <c r="CI37" s="34"/>
      <c r="CJ37" s="36"/>
      <c r="CK37" s="34"/>
      <c r="CL37" s="36"/>
      <c r="CM37" s="34"/>
      <c r="CN37" s="36"/>
      <c r="CO37" s="34"/>
      <c r="CP37" s="36"/>
      <c r="CQ37" s="34"/>
      <c r="CR37" s="36"/>
      <c r="CS37" s="34"/>
      <c r="CT37" s="36"/>
      <c r="CU37" s="34"/>
      <c r="CV37" s="36"/>
      <c r="CW37" s="34"/>
      <c r="CX37" s="36"/>
      <c r="CY37" s="34"/>
      <c r="CZ37" s="36"/>
      <c r="DA37" s="34"/>
      <c r="DB37" s="36"/>
      <c r="DC37" s="34"/>
      <c r="DD37" s="36"/>
      <c r="DE37" s="34"/>
      <c r="DF37" s="36"/>
      <c r="DG37" s="34"/>
      <c r="DH37" s="36"/>
    </row>
    <row r="38" spans="1:112" s="37" customFormat="1" ht="16.8" x14ac:dyDescent="0.4">
      <c r="A38" s="30">
        <v>34</v>
      </c>
      <c r="B38" s="31"/>
      <c r="C38" s="32"/>
      <c r="D38" s="32"/>
      <c r="E38" s="32"/>
      <c r="F38" s="32"/>
      <c r="G38" s="33">
        <f t="shared" si="0"/>
        <v>0</v>
      </c>
      <c r="H38" s="33">
        <f t="shared" si="1"/>
        <v>0</v>
      </c>
      <c r="I38" s="33">
        <f t="shared" si="2"/>
        <v>0</v>
      </c>
      <c r="J38" s="33">
        <f t="shared" si="3"/>
        <v>0</v>
      </c>
      <c r="K38" s="33">
        <f t="shared" si="4"/>
        <v>0</v>
      </c>
      <c r="L38" s="33"/>
      <c r="M38" s="34"/>
      <c r="N38" s="35"/>
      <c r="O38" s="36" t="str">
        <f>IFERROR(INDEX(Conversion!$A$2:$AH$103,MATCH(Pesée!N38,Conversion!$A$2:$A$103,0),MATCH(M38,Conversion!$A$2:$AH$2,0)),"0")</f>
        <v>0</v>
      </c>
      <c r="P38" s="34"/>
      <c r="Q38" s="35"/>
      <c r="R38" s="36" t="str">
        <f>IFERROR(INDEX(Conversion!$A$2:$AH$103,MATCH(Pesée!Q38,Conversion!$A$2:$A$103,0),MATCH(P38,Conversion!$A$2:$AH$2,0)),"0")</f>
        <v>0</v>
      </c>
      <c r="S38" s="34"/>
      <c r="T38" s="35"/>
      <c r="U38" s="36" t="str">
        <f>IFERROR(INDEX(Conversion!$A$2:$AH$103,MATCH(Pesée!T38,Conversion!$A$2:$A$103,0),MATCH(S38,Conversion!$A$2:$AH$2,0)),"0")</f>
        <v>0</v>
      </c>
      <c r="V38" s="34"/>
      <c r="W38" s="35"/>
      <c r="X38" s="36" t="str">
        <f>IFERROR(INDEX(Conversion!$A$2:$AH$103,MATCH(Pesée!W38,Conversion!$A$2:$A$103,0),MATCH(V38,Conversion!$A$2:$AH$2,0)),"0")</f>
        <v>0</v>
      </c>
      <c r="Y38" s="34"/>
      <c r="Z38" s="35"/>
      <c r="AA38" s="36" t="str">
        <f>IFERROR(INDEX(Conversion!$A$2:$AH$103,MATCH(Pesée!Z38,Conversion!$A$2:$A$103,0),MATCH(Y38,Conversion!$A$2:$AH$2,0)),"0")</f>
        <v>0</v>
      </c>
      <c r="AB38" s="34"/>
      <c r="AC38" s="35"/>
      <c r="AD38" s="36" t="str">
        <f>IFERROR(INDEX(Conversion!$A$2:$AH$103,MATCH(Pesée!AC38,Conversion!$A$2:$A$103,0),MATCH(AB38,Conversion!$A$2:$AH$2,0)),"0")</f>
        <v>0</v>
      </c>
      <c r="AE38" s="34"/>
      <c r="AF38" s="35"/>
      <c r="AG38" s="36" t="str">
        <f>IFERROR(INDEX(Conversion!$A$2:$AH$103,MATCH(Pesée!AF38,Conversion!$A$2:$A$103,0),MATCH(AE38,Conversion!$A$2:$AH$2,0)),"0")</f>
        <v>0</v>
      </c>
      <c r="AH38" s="34"/>
      <c r="AI38" s="35"/>
      <c r="AJ38" s="36" t="str">
        <f>IFERROR(INDEX(Conversion!$A$2:$AH$103,MATCH(Pesée!AI38,Conversion!$A$2:$A$103,0),MATCH(AH38,Conversion!$A$2:$AH$2,0)),"0")</f>
        <v>0</v>
      </c>
      <c r="AK38" s="34"/>
      <c r="AL38" s="35"/>
      <c r="AM38" s="36" t="str">
        <f>IFERROR(INDEX(Conversion!$A$2:$AH$103,MATCH(Pesée!AL38,Conversion!$A$2:$A$103,0),MATCH(AK38,Conversion!$A$2:$AH$2,0)),"0")</f>
        <v>0</v>
      </c>
      <c r="AN38" s="34"/>
      <c r="AO38" s="35"/>
      <c r="AP38" s="36" t="str">
        <f>IFERROR(INDEX(Conversion!$A$2:$AH$103,MATCH(Pesée!AO38,Conversion!$A$2:$A$103,0),MATCH(AN38,Conversion!$A$2:$AH$2,0)),"0")</f>
        <v>0</v>
      </c>
      <c r="AQ38" s="34"/>
      <c r="AR38" s="35"/>
      <c r="AS38" s="36" t="str">
        <f>IFERROR(INDEX(Conversion!$A$2:$AH$103,MATCH(Pesée!AR38,Conversion!$A$2:$A$103,0),MATCH(AQ38,Conversion!$A$2:$AH$2,0)),"0")</f>
        <v>0</v>
      </c>
      <c r="AT38" s="34"/>
      <c r="AU38" s="35"/>
      <c r="AV38" s="36" t="str">
        <f>IFERROR(INDEX(Conversion!$A$2:$AH$103,MATCH(Pesée!AU38,Conversion!$A$2:$A$103,0),MATCH(AT38,Conversion!$A$2:$AH$2,0)),"0")</f>
        <v>0</v>
      </c>
      <c r="AW38" s="34"/>
      <c r="AX38" s="35"/>
      <c r="AY38" s="36" t="str">
        <f>IFERROR(INDEX(Conversion!$A$2:$AH$103,MATCH(Pesée!AX38,Conversion!$A$2:$A$103,0),MATCH(AW38,Conversion!$A$2:$AH$2,0)),"0")</f>
        <v>0</v>
      </c>
      <c r="AZ38" s="34"/>
      <c r="BA38" s="35"/>
      <c r="BB38" s="36" t="str">
        <f>IFERROR(INDEX(Conversion!$A$2:$AH$103,MATCH(Pesée!BA38,Conversion!$A$2:$A$103,0),MATCH(AZ38,Conversion!$A$2:$AH$2,0)),"0")</f>
        <v>0</v>
      </c>
      <c r="BC38" s="34"/>
      <c r="BD38" s="35"/>
      <c r="BE38" s="36" t="str">
        <f>IFERROR(INDEX(Conversion!$A$2:$AH$103,MATCH(Pesée!BD38,Conversion!$A$2:$A$103,0),MATCH(BC38,Conversion!$A$2:$AH$2,0)),"0")</f>
        <v>0</v>
      </c>
      <c r="BF38" s="34"/>
      <c r="BG38" s="35"/>
      <c r="BH38" s="36" t="str">
        <f>IFERROR(INDEX(Conversion!$A$2:$AH$103,MATCH(Pesée!BG38,Conversion!$A$2:$A$103,0),MATCH(BF38,Conversion!$A$2:$AH$2,0)),"0")</f>
        <v>0</v>
      </c>
      <c r="BI38" s="34"/>
      <c r="BJ38" s="35"/>
      <c r="BK38" s="36" t="str">
        <f>IFERROR(INDEX(Conversion!$A$2:$AH$103,MATCH(Pesée!BJ38,Conversion!$A$2:$A$103,0),MATCH(BI38,Conversion!$A$2:$AH$2,0)),"0")</f>
        <v>0</v>
      </c>
      <c r="BL38" s="34"/>
      <c r="BM38" s="35"/>
      <c r="BN38" s="36" t="str">
        <f>IFERROR(INDEX(Conversion!$A$2:$AH$103,MATCH(Pesée!BM38,Conversion!$A$2:$A$103,0),MATCH(BL38,Conversion!$A$2:$AH$2,0)),"0")</f>
        <v>0</v>
      </c>
      <c r="BO38" s="34"/>
      <c r="BP38" s="35"/>
      <c r="BQ38" s="36" t="str">
        <f>IFERROR(INDEX(Conversion!$A$2:$AH$103,MATCH(Pesée!BP38,Conversion!$A$2:$A$103,0),MATCH(BO38,Conversion!$A$2:$AH$2,0)),"0")</f>
        <v>0</v>
      </c>
      <c r="BR38" s="34"/>
      <c r="BS38" s="35"/>
      <c r="BT38" s="36" t="str">
        <f>IFERROR(INDEX(Conversion!$A$2:$AH$103,MATCH(Pesée!BS38,Conversion!$A$2:$A$103,0),MATCH(BR38,Conversion!$A$2:$AH$2,0)),"0")</f>
        <v>0</v>
      </c>
      <c r="BU38" s="34"/>
      <c r="BV38" s="36"/>
      <c r="BW38" s="34"/>
      <c r="BX38" s="36"/>
      <c r="BY38" s="34"/>
      <c r="BZ38" s="36"/>
      <c r="CA38" s="34"/>
      <c r="CB38" s="36"/>
      <c r="CC38" s="34"/>
      <c r="CD38" s="36"/>
      <c r="CE38" s="34"/>
      <c r="CF38" s="36"/>
      <c r="CG38" s="34"/>
      <c r="CH38" s="36"/>
      <c r="CI38" s="34"/>
      <c r="CJ38" s="36"/>
      <c r="CK38" s="34"/>
      <c r="CL38" s="36"/>
      <c r="CM38" s="34"/>
      <c r="CN38" s="36"/>
      <c r="CO38" s="34"/>
      <c r="CP38" s="36"/>
      <c r="CQ38" s="34"/>
      <c r="CR38" s="36"/>
      <c r="CS38" s="34"/>
      <c r="CT38" s="36"/>
      <c r="CU38" s="34"/>
      <c r="CV38" s="36"/>
      <c r="CW38" s="34"/>
      <c r="CX38" s="36"/>
      <c r="CY38" s="34"/>
      <c r="CZ38" s="36"/>
      <c r="DA38" s="34"/>
      <c r="DB38" s="36"/>
      <c r="DC38" s="34"/>
      <c r="DD38" s="36"/>
      <c r="DE38" s="34"/>
      <c r="DF38" s="36"/>
      <c r="DG38" s="34"/>
      <c r="DH38" s="36"/>
    </row>
    <row r="39" spans="1:112" s="37" customFormat="1" ht="16.8" x14ac:dyDescent="0.4">
      <c r="A39" s="30">
        <v>35</v>
      </c>
      <c r="B39" s="31"/>
      <c r="C39" s="32"/>
      <c r="D39" s="32"/>
      <c r="E39" s="32"/>
      <c r="F39" s="32"/>
      <c r="G39" s="33">
        <f t="shared" si="0"/>
        <v>0</v>
      </c>
      <c r="H39" s="33">
        <f t="shared" si="1"/>
        <v>0</v>
      </c>
      <c r="I39" s="33">
        <f t="shared" si="2"/>
        <v>0</v>
      </c>
      <c r="J39" s="33">
        <f t="shared" si="3"/>
        <v>0</v>
      </c>
      <c r="K39" s="33">
        <f t="shared" si="4"/>
        <v>0</v>
      </c>
      <c r="L39" s="33"/>
      <c r="M39" s="34"/>
      <c r="N39" s="35"/>
      <c r="O39" s="36" t="str">
        <f>IFERROR(INDEX(Conversion!$A$2:$AH$103,MATCH(Pesée!N39,Conversion!$A$2:$A$103,0),MATCH(M39,Conversion!$A$2:$AH$2,0)),"0")</f>
        <v>0</v>
      </c>
      <c r="P39" s="34"/>
      <c r="Q39" s="35"/>
      <c r="R39" s="36" t="str">
        <f>IFERROR(INDEX(Conversion!$A$2:$AH$103,MATCH(Pesée!Q39,Conversion!$A$2:$A$103,0),MATCH(P39,Conversion!$A$2:$AH$2,0)),"0")</f>
        <v>0</v>
      </c>
      <c r="S39" s="34"/>
      <c r="T39" s="35"/>
      <c r="U39" s="36" t="str">
        <f>IFERROR(INDEX(Conversion!$A$2:$AH$103,MATCH(Pesée!T39,Conversion!$A$2:$A$103,0),MATCH(S39,Conversion!$A$2:$AH$2,0)),"0")</f>
        <v>0</v>
      </c>
      <c r="V39" s="34"/>
      <c r="W39" s="35"/>
      <c r="X39" s="36" t="str">
        <f>IFERROR(INDEX(Conversion!$A$2:$AH$103,MATCH(Pesée!W39,Conversion!$A$2:$A$103,0),MATCH(V39,Conversion!$A$2:$AH$2,0)),"0")</f>
        <v>0</v>
      </c>
      <c r="Y39" s="34"/>
      <c r="Z39" s="35"/>
      <c r="AA39" s="36" t="str">
        <f>IFERROR(INDEX(Conversion!$A$2:$AH$103,MATCH(Pesée!Z39,Conversion!$A$2:$A$103,0),MATCH(Y39,Conversion!$A$2:$AH$2,0)),"0")</f>
        <v>0</v>
      </c>
      <c r="AB39" s="34"/>
      <c r="AC39" s="35"/>
      <c r="AD39" s="36" t="str">
        <f>IFERROR(INDEX(Conversion!$A$2:$AH$103,MATCH(Pesée!AC39,Conversion!$A$2:$A$103,0),MATCH(AB39,Conversion!$A$2:$AH$2,0)),"0")</f>
        <v>0</v>
      </c>
      <c r="AE39" s="34"/>
      <c r="AF39" s="35"/>
      <c r="AG39" s="36" t="str">
        <f>IFERROR(INDEX(Conversion!$A$2:$AH$103,MATCH(Pesée!AF39,Conversion!$A$2:$A$103,0),MATCH(AE39,Conversion!$A$2:$AH$2,0)),"0")</f>
        <v>0</v>
      </c>
      <c r="AH39" s="34"/>
      <c r="AI39" s="35"/>
      <c r="AJ39" s="36" t="str">
        <f>IFERROR(INDEX(Conversion!$A$2:$AH$103,MATCH(Pesée!AI39,Conversion!$A$2:$A$103,0),MATCH(AH39,Conversion!$A$2:$AH$2,0)),"0")</f>
        <v>0</v>
      </c>
      <c r="AK39" s="34"/>
      <c r="AL39" s="35"/>
      <c r="AM39" s="36" t="str">
        <f>IFERROR(INDEX(Conversion!$A$2:$AH$103,MATCH(Pesée!AL39,Conversion!$A$2:$A$103,0),MATCH(AK39,Conversion!$A$2:$AH$2,0)),"0")</f>
        <v>0</v>
      </c>
      <c r="AN39" s="34"/>
      <c r="AO39" s="35"/>
      <c r="AP39" s="36" t="str">
        <f>IFERROR(INDEX(Conversion!$A$2:$AH$103,MATCH(Pesée!AO39,Conversion!$A$2:$A$103,0),MATCH(AN39,Conversion!$A$2:$AH$2,0)),"0")</f>
        <v>0</v>
      </c>
      <c r="AQ39" s="34"/>
      <c r="AR39" s="35"/>
      <c r="AS39" s="36" t="str">
        <f>IFERROR(INDEX(Conversion!$A$2:$AH$103,MATCH(Pesée!AR39,Conversion!$A$2:$A$103,0),MATCH(AQ39,Conversion!$A$2:$AH$2,0)),"0")</f>
        <v>0</v>
      </c>
      <c r="AT39" s="34"/>
      <c r="AU39" s="35"/>
      <c r="AV39" s="36" t="str">
        <f>IFERROR(INDEX(Conversion!$A$2:$AH$103,MATCH(Pesée!AU39,Conversion!$A$2:$A$103,0),MATCH(AT39,Conversion!$A$2:$AH$2,0)),"0")</f>
        <v>0</v>
      </c>
      <c r="AW39" s="34"/>
      <c r="AX39" s="35"/>
      <c r="AY39" s="36" t="str">
        <f>IFERROR(INDEX(Conversion!$A$2:$AH$103,MATCH(Pesée!AX39,Conversion!$A$2:$A$103,0),MATCH(AW39,Conversion!$A$2:$AH$2,0)),"0")</f>
        <v>0</v>
      </c>
      <c r="AZ39" s="34"/>
      <c r="BA39" s="35"/>
      <c r="BB39" s="36" t="str">
        <f>IFERROR(INDEX(Conversion!$A$2:$AH$103,MATCH(Pesée!BA39,Conversion!$A$2:$A$103,0),MATCH(AZ39,Conversion!$A$2:$AH$2,0)),"0")</f>
        <v>0</v>
      </c>
      <c r="BC39" s="34"/>
      <c r="BD39" s="35"/>
      <c r="BE39" s="36" t="str">
        <f>IFERROR(INDEX(Conversion!$A$2:$AH$103,MATCH(Pesée!BD39,Conversion!$A$2:$A$103,0),MATCH(BC39,Conversion!$A$2:$AH$2,0)),"0")</f>
        <v>0</v>
      </c>
      <c r="BF39" s="34"/>
      <c r="BG39" s="35"/>
      <c r="BH39" s="36" t="str">
        <f>IFERROR(INDEX(Conversion!$A$2:$AH$103,MATCH(Pesée!BG39,Conversion!$A$2:$A$103,0),MATCH(BF39,Conversion!$A$2:$AH$2,0)),"0")</f>
        <v>0</v>
      </c>
      <c r="BI39" s="34"/>
      <c r="BJ39" s="35"/>
      <c r="BK39" s="36" t="str">
        <f>IFERROR(INDEX(Conversion!$A$2:$AH$103,MATCH(Pesée!BJ39,Conversion!$A$2:$A$103,0),MATCH(BI39,Conversion!$A$2:$AH$2,0)),"0")</f>
        <v>0</v>
      </c>
      <c r="BL39" s="34"/>
      <c r="BM39" s="35"/>
      <c r="BN39" s="36" t="str">
        <f>IFERROR(INDEX(Conversion!$A$2:$AH$103,MATCH(Pesée!BM39,Conversion!$A$2:$A$103,0),MATCH(BL39,Conversion!$A$2:$AH$2,0)),"0")</f>
        <v>0</v>
      </c>
      <c r="BO39" s="34"/>
      <c r="BP39" s="35"/>
      <c r="BQ39" s="36" t="str">
        <f>IFERROR(INDEX(Conversion!$A$2:$AH$103,MATCH(Pesée!BP39,Conversion!$A$2:$A$103,0),MATCH(BO39,Conversion!$A$2:$AH$2,0)),"0")</f>
        <v>0</v>
      </c>
      <c r="BR39" s="34"/>
      <c r="BS39" s="35"/>
      <c r="BT39" s="36" t="str">
        <f>IFERROR(INDEX(Conversion!$A$2:$AH$103,MATCH(Pesée!BS39,Conversion!$A$2:$A$103,0),MATCH(BR39,Conversion!$A$2:$AH$2,0)),"0")</f>
        <v>0</v>
      </c>
      <c r="BU39" s="34"/>
      <c r="BV39" s="36"/>
      <c r="BW39" s="34"/>
      <c r="BX39" s="36"/>
      <c r="BY39" s="34"/>
      <c r="BZ39" s="36"/>
      <c r="CA39" s="34"/>
      <c r="CB39" s="36"/>
      <c r="CC39" s="34"/>
      <c r="CD39" s="36"/>
      <c r="CE39" s="34"/>
      <c r="CF39" s="36"/>
      <c r="CG39" s="34"/>
      <c r="CH39" s="36"/>
      <c r="CI39" s="34"/>
      <c r="CJ39" s="36"/>
      <c r="CK39" s="34"/>
      <c r="CL39" s="36"/>
      <c r="CM39" s="34"/>
      <c r="CN39" s="36"/>
      <c r="CO39" s="34"/>
      <c r="CP39" s="36"/>
      <c r="CQ39" s="34"/>
      <c r="CR39" s="36"/>
      <c r="CS39" s="34"/>
      <c r="CT39" s="36"/>
      <c r="CU39" s="34"/>
      <c r="CV39" s="36"/>
      <c r="CW39" s="34"/>
      <c r="CX39" s="36"/>
      <c r="CY39" s="34"/>
      <c r="CZ39" s="36"/>
      <c r="DA39" s="34"/>
      <c r="DB39" s="36"/>
      <c r="DC39" s="34"/>
      <c r="DD39" s="36"/>
      <c r="DE39" s="34"/>
      <c r="DF39" s="36"/>
      <c r="DG39" s="34"/>
      <c r="DH39" s="36"/>
    </row>
    <row r="40" spans="1:112" s="37" customFormat="1" ht="16.8" x14ac:dyDescent="0.4">
      <c r="A40" s="30">
        <v>36</v>
      </c>
      <c r="B40" s="31"/>
      <c r="C40" s="32"/>
      <c r="D40" s="32"/>
      <c r="E40" s="32"/>
      <c r="F40" s="32"/>
      <c r="G40" s="33">
        <f t="shared" si="0"/>
        <v>0</v>
      </c>
      <c r="H40" s="33">
        <f t="shared" si="1"/>
        <v>0</v>
      </c>
      <c r="I40" s="33">
        <f t="shared" si="2"/>
        <v>0</v>
      </c>
      <c r="J40" s="33">
        <f t="shared" si="3"/>
        <v>0</v>
      </c>
      <c r="K40" s="33">
        <f t="shared" si="4"/>
        <v>0</v>
      </c>
      <c r="L40" s="33"/>
      <c r="M40" s="34"/>
      <c r="N40" s="35"/>
      <c r="O40" s="36" t="str">
        <f>IFERROR(INDEX(Conversion!$A$2:$AH$103,MATCH(Pesée!N40,Conversion!$A$2:$A$103,0),MATCH(M40,Conversion!$A$2:$AH$2,0)),"0")</f>
        <v>0</v>
      </c>
      <c r="P40" s="34"/>
      <c r="Q40" s="35"/>
      <c r="R40" s="36" t="str">
        <f>IFERROR(INDEX(Conversion!$A$2:$AH$103,MATCH(Pesée!Q40,Conversion!$A$2:$A$103,0),MATCH(P40,Conversion!$A$2:$AH$2,0)),"0")</f>
        <v>0</v>
      </c>
      <c r="S40" s="34"/>
      <c r="T40" s="35"/>
      <c r="U40" s="36" t="str">
        <f>IFERROR(INDEX(Conversion!$A$2:$AH$103,MATCH(Pesée!T40,Conversion!$A$2:$A$103,0),MATCH(S40,Conversion!$A$2:$AH$2,0)),"0")</f>
        <v>0</v>
      </c>
      <c r="V40" s="34"/>
      <c r="W40" s="35"/>
      <c r="X40" s="36" t="str">
        <f>IFERROR(INDEX(Conversion!$A$2:$AH$103,MATCH(Pesée!W40,Conversion!$A$2:$A$103,0),MATCH(V40,Conversion!$A$2:$AH$2,0)),"0")</f>
        <v>0</v>
      </c>
      <c r="Y40" s="34"/>
      <c r="Z40" s="35"/>
      <c r="AA40" s="36" t="str">
        <f>IFERROR(INDEX(Conversion!$A$2:$AH$103,MATCH(Pesée!Z40,Conversion!$A$2:$A$103,0),MATCH(Y40,Conversion!$A$2:$AH$2,0)),"0")</f>
        <v>0</v>
      </c>
      <c r="AB40" s="34"/>
      <c r="AC40" s="35"/>
      <c r="AD40" s="36" t="str">
        <f>IFERROR(INDEX(Conversion!$A$2:$AH$103,MATCH(Pesée!AC40,Conversion!$A$2:$A$103,0),MATCH(AB40,Conversion!$A$2:$AH$2,0)),"0")</f>
        <v>0</v>
      </c>
      <c r="AE40" s="34"/>
      <c r="AF40" s="35"/>
      <c r="AG40" s="36" t="str">
        <f>IFERROR(INDEX(Conversion!$A$2:$AH$103,MATCH(Pesée!AF40,Conversion!$A$2:$A$103,0),MATCH(AE40,Conversion!$A$2:$AH$2,0)),"0")</f>
        <v>0</v>
      </c>
      <c r="AH40" s="34"/>
      <c r="AI40" s="35"/>
      <c r="AJ40" s="36" t="str">
        <f>IFERROR(INDEX(Conversion!$A$2:$AH$103,MATCH(Pesée!AI40,Conversion!$A$2:$A$103,0),MATCH(AH40,Conversion!$A$2:$AH$2,0)),"0")</f>
        <v>0</v>
      </c>
      <c r="AK40" s="34"/>
      <c r="AL40" s="35"/>
      <c r="AM40" s="36" t="str">
        <f>IFERROR(INDEX(Conversion!$A$2:$AH$103,MATCH(Pesée!AL40,Conversion!$A$2:$A$103,0),MATCH(AK40,Conversion!$A$2:$AH$2,0)),"0")</f>
        <v>0</v>
      </c>
      <c r="AN40" s="34"/>
      <c r="AO40" s="35"/>
      <c r="AP40" s="36" t="str">
        <f>IFERROR(INDEX(Conversion!$A$2:$AH$103,MATCH(Pesée!AO40,Conversion!$A$2:$A$103,0),MATCH(AN40,Conversion!$A$2:$AH$2,0)),"0")</f>
        <v>0</v>
      </c>
      <c r="AQ40" s="34"/>
      <c r="AR40" s="35"/>
      <c r="AS40" s="36" t="str">
        <f>IFERROR(INDEX(Conversion!$A$2:$AH$103,MATCH(Pesée!AR40,Conversion!$A$2:$A$103,0),MATCH(AQ40,Conversion!$A$2:$AH$2,0)),"0")</f>
        <v>0</v>
      </c>
      <c r="AT40" s="34"/>
      <c r="AU40" s="35"/>
      <c r="AV40" s="36" t="str">
        <f>IFERROR(INDEX(Conversion!$A$2:$AH$103,MATCH(Pesée!AU40,Conversion!$A$2:$A$103,0),MATCH(AT40,Conversion!$A$2:$AH$2,0)),"0")</f>
        <v>0</v>
      </c>
      <c r="AW40" s="34"/>
      <c r="AX40" s="35"/>
      <c r="AY40" s="36" t="str">
        <f>IFERROR(INDEX(Conversion!$A$2:$AH$103,MATCH(Pesée!AX40,Conversion!$A$2:$A$103,0),MATCH(AW40,Conversion!$A$2:$AH$2,0)),"0")</f>
        <v>0</v>
      </c>
      <c r="AZ40" s="34"/>
      <c r="BA40" s="35"/>
      <c r="BB40" s="36" t="str">
        <f>IFERROR(INDEX(Conversion!$A$2:$AH$103,MATCH(Pesée!BA40,Conversion!$A$2:$A$103,0),MATCH(AZ40,Conversion!$A$2:$AH$2,0)),"0")</f>
        <v>0</v>
      </c>
      <c r="BC40" s="34"/>
      <c r="BD40" s="35"/>
      <c r="BE40" s="36" t="str">
        <f>IFERROR(INDEX(Conversion!$A$2:$AH$103,MATCH(Pesée!BD40,Conversion!$A$2:$A$103,0),MATCH(BC40,Conversion!$A$2:$AH$2,0)),"0")</f>
        <v>0</v>
      </c>
      <c r="BF40" s="34"/>
      <c r="BG40" s="35"/>
      <c r="BH40" s="36" t="str">
        <f>IFERROR(INDEX(Conversion!$A$2:$AH$103,MATCH(Pesée!BG40,Conversion!$A$2:$A$103,0),MATCH(BF40,Conversion!$A$2:$AH$2,0)),"0")</f>
        <v>0</v>
      </c>
      <c r="BI40" s="34"/>
      <c r="BJ40" s="35"/>
      <c r="BK40" s="36" t="str">
        <f>IFERROR(INDEX(Conversion!$A$2:$AH$103,MATCH(Pesée!BJ40,Conversion!$A$2:$A$103,0),MATCH(BI40,Conversion!$A$2:$AH$2,0)),"0")</f>
        <v>0</v>
      </c>
      <c r="BL40" s="34"/>
      <c r="BM40" s="35"/>
      <c r="BN40" s="36" t="str">
        <f>IFERROR(INDEX(Conversion!$A$2:$AH$103,MATCH(Pesée!BM40,Conversion!$A$2:$A$103,0),MATCH(BL40,Conversion!$A$2:$AH$2,0)),"0")</f>
        <v>0</v>
      </c>
      <c r="BO40" s="34"/>
      <c r="BP40" s="35"/>
      <c r="BQ40" s="36" t="str">
        <f>IFERROR(INDEX(Conversion!$A$2:$AH$103,MATCH(Pesée!BP40,Conversion!$A$2:$A$103,0),MATCH(BO40,Conversion!$A$2:$AH$2,0)),"0")</f>
        <v>0</v>
      </c>
      <c r="BR40" s="34"/>
      <c r="BS40" s="35"/>
      <c r="BT40" s="36" t="str">
        <f>IFERROR(INDEX(Conversion!$A$2:$AH$103,MATCH(Pesée!BS40,Conversion!$A$2:$A$103,0),MATCH(BR40,Conversion!$A$2:$AH$2,0)),"0")</f>
        <v>0</v>
      </c>
      <c r="BU40" s="34"/>
      <c r="BV40" s="36"/>
      <c r="BW40" s="34"/>
      <c r="BX40" s="36"/>
      <c r="BY40" s="34"/>
      <c r="BZ40" s="36"/>
      <c r="CA40" s="34"/>
      <c r="CB40" s="36"/>
      <c r="CC40" s="34"/>
      <c r="CD40" s="36"/>
      <c r="CE40" s="34"/>
      <c r="CF40" s="36"/>
      <c r="CG40" s="34"/>
      <c r="CH40" s="36"/>
      <c r="CI40" s="34"/>
      <c r="CJ40" s="36"/>
      <c r="CK40" s="34"/>
      <c r="CL40" s="36"/>
      <c r="CM40" s="34"/>
      <c r="CN40" s="36"/>
      <c r="CO40" s="34"/>
      <c r="CP40" s="36"/>
      <c r="CQ40" s="34"/>
      <c r="CR40" s="36"/>
      <c r="CS40" s="34"/>
      <c r="CT40" s="36"/>
      <c r="CU40" s="34"/>
      <c r="CV40" s="36"/>
      <c r="CW40" s="34"/>
      <c r="CX40" s="36"/>
      <c r="CY40" s="34"/>
      <c r="CZ40" s="36"/>
      <c r="DA40" s="34"/>
      <c r="DB40" s="36"/>
      <c r="DC40" s="34"/>
      <c r="DD40" s="36"/>
      <c r="DE40" s="34"/>
      <c r="DF40" s="36"/>
      <c r="DG40" s="34"/>
      <c r="DH40" s="36"/>
    </row>
    <row r="41" spans="1:112" s="37" customFormat="1" ht="16.8" x14ac:dyDescent="0.4">
      <c r="A41" s="30">
        <v>37</v>
      </c>
      <c r="B41" s="31"/>
      <c r="C41" s="32"/>
      <c r="D41" s="32"/>
      <c r="E41" s="32"/>
      <c r="F41" s="32"/>
      <c r="G41" s="33">
        <f t="shared" si="0"/>
        <v>0</v>
      </c>
      <c r="H41" s="33">
        <f t="shared" si="1"/>
        <v>0</v>
      </c>
      <c r="I41" s="33">
        <f t="shared" si="2"/>
        <v>0</v>
      </c>
      <c r="J41" s="33">
        <f t="shared" si="3"/>
        <v>0</v>
      </c>
      <c r="K41" s="33">
        <f t="shared" si="4"/>
        <v>0</v>
      </c>
      <c r="L41" s="33"/>
      <c r="M41" s="34"/>
      <c r="N41" s="35"/>
      <c r="O41" s="36" t="str">
        <f>IFERROR(INDEX(Conversion!$A$2:$AH$103,MATCH(Pesée!N41,Conversion!$A$2:$A$103,0),MATCH(M41,Conversion!$A$2:$AH$2,0)),"0")</f>
        <v>0</v>
      </c>
      <c r="P41" s="34"/>
      <c r="Q41" s="35"/>
      <c r="R41" s="36" t="str">
        <f>IFERROR(INDEX(Conversion!$A$2:$AH$103,MATCH(Pesée!Q41,Conversion!$A$2:$A$103,0),MATCH(P41,Conversion!$A$2:$AH$2,0)),"0")</f>
        <v>0</v>
      </c>
      <c r="S41" s="34"/>
      <c r="T41" s="35"/>
      <c r="U41" s="36" t="str">
        <f>IFERROR(INDEX(Conversion!$A$2:$AH$103,MATCH(Pesée!T41,Conversion!$A$2:$A$103,0),MATCH(S41,Conversion!$A$2:$AH$2,0)),"0")</f>
        <v>0</v>
      </c>
      <c r="V41" s="34"/>
      <c r="W41" s="35"/>
      <c r="X41" s="36" t="str">
        <f>IFERROR(INDEX(Conversion!$A$2:$AH$103,MATCH(Pesée!W41,Conversion!$A$2:$A$103,0),MATCH(V41,Conversion!$A$2:$AH$2,0)),"0")</f>
        <v>0</v>
      </c>
      <c r="Y41" s="34"/>
      <c r="Z41" s="35"/>
      <c r="AA41" s="36" t="str">
        <f>IFERROR(INDEX(Conversion!$A$2:$AH$103,MATCH(Pesée!Z41,Conversion!$A$2:$A$103,0),MATCH(Y41,Conversion!$A$2:$AH$2,0)),"0")</f>
        <v>0</v>
      </c>
      <c r="AB41" s="34"/>
      <c r="AC41" s="35"/>
      <c r="AD41" s="36" t="str">
        <f>IFERROR(INDEX(Conversion!$A$2:$AH$103,MATCH(Pesée!AC41,Conversion!$A$2:$A$103,0),MATCH(AB41,Conversion!$A$2:$AH$2,0)),"0")</f>
        <v>0</v>
      </c>
      <c r="AE41" s="34"/>
      <c r="AF41" s="35"/>
      <c r="AG41" s="36" t="str">
        <f>IFERROR(INDEX(Conversion!$A$2:$AH$103,MATCH(Pesée!AF41,Conversion!$A$2:$A$103,0),MATCH(AE41,Conversion!$A$2:$AH$2,0)),"0")</f>
        <v>0</v>
      </c>
      <c r="AH41" s="34"/>
      <c r="AI41" s="35"/>
      <c r="AJ41" s="36" t="str">
        <f>IFERROR(INDEX(Conversion!$A$2:$AH$103,MATCH(Pesée!AI41,Conversion!$A$2:$A$103,0),MATCH(AH41,Conversion!$A$2:$AH$2,0)),"0")</f>
        <v>0</v>
      </c>
      <c r="AK41" s="34"/>
      <c r="AL41" s="35"/>
      <c r="AM41" s="36" t="str">
        <f>IFERROR(INDEX(Conversion!$A$2:$AH$103,MATCH(Pesée!AL41,Conversion!$A$2:$A$103,0),MATCH(AK41,Conversion!$A$2:$AH$2,0)),"0")</f>
        <v>0</v>
      </c>
      <c r="AN41" s="34"/>
      <c r="AO41" s="35"/>
      <c r="AP41" s="36" t="str">
        <f>IFERROR(INDEX(Conversion!$A$2:$AH$103,MATCH(Pesée!AO41,Conversion!$A$2:$A$103,0),MATCH(AN41,Conversion!$A$2:$AH$2,0)),"0")</f>
        <v>0</v>
      </c>
      <c r="AQ41" s="34"/>
      <c r="AR41" s="35"/>
      <c r="AS41" s="36" t="str">
        <f>IFERROR(INDEX(Conversion!$A$2:$AH$103,MATCH(Pesée!AR41,Conversion!$A$2:$A$103,0),MATCH(AQ41,Conversion!$A$2:$AH$2,0)),"0")</f>
        <v>0</v>
      </c>
      <c r="AT41" s="34"/>
      <c r="AU41" s="35"/>
      <c r="AV41" s="36" t="str">
        <f>IFERROR(INDEX(Conversion!$A$2:$AH$103,MATCH(Pesée!AU41,Conversion!$A$2:$A$103,0),MATCH(AT41,Conversion!$A$2:$AH$2,0)),"0")</f>
        <v>0</v>
      </c>
      <c r="AW41" s="34"/>
      <c r="AX41" s="35"/>
      <c r="AY41" s="36" t="str">
        <f>IFERROR(INDEX(Conversion!$A$2:$AH$103,MATCH(Pesée!AX41,Conversion!$A$2:$A$103,0),MATCH(AW41,Conversion!$A$2:$AH$2,0)),"0")</f>
        <v>0</v>
      </c>
      <c r="AZ41" s="34"/>
      <c r="BA41" s="35"/>
      <c r="BB41" s="36" t="str">
        <f>IFERROR(INDEX(Conversion!$A$2:$AH$103,MATCH(Pesée!BA41,Conversion!$A$2:$A$103,0),MATCH(AZ41,Conversion!$A$2:$AH$2,0)),"0")</f>
        <v>0</v>
      </c>
      <c r="BC41" s="34"/>
      <c r="BD41" s="35"/>
      <c r="BE41" s="36" t="str">
        <f>IFERROR(INDEX(Conversion!$A$2:$AH$103,MATCH(Pesée!BD41,Conversion!$A$2:$A$103,0),MATCH(BC41,Conversion!$A$2:$AH$2,0)),"0")</f>
        <v>0</v>
      </c>
      <c r="BF41" s="34"/>
      <c r="BG41" s="35"/>
      <c r="BH41" s="36" t="str">
        <f>IFERROR(INDEX(Conversion!$A$2:$AH$103,MATCH(Pesée!BG41,Conversion!$A$2:$A$103,0),MATCH(BF41,Conversion!$A$2:$AH$2,0)),"0")</f>
        <v>0</v>
      </c>
      <c r="BI41" s="34"/>
      <c r="BJ41" s="35"/>
      <c r="BK41" s="36" t="str">
        <f>IFERROR(INDEX(Conversion!$A$2:$AH$103,MATCH(Pesée!BJ41,Conversion!$A$2:$A$103,0),MATCH(BI41,Conversion!$A$2:$AH$2,0)),"0")</f>
        <v>0</v>
      </c>
      <c r="BL41" s="34"/>
      <c r="BM41" s="35"/>
      <c r="BN41" s="36" t="str">
        <f>IFERROR(INDEX(Conversion!$A$2:$AH$103,MATCH(Pesée!BM41,Conversion!$A$2:$A$103,0),MATCH(BL41,Conversion!$A$2:$AH$2,0)),"0")</f>
        <v>0</v>
      </c>
      <c r="BO41" s="34"/>
      <c r="BP41" s="35"/>
      <c r="BQ41" s="36" t="str">
        <f>IFERROR(INDEX(Conversion!$A$2:$AH$103,MATCH(Pesée!BP41,Conversion!$A$2:$A$103,0),MATCH(BO41,Conversion!$A$2:$AH$2,0)),"0")</f>
        <v>0</v>
      </c>
      <c r="BR41" s="34"/>
      <c r="BS41" s="35"/>
      <c r="BT41" s="36" t="str">
        <f>IFERROR(INDEX(Conversion!$A$2:$AH$103,MATCH(Pesée!BS41,Conversion!$A$2:$A$103,0),MATCH(BR41,Conversion!$A$2:$AH$2,0)),"0")</f>
        <v>0</v>
      </c>
      <c r="BU41" s="34"/>
      <c r="BV41" s="36"/>
      <c r="BW41" s="34"/>
      <c r="BX41" s="36"/>
      <c r="BY41" s="34"/>
      <c r="BZ41" s="36"/>
      <c r="CA41" s="34"/>
      <c r="CB41" s="36"/>
      <c r="CC41" s="34"/>
      <c r="CD41" s="36"/>
      <c r="CE41" s="34"/>
      <c r="CF41" s="36"/>
      <c r="CG41" s="34"/>
      <c r="CH41" s="36"/>
      <c r="CI41" s="34"/>
      <c r="CJ41" s="36"/>
      <c r="CK41" s="34"/>
      <c r="CL41" s="36"/>
      <c r="CM41" s="34"/>
      <c r="CN41" s="36"/>
      <c r="CO41" s="34"/>
      <c r="CP41" s="36"/>
      <c r="CQ41" s="34"/>
      <c r="CR41" s="36"/>
      <c r="CS41" s="34"/>
      <c r="CT41" s="36"/>
      <c r="CU41" s="34"/>
      <c r="CV41" s="36"/>
      <c r="CW41" s="34"/>
      <c r="CX41" s="36"/>
      <c r="CY41" s="34"/>
      <c r="CZ41" s="36"/>
      <c r="DA41" s="34"/>
      <c r="DB41" s="36"/>
      <c r="DC41" s="34"/>
      <c r="DD41" s="36"/>
      <c r="DE41" s="34"/>
      <c r="DF41" s="36"/>
      <c r="DG41" s="34"/>
      <c r="DH41" s="36"/>
    </row>
    <row r="42" spans="1:112" s="37" customFormat="1" ht="16.8" x14ac:dyDescent="0.4">
      <c r="A42" s="30">
        <v>38</v>
      </c>
      <c r="B42" s="31"/>
      <c r="C42" s="32"/>
      <c r="D42" s="32"/>
      <c r="E42" s="32"/>
      <c r="F42" s="32"/>
      <c r="G42" s="33">
        <f t="shared" si="0"/>
        <v>0</v>
      </c>
      <c r="H42" s="33">
        <f t="shared" si="1"/>
        <v>0</v>
      </c>
      <c r="I42" s="33">
        <f t="shared" si="2"/>
        <v>0</v>
      </c>
      <c r="J42" s="33">
        <f t="shared" si="3"/>
        <v>0</v>
      </c>
      <c r="K42" s="33">
        <f t="shared" si="4"/>
        <v>0</v>
      </c>
      <c r="L42" s="33"/>
      <c r="M42" s="34"/>
      <c r="N42" s="35"/>
      <c r="O42" s="36" t="str">
        <f>IFERROR(INDEX(Conversion!$A$2:$AH$103,MATCH(Pesée!N42,Conversion!$A$2:$A$103,0),MATCH(M42,Conversion!$A$2:$AH$2,0)),"0")</f>
        <v>0</v>
      </c>
      <c r="P42" s="34"/>
      <c r="Q42" s="35"/>
      <c r="R42" s="36" t="str">
        <f>IFERROR(INDEX(Conversion!$A$2:$AH$103,MATCH(Pesée!Q42,Conversion!$A$2:$A$103,0),MATCH(P42,Conversion!$A$2:$AH$2,0)),"0")</f>
        <v>0</v>
      </c>
      <c r="S42" s="34"/>
      <c r="T42" s="35"/>
      <c r="U42" s="36" t="str">
        <f>IFERROR(INDEX(Conversion!$A$2:$AH$103,MATCH(Pesée!T42,Conversion!$A$2:$A$103,0),MATCH(S42,Conversion!$A$2:$AH$2,0)),"0")</f>
        <v>0</v>
      </c>
      <c r="V42" s="34"/>
      <c r="W42" s="35"/>
      <c r="X42" s="36" t="str">
        <f>IFERROR(INDEX(Conversion!$A$2:$AH$103,MATCH(Pesée!W42,Conversion!$A$2:$A$103,0),MATCH(V42,Conversion!$A$2:$AH$2,0)),"0")</f>
        <v>0</v>
      </c>
      <c r="Y42" s="34"/>
      <c r="Z42" s="35"/>
      <c r="AA42" s="36" t="str">
        <f>IFERROR(INDEX(Conversion!$A$2:$AH$103,MATCH(Pesée!Z42,Conversion!$A$2:$A$103,0),MATCH(Y42,Conversion!$A$2:$AH$2,0)),"0")</f>
        <v>0</v>
      </c>
      <c r="AB42" s="34"/>
      <c r="AC42" s="35"/>
      <c r="AD42" s="36" t="str">
        <f>IFERROR(INDEX(Conversion!$A$2:$AH$103,MATCH(Pesée!AC42,Conversion!$A$2:$A$103,0),MATCH(AB42,Conversion!$A$2:$AH$2,0)),"0")</f>
        <v>0</v>
      </c>
      <c r="AE42" s="34"/>
      <c r="AF42" s="35"/>
      <c r="AG42" s="36" t="str">
        <f>IFERROR(INDEX(Conversion!$A$2:$AH$103,MATCH(Pesée!AF42,Conversion!$A$2:$A$103,0),MATCH(AE42,Conversion!$A$2:$AH$2,0)),"0")</f>
        <v>0</v>
      </c>
      <c r="AH42" s="34"/>
      <c r="AI42" s="35"/>
      <c r="AJ42" s="36" t="str">
        <f>IFERROR(INDEX(Conversion!$A$2:$AH$103,MATCH(Pesée!AI42,Conversion!$A$2:$A$103,0),MATCH(AH42,Conversion!$A$2:$AH$2,0)),"0")</f>
        <v>0</v>
      </c>
      <c r="AK42" s="34"/>
      <c r="AL42" s="35"/>
      <c r="AM42" s="36" t="str">
        <f>IFERROR(INDEX(Conversion!$A$2:$AH$103,MATCH(Pesée!AL42,Conversion!$A$2:$A$103,0),MATCH(AK42,Conversion!$A$2:$AH$2,0)),"0")</f>
        <v>0</v>
      </c>
      <c r="AN42" s="34"/>
      <c r="AO42" s="35"/>
      <c r="AP42" s="36" t="str">
        <f>IFERROR(INDEX(Conversion!$A$2:$AH$103,MATCH(Pesée!AO42,Conversion!$A$2:$A$103,0),MATCH(AN42,Conversion!$A$2:$AH$2,0)),"0")</f>
        <v>0</v>
      </c>
      <c r="AQ42" s="34"/>
      <c r="AR42" s="35"/>
      <c r="AS42" s="36" t="str">
        <f>IFERROR(INDEX(Conversion!$A$2:$AH$103,MATCH(Pesée!AR42,Conversion!$A$2:$A$103,0),MATCH(AQ42,Conversion!$A$2:$AH$2,0)),"0")</f>
        <v>0</v>
      </c>
      <c r="AT42" s="34"/>
      <c r="AU42" s="35"/>
      <c r="AV42" s="36" t="str">
        <f>IFERROR(INDEX(Conversion!$A$2:$AH$103,MATCH(Pesée!AU42,Conversion!$A$2:$A$103,0),MATCH(AT42,Conversion!$A$2:$AH$2,0)),"0")</f>
        <v>0</v>
      </c>
      <c r="AW42" s="34"/>
      <c r="AX42" s="35"/>
      <c r="AY42" s="36" t="str">
        <f>IFERROR(INDEX(Conversion!$A$2:$AH$103,MATCH(Pesée!AX42,Conversion!$A$2:$A$103,0),MATCH(AW42,Conversion!$A$2:$AH$2,0)),"0")</f>
        <v>0</v>
      </c>
      <c r="AZ42" s="34"/>
      <c r="BA42" s="35"/>
      <c r="BB42" s="36" t="str">
        <f>IFERROR(INDEX(Conversion!$A$2:$AH$103,MATCH(Pesée!BA42,Conversion!$A$2:$A$103,0),MATCH(AZ42,Conversion!$A$2:$AH$2,0)),"0")</f>
        <v>0</v>
      </c>
      <c r="BC42" s="34"/>
      <c r="BD42" s="35"/>
      <c r="BE42" s="36" t="str">
        <f>IFERROR(INDEX(Conversion!$A$2:$AH$103,MATCH(Pesée!BD42,Conversion!$A$2:$A$103,0),MATCH(BC42,Conversion!$A$2:$AH$2,0)),"0")</f>
        <v>0</v>
      </c>
      <c r="BF42" s="34"/>
      <c r="BG42" s="35"/>
      <c r="BH42" s="36" t="str">
        <f>IFERROR(INDEX(Conversion!$A$2:$AH$103,MATCH(Pesée!BG42,Conversion!$A$2:$A$103,0),MATCH(BF42,Conversion!$A$2:$AH$2,0)),"0")</f>
        <v>0</v>
      </c>
      <c r="BI42" s="34"/>
      <c r="BJ42" s="35"/>
      <c r="BK42" s="36" t="str">
        <f>IFERROR(INDEX(Conversion!$A$2:$AH$103,MATCH(Pesée!BJ42,Conversion!$A$2:$A$103,0),MATCH(BI42,Conversion!$A$2:$AH$2,0)),"0")</f>
        <v>0</v>
      </c>
      <c r="BL42" s="34"/>
      <c r="BM42" s="35"/>
      <c r="BN42" s="36" t="str">
        <f>IFERROR(INDEX(Conversion!$A$2:$AH$103,MATCH(Pesée!BM42,Conversion!$A$2:$A$103,0),MATCH(BL42,Conversion!$A$2:$AH$2,0)),"0")</f>
        <v>0</v>
      </c>
      <c r="BO42" s="34"/>
      <c r="BP42" s="35"/>
      <c r="BQ42" s="36" t="str">
        <f>IFERROR(INDEX(Conversion!$A$2:$AH$103,MATCH(Pesée!BP42,Conversion!$A$2:$A$103,0),MATCH(BO42,Conversion!$A$2:$AH$2,0)),"0")</f>
        <v>0</v>
      </c>
      <c r="BR42" s="34"/>
      <c r="BS42" s="35"/>
      <c r="BT42" s="36" t="str">
        <f>IFERROR(INDEX(Conversion!$A$2:$AH$103,MATCH(Pesée!BS42,Conversion!$A$2:$A$103,0),MATCH(BR42,Conversion!$A$2:$AH$2,0)),"0")</f>
        <v>0</v>
      </c>
      <c r="BU42" s="34"/>
      <c r="BV42" s="36"/>
      <c r="BW42" s="34"/>
      <c r="BX42" s="36"/>
      <c r="BY42" s="34"/>
      <c r="BZ42" s="36"/>
      <c r="CA42" s="34"/>
      <c r="CB42" s="36"/>
      <c r="CC42" s="34"/>
      <c r="CD42" s="36"/>
      <c r="CE42" s="34"/>
      <c r="CF42" s="36"/>
      <c r="CG42" s="34"/>
      <c r="CH42" s="36"/>
      <c r="CI42" s="34"/>
      <c r="CJ42" s="36"/>
      <c r="CK42" s="34"/>
      <c r="CL42" s="36"/>
      <c r="CM42" s="34"/>
      <c r="CN42" s="36"/>
      <c r="CO42" s="34"/>
      <c r="CP42" s="36"/>
      <c r="CQ42" s="34"/>
      <c r="CR42" s="36"/>
      <c r="CS42" s="34"/>
      <c r="CT42" s="36"/>
      <c r="CU42" s="34"/>
      <c r="CV42" s="36"/>
      <c r="CW42" s="34"/>
      <c r="CX42" s="36"/>
      <c r="CY42" s="34"/>
      <c r="CZ42" s="36"/>
      <c r="DA42" s="34"/>
      <c r="DB42" s="36"/>
      <c r="DC42" s="34"/>
      <c r="DD42" s="36"/>
      <c r="DE42" s="34"/>
      <c r="DF42" s="36"/>
      <c r="DG42" s="34"/>
      <c r="DH42" s="36"/>
    </row>
    <row r="43" spans="1:112" s="37" customFormat="1" ht="16.8" x14ac:dyDescent="0.4">
      <c r="A43" s="30">
        <v>39</v>
      </c>
      <c r="B43" s="31"/>
      <c r="C43" s="32"/>
      <c r="D43" s="32"/>
      <c r="E43" s="32"/>
      <c r="F43" s="32"/>
      <c r="G43" s="33">
        <f t="shared" si="0"/>
        <v>0</v>
      </c>
      <c r="H43" s="33">
        <f t="shared" si="1"/>
        <v>0</v>
      </c>
      <c r="I43" s="33">
        <f t="shared" si="2"/>
        <v>0</v>
      </c>
      <c r="J43" s="33">
        <f t="shared" si="3"/>
        <v>0</v>
      </c>
      <c r="K43" s="33">
        <f t="shared" si="4"/>
        <v>0</v>
      </c>
      <c r="L43" s="33"/>
      <c r="M43" s="34"/>
      <c r="N43" s="35"/>
      <c r="O43" s="36" t="str">
        <f>IFERROR(INDEX(Conversion!$A$2:$AH$103,MATCH(Pesée!N43,Conversion!$A$2:$A$103,0),MATCH(M43,Conversion!$A$2:$AH$2,0)),"0")</f>
        <v>0</v>
      </c>
      <c r="P43" s="34"/>
      <c r="Q43" s="35"/>
      <c r="R43" s="36" t="str">
        <f>IFERROR(INDEX(Conversion!$A$2:$AH$103,MATCH(Pesée!Q43,Conversion!$A$2:$A$103,0),MATCH(P43,Conversion!$A$2:$AH$2,0)),"0")</f>
        <v>0</v>
      </c>
      <c r="S43" s="34"/>
      <c r="T43" s="35"/>
      <c r="U43" s="36" t="str">
        <f>IFERROR(INDEX(Conversion!$A$2:$AH$103,MATCH(Pesée!T43,Conversion!$A$2:$A$103,0),MATCH(S43,Conversion!$A$2:$AH$2,0)),"0")</f>
        <v>0</v>
      </c>
      <c r="V43" s="34"/>
      <c r="W43" s="35"/>
      <c r="X43" s="36" t="str">
        <f>IFERROR(INDEX(Conversion!$A$2:$AH$103,MATCH(Pesée!W43,Conversion!$A$2:$A$103,0),MATCH(V43,Conversion!$A$2:$AH$2,0)),"0")</f>
        <v>0</v>
      </c>
      <c r="Y43" s="34"/>
      <c r="Z43" s="35"/>
      <c r="AA43" s="36" t="str">
        <f>IFERROR(INDEX(Conversion!$A$2:$AH$103,MATCH(Pesée!Z43,Conversion!$A$2:$A$103,0),MATCH(Y43,Conversion!$A$2:$AH$2,0)),"0")</f>
        <v>0</v>
      </c>
      <c r="AB43" s="34"/>
      <c r="AC43" s="35"/>
      <c r="AD43" s="36" t="str">
        <f>IFERROR(INDEX(Conversion!$A$2:$AH$103,MATCH(Pesée!AC43,Conversion!$A$2:$A$103,0),MATCH(AB43,Conversion!$A$2:$AH$2,0)),"0")</f>
        <v>0</v>
      </c>
      <c r="AE43" s="34"/>
      <c r="AF43" s="35"/>
      <c r="AG43" s="36" t="str">
        <f>IFERROR(INDEX(Conversion!$A$2:$AH$103,MATCH(Pesée!AF43,Conversion!$A$2:$A$103,0),MATCH(AE43,Conversion!$A$2:$AH$2,0)),"0")</f>
        <v>0</v>
      </c>
      <c r="AH43" s="34"/>
      <c r="AI43" s="35"/>
      <c r="AJ43" s="36" t="str">
        <f>IFERROR(INDEX(Conversion!$A$2:$AH$103,MATCH(Pesée!AI43,Conversion!$A$2:$A$103,0),MATCH(AH43,Conversion!$A$2:$AH$2,0)),"0")</f>
        <v>0</v>
      </c>
      <c r="AK43" s="34"/>
      <c r="AL43" s="35"/>
      <c r="AM43" s="36" t="str">
        <f>IFERROR(INDEX(Conversion!$A$2:$AH$103,MATCH(Pesée!AL43,Conversion!$A$2:$A$103,0),MATCH(AK43,Conversion!$A$2:$AH$2,0)),"0")</f>
        <v>0</v>
      </c>
      <c r="AN43" s="34"/>
      <c r="AO43" s="35"/>
      <c r="AP43" s="36" t="str">
        <f>IFERROR(INDEX(Conversion!$A$2:$AH$103,MATCH(Pesée!AO43,Conversion!$A$2:$A$103,0),MATCH(AN43,Conversion!$A$2:$AH$2,0)),"0")</f>
        <v>0</v>
      </c>
      <c r="AQ43" s="34"/>
      <c r="AR43" s="35"/>
      <c r="AS43" s="36" t="str">
        <f>IFERROR(INDEX(Conversion!$A$2:$AH$103,MATCH(Pesée!AR43,Conversion!$A$2:$A$103,0),MATCH(AQ43,Conversion!$A$2:$AH$2,0)),"0")</f>
        <v>0</v>
      </c>
      <c r="AT43" s="34"/>
      <c r="AU43" s="35"/>
      <c r="AV43" s="36" t="str">
        <f>IFERROR(INDEX(Conversion!$A$2:$AH$103,MATCH(Pesée!AU43,Conversion!$A$2:$A$103,0),MATCH(AT43,Conversion!$A$2:$AH$2,0)),"0")</f>
        <v>0</v>
      </c>
      <c r="AW43" s="34"/>
      <c r="AX43" s="35"/>
      <c r="AY43" s="36" t="str">
        <f>IFERROR(INDEX(Conversion!$A$2:$AH$103,MATCH(Pesée!AX43,Conversion!$A$2:$A$103,0),MATCH(AW43,Conversion!$A$2:$AH$2,0)),"0")</f>
        <v>0</v>
      </c>
      <c r="AZ43" s="34"/>
      <c r="BA43" s="35"/>
      <c r="BB43" s="36" t="str">
        <f>IFERROR(INDEX(Conversion!$A$2:$AH$103,MATCH(Pesée!BA43,Conversion!$A$2:$A$103,0),MATCH(AZ43,Conversion!$A$2:$AH$2,0)),"0")</f>
        <v>0</v>
      </c>
      <c r="BC43" s="34"/>
      <c r="BD43" s="35"/>
      <c r="BE43" s="36" t="str">
        <f>IFERROR(INDEX(Conversion!$A$2:$AH$103,MATCH(Pesée!BD43,Conversion!$A$2:$A$103,0),MATCH(BC43,Conversion!$A$2:$AH$2,0)),"0")</f>
        <v>0</v>
      </c>
      <c r="BF43" s="34"/>
      <c r="BG43" s="35"/>
      <c r="BH43" s="36" t="str">
        <f>IFERROR(INDEX(Conversion!$A$2:$AH$103,MATCH(Pesée!BG43,Conversion!$A$2:$A$103,0),MATCH(BF43,Conversion!$A$2:$AH$2,0)),"0")</f>
        <v>0</v>
      </c>
      <c r="BI43" s="34"/>
      <c r="BJ43" s="35"/>
      <c r="BK43" s="36" t="str">
        <f>IFERROR(INDEX(Conversion!$A$2:$AH$103,MATCH(Pesée!BJ43,Conversion!$A$2:$A$103,0),MATCH(BI43,Conversion!$A$2:$AH$2,0)),"0")</f>
        <v>0</v>
      </c>
      <c r="BL43" s="34"/>
      <c r="BM43" s="35"/>
      <c r="BN43" s="36" t="str">
        <f>IFERROR(INDEX(Conversion!$A$2:$AH$103,MATCH(Pesée!BM43,Conversion!$A$2:$A$103,0),MATCH(BL43,Conversion!$A$2:$AH$2,0)),"0")</f>
        <v>0</v>
      </c>
      <c r="BO43" s="34"/>
      <c r="BP43" s="35"/>
      <c r="BQ43" s="36" t="str">
        <f>IFERROR(INDEX(Conversion!$A$2:$AH$103,MATCH(Pesée!BP43,Conversion!$A$2:$A$103,0),MATCH(BO43,Conversion!$A$2:$AH$2,0)),"0")</f>
        <v>0</v>
      </c>
      <c r="BR43" s="34"/>
      <c r="BS43" s="35"/>
      <c r="BT43" s="36" t="str">
        <f>IFERROR(INDEX(Conversion!$A$2:$AH$103,MATCH(Pesée!BS43,Conversion!$A$2:$A$103,0),MATCH(BR43,Conversion!$A$2:$AH$2,0)),"0")</f>
        <v>0</v>
      </c>
      <c r="BU43" s="34"/>
      <c r="BV43" s="36"/>
      <c r="BW43" s="34"/>
      <c r="BX43" s="36"/>
      <c r="BY43" s="34"/>
      <c r="BZ43" s="36"/>
      <c r="CA43" s="34"/>
      <c r="CB43" s="36"/>
      <c r="CC43" s="34"/>
      <c r="CD43" s="36"/>
      <c r="CE43" s="34"/>
      <c r="CF43" s="36"/>
      <c r="CG43" s="34"/>
      <c r="CH43" s="36"/>
      <c r="CI43" s="34"/>
      <c r="CJ43" s="36"/>
      <c r="CK43" s="34"/>
      <c r="CL43" s="36"/>
      <c r="CM43" s="34"/>
      <c r="CN43" s="36"/>
      <c r="CO43" s="34"/>
      <c r="CP43" s="36"/>
      <c r="CQ43" s="34"/>
      <c r="CR43" s="36"/>
      <c r="CS43" s="34"/>
      <c r="CT43" s="36"/>
      <c r="CU43" s="34"/>
      <c r="CV43" s="36"/>
      <c r="CW43" s="34"/>
      <c r="CX43" s="36"/>
      <c r="CY43" s="34"/>
      <c r="CZ43" s="36"/>
      <c r="DA43" s="34"/>
      <c r="DB43" s="36"/>
      <c r="DC43" s="34"/>
      <c r="DD43" s="36"/>
      <c r="DE43" s="34"/>
      <c r="DF43" s="36"/>
      <c r="DG43" s="34"/>
      <c r="DH43" s="36"/>
    </row>
    <row r="44" spans="1:112" s="37" customFormat="1" ht="16.8" x14ac:dyDescent="0.4">
      <c r="A44" s="30">
        <v>40</v>
      </c>
      <c r="B44" s="31"/>
      <c r="C44" s="32"/>
      <c r="D44" s="32"/>
      <c r="E44" s="32"/>
      <c r="F44" s="32"/>
      <c r="G44" s="33">
        <f t="shared" si="0"/>
        <v>0</v>
      </c>
      <c r="H44" s="33">
        <f t="shared" si="1"/>
        <v>0</v>
      </c>
      <c r="I44" s="33">
        <f t="shared" si="2"/>
        <v>0</v>
      </c>
      <c r="J44" s="33">
        <f t="shared" si="3"/>
        <v>0</v>
      </c>
      <c r="K44" s="33">
        <f t="shared" si="4"/>
        <v>0</v>
      </c>
      <c r="L44" s="33"/>
      <c r="M44" s="34"/>
      <c r="N44" s="35"/>
      <c r="O44" s="36" t="str">
        <f>IFERROR(INDEX(Conversion!$A$2:$AH$103,MATCH(Pesée!N44,Conversion!$A$2:$A$103,0),MATCH(M44,Conversion!$A$2:$AH$2,0)),"0")</f>
        <v>0</v>
      </c>
      <c r="P44" s="34"/>
      <c r="Q44" s="35"/>
      <c r="R44" s="36" t="str">
        <f>IFERROR(INDEX(Conversion!$A$2:$AH$103,MATCH(Pesée!Q44,Conversion!$A$2:$A$103,0),MATCH(P44,Conversion!$A$2:$AH$2,0)),"0")</f>
        <v>0</v>
      </c>
      <c r="S44" s="34"/>
      <c r="T44" s="35"/>
      <c r="U44" s="36" t="str">
        <f>IFERROR(INDEX(Conversion!$A$2:$AH$103,MATCH(Pesée!T44,Conversion!$A$2:$A$103,0),MATCH(S44,Conversion!$A$2:$AH$2,0)),"0")</f>
        <v>0</v>
      </c>
      <c r="V44" s="34"/>
      <c r="W44" s="35"/>
      <c r="X44" s="36" t="str">
        <f>IFERROR(INDEX(Conversion!$A$2:$AH$103,MATCH(Pesée!W44,Conversion!$A$2:$A$103,0),MATCH(V44,Conversion!$A$2:$AH$2,0)),"0")</f>
        <v>0</v>
      </c>
      <c r="Y44" s="34"/>
      <c r="Z44" s="35"/>
      <c r="AA44" s="36" t="str">
        <f>IFERROR(INDEX(Conversion!$A$2:$AH$103,MATCH(Pesée!Z44,Conversion!$A$2:$A$103,0),MATCH(Y44,Conversion!$A$2:$AH$2,0)),"0")</f>
        <v>0</v>
      </c>
      <c r="AB44" s="34"/>
      <c r="AC44" s="35"/>
      <c r="AD44" s="36" t="str">
        <f>IFERROR(INDEX(Conversion!$A$2:$AH$103,MATCH(Pesée!AC44,Conversion!$A$2:$A$103,0),MATCH(AB44,Conversion!$A$2:$AH$2,0)),"0")</f>
        <v>0</v>
      </c>
      <c r="AE44" s="34"/>
      <c r="AF44" s="35"/>
      <c r="AG44" s="36" t="str">
        <f>IFERROR(INDEX(Conversion!$A$2:$AH$103,MATCH(Pesée!AF44,Conversion!$A$2:$A$103,0),MATCH(AE44,Conversion!$A$2:$AH$2,0)),"0")</f>
        <v>0</v>
      </c>
      <c r="AH44" s="34"/>
      <c r="AI44" s="35"/>
      <c r="AJ44" s="36" t="str">
        <f>IFERROR(INDEX(Conversion!$A$2:$AH$103,MATCH(Pesée!AI44,Conversion!$A$2:$A$103,0),MATCH(AH44,Conversion!$A$2:$AH$2,0)),"0")</f>
        <v>0</v>
      </c>
      <c r="AK44" s="34"/>
      <c r="AL44" s="35"/>
      <c r="AM44" s="36" t="str">
        <f>IFERROR(INDEX(Conversion!$A$2:$AH$103,MATCH(Pesée!AL44,Conversion!$A$2:$A$103,0),MATCH(AK44,Conversion!$A$2:$AH$2,0)),"0")</f>
        <v>0</v>
      </c>
      <c r="AN44" s="34"/>
      <c r="AO44" s="35"/>
      <c r="AP44" s="36" t="str">
        <f>IFERROR(INDEX(Conversion!$A$2:$AH$103,MATCH(Pesée!AO44,Conversion!$A$2:$A$103,0),MATCH(AN44,Conversion!$A$2:$AH$2,0)),"0")</f>
        <v>0</v>
      </c>
      <c r="AQ44" s="34"/>
      <c r="AR44" s="35"/>
      <c r="AS44" s="36" t="str">
        <f>IFERROR(INDEX(Conversion!$A$2:$AH$103,MATCH(Pesée!AR44,Conversion!$A$2:$A$103,0),MATCH(AQ44,Conversion!$A$2:$AH$2,0)),"0")</f>
        <v>0</v>
      </c>
      <c r="AT44" s="34"/>
      <c r="AU44" s="35"/>
      <c r="AV44" s="36" t="str">
        <f>IFERROR(INDEX(Conversion!$A$2:$AH$103,MATCH(Pesée!AU44,Conversion!$A$2:$A$103,0),MATCH(AT44,Conversion!$A$2:$AH$2,0)),"0")</f>
        <v>0</v>
      </c>
      <c r="AW44" s="34"/>
      <c r="AX44" s="35"/>
      <c r="AY44" s="36" t="str">
        <f>IFERROR(INDEX(Conversion!$A$2:$AH$103,MATCH(Pesée!AX44,Conversion!$A$2:$A$103,0),MATCH(AW44,Conversion!$A$2:$AH$2,0)),"0")</f>
        <v>0</v>
      </c>
      <c r="AZ44" s="34"/>
      <c r="BA44" s="35"/>
      <c r="BB44" s="36" t="str">
        <f>IFERROR(INDEX(Conversion!$A$2:$AH$103,MATCH(Pesée!BA44,Conversion!$A$2:$A$103,0),MATCH(AZ44,Conversion!$A$2:$AH$2,0)),"0")</f>
        <v>0</v>
      </c>
      <c r="BC44" s="34"/>
      <c r="BD44" s="35"/>
      <c r="BE44" s="36" t="str">
        <f>IFERROR(INDEX(Conversion!$A$2:$AH$103,MATCH(Pesée!BD44,Conversion!$A$2:$A$103,0),MATCH(BC44,Conversion!$A$2:$AH$2,0)),"0")</f>
        <v>0</v>
      </c>
      <c r="BF44" s="34"/>
      <c r="BG44" s="35"/>
      <c r="BH44" s="36" t="str">
        <f>IFERROR(INDEX(Conversion!$A$2:$AH$103,MATCH(Pesée!BG44,Conversion!$A$2:$A$103,0),MATCH(BF44,Conversion!$A$2:$AH$2,0)),"0")</f>
        <v>0</v>
      </c>
      <c r="BI44" s="34"/>
      <c r="BJ44" s="35"/>
      <c r="BK44" s="36" t="str">
        <f>IFERROR(INDEX(Conversion!$A$2:$AH$103,MATCH(Pesée!BJ44,Conversion!$A$2:$A$103,0),MATCH(BI44,Conversion!$A$2:$AH$2,0)),"0")</f>
        <v>0</v>
      </c>
      <c r="BL44" s="34"/>
      <c r="BM44" s="35"/>
      <c r="BN44" s="36" t="str">
        <f>IFERROR(INDEX(Conversion!$A$2:$AH$103,MATCH(Pesée!BM44,Conversion!$A$2:$A$103,0),MATCH(BL44,Conversion!$A$2:$AH$2,0)),"0")</f>
        <v>0</v>
      </c>
      <c r="BO44" s="34"/>
      <c r="BP44" s="35"/>
      <c r="BQ44" s="36" t="str">
        <f>IFERROR(INDEX(Conversion!$A$2:$AH$103,MATCH(Pesée!BP44,Conversion!$A$2:$A$103,0),MATCH(BO44,Conversion!$A$2:$AH$2,0)),"0")</f>
        <v>0</v>
      </c>
      <c r="BR44" s="34"/>
      <c r="BS44" s="35"/>
      <c r="BT44" s="36" t="str">
        <f>IFERROR(INDEX(Conversion!$A$2:$AH$103,MATCH(Pesée!BS44,Conversion!$A$2:$A$103,0),MATCH(BR44,Conversion!$A$2:$AH$2,0)),"0")</f>
        <v>0</v>
      </c>
      <c r="BU44" s="34"/>
      <c r="BV44" s="36"/>
      <c r="BW44" s="34"/>
      <c r="BX44" s="36"/>
      <c r="BY44" s="34"/>
      <c r="BZ44" s="36"/>
      <c r="CA44" s="34"/>
      <c r="CB44" s="36"/>
      <c r="CC44" s="34"/>
      <c r="CD44" s="36"/>
      <c r="CE44" s="34"/>
      <c r="CF44" s="36"/>
      <c r="CG44" s="34"/>
      <c r="CH44" s="36"/>
      <c r="CI44" s="34"/>
      <c r="CJ44" s="36"/>
      <c r="CK44" s="34"/>
      <c r="CL44" s="36"/>
      <c r="CM44" s="34"/>
      <c r="CN44" s="36"/>
      <c r="CO44" s="34"/>
      <c r="CP44" s="36"/>
      <c r="CQ44" s="34"/>
      <c r="CR44" s="36"/>
      <c r="CS44" s="34"/>
      <c r="CT44" s="36"/>
      <c r="CU44" s="34"/>
      <c r="CV44" s="36"/>
      <c r="CW44" s="34"/>
      <c r="CX44" s="36"/>
      <c r="CY44" s="34"/>
      <c r="CZ44" s="36"/>
      <c r="DA44" s="34"/>
      <c r="DB44" s="36"/>
      <c r="DC44" s="34"/>
      <c r="DD44" s="36"/>
      <c r="DE44" s="34"/>
      <c r="DF44" s="36"/>
      <c r="DG44" s="34"/>
      <c r="DH44" s="36"/>
    </row>
    <row r="45" spans="1:112" s="37" customFormat="1" ht="16.8" x14ac:dyDescent="0.4">
      <c r="A45" s="30">
        <v>41</v>
      </c>
      <c r="B45" s="31"/>
      <c r="C45" s="32"/>
      <c r="D45" s="32"/>
      <c r="E45" s="32"/>
      <c r="F45" s="32"/>
      <c r="G45" s="33">
        <f t="shared" si="0"/>
        <v>0</v>
      </c>
      <c r="H45" s="33">
        <f t="shared" si="1"/>
        <v>0</v>
      </c>
      <c r="I45" s="33">
        <f t="shared" si="2"/>
        <v>0</v>
      </c>
      <c r="J45" s="33">
        <f t="shared" si="3"/>
        <v>0</v>
      </c>
      <c r="K45" s="33">
        <f t="shared" si="4"/>
        <v>0</v>
      </c>
      <c r="L45" s="33"/>
      <c r="M45" s="34"/>
      <c r="N45" s="35"/>
      <c r="O45" s="36" t="str">
        <f>IFERROR(INDEX(Conversion!$A$2:$AH$103,MATCH(Pesée!N45,Conversion!$A$2:$A$103,0),MATCH(M45,Conversion!$A$2:$AH$2,0)),"0")</f>
        <v>0</v>
      </c>
      <c r="P45" s="34"/>
      <c r="Q45" s="35"/>
      <c r="R45" s="36" t="str">
        <f>IFERROR(INDEX(Conversion!$A$2:$AH$103,MATCH(Pesée!Q45,Conversion!$A$2:$A$103,0),MATCH(P45,Conversion!$A$2:$AH$2,0)),"0")</f>
        <v>0</v>
      </c>
      <c r="S45" s="34"/>
      <c r="T45" s="35"/>
      <c r="U45" s="36" t="str">
        <f>IFERROR(INDEX(Conversion!$A$2:$AH$103,MATCH(Pesée!T45,Conversion!$A$2:$A$103,0),MATCH(S45,Conversion!$A$2:$AH$2,0)),"0")</f>
        <v>0</v>
      </c>
      <c r="V45" s="34"/>
      <c r="W45" s="35"/>
      <c r="X45" s="36" t="str">
        <f>IFERROR(INDEX(Conversion!$A$2:$AH$103,MATCH(Pesée!W45,Conversion!$A$2:$A$103,0),MATCH(V45,Conversion!$A$2:$AH$2,0)),"0")</f>
        <v>0</v>
      </c>
      <c r="Y45" s="34"/>
      <c r="Z45" s="35"/>
      <c r="AA45" s="36" t="str">
        <f>IFERROR(INDEX(Conversion!$A$2:$AH$103,MATCH(Pesée!Z45,Conversion!$A$2:$A$103,0),MATCH(Y45,Conversion!$A$2:$AH$2,0)),"0")</f>
        <v>0</v>
      </c>
      <c r="AB45" s="34"/>
      <c r="AC45" s="35"/>
      <c r="AD45" s="36" t="str">
        <f>IFERROR(INDEX(Conversion!$A$2:$AH$103,MATCH(Pesée!AC45,Conversion!$A$2:$A$103,0),MATCH(AB45,Conversion!$A$2:$AH$2,0)),"0")</f>
        <v>0</v>
      </c>
      <c r="AE45" s="34"/>
      <c r="AF45" s="35"/>
      <c r="AG45" s="36" t="str">
        <f>IFERROR(INDEX(Conversion!$A$2:$AH$103,MATCH(Pesée!AF45,Conversion!$A$2:$A$103,0),MATCH(AE45,Conversion!$A$2:$AH$2,0)),"0")</f>
        <v>0</v>
      </c>
      <c r="AH45" s="34"/>
      <c r="AI45" s="35"/>
      <c r="AJ45" s="36" t="str">
        <f>IFERROR(INDEX(Conversion!$A$2:$AH$103,MATCH(Pesée!AI45,Conversion!$A$2:$A$103,0),MATCH(AH45,Conversion!$A$2:$AH$2,0)),"0")</f>
        <v>0</v>
      </c>
      <c r="AK45" s="34"/>
      <c r="AL45" s="35"/>
      <c r="AM45" s="36" t="str">
        <f>IFERROR(INDEX(Conversion!$A$2:$AH$103,MATCH(Pesée!AL45,Conversion!$A$2:$A$103,0),MATCH(AK45,Conversion!$A$2:$AH$2,0)),"0")</f>
        <v>0</v>
      </c>
      <c r="AN45" s="34"/>
      <c r="AO45" s="35"/>
      <c r="AP45" s="36" t="str">
        <f>IFERROR(INDEX(Conversion!$A$2:$AH$103,MATCH(Pesée!AO45,Conversion!$A$2:$A$103,0),MATCH(AN45,Conversion!$A$2:$AH$2,0)),"0")</f>
        <v>0</v>
      </c>
      <c r="AQ45" s="34"/>
      <c r="AR45" s="35"/>
      <c r="AS45" s="36" t="str">
        <f>IFERROR(INDEX(Conversion!$A$2:$AH$103,MATCH(Pesée!AR45,Conversion!$A$2:$A$103,0),MATCH(AQ45,Conversion!$A$2:$AH$2,0)),"0")</f>
        <v>0</v>
      </c>
      <c r="AT45" s="34"/>
      <c r="AU45" s="35"/>
      <c r="AV45" s="36" t="str">
        <f>IFERROR(INDEX(Conversion!$A$2:$AH$103,MATCH(Pesée!AU45,Conversion!$A$2:$A$103,0),MATCH(AT45,Conversion!$A$2:$AH$2,0)),"0")</f>
        <v>0</v>
      </c>
      <c r="AW45" s="34"/>
      <c r="AX45" s="35"/>
      <c r="AY45" s="36" t="str">
        <f>IFERROR(INDEX(Conversion!$A$2:$AH$103,MATCH(Pesée!AX45,Conversion!$A$2:$A$103,0),MATCH(AW45,Conversion!$A$2:$AH$2,0)),"0")</f>
        <v>0</v>
      </c>
      <c r="AZ45" s="34"/>
      <c r="BA45" s="35"/>
      <c r="BB45" s="36" t="str">
        <f>IFERROR(INDEX(Conversion!$A$2:$AH$103,MATCH(Pesée!BA45,Conversion!$A$2:$A$103,0),MATCH(AZ45,Conversion!$A$2:$AH$2,0)),"0")</f>
        <v>0</v>
      </c>
      <c r="BC45" s="34"/>
      <c r="BD45" s="35"/>
      <c r="BE45" s="36" t="str">
        <f>IFERROR(INDEX(Conversion!$A$2:$AH$103,MATCH(Pesée!BD45,Conversion!$A$2:$A$103,0),MATCH(BC45,Conversion!$A$2:$AH$2,0)),"0")</f>
        <v>0</v>
      </c>
      <c r="BF45" s="34"/>
      <c r="BG45" s="35"/>
      <c r="BH45" s="36" t="str">
        <f>IFERROR(INDEX(Conversion!$A$2:$AH$103,MATCH(Pesée!BG45,Conversion!$A$2:$A$103,0),MATCH(BF45,Conversion!$A$2:$AH$2,0)),"0")</f>
        <v>0</v>
      </c>
      <c r="BI45" s="34"/>
      <c r="BJ45" s="35"/>
      <c r="BK45" s="36" t="str">
        <f>IFERROR(INDEX(Conversion!$A$2:$AH$103,MATCH(Pesée!BJ45,Conversion!$A$2:$A$103,0),MATCH(BI45,Conversion!$A$2:$AH$2,0)),"0")</f>
        <v>0</v>
      </c>
      <c r="BL45" s="34"/>
      <c r="BM45" s="35"/>
      <c r="BN45" s="36" t="str">
        <f>IFERROR(INDEX(Conversion!$A$2:$AH$103,MATCH(Pesée!BM45,Conversion!$A$2:$A$103,0),MATCH(BL45,Conversion!$A$2:$AH$2,0)),"0")</f>
        <v>0</v>
      </c>
      <c r="BO45" s="34"/>
      <c r="BP45" s="35"/>
      <c r="BQ45" s="36" t="str">
        <f>IFERROR(INDEX(Conversion!$A$2:$AH$103,MATCH(Pesée!BP45,Conversion!$A$2:$A$103,0),MATCH(BO45,Conversion!$A$2:$AH$2,0)),"0")</f>
        <v>0</v>
      </c>
      <c r="BR45" s="34"/>
      <c r="BS45" s="35"/>
      <c r="BT45" s="36" t="str">
        <f>IFERROR(INDEX(Conversion!$A$2:$AH$103,MATCH(Pesée!BS45,Conversion!$A$2:$A$103,0),MATCH(BR45,Conversion!$A$2:$AH$2,0)),"0")</f>
        <v>0</v>
      </c>
      <c r="BU45" s="34"/>
      <c r="BV45" s="36"/>
      <c r="BW45" s="34"/>
      <c r="BX45" s="36"/>
      <c r="BY45" s="34"/>
      <c r="BZ45" s="36"/>
      <c r="CA45" s="34"/>
      <c r="CB45" s="36"/>
      <c r="CC45" s="34"/>
      <c r="CD45" s="36"/>
      <c r="CE45" s="34"/>
      <c r="CF45" s="36"/>
      <c r="CG45" s="34"/>
      <c r="CH45" s="36"/>
      <c r="CI45" s="34"/>
      <c r="CJ45" s="36"/>
      <c r="CK45" s="34"/>
      <c r="CL45" s="36"/>
      <c r="CM45" s="34"/>
      <c r="CN45" s="36"/>
      <c r="CO45" s="34"/>
      <c r="CP45" s="36"/>
      <c r="CQ45" s="34"/>
      <c r="CR45" s="36"/>
      <c r="CS45" s="34"/>
      <c r="CT45" s="36"/>
      <c r="CU45" s="34"/>
      <c r="CV45" s="36"/>
      <c r="CW45" s="34"/>
      <c r="CX45" s="36"/>
      <c r="CY45" s="34"/>
      <c r="CZ45" s="36"/>
      <c r="DA45" s="34"/>
      <c r="DB45" s="36"/>
      <c r="DC45" s="34"/>
      <c r="DD45" s="36"/>
      <c r="DE45" s="34"/>
      <c r="DF45" s="36"/>
      <c r="DG45" s="34"/>
      <c r="DH45" s="36"/>
    </row>
    <row r="46" spans="1:112" s="37" customFormat="1" ht="16.8" x14ac:dyDescent="0.4">
      <c r="A46" s="30">
        <v>42</v>
      </c>
      <c r="B46" s="31"/>
      <c r="C46" s="32"/>
      <c r="D46" s="32"/>
      <c r="E46" s="32"/>
      <c r="F46" s="32"/>
      <c r="G46" s="33">
        <f t="shared" si="0"/>
        <v>0</v>
      </c>
      <c r="H46" s="33">
        <f t="shared" si="1"/>
        <v>0</v>
      </c>
      <c r="I46" s="33">
        <f t="shared" si="2"/>
        <v>0</v>
      </c>
      <c r="J46" s="33">
        <f t="shared" si="3"/>
        <v>0</v>
      </c>
      <c r="K46" s="33">
        <f t="shared" si="4"/>
        <v>0</v>
      </c>
      <c r="L46" s="33"/>
      <c r="M46" s="34"/>
      <c r="N46" s="35"/>
      <c r="O46" s="36" t="str">
        <f>IFERROR(INDEX(Conversion!$A$2:$AH$103,MATCH(Pesée!N46,Conversion!$A$2:$A$103,0),MATCH(M46,Conversion!$A$2:$AH$2,0)),"0")</f>
        <v>0</v>
      </c>
      <c r="P46" s="34"/>
      <c r="Q46" s="35"/>
      <c r="R46" s="36" t="str">
        <f>IFERROR(INDEX(Conversion!$A$2:$AH$103,MATCH(Pesée!Q46,Conversion!$A$2:$A$103,0),MATCH(P46,Conversion!$A$2:$AH$2,0)),"0")</f>
        <v>0</v>
      </c>
      <c r="S46" s="34"/>
      <c r="T46" s="35"/>
      <c r="U46" s="36" t="str">
        <f>IFERROR(INDEX(Conversion!$A$2:$AH$103,MATCH(Pesée!T46,Conversion!$A$2:$A$103,0),MATCH(S46,Conversion!$A$2:$AH$2,0)),"0")</f>
        <v>0</v>
      </c>
      <c r="V46" s="34"/>
      <c r="W46" s="35"/>
      <c r="X46" s="36" t="str">
        <f>IFERROR(INDEX(Conversion!$A$2:$AH$103,MATCH(Pesée!W46,Conversion!$A$2:$A$103,0),MATCH(V46,Conversion!$A$2:$AH$2,0)),"0")</f>
        <v>0</v>
      </c>
      <c r="Y46" s="34"/>
      <c r="Z46" s="35"/>
      <c r="AA46" s="36" t="str">
        <f>IFERROR(INDEX(Conversion!$A$2:$AH$103,MATCH(Pesée!Z46,Conversion!$A$2:$A$103,0),MATCH(Y46,Conversion!$A$2:$AH$2,0)),"0")</f>
        <v>0</v>
      </c>
      <c r="AB46" s="34"/>
      <c r="AC46" s="35"/>
      <c r="AD46" s="36" t="str">
        <f>IFERROR(INDEX(Conversion!$A$2:$AH$103,MATCH(Pesée!AC46,Conversion!$A$2:$A$103,0),MATCH(AB46,Conversion!$A$2:$AH$2,0)),"0")</f>
        <v>0</v>
      </c>
      <c r="AE46" s="34"/>
      <c r="AF46" s="35"/>
      <c r="AG46" s="36" t="str">
        <f>IFERROR(INDEX(Conversion!$A$2:$AH$103,MATCH(Pesée!AF46,Conversion!$A$2:$A$103,0),MATCH(AE46,Conversion!$A$2:$AH$2,0)),"0")</f>
        <v>0</v>
      </c>
      <c r="AH46" s="34"/>
      <c r="AI46" s="35"/>
      <c r="AJ46" s="36" t="str">
        <f>IFERROR(INDEX(Conversion!$A$2:$AH$103,MATCH(Pesée!AI46,Conversion!$A$2:$A$103,0),MATCH(AH46,Conversion!$A$2:$AH$2,0)),"0")</f>
        <v>0</v>
      </c>
      <c r="AK46" s="34"/>
      <c r="AL46" s="35"/>
      <c r="AM46" s="36" t="str">
        <f>IFERROR(INDEX(Conversion!$A$2:$AH$103,MATCH(Pesée!AL46,Conversion!$A$2:$A$103,0),MATCH(AK46,Conversion!$A$2:$AH$2,0)),"0")</f>
        <v>0</v>
      </c>
      <c r="AN46" s="34"/>
      <c r="AO46" s="35"/>
      <c r="AP46" s="36" t="str">
        <f>IFERROR(INDEX(Conversion!$A$2:$AH$103,MATCH(Pesée!AO46,Conversion!$A$2:$A$103,0),MATCH(AN46,Conversion!$A$2:$AH$2,0)),"0")</f>
        <v>0</v>
      </c>
      <c r="AQ46" s="34"/>
      <c r="AR46" s="35"/>
      <c r="AS46" s="36" t="str">
        <f>IFERROR(INDEX(Conversion!$A$2:$AH$103,MATCH(Pesée!AR46,Conversion!$A$2:$A$103,0),MATCH(AQ46,Conversion!$A$2:$AH$2,0)),"0")</f>
        <v>0</v>
      </c>
      <c r="AT46" s="34"/>
      <c r="AU46" s="35"/>
      <c r="AV46" s="36" t="str">
        <f>IFERROR(INDEX(Conversion!$A$2:$AH$103,MATCH(Pesée!AU46,Conversion!$A$2:$A$103,0),MATCH(AT46,Conversion!$A$2:$AH$2,0)),"0")</f>
        <v>0</v>
      </c>
      <c r="AW46" s="34"/>
      <c r="AX46" s="35"/>
      <c r="AY46" s="36" t="str">
        <f>IFERROR(INDEX(Conversion!$A$2:$AH$103,MATCH(Pesée!AX46,Conversion!$A$2:$A$103,0),MATCH(AW46,Conversion!$A$2:$AH$2,0)),"0")</f>
        <v>0</v>
      </c>
      <c r="AZ46" s="34"/>
      <c r="BA46" s="35"/>
      <c r="BB46" s="36" t="str">
        <f>IFERROR(INDEX(Conversion!$A$2:$AH$103,MATCH(Pesée!BA46,Conversion!$A$2:$A$103,0),MATCH(AZ46,Conversion!$A$2:$AH$2,0)),"0")</f>
        <v>0</v>
      </c>
      <c r="BC46" s="34"/>
      <c r="BD46" s="35"/>
      <c r="BE46" s="36" t="str">
        <f>IFERROR(INDEX(Conversion!$A$2:$AH$103,MATCH(Pesée!BD46,Conversion!$A$2:$A$103,0),MATCH(BC46,Conversion!$A$2:$AH$2,0)),"0")</f>
        <v>0</v>
      </c>
      <c r="BF46" s="34"/>
      <c r="BG46" s="35"/>
      <c r="BH46" s="36" t="str">
        <f>IFERROR(INDEX(Conversion!$A$2:$AH$103,MATCH(Pesée!BG46,Conversion!$A$2:$A$103,0),MATCH(BF46,Conversion!$A$2:$AH$2,0)),"0")</f>
        <v>0</v>
      </c>
      <c r="BI46" s="34"/>
      <c r="BJ46" s="35"/>
      <c r="BK46" s="36" t="str">
        <f>IFERROR(INDEX(Conversion!$A$2:$AH$103,MATCH(Pesée!BJ46,Conversion!$A$2:$A$103,0),MATCH(BI46,Conversion!$A$2:$AH$2,0)),"0")</f>
        <v>0</v>
      </c>
      <c r="BL46" s="34"/>
      <c r="BM46" s="35"/>
      <c r="BN46" s="36" t="str">
        <f>IFERROR(INDEX(Conversion!$A$2:$AH$103,MATCH(Pesée!BM46,Conversion!$A$2:$A$103,0),MATCH(BL46,Conversion!$A$2:$AH$2,0)),"0")</f>
        <v>0</v>
      </c>
      <c r="BO46" s="34"/>
      <c r="BP46" s="35"/>
      <c r="BQ46" s="36" t="str">
        <f>IFERROR(INDEX(Conversion!$A$2:$AH$103,MATCH(Pesée!BP46,Conversion!$A$2:$A$103,0),MATCH(BO46,Conversion!$A$2:$AH$2,0)),"0")</f>
        <v>0</v>
      </c>
      <c r="BR46" s="34"/>
      <c r="BS46" s="35"/>
      <c r="BT46" s="36" t="str">
        <f>IFERROR(INDEX(Conversion!$A$2:$AH$103,MATCH(Pesée!BS46,Conversion!$A$2:$A$103,0),MATCH(BR46,Conversion!$A$2:$AH$2,0)),"0")</f>
        <v>0</v>
      </c>
      <c r="BU46" s="34"/>
      <c r="BV46" s="36"/>
      <c r="BW46" s="34"/>
      <c r="BX46" s="36"/>
      <c r="BY46" s="34"/>
      <c r="BZ46" s="36"/>
      <c r="CA46" s="34"/>
      <c r="CB46" s="36"/>
      <c r="CC46" s="34"/>
      <c r="CD46" s="36"/>
      <c r="CE46" s="34"/>
      <c r="CF46" s="36"/>
      <c r="CG46" s="34"/>
      <c r="CH46" s="36"/>
      <c r="CI46" s="34"/>
      <c r="CJ46" s="36"/>
      <c r="CK46" s="34"/>
      <c r="CL46" s="36"/>
      <c r="CM46" s="34"/>
      <c r="CN46" s="36"/>
      <c r="CO46" s="34"/>
      <c r="CP46" s="36"/>
      <c r="CQ46" s="34"/>
      <c r="CR46" s="36"/>
      <c r="CS46" s="34"/>
      <c r="CT46" s="36"/>
      <c r="CU46" s="34"/>
      <c r="CV46" s="36"/>
      <c r="CW46" s="34"/>
      <c r="CX46" s="36"/>
      <c r="CY46" s="34"/>
      <c r="CZ46" s="36"/>
      <c r="DA46" s="34"/>
      <c r="DB46" s="36"/>
      <c r="DC46" s="34"/>
      <c r="DD46" s="36"/>
      <c r="DE46" s="34"/>
      <c r="DF46" s="36"/>
      <c r="DG46" s="34"/>
      <c r="DH46" s="36"/>
    </row>
    <row r="47" spans="1:112" s="37" customFormat="1" ht="16.8" x14ac:dyDescent="0.4">
      <c r="A47" s="30">
        <v>43</v>
      </c>
      <c r="B47" s="31"/>
      <c r="C47" s="32"/>
      <c r="D47" s="32"/>
      <c r="E47" s="32"/>
      <c r="F47" s="32"/>
      <c r="G47" s="33">
        <f t="shared" si="0"/>
        <v>0</v>
      </c>
      <c r="H47" s="33">
        <f t="shared" si="1"/>
        <v>0</v>
      </c>
      <c r="I47" s="33">
        <f t="shared" si="2"/>
        <v>0</v>
      </c>
      <c r="J47" s="33">
        <f t="shared" si="3"/>
        <v>0</v>
      </c>
      <c r="K47" s="33">
        <f t="shared" si="4"/>
        <v>0</v>
      </c>
      <c r="L47" s="33"/>
      <c r="M47" s="34"/>
      <c r="N47" s="35"/>
      <c r="O47" s="36" t="str">
        <f>IFERROR(INDEX(Conversion!$A$2:$AH$103,MATCH(Pesée!N47,Conversion!$A$2:$A$103,0),MATCH(M47,Conversion!$A$2:$AH$2,0)),"0")</f>
        <v>0</v>
      </c>
      <c r="P47" s="34"/>
      <c r="Q47" s="35"/>
      <c r="R47" s="36" t="str">
        <f>IFERROR(INDEX(Conversion!$A$2:$AH$103,MATCH(Pesée!Q47,Conversion!$A$2:$A$103,0),MATCH(P47,Conversion!$A$2:$AH$2,0)),"0")</f>
        <v>0</v>
      </c>
      <c r="S47" s="34"/>
      <c r="T47" s="35"/>
      <c r="U47" s="36" t="str">
        <f>IFERROR(INDEX(Conversion!$A$2:$AH$103,MATCH(Pesée!T47,Conversion!$A$2:$A$103,0),MATCH(S47,Conversion!$A$2:$AH$2,0)),"0")</f>
        <v>0</v>
      </c>
      <c r="V47" s="34"/>
      <c r="W47" s="35"/>
      <c r="X47" s="36" t="str">
        <f>IFERROR(INDEX(Conversion!$A$2:$AH$103,MATCH(Pesée!W47,Conversion!$A$2:$A$103,0),MATCH(V47,Conversion!$A$2:$AH$2,0)),"0")</f>
        <v>0</v>
      </c>
      <c r="Y47" s="34"/>
      <c r="Z47" s="35"/>
      <c r="AA47" s="36" t="str">
        <f>IFERROR(INDEX(Conversion!$A$2:$AH$103,MATCH(Pesée!Z47,Conversion!$A$2:$A$103,0),MATCH(Y47,Conversion!$A$2:$AH$2,0)),"0")</f>
        <v>0</v>
      </c>
      <c r="AB47" s="34"/>
      <c r="AC47" s="35"/>
      <c r="AD47" s="36" t="str">
        <f>IFERROR(INDEX(Conversion!$A$2:$AH$103,MATCH(Pesée!AC47,Conversion!$A$2:$A$103,0),MATCH(AB47,Conversion!$A$2:$AH$2,0)),"0")</f>
        <v>0</v>
      </c>
      <c r="AE47" s="34"/>
      <c r="AF47" s="35"/>
      <c r="AG47" s="36" t="str">
        <f>IFERROR(INDEX(Conversion!$A$2:$AH$103,MATCH(Pesée!AF47,Conversion!$A$2:$A$103,0),MATCH(AE47,Conversion!$A$2:$AH$2,0)),"0")</f>
        <v>0</v>
      </c>
      <c r="AH47" s="34"/>
      <c r="AI47" s="35"/>
      <c r="AJ47" s="36" t="str">
        <f>IFERROR(INDEX(Conversion!$A$2:$AH$103,MATCH(Pesée!AI47,Conversion!$A$2:$A$103,0),MATCH(AH47,Conversion!$A$2:$AH$2,0)),"0")</f>
        <v>0</v>
      </c>
      <c r="AK47" s="34"/>
      <c r="AL47" s="35"/>
      <c r="AM47" s="36" t="str">
        <f>IFERROR(INDEX(Conversion!$A$2:$AH$103,MATCH(Pesée!AL47,Conversion!$A$2:$A$103,0),MATCH(AK47,Conversion!$A$2:$AH$2,0)),"0")</f>
        <v>0</v>
      </c>
      <c r="AN47" s="34"/>
      <c r="AO47" s="35"/>
      <c r="AP47" s="36" t="str">
        <f>IFERROR(INDEX(Conversion!$A$2:$AH$103,MATCH(Pesée!AO47,Conversion!$A$2:$A$103,0),MATCH(AN47,Conversion!$A$2:$AH$2,0)),"0")</f>
        <v>0</v>
      </c>
      <c r="AQ47" s="34"/>
      <c r="AR47" s="35"/>
      <c r="AS47" s="36" t="str">
        <f>IFERROR(INDEX(Conversion!$A$2:$AH$103,MATCH(Pesée!AR47,Conversion!$A$2:$A$103,0),MATCH(AQ47,Conversion!$A$2:$AH$2,0)),"0")</f>
        <v>0</v>
      </c>
      <c r="AT47" s="34"/>
      <c r="AU47" s="35"/>
      <c r="AV47" s="36" t="str">
        <f>IFERROR(INDEX(Conversion!$A$2:$AH$103,MATCH(Pesée!AU47,Conversion!$A$2:$A$103,0),MATCH(AT47,Conversion!$A$2:$AH$2,0)),"0")</f>
        <v>0</v>
      </c>
      <c r="AW47" s="34"/>
      <c r="AX47" s="35"/>
      <c r="AY47" s="36" t="str">
        <f>IFERROR(INDEX(Conversion!$A$2:$AH$103,MATCH(Pesée!AX47,Conversion!$A$2:$A$103,0),MATCH(AW47,Conversion!$A$2:$AH$2,0)),"0")</f>
        <v>0</v>
      </c>
      <c r="AZ47" s="34"/>
      <c r="BA47" s="35"/>
      <c r="BB47" s="36" t="str">
        <f>IFERROR(INDEX(Conversion!$A$2:$AH$103,MATCH(Pesée!BA47,Conversion!$A$2:$A$103,0),MATCH(AZ47,Conversion!$A$2:$AH$2,0)),"0")</f>
        <v>0</v>
      </c>
      <c r="BC47" s="34"/>
      <c r="BD47" s="35"/>
      <c r="BE47" s="36" t="str">
        <f>IFERROR(INDEX(Conversion!$A$2:$AH$103,MATCH(Pesée!BD47,Conversion!$A$2:$A$103,0),MATCH(BC47,Conversion!$A$2:$AH$2,0)),"0")</f>
        <v>0</v>
      </c>
      <c r="BF47" s="34"/>
      <c r="BG47" s="35"/>
      <c r="BH47" s="36" t="str">
        <f>IFERROR(INDEX(Conversion!$A$2:$AH$103,MATCH(Pesée!BG47,Conversion!$A$2:$A$103,0),MATCH(BF47,Conversion!$A$2:$AH$2,0)),"0")</f>
        <v>0</v>
      </c>
      <c r="BI47" s="34"/>
      <c r="BJ47" s="35"/>
      <c r="BK47" s="36" t="str">
        <f>IFERROR(INDEX(Conversion!$A$2:$AH$103,MATCH(Pesée!BJ47,Conversion!$A$2:$A$103,0),MATCH(BI47,Conversion!$A$2:$AH$2,0)),"0")</f>
        <v>0</v>
      </c>
      <c r="BL47" s="34"/>
      <c r="BM47" s="35"/>
      <c r="BN47" s="36" t="str">
        <f>IFERROR(INDEX(Conversion!$A$2:$AH$103,MATCH(Pesée!BM47,Conversion!$A$2:$A$103,0),MATCH(BL47,Conversion!$A$2:$AH$2,0)),"0")</f>
        <v>0</v>
      </c>
      <c r="BO47" s="34"/>
      <c r="BP47" s="35"/>
      <c r="BQ47" s="36" t="str">
        <f>IFERROR(INDEX(Conversion!$A$2:$AH$103,MATCH(Pesée!BP47,Conversion!$A$2:$A$103,0),MATCH(BO47,Conversion!$A$2:$AH$2,0)),"0")</f>
        <v>0</v>
      </c>
      <c r="BR47" s="34"/>
      <c r="BS47" s="35"/>
      <c r="BT47" s="36" t="str">
        <f>IFERROR(INDEX(Conversion!$A$2:$AH$103,MATCH(Pesée!BS47,Conversion!$A$2:$A$103,0),MATCH(BR47,Conversion!$A$2:$AH$2,0)),"0")</f>
        <v>0</v>
      </c>
      <c r="BU47" s="34"/>
      <c r="BV47" s="36"/>
      <c r="BW47" s="34"/>
      <c r="BX47" s="36"/>
      <c r="BY47" s="34"/>
      <c r="BZ47" s="36"/>
      <c r="CA47" s="34"/>
      <c r="CB47" s="36"/>
      <c r="CC47" s="34"/>
      <c r="CD47" s="36"/>
      <c r="CE47" s="34"/>
      <c r="CF47" s="36"/>
      <c r="CG47" s="34"/>
      <c r="CH47" s="36"/>
      <c r="CI47" s="34"/>
      <c r="CJ47" s="36"/>
      <c r="CK47" s="34"/>
      <c r="CL47" s="36"/>
      <c r="CM47" s="34"/>
      <c r="CN47" s="36"/>
      <c r="CO47" s="34"/>
      <c r="CP47" s="36"/>
      <c r="CQ47" s="34"/>
      <c r="CR47" s="36"/>
      <c r="CS47" s="34"/>
      <c r="CT47" s="36"/>
      <c r="CU47" s="34"/>
      <c r="CV47" s="36"/>
      <c r="CW47" s="34"/>
      <c r="CX47" s="36"/>
      <c r="CY47" s="34"/>
      <c r="CZ47" s="36"/>
      <c r="DA47" s="34"/>
      <c r="DB47" s="36"/>
      <c r="DC47" s="34"/>
      <c r="DD47" s="36"/>
      <c r="DE47" s="34"/>
      <c r="DF47" s="36"/>
      <c r="DG47" s="34"/>
      <c r="DH47" s="36"/>
    </row>
    <row r="48" spans="1:112" s="37" customFormat="1" ht="16.8" x14ac:dyDescent="0.4">
      <c r="A48" s="30">
        <v>44</v>
      </c>
      <c r="B48" s="31"/>
      <c r="C48" s="32"/>
      <c r="D48" s="32"/>
      <c r="E48" s="32"/>
      <c r="F48" s="32"/>
      <c r="G48" s="33">
        <f t="shared" si="0"/>
        <v>0</v>
      </c>
      <c r="H48" s="33">
        <f t="shared" si="1"/>
        <v>0</v>
      </c>
      <c r="I48" s="33">
        <f t="shared" si="2"/>
        <v>0</v>
      </c>
      <c r="J48" s="33">
        <f t="shared" si="3"/>
        <v>0</v>
      </c>
      <c r="K48" s="33">
        <f t="shared" si="4"/>
        <v>0</v>
      </c>
      <c r="L48" s="33"/>
      <c r="M48" s="34"/>
      <c r="N48" s="35"/>
      <c r="O48" s="36" t="str">
        <f>IFERROR(INDEX(Conversion!$A$2:$AH$103,MATCH(Pesée!N48,Conversion!$A$2:$A$103,0),MATCH(M48,Conversion!$A$2:$AH$2,0)),"0")</f>
        <v>0</v>
      </c>
      <c r="P48" s="34"/>
      <c r="Q48" s="35"/>
      <c r="R48" s="36" t="str">
        <f>IFERROR(INDEX(Conversion!$A$2:$AH$103,MATCH(Pesée!Q48,Conversion!$A$2:$A$103,0),MATCH(P48,Conversion!$A$2:$AH$2,0)),"0")</f>
        <v>0</v>
      </c>
      <c r="S48" s="34"/>
      <c r="T48" s="35"/>
      <c r="U48" s="36" t="str">
        <f>IFERROR(INDEX(Conversion!$A$2:$AH$103,MATCH(Pesée!T48,Conversion!$A$2:$A$103,0),MATCH(S48,Conversion!$A$2:$AH$2,0)),"0")</f>
        <v>0</v>
      </c>
      <c r="V48" s="34"/>
      <c r="W48" s="35"/>
      <c r="X48" s="36" t="str">
        <f>IFERROR(INDEX(Conversion!$A$2:$AH$103,MATCH(Pesée!W48,Conversion!$A$2:$A$103,0),MATCH(V48,Conversion!$A$2:$AH$2,0)),"0")</f>
        <v>0</v>
      </c>
      <c r="Y48" s="34"/>
      <c r="Z48" s="35"/>
      <c r="AA48" s="36" t="str">
        <f>IFERROR(INDEX(Conversion!$A$2:$AH$103,MATCH(Pesée!Z48,Conversion!$A$2:$A$103,0),MATCH(Y48,Conversion!$A$2:$AH$2,0)),"0")</f>
        <v>0</v>
      </c>
      <c r="AB48" s="34"/>
      <c r="AC48" s="35"/>
      <c r="AD48" s="36" t="str">
        <f>IFERROR(INDEX(Conversion!$A$2:$AH$103,MATCH(Pesée!AC48,Conversion!$A$2:$A$103,0),MATCH(AB48,Conversion!$A$2:$AH$2,0)),"0")</f>
        <v>0</v>
      </c>
      <c r="AE48" s="34"/>
      <c r="AF48" s="35"/>
      <c r="AG48" s="36" t="str">
        <f>IFERROR(INDEX(Conversion!$A$2:$AH$103,MATCH(Pesée!AF48,Conversion!$A$2:$A$103,0),MATCH(AE48,Conversion!$A$2:$AH$2,0)),"0")</f>
        <v>0</v>
      </c>
      <c r="AH48" s="34"/>
      <c r="AI48" s="35"/>
      <c r="AJ48" s="36" t="str">
        <f>IFERROR(INDEX(Conversion!$A$2:$AH$103,MATCH(Pesée!AI48,Conversion!$A$2:$A$103,0),MATCH(AH48,Conversion!$A$2:$AH$2,0)),"0")</f>
        <v>0</v>
      </c>
      <c r="AK48" s="34"/>
      <c r="AL48" s="35"/>
      <c r="AM48" s="36" t="str">
        <f>IFERROR(INDEX(Conversion!$A$2:$AH$103,MATCH(Pesée!AL48,Conversion!$A$2:$A$103,0),MATCH(AK48,Conversion!$A$2:$AH$2,0)),"0")</f>
        <v>0</v>
      </c>
      <c r="AN48" s="34"/>
      <c r="AO48" s="35"/>
      <c r="AP48" s="36" t="str">
        <f>IFERROR(INDEX(Conversion!$A$2:$AH$103,MATCH(Pesée!AO48,Conversion!$A$2:$A$103,0),MATCH(AN48,Conversion!$A$2:$AH$2,0)),"0")</f>
        <v>0</v>
      </c>
      <c r="AQ48" s="34"/>
      <c r="AR48" s="35"/>
      <c r="AS48" s="36" t="str">
        <f>IFERROR(INDEX(Conversion!$A$2:$AH$103,MATCH(Pesée!AR48,Conversion!$A$2:$A$103,0),MATCH(AQ48,Conversion!$A$2:$AH$2,0)),"0")</f>
        <v>0</v>
      </c>
      <c r="AT48" s="34"/>
      <c r="AU48" s="35"/>
      <c r="AV48" s="36" t="str">
        <f>IFERROR(INDEX(Conversion!$A$2:$AH$103,MATCH(Pesée!AU48,Conversion!$A$2:$A$103,0),MATCH(AT48,Conversion!$A$2:$AH$2,0)),"0")</f>
        <v>0</v>
      </c>
      <c r="AW48" s="34"/>
      <c r="AX48" s="35"/>
      <c r="AY48" s="36" t="str">
        <f>IFERROR(INDEX(Conversion!$A$2:$AH$103,MATCH(Pesée!AX48,Conversion!$A$2:$A$103,0),MATCH(AW48,Conversion!$A$2:$AH$2,0)),"0")</f>
        <v>0</v>
      </c>
      <c r="AZ48" s="34"/>
      <c r="BA48" s="35"/>
      <c r="BB48" s="36" t="str">
        <f>IFERROR(INDEX(Conversion!$A$2:$AH$103,MATCH(Pesée!BA48,Conversion!$A$2:$A$103,0),MATCH(AZ48,Conversion!$A$2:$AH$2,0)),"0")</f>
        <v>0</v>
      </c>
      <c r="BC48" s="34"/>
      <c r="BD48" s="35"/>
      <c r="BE48" s="36" t="str">
        <f>IFERROR(INDEX(Conversion!$A$2:$AH$103,MATCH(Pesée!BD48,Conversion!$A$2:$A$103,0),MATCH(BC48,Conversion!$A$2:$AH$2,0)),"0")</f>
        <v>0</v>
      </c>
      <c r="BF48" s="34"/>
      <c r="BG48" s="35"/>
      <c r="BH48" s="36" t="str">
        <f>IFERROR(INDEX(Conversion!$A$2:$AH$103,MATCH(Pesée!BG48,Conversion!$A$2:$A$103,0),MATCH(BF48,Conversion!$A$2:$AH$2,0)),"0")</f>
        <v>0</v>
      </c>
      <c r="BI48" s="34"/>
      <c r="BJ48" s="35"/>
      <c r="BK48" s="36" t="str">
        <f>IFERROR(INDEX(Conversion!$A$2:$AH$103,MATCH(Pesée!BJ48,Conversion!$A$2:$A$103,0),MATCH(BI48,Conversion!$A$2:$AH$2,0)),"0")</f>
        <v>0</v>
      </c>
      <c r="BL48" s="34"/>
      <c r="BM48" s="35"/>
      <c r="BN48" s="36" t="str">
        <f>IFERROR(INDEX(Conversion!$A$2:$AH$103,MATCH(Pesée!BM48,Conversion!$A$2:$A$103,0),MATCH(BL48,Conversion!$A$2:$AH$2,0)),"0")</f>
        <v>0</v>
      </c>
      <c r="BO48" s="34"/>
      <c r="BP48" s="35"/>
      <c r="BQ48" s="36" t="str">
        <f>IFERROR(INDEX(Conversion!$A$2:$AH$103,MATCH(Pesée!BP48,Conversion!$A$2:$A$103,0),MATCH(BO48,Conversion!$A$2:$AH$2,0)),"0")</f>
        <v>0</v>
      </c>
      <c r="BR48" s="34"/>
      <c r="BS48" s="35"/>
      <c r="BT48" s="36" t="str">
        <f>IFERROR(INDEX(Conversion!$A$2:$AH$103,MATCH(Pesée!BS48,Conversion!$A$2:$A$103,0),MATCH(BR48,Conversion!$A$2:$AH$2,0)),"0")</f>
        <v>0</v>
      </c>
      <c r="BU48" s="34"/>
      <c r="BV48" s="36"/>
      <c r="BW48" s="34"/>
      <c r="BX48" s="36"/>
      <c r="BY48" s="34"/>
      <c r="BZ48" s="36"/>
      <c r="CA48" s="34"/>
      <c r="CB48" s="36"/>
      <c r="CC48" s="34"/>
      <c r="CD48" s="36"/>
      <c r="CE48" s="34"/>
      <c r="CF48" s="36"/>
      <c r="CG48" s="34"/>
      <c r="CH48" s="36"/>
      <c r="CI48" s="34"/>
      <c r="CJ48" s="36"/>
      <c r="CK48" s="34"/>
      <c r="CL48" s="36"/>
      <c r="CM48" s="34"/>
      <c r="CN48" s="36"/>
      <c r="CO48" s="34"/>
      <c r="CP48" s="36"/>
      <c r="CQ48" s="34"/>
      <c r="CR48" s="36"/>
      <c r="CS48" s="34"/>
      <c r="CT48" s="36"/>
      <c r="CU48" s="34"/>
      <c r="CV48" s="36"/>
      <c r="CW48" s="34"/>
      <c r="CX48" s="36"/>
      <c r="CY48" s="34"/>
      <c r="CZ48" s="36"/>
      <c r="DA48" s="34"/>
      <c r="DB48" s="36"/>
      <c r="DC48" s="34"/>
      <c r="DD48" s="36"/>
      <c r="DE48" s="34"/>
      <c r="DF48" s="36"/>
      <c r="DG48" s="34"/>
      <c r="DH48" s="36"/>
    </row>
    <row r="49" spans="1:112" s="37" customFormat="1" ht="16.8" x14ac:dyDescent="0.4">
      <c r="A49" s="30">
        <v>45</v>
      </c>
      <c r="B49" s="31"/>
      <c r="C49" s="32"/>
      <c r="D49" s="32"/>
      <c r="E49" s="32"/>
      <c r="F49" s="32"/>
      <c r="G49" s="33">
        <f t="shared" si="0"/>
        <v>0</v>
      </c>
      <c r="H49" s="33">
        <f t="shared" si="1"/>
        <v>0</v>
      </c>
      <c r="I49" s="33">
        <f t="shared" si="2"/>
        <v>0</v>
      </c>
      <c r="J49" s="33">
        <f t="shared" si="3"/>
        <v>0</v>
      </c>
      <c r="K49" s="33">
        <f t="shared" si="4"/>
        <v>0</v>
      </c>
      <c r="L49" s="33"/>
      <c r="M49" s="34"/>
      <c r="N49" s="35"/>
      <c r="O49" s="36" t="str">
        <f>IFERROR(INDEX(Conversion!$A$2:$AH$103,MATCH(Pesée!N49,Conversion!$A$2:$A$103,0),MATCH(M49,Conversion!$A$2:$AH$2,0)),"0")</f>
        <v>0</v>
      </c>
      <c r="P49" s="34"/>
      <c r="Q49" s="35"/>
      <c r="R49" s="36" t="str">
        <f>IFERROR(INDEX(Conversion!$A$2:$AH$103,MATCH(Pesée!Q49,Conversion!$A$2:$A$103,0),MATCH(P49,Conversion!$A$2:$AH$2,0)),"0")</f>
        <v>0</v>
      </c>
      <c r="S49" s="34"/>
      <c r="T49" s="35"/>
      <c r="U49" s="36" t="str">
        <f>IFERROR(INDEX(Conversion!$A$2:$AH$103,MATCH(Pesée!T49,Conversion!$A$2:$A$103,0),MATCH(S49,Conversion!$A$2:$AH$2,0)),"0")</f>
        <v>0</v>
      </c>
      <c r="V49" s="34"/>
      <c r="W49" s="35"/>
      <c r="X49" s="36" t="str">
        <f>IFERROR(INDEX(Conversion!$A$2:$AH$103,MATCH(Pesée!W49,Conversion!$A$2:$A$103,0),MATCH(V49,Conversion!$A$2:$AH$2,0)),"0")</f>
        <v>0</v>
      </c>
      <c r="Y49" s="34"/>
      <c r="Z49" s="35"/>
      <c r="AA49" s="36" t="str">
        <f>IFERROR(INDEX(Conversion!$A$2:$AH$103,MATCH(Pesée!Z49,Conversion!$A$2:$A$103,0),MATCH(Y49,Conversion!$A$2:$AH$2,0)),"0")</f>
        <v>0</v>
      </c>
      <c r="AB49" s="34"/>
      <c r="AC49" s="35"/>
      <c r="AD49" s="36" t="str">
        <f>IFERROR(INDEX(Conversion!$A$2:$AH$103,MATCH(Pesée!AC49,Conversion!$A$2:$A$103,0),MATCH(AB49,Conversion!$A$2:$AH$2,0)),"0")</f>
        <v>0</v>
      </c>
      <c r="AE49" s="34"/>
      <c r="AF49" s="35"/>
      <c r="AG49" s="36" t="str">
        <f>IFERROR(INDEX(Conversion!$A$2:$AH$103,MATCH(Pesée!AF49,Conversion!$A$2:$A$103,0),MATCH(AE49,Conversion!$A$2:$AH$2,0)),"0")</f>
        <v>0</v>
      </c>
      <c r="AH49" s="34"/>
      <c r="AI49" s="35"/>
      <c r="AJ49" s="36" t="str">
        <f>IFERROR(INDEX(Conversion!$A$2:$AH$103,MATCH(Pesée!AI49,Conversion!$A$2:$A$103,0),MATCH(AH49,Conversion!$A$2:$AH$2,0)),"0")</f>
        <v>0</v>
      </c>
      <c r="AK49" s="34"/>
      <c r="AL49" s="35"/>
      <c r="AM49" s="36" t="str">
        <f>IFERROR(INDEX(Conversion!$A$2:$AH$103,MATCH(Pesée!AL49,Conversion!$A$2:$A$103,0),MATCH(AK49,Conversion!$A$2:$AH$2,0)),"0")</f>
        <v>0</v>
      </c>
      <c r="AN49" s="34"/>
      <c r="AO49" s="35"/>
      <c r="AP49" s="36" t="str">
        <f>IFERROR(INDEX(Conversion!$A$2:$AH$103,MATCH(Pesée!AO49,Conversion!$A$2:$A$103,0),MATCH(AN49,Conversion!$A$2:$AH$2,0)),"0")</f>
        <v>0</v>
      </c>
      <c r="AQ49" s="34"/>
      <c r="AR49" s="35"/>
      <c r="AS49" s="36" t="str">
        <f>IFERROR(INDEX(Conversion!$A$2:$AH$103,MATCH(Pesée!AR49,Conversion!$A$2:$A$103,0),MATCH(AQ49,Conversion!$A$2:$AH$2,0)),"0")</f>
        <v>0</v>
      </c>
      <c r="AT49" s="34"/>
      <c r="AU49" s="35"/>
      <c r="AV49" s="36" t="str">
        <f>IFERROR(INDEX(Conversion!$A$2:$AH$103,MATCH(Pesée!AU49,Conversion!$A$2:$A$103,0),MATCH(AT49,Conversion!$A$2:$AH$2,0)),"0")</f>
        <v>0</v>
      </c>
      <c r="AW49" s="34"/>
      <c r="AX49" s="35"/>
      <c r="AY49" s="36" t="str">
        <f>IFERROR(INDEX(Conversion!$A$2:$AH$103,MATCH(Pesée!AX49,Conversion!$A$2:$A$103,0),MATCH(AW49,Conversion!$A$2:$AH$2,0)),"0")</f>
        <v>0</v>
      </c>
      <c r="AZ49" s="34"/>
      <c r="BA49" s="35"/>
      <c r="BB49" s="36" t="str">
        <f>IFERROR(INDEX(Conversion!$A$2:$AH$103,MATCH(Pesée!BA49,Conversion!$A$2:$A$103,0),MATCH(AZ49,Conversion!$A$2:$AH$2,0)),"0")</f>
        <v>0</v>
      </c>
      <c r="BC49" s="34"/>
      <c r="BD49" s="35"/>
      <c r="BE49" s="36" t="str">
        <f>IFERROR(INDEX(Conversion!$A$2:$AH$103,MATCH(Pesée!BD49,Conversion!$A$2:$A$103,0),MATCH(BC49,Conversion!$A$2:$AH$2,0)),"0")</f>
        <v>0</v>
      </c>
      <c r="BF49" s="34"/>
      <c r="BG49" s="35"/>
      <c r="BH49" s="36" t="str">
        <f>IFERROR(INDEX(Conversion!$A$2:$AH$103,MATCH(Pesée!BG49,Conversion!$A$2:$A$103,0),MATCH(BF49,Conversion!$A$2:$AH$2,0)),"0")</f>
        <v>0</v>
      </c>
      <c r="BI49" s="34"/>
      <c r="BJ49" s="35"/>
      <c r="BK49" s="36" t="str">
        <f>IFERROR(INDEX(Conversion!$A$2:$AH$103,MATCH(Pesée!BJ49,Conversion!$A$2:$A$103,0),MATCH(BI49,Conversion!$A$2:$AH$2,0)),"0")</f>
        <v>0</v>
      </c>
      <c r="BL49" s="34"/>
      <c r="BM49" s="35"/>
      <c r="BN49" s="36" t="str">
        <f>IFERROR(INDEX(Conversion!$A$2:$AH$103,MATCH(Pesée!BM49,Conversion!$A$2:$A$103,0),MATCH(BL49,Conversion!$A$2:$AH$2,0)),"0")</f>
        <v>0</v>
      </c>
      <c r="BO49" s="34"/>
      <c r="BP49" s="35"/>
      <c r="BQ49" s="36" t="str">
        <f>IFERROR(INDEX(Conversion!$A$2:$AH$103,MATCH(Pesée!BP49,Conversion!$A$2:$A$103,0),MATCH(BO49,Conversion!$A$2:$AH$2,0)),"0")</f>
        <v>0</v>
      </c>
      <c r="BR49" s="34"/>
      <c r="BS49" s="35"/>
      <c r="BT49" s="36" t="str">
        <f>IFERROR(INDEX(Conversion!$A$2:$AH$103,MATCH(Pesée!BS49,Conversion!$A$2:$A$103,0),MATCH(BR49,Conversion!$A$2:$AH$2,0)),"0")</f>
        <v>0</v>
      </c>
      <c r="BU49" s="34"/>
      <c r="BV49" s="36"/>
      <c r="BW49" s="34"/>
      <c r="BX49" s="36"/>
      <c r="BY49" s="34"/>
      <c r="BZ49" s="36"/>
      <c r="CA49" s="34"/>
      <c r="CB49" s="36"/>
      <c r="CC49" s="34"/>
      <c r="CD49" s="36"/>
      <c r="CE49" s="34"/>
      <c r="CF49" s="36"/>
      <c r="CG49" s="34"/>
      <c r="CH49" s="36"/>
      <c r="CI49" s="34"/>
      <c r="CJ49" s="36"/>
      <c r="CK49" s="34"/>
      <c r="CL49" s="36"/>
      <c r="CM49" s="34"/>
      <c r="CN49" s="36"/>
      <c r="CO49" s="34"/>
      <c r="CP49" s="36"/>
      <c r="CQ49" s="34"/>
      <c r="CR49" s="36"/>
      <c r="CS49" s="34"/>
      <c r="CT49" s="36"/>
      <c r="CU49" s="34"/>
      <c r="CV49" s="36"/>
      <c r="CW49" s="34"/>
      <c r="CX49" s="36"/>
      <c r="CY49" s="34"/>
      <c r="CZ49" s="36"/>
      <c r="DA49" s="34"/>
      <c r="DB49" s="36"/>
      <c r="DC49" s="34"/>
      <c r="DD49" s="36"/>
      <c r="DE49" s="34"/>
      <c r="DF49" s="36"/>
      <c r="DG49" s="34"/>
      <c r="DH49" s="36"/>
    </row>
    <row r="50" spans="1:112" s="37" customFormat="1" ht="16.8" x14ac:dyDescent="0.4">
      <c r="A50" s="30">
        <v>46</v>
      </c>
      <c r="B50" s="31"/>
      <c r="C50" s="32"/>
      <c r="D50" s="32"/>
      <c r="E50" s="32"/>
      <c r="F50" s="32"/>
      <c r="G50" s="33">
        <f t="shared" si="0"/>
        <v>0</v>
      </c>
      <c r="H50" s="33">
        <f t="shared" si="1"/>
        <v>0</v>
      </c>
      <c r="I50" s="33">
        <f t="shared" si="2"/>
        <v>0</v>
      </c>
      <c r="J50" s="33">
        <f t="shared" si="3"/>
        <v>0</v>
      </c>
      <c r="K50" s="33">
        <f t="shared" si="4"/>
        <v>0</v>
      </c>
      <c r="L50" s="33"/>
      <c r="M50" s="34"/>
      <c r="N50" s="35"/>
      <c r="O50" s="36" t="str">
        <f>IFERROR(INDEX(Conversion!$A$2:$AH$103,MATCH(Pesée!N50,Conversion!$A$2:$A$103,0),MATCH(M50,Conversion!$A$2:$AH$2,0)),"0")</f>
        <v>0</v>
      </c>
      <c r="P50" s="34"/>
      <c r="Q50" s="35"/>
      <c r="R50" s="36" t="str">
        <f>IFERROR(INDEX(Conversion!$A$2:$AH$103,MATCH(Pesée!Q50,Conversion!$A$2:$A$103,0),MATCH(P50,Conversion!$A$2:$AH$2,0)),"0")</f>
        <v>0</v>
      </c>
      <c r="S50" s="34"/>
      <c r="T50" s="35"/>
      <c r="U50" s="36" t="str">
        <f>IFERROR(INDEX(Conversion!$A$2:$AH$103,MATCH(Pesée!T50,Conversion!$A$2:$A$103,0),MATCH(S50,Conversion!$A$2:$AH$2,0)),"0")</f>
        <v>0</v>
      </c>
      <c r="V50" s="34"/>
      <c r="W50" s="35"/>
      <c r="X50" s="36" t="str">
        <f>IFERROR(INDEX(Conversion!$A$2:$AH$103,MATCH(Pesée!W50,Conversion!$A$2:$A$103,0),MATCH(V50,Conversion!$A$2:$AH$2,0)),"0")</f>
        <v>0</v>
      </c>
      <c r="Y50" s="34"/>
      <c r="Z50" s="35"/>
      <c r="AA50" s="36" t="str">
        <f>IFERROR(INDEX(Conversion!$A$2:$AH$103,MATCH(Pesée!Z50,Conversion!$A$2:$A$103,0),MATCH(Y50,Conversion!$A$2:$AH$2,0)),"0")</f>
        <v>0</v>
      </c>
      <c r="AB50" s="34"/>
      <c r="AC50" s="35"/>
      <c r="AD50" s="36" t="str">
        <f>IFERROR(INDEX(Conversion!$A$2:$AH$103,MATCH(Pesée!AC50,Conversion!$A$2:$A$103,0),MATCH(AB50,Conversion!$A$2:$AH$2,0)),"0")</f>
        <v>0</v>
      </c>
      <c r="AE50" s="34"/>
      <c r="AF50" s="35"/>
      <c r="AG50" s="36" t="str">
        <f>IFERROR(INDEX(Conversion!$A$2:$AH$103,MATCH(Pesée!AF50,Conversion!$A$2:$A$103,0),MATCH(AE50,Conversion!$A$2:$AH$2,0)),"0")</f>
        <v>0</v>
      </c>
      <c r="AH50" s="34"/>
      <c r="AI50" s="35"/>
      <c r="AJ50" s="36" t="str">
        <f>IFERROR(INDEX(Conversion!$A$2:$AH$103,MATCH(Pesée!AI50,Conversion!$A$2:$A$103,0),MATCH(AH50,Conversion!$A$2:$AH$2,0)),"0")</f>
        <v>0</v>
      </c>
      <c r="AK50" s="34"/>
      <c r="AL50" s="35"/>
      <c r="AM50" s="36" t="str">
        <f>IFERROR(INDEX(Conversion!$A$2:$AH$103,MATCH(Pesée!AL50,Conversion!$A$2:$A$103,0),MATCH(AK50,Conversion!$A$2:$AH$2,0)),"0")</f>
        <v>0</v>
      </c>
      <c r="AN50" s="34"/>
      <c r="AO50" s="35"/>
      <c r="AP50" s="36" t="str">
        <f>IFERROR(INDEX(Conversion!$A$2:$AH$103,MATCH(Pesée!AO50,Conversion!$A$2:$A$103,0),MATCH(AN50,Conversion!$A$2:$AH$2,0)),"0")</f>
        <v>0</v>
      </c>
      <c r="AQ50" s="34"/>
      <c r="AR50" s="35"/>
      <c r="AS50" s="36" t="str">
        <f>IFERROR(INDEX(Conversion!$A$2:$AH$103,MATCH(Pesée!AR50,Conversion!$A$2:$A$103,0),MATCH(AQ50,Conversion!$A$2:$AH$2,0)),"0")</f>
        <v>0</v>
      </c>
      <c r="AT50" s="34"/>
      <c r="AU50" s="35"/>
      <c r="AV50" s="36" t="str">
        <f>IFERROR(INDEX(Conversion!$A$2:$AH$103,MATCH(Pesée!AU50,Conversion!$A$2:$A$103,0),MATCH(AT50,Conversion!$A$2:$AH$2,0)),"0")</f>
        <v>0</v>
      </c>
      <c r="AW50" s="34"/>
      <c r="AX50" s="35"/>
      <c r="AY50" s="36" t="str">
        <f>IFERROR(INDEX(Conversion!$A$2:$AH$103,MATCH(Pesée!AX50,Conversion!$A$2:$A$103,0),MATCH(AW50,Conversion!$A$2:$AH$2,0)),"0")</f>
        <v>0</v>
      </c>
      <c r="AZ50" s="34"/>
      <c r="BA50" s="35"/>
      <c r="BB50" s="36" t="str">
        <f>IFERROR(INDEX(Conversion!$A$2:$AH$103,MATCH(Pesée!BA50,Conversion!$A$2:$A$103,0),MATCH(AZ50,Conversion!$A$2:$AH$2,0)),"0")</f>
        <v>0</v>
      </c>
      <c r="BC50" s="34"/>
      <c r="BD50" s="35"/>
      <c r="BE50" s="36" t="str">
        <f>IFERROR(INDEX(Conversion!$A$2:$AH$103,MATCH(Pesée!BD50,Conversion!$A$2:$A$103,0),MATCH(BC50,Conversion!$A$2:$AH$2,0)),"0")</f>
        <v>0</v>
      </c>
      <c r="BF50" s="34"/>
      <c r="BG50" s="35"/>
      <c r="BH50" s="36" t="str">
        <f>IFERROR(INDEX(Conversion!$A$2:$AH$103,MATCH(Pesée!BG50,Conversion!$A$2:$A$103,0),MATCH(BF50,Conversion!$A$2:$AH$2,0)),"0")</f>
        <v>0</v>
      </c>
      <c r="BI50" s="34"/>
      <c r="BJ50" s="35"/>
      <c r="BK50" s="36" t="str">
        <f>IFERROR(INDEX(Conversion!$A$2:$AH$103,MATCH(Pesée!BJ50,Conversion!$A$2:$A$103,0),MATCH(BI50,Conversion!$A$2:$AH$2,0)),"0")</f>
        <v>0</v>
      </c>
      <c r="BL50" s="34"/>
      <c r="BM50" s="35"/>
      <c r="BN50" s="36" t="str">
        <f>IFERROR(INDEX(Conversion!$A$2:$AH$103,MATCH(Pesée!BM50,Conversion!$A$2:$A$103,0),MATCH(BL50,Conversion!$A$2:$AH$2,0)),"0")</f>
        <v>0</v>
      </c>
      <c r="BO50" s="34"/>
      <c r="BP50" s="35"/>
      <c r="BQ50" s="36" t="str">
        <f>IFERROR(INDEX(Conversion!$A$2:$AH$103,MATCH(Pesée!BP50,Conversion!$A$2:$A$103,0),MATCH(BO50,Conversion!$A$2:$AH$2,0)),"0")</f>
        <v>0</v>
      </c>
      <c r="BR50" s="34"/>
      <c r="BS50" s="35"/>
      <c r="BT50" s="36" t="str">
        <f>IFERROR(INDEX(Conversion!$A$2:$AH$103,MATCH(Pesée!BS50,Conversion!$A$2:$A$103,0),MATCH(BR50,Conversion!$A$2:$AH$2,0)),"0")</f>
        <v>0</v>
      </c>
      <c r="BU50" s="34"/>
      <c r="BV50" s="36"/>
      <c r="BW50" s="34"/>
      <c r="BX50" s="36"/>
      <c r="BY50" s="34"/>
      <c r="BZ50" s="36"/>
      <c r="CA50" s="34"/>
      <c r="CB50" s="36"/>
      <c r="CC50" s="34"/>
      <c r="CD50" s="36"/>
      <c r="CE50" s="34"/>
      <c r="CF50" s="36"/>
      <c r="CG50" s="34"/>
      <c r="CH50" s="36"/>
      <c r="CI50" s="34"/>
      <c r="CJ50" s="36"/>
      <c r="CK50" s="34"/>
      <c r="CL50" s="36"/>
      <c r="CM50" s="34"/>
      <c r="CN50" s="36"/>
      <c r="CO50" s="34"/>
      <c r="CP50" s="36"/>
      <c r="CQ50" s="34"/>
      <c r="CR50" s="36"/>
      <c r="CS50" s="34"/>
      <c r="CT50" s="36"/>
      <c r="CU50" s="34"/>
      <c r="CV50" s="36"/>
      <c r="CW50" s="34"/>
      <c r="CX50" s="36"/>
      <c r="CY50" s="34"/>
      <c r="CZ50" s="36"/>
      <c r="DA50" s="34"/>
      <c r="DB50" s="36"/>
      <c r="DC50" s="34"/>
      <c r="DD50" s="36"/>
      <c r="DE50" s="34"/>
      <c r="DF50" s="36"/>
      <c r="DG50" s="34"/>
      <c r="DH50" s="36"/>
    </row>
    <row r="51" spans="1:112" s="37" customFormat="1" ht="16.8" x14ac:dyDescent="0.4">
      <c r="A51" s="30">
        <v>47</v>
      </c>
      <c r="B51" s="31"/>
      <c r="C51" s="32"/>
      <c r="D51" s="32"/>
      <c r="E51" s="32"/>
      <c r="F51" s="32"/>
      <c r="G51" s="33">
        <f t="shared" si="0"/>
        <v>0</v>
      </c>
      <c r="H51" s="33">
        <f t="shared" si="1"/>
        <v>0</v>
      </c>
      <c r="I51" s="33">
        <f t="shared" si="2"/>
        <v>0</v>
      </c>
      <c r="J51" s="33">
        <f t="shared" si="3"/>
        <v>0</v>
      </c>
      <c r="K51" s="33">
        <f t="shared" si="4"/>
        <v>0</v>
      </c>
      <c r="L51" s="33"/>
      <c r="M51" s="34"/>
      <c r="N51" s="35"/>
      <c r="O51" s="36" t="str">
        <f>IFERROR(INDEX(Conversion!$A$2:$AH$103,MATCH(Pesée!N51,Conversion!$A$2:$A$103,0),MATCH(M51,Conversion!$A$2:$AH$2,0)),"0")</f>
        <v>0</v>
      </c>
      <c r="P51" s="34"/>
      <c r="Q51" s="35"/>
      <c r="R51" s="36" t="str">
        <f>IFERROR(INDEX(Conversion!$A$2:$AH$103,MATCH(Pesée!Q51,Conversion!$A$2:$A$103,0),MATCH(P51,Conversion!$A$2:$AH$2,0)),"0")</f>
        <v>0</v>
      </c>
      <c r="S51" s="34"/>
      <c r="T51" s="35"/>
      <c r="U51" s="36" t="str">
        <f>IFERROR(INDEX(Conversion!$A$2:$AH$103,MATCH(Pesée!T51,Conversion!$A$2:$A$103,0),MATCH(S51,Conversion!$A$2:$AH$2,0)),"0")</f>
        <v>0</v>
      </c>
      <c r="V51" s="34"/>
      <c r="W51" s="35"/>
      <c r="X51" s="36" t="str">
        <f>IFERROR(INDEX(Conversion!$A$2:$AH$103,MATCH(Pesée!W51,Conversion!$A$2:$A$103,0),MATCH(V51,Conversion!$A$2:$AH$2,0)),"0")</f>
        <v>0</v>
      </c>
      <c r="Y51" s="34"/>
      <c r="Z51" s="35"/>
      <c r="AA51" s="36" t="str">
        <f>IFERROR(INDEX(Conversion!$A$2:$AH$103,MATCH(Pesée!Z51,Conversion!$A$2:$A$103,0),MATCH(Y51,Conversion!$A$2:$AH$2,0)),"0")</f>
        <v>0</v>
      </c>
      <c r="AB51" s="34"/>
      <c r="AC51" s="35"/>
      <c r="AD51" s="36" t="str">
        <f>IFERROR(INDEX(Conversion!$A$2:$AH$103,MATCH(Pesée!AC51,Conversion!$A$2:$A$103,0),MATCH(AB51,Conversion!$A$2:$AH$2,0)),"0")</f>
        <v>0</v>
      </c>
      <c r="AE51" s="34"/>
      <c r="AF51" s="35"/>
      <c r="AG51" s="36" t="str">
        <f>IFERROR(INDEX(Conversion!$A$2:$AH$103,MATCH(Pesée!AF51,Conversion!$A$2:$A$103,0),MATCH(AE51,Conversion!$A$2:$AH$2,0)),"0")</f>
        <v>0</v>
      </c>
      <c r="AH51" s="34"/>
      <c r="AI51" s="35"/>
      <c r="AJ51" s="36" t="str">
        <f>IFERROR(INDEX(Conversion!$A$2:$AH$103,MATCH(Pesée!AI51,Conversion!$A$2:$A$103,0),MATCH(AH51,Conversion!$A$2:$AH$2,0)),"0")</f>
        <v>0</v>
      </c>
      <c r="AK51" s="34"/>
      <c r="AL51" s="35"/>
      <c r="AM51" s="36" t="str">
        <f>IFERROR(INDEX(Conversion!$A$2:$AH$103,MATCH(Pesée!AL51,Conversion!$A$2:$A$103,0),MATCH(AK51,Conversion!$A$2:$AH$2,0)),"0")</f>
        <v>0</v>
      </c>
      <c r="AN51" s="34"/>
      <c r="AO51" s="35"/>
      <c r="AP51" s="36" t="str">
        <f>IFERROR(INDEX(Conversion!$A$2:$AH$103,MATCH(Pesée!AO51,Conversion!$A$2:$A$103,0),MATCH(AN51,Conversion!$A$2:$AH$2,0)),"0")</f>
        <v>0</v>
      </c>
      <c r="AQ51" s="34"/>
      <c r="AR51" s="35"/>
      <c r="AS51" s="36" t="str">
        <f>IFERROR(INDEX(Conversion!$A$2:$AH$103,MATCH(Pesée!AR51,Conversion!$A$2:$A$103,0),MATCH(AQ51,Conversion!$A$2:$AH$2,0)),"0")</f>
        <v>0</v>
      </c>
      <c r="AT51" s="34"/>
      <c r="AU51" s="35"/>
      <c r="AV51" s="36" t="str">
        <f>IFERROR(INDEX(Conversion!$A$2:$AH$103,MATCH(Pesée!AU51,Conversion!$A$2:$A$103,0),MATCH(AT51,Conversion!$A$2:$AH$2,0)),"0")</f>
        <v>0</v>
      </c>
      <c r="AW51" s="34"/>
      <c r="AX51" s="35"/>
      <c r="AY51" s="36" t="str">
        <f>IFERROR(INDEX(Conversion!$A$2:$AH$103,MATCH(Pesée!AX51,Conversion!$A$2:$A$103,0),MATCH(AW51,Conversion!$A$2:$AH$2,0)),"0")</f>
        <v>0</v>
      </c>
      <c r="AZ51" s="34"/>
      <c r="BA51" s="35"/>
      <c r="BB51" s="36" t="str">
        <f>IFERROR(INDEX(Conversion!$A$2:$AH$103,MATCH(Pesée!BA51,Conversion!$A$2:$A$103,0),MATCH(AZ51,Conversion!$A$2:$AH$2,0)),"0")</f>
        <v>0</v>
      </c>
      <c r="BC51" s="34"/>
      <c r="BD51" s="35"/>
      <c r="BE51" s="36" t="str">
        <f>IFERROR(INDEX(Conversion!$A$2:$AH$103,MATCH(Pesée!BD51,Conversion!$A$2:$A$103,0),MATCH(BC51,Conversion!$A$2:$AH$2,0)),"0")</f>
        <v>0</v>
      </c>
      <c r="BF51" s="34"/>
      <c r="BG51" s="35"/>
      <c r="BH51" s="36" t="str">
        <f>IFERROR(INDEX(Conversion!$A$2:$AH$103,MATCH(Pesée!BG51,Conversion!$A$2:$A$103,0),MATCH(BF51,Conversion!$A$2:$AH$2,0)),"0")</f>
        <v>0</v>
      </c>
      <c r="BI51" s="34"/>
      <c r="BJ51" s="35"/>
      <c r="BK51" s="36" t="str">
        <f>IFERROR(INDEX(Conversion!$A$2:$AH$103,MATCH(Pesée!BJ51,Conversion!$A$2:$A$103,0),MATCH(BI51,Conversion!$A$2:$AH$2,0)),"0")</f>
        <v>0</v>
      </c>
      <c r="BL51" s="34"/>
      <c r="BM51" s="35"/>
      <c r="BN51" s="36" t="str">
        <f>IFERROR(INDEX(Conversion!$A$2:$AH$103,MATCH(Pesée!BM51,Conversion!$A$2:$A$103,0),MATCH(BL51,Conversion!$A$2:$AH$2,0)),"0")</f>
        <v>0</v>
      </c>
      <c r="BO51" s="34"/>
      <c r="BP51" s="35"/>
      <c r="BQ51" s="36" t="str">
        <f>IFERROR(INDEX(Conversion!$A$2:$AH$103,MATCH(Pesée!BP51,Conversion!$A$2:$A$103,0),MATCH(BO51,Conversion!$A$2:$AH$2,0)),"0")</f>
        <v>0</v>
      </c>
      <c r="BR51" s="34"/>
      <c r="BS51" s="35"/>
      <c r="BT51" s="36" t="str">
        <f>IFERROR(INDEX(Conversion!$A$2:$AH$103,MATCH(Pesée!BS51,Conversion!$A$2:$A$103,0),MATCH(BR51,Conversion!$A$2:$AH$2,0)),"0")</f>
        <v>0</v>
      </c>
      <c r="BU51" s="34"/>
      <c r="BV51" s="36"/>
      <c r="BW51" s="34"/>
      <c r="BX51" s="36"/>
      <c r="BY51" s="34"/>
      <c r="BZ51" s="36"/>
      <c r="CA51" s="34"/>
      <c r="CB51" s="36"/>
      <c r="CC51" s="34"/>
      <c r="CD51" s="36"/>
      <c r="CE51" s="34"/>
      <c r="CF51" s="36"/>
      <c r="CG51" s="34"/>
      <c r="CH51" s="36"/>
      <c r="CI51" s="34"/>
      <c r="CJ51" s="36"/>
      <c r="CK51" s="34"/>
      <c r="CL51" s="36"/>
      <c r="CM51" s="34"/>
      <c r="CN51" s="36"/>
      <c r="CO51" s="34"/>
      <c r="CP51" s="36"/>
      <c r="CQ51" s="34"/>
      <c r="CR51" s="36"/>
      <c r="CS51" s="34"/>
      <c r="CT51" s="36"/>
      <c r="CU51" s="34"/>
      <c r="CV51" s="36"/>
      <c r="CW51" s="34"/>
      <c r="CX51" s="36"/>
      <c r="CY51" s="34"/>
      <c r="CZ51" s="36"/>
      <c r="DA51" s="34"/>
      <c r="DB51" s="36"/>
      <c r="DC51" s="34"/>
      <c r="DD51" s="36"/>
      <c r="DE51" s="34"/>
      <c r="DF51" s="36"/>
      <c r="DG51" s="34"/>
      <c r="DH51" s="36"/>
    </row>
    <row r="52" spans="1:112" s="37" customFormat="1" ht="16.8" x14ac:dyDescent="0.4">
      <c r="A52" s="30">
        <v>48</v>
      </c>
      <c r="B52" s="31"/>
      <c r="C52" s="32"/>
      <c r="D52" s="32"/>
      <c r="E52" s="32"/>
      <c r="F52" s="32"/>
      <c r="G52" s="33">
        <f t="shared" si="0"/>
        <v>0</v>
      </c>
      <c r="H52" s="33">
        <f t="shared" si="1"/>
        <v>0</v>
      </c>
      <c r="I52" s="33">
        <f t="shared" si="2"/>
        <v>0</v>
      </c>
      <c r="J52" s="33">
        <f t="shared" si="3"/>
        <v>0</v>
      </c>
      <c r="K52" s="33">
        <f t="shared" si="4"/>
        <v>0</v>
      </c>
      <c r="L52" s="33"/>
      <c r="M52" s="34"/>
      <c r="N52" s="35"/>
      <c r="O52" s="36" t="str">
        <f>IFERROR(INDEX(Conversion!$A$2:$AH$103,MATCH(Pesée!N52,Conversion!$A$2:$A$103,0),MATCH(M52,Conversion!$A$2:$AH$2,0)),"0")</f>
        <v>0</v>
      </c>
      <c r="P52" s="34"/>
      <c r="Q52" s="35"/>
      <c r="R52" s="36" t="str">
        <f>IFERROR(INDEX(Conversion!$A$2:$AH$103,MATCH(Pesée!Q52,Conversion!$A$2:$A$103,0),MATCH(P52,Conversion!$A$2:$AH$2,0)),"0")</f>
        <v>0</v>
      </c>
      <c r="S52" s="34"/>
      <c r="T52" s="35"/>
      <c r="U52" s="36" t="str">
        <f>IFERROR(INDEX(Conversion!$A$2:$AH$103,MATCH(Pesée!T52,Conversion!$A$2:$A$103,0),MATCH(S52,Conversion!$A$2:$AH$2,0)),"0")</f>
        <v>0</v>
      </c>
      <c r="V52" s="34"/>
      <c r="W52" s="35"/>
      <c r="X52" s="36" t="str">
        <f>IFERROR(INDEX(Conversion!$A$2:$AH$103,MATCH(Pesée!W52,Conversion!$A$2:$A$103,0),MATCH(V52,Conversion!$A$2:$AH$2,0)),"0")</f>
        <v>0</v>
      </c>
      <c r="Y52" s="34"/>
      <c r="Z52" s="35"/>
      <c r="AA52" s="36" t="str">
        <f>IFERROR(INDEX(Conversion!$A$2:$AH$103,MATCH(Pesée!Z52,Conversion!$A$2:$A$103,0),MATCH(Y52,Conversion!$A$2:$AH$2,0)),"0")</f>
        <v>0</v>
      </c>
      <c r="AB52" s="34"/>
      <c r="AC52" s="35"/>
      <c r="AD52" s="36" t="str">
        <f>IFERROR(INDEX(Conversion!$A$2:$AH$103,MATCH(Pesée!AC52,Conversion!$A$2:$A$103,0),MATCH(AB52,Conversion!$A$2:$AH$2,0)),"0")</f>
        <v>0</v>
      </c>
      <c r="AE52" s="34"/>
      <c r="AF52" s="35"/>
      <c r="AG52" s="36" t="str">
        <f>IFERROR(INDEX(Conversion!$A$2:$AH$103,MATCH(Pesée!AF52,Conversion!$A$2:$A$103,0),MATCH(AE52,Conversion!$A$2:$AH$2,0)),"0")</f>
        <v>0</v>
      </c>
      <c r="AH52" s="34"/>
      <c r="AI52" s="35"/>
      <c r="AJ52" s="36" t="str">
        <f>IFERROR(INDEX(Conversion!$A$2:$AH$103,MATCH(Pesée!AI52,Conversion!$A$2:$A$103,0),MATCH(AH52,Conversion!$A$2:$AH$2,0)),"0")</f>
        <v>0</v>
      </c>
      <c r="AK52" s="34"/>
      <c r="AL52" s="35"/>
      <c r="AM52" s="36" t="str">
        <f>IFERROR(INDEX(Conversion!$A$2:$AH$103,MATCH(Pesée!AL52,Conversion!$A$2:$A$103,0),MATCH(AK52,Conversion!$A$2:$AH$2,0)),"0")</f>
        <v>0</v>
      </c>
      <c r="AN52" s="34"/>
      <c r="AO52" s="35"/>
      <c r="AP52" s="36" t="str">
        <f>IFERROR(INDEX(Conversion!$A$2:$AH$103,MATCH(Pesée!AO52,Conversion!$A$2:$A$103,0),MATCH(AN52,Conversion!$A$2:$AH$2,0)),"0")</f>
        <v>0</v>
      </c>
      <c r="AQ52" s="34"/>
      <c r="AR52" s="35"/>
      <c r="AS52" s="36" t="str">
        <f>IFERROR(INDEX(Conversion!$A$2:$AH$103,MATCH(Pesée!AR52,Conversion!$A$2:$A$103,0),MATCH(AQ52,Conversion!$A$2:$AH$2,0)),"0")</f>
        <v>0</v>
      </c>
      <c r="AT52" s="34"/>
      <c r="AU52" s="35"/>
      <c r="AV52" s="36" t="str">
        <f>IFERROR(INDEX(Conversion!$A$2:$AH$103,MATCH(Pesée!AU52,Conversion!$A$2:$A$103,0),MATCH(AT52,Conversion!$A$2:$AH$2,0)),"0")</f>
        <v>0</v>
      </c>
      <c r="AW52" s="34"/>
      <c r="AX52" s="35"/>
      <c r="AY52" s="36" t="str">
        <f>IFERROR(INDEX(Conversion!$A$2:$AH$103,MATCH(Pesée!AX52,Conversion!$A$2:$A$103,0),MATCH(AW52,Conversion!$A$2:$AH$2,0)),"0")</f>
        <v>0</v>
      </c>
      <c r="AZ52" s="34"/>
      <c r="BA52" s="35"/>
      <c r="BB52" s="36" t="str">
        <f>IFERROR(INDEX(Conversion!$A$2:$AH$103,MATCH(Pesée!BA52,Conversion!$A$2:$A$103,0),MATCH(AZ52,Conversion!$A$2:$AH$2,0)),"0")</f>
        <v>0</v>
      </c>
      <c r="BC52" s="34"/>
      <c r="BD52" s="35"/>
      <c r="BE52" s="36" t="str">
        <f>IFERROR(INDEX(Conversion!$A$2:$AH$103,MATCH(Pesée!BD52,Conversion!$A$2:$A$103,0),MATCH(BC52,Conversion!$A$2:$AH$2,0)),"0")</f>
        <v>0</v>
      </c>
      <c r="BF52" s="34"/>
      <c r="BG52" s="35"/>
      <c r="BH52" s="36" t="str">
        <f>IFERROR(INDEX(Conversion!$A$2:$AH$103,MATCH(Pesée!BG52,Conversion!$A$2:$A$103,0),MATCH(BF52,Conversion!$A$2:$AH$2,0)),"0")</f>
        <v>0</v>
      </c>
      <c r="BI52" s="34"/>
      <c r="BJ52" s="35"/>
      <c r="BK52" s="36" t="str">
        <f>IFERROR(INDEX(Conversion!$A$2:$AH$103,MATCH(Pesée!BJ52,Conversion!$A$2:$A$103,0),MATCH(BI52,Conversion!$A$2:$AH$2,0)),"0")</f>
        <v>0</v>
      </c>
      <c r="BL52" s="34"/>
      <c r="BM52" s="35"/>
      <c r="BN52" s="36" t="str">
        <f>IFERROR(INDEX(Conversion!$A$2:$AH$103,MATCH(Pesée!BM52,Conversion!$A$2:$A$103,0),MATCH(BL52,Conversion!$A$2:$AH$2,0)),"0")</f>
        <v>0</v>
      </c>
      <c r="BO52" s="34"/>
      <c r="BP52" s="35"/>
      <c r="BQ52" s="36" t="str">
        <f>IFERROR(INDEX(Conversion!$A$2:$AH$103,MATCH(Pesée!BP52,Conversion!$A$2:$A$103,0),MATCH(BO52,Conversion!$A$2:$AH$2,0)),"0")</f>
        <v>0</v>
      </c>
      <c r="BR52" s="34"/>
      <c r="BS52" s="35"/>
      <c r="BT52" s="36" t="str">
        <f>IFERROR(INDEX(Conversion!$A$2:$AH$103,MATCH(Pesée!BS52,Conversion!$A$2:$A$103,0),MATCH(BR52,Conversion!$A$2:$AH$2,0)),"0")</f>
        <v>0</v>
      </c>
      <c r="BU52" s="34"/>
      <c r="BV52" s="36"/>
      <c r="BW52" s="34"/>
      <c r="BX52" s="36"/>
      <c r="BY52" s="34"/>
      <c r="BZ52" s="36"/>
      <c r="CA52" s="34"/>
      <c r="CB52" s="36"/>
      <c r="CC52" s="34"/>
      <c r="CD52" s="36"/>
      <c r="CE52" s="34"/>
      <c r="CF52" s="36"/>
      <c r="CG52" s="34"/>
      <c r="CH52" s="36"/>
      <c r="CI52" s="34"/>
      <c r="CJ52" s="36"/>
      <c r="CK52" s="34"/>
      <c r="CL52" s="36"/>
      <c r="CM52" s="34"/>
      <c r="CN52" s="36"/>
      <c r="CO52" s="34"/>
      <c r="CP52" s="36"/>
      <c r="CQ52" s="34"/>
      <c r="CR52" s="36"/>
      <c r="CS52" s="34"/>
      <c r="CT52" s="36"/>
      <c r="CU52" s="34"/>
      <c r="CV52" s="36"/>
      <c r="CW52" s="34"/>
      <c r="CX52" s="36"/>
      <c r="CY52" s="34"/>
      <c r="CZ52" s="36"/>
      <c r="DA52" s="34"/>
      <c r="DB52" s="36"/>
      <c r="DC52" s="34"/>
      <c r="DD52" s="36"/>
      <c r="DE52" s="34"/>
      <c r="DF52" s="36"/>
      <c r="DG52" s="34"/>
      <c r="DH52" s="36"/>
    </row>
    <row r="53" spans="1:112" s="37" customFormat="1" ht="16.8" x14ac:dyDescent="0.4">
      <c r="A53" s="30">
        <v>49</v>
      </c>
      <c r="B53" s="31"/>
      <c r="C53" s="32"/>
      <c r="D53" s="32"/>
      <c r="E53" s="32"/>
      <c r="F53" s="32"/>
      <c r="G53" s="33">
        <f t="shared" si="0"/>
        <v>0</v>
      </c>
      <c r="H53" s="33">
        <f t="shared" si="1"/>
        <v>0</v>
      </c>
      <c r="I53" s="33">
        <f t="shared" si="2"/>
        <v>0</v>
      </c>
      <c r="J53" s="33">
        <f t="shared" si="3"/>
        <v>0</v>
      </c>
      <c r="K53" s="33">
        <f t="shared" si="4"/>
        <v>0</v>
      </c>
      <c r="L53" s="33"/>
      <c r="M53" s="34"/>
      <c r="N53" s="35"/>
      <c r="O53" s="36" t="str">
        <f>IFERROR(INDEX(Conversion!$A$2:$AH$103,MATCH(Pesée!N53,Conversion!$A$2:$A$103,0),MATCH(M53,Conversion!$A$2:$AH$2,0)),"0")</f>
        <v>0</v>
      </c>
      <c r="P53" s="34"/>
      <c r="Q53" s="35"/>
      <c r="R53" s="36" t="str">
        <f>IFERROR(INDEX(Conversion!$A$2:$AH$103,MATCH(Pesée!Q53,Conversion!$A$2:$A$103,0),MATCH(P53,Conversion!$A$2:$AH$2,0)),"0")</f>
        <v>0</v>
      </c>
      <c r="S53" s="34"/>
      <c r="T53" s="35"/>
      <c r="U53" s="36" t="str">
        <f>IFERROR(INDEX(Conversion!$A$2:$AH$103,MATCH(Pesée!T53,Conversion!$A$2:$A$103,0),MATCH(S53,Conversion!$A$2:$AH$2,0)),"0")</f>
        <v>0</v>
      </c>
      <c r="V53" s="34"/>
      <c r="W53" s="35"/>
      <c r="X53" s="36" t="str">
        <f>IFERROR(INDEX(Conversion!$A$2:$AH$103,MATCH(Pesée!W53,Conversion!$A$2:$A$103,0),MATCH(V53,Conversion!$A$2:$AH$2,0)),"0")</f>
        <v>0</v>
      </c>
      <c r="Y53" s="34"/>
      <c r="Z53" s="35"/>
      <c r="AA53" s="36" t="str">
        <f>IFERROR(INDEX(Conversion!$A$2:$AH$103,MATCH(Pesée!Z53,Conversion!$A$2:$A$103,0),MATCH(Y53,Conversion!$A$2:$AH$2,0)),"0")</f>
        <v>0</v>
      </c>
      <c r="AB53" s="34"/>
      <c r="AC53" s="35"/>
      <c r="AD53" s="36" t="str">
        <f>IFERROR(INDEX(Conversion!$A$2:$AH$103,MATCH(Pesée!AC53,Conversion!$A$2:$A$103,0),MATCH(AB53,Conversion!$A$2:$AH$2,0)),"0")</f>
        <v>0</v>
      </c>
      <c r="AE53" s="34"/>
      <c r="AF53" s="35"/>
      <c r="AG53" s="36" t="str">
        <f>IFERROR(INDEX(Conversion!$A$2:$AH$103,MATCH(Pesée!AF53,Conversion!$A$2:$A$103,0),MATCH(AE53,Conversion!$A$2:$AH$2,0)),"0")</f>
        <v>0</v>
      </c>
      <c r="AH53" s="34"/>
      <c r="AI53" s="35"/>
      <c r="AJ53" s="36" t="str">
        <f>IFERROR(INDEX(Conversion!$A$2:$AH$103,MATCH(Pesée!AI53,Conversion!$A$2:$A$103,0),MATCH(AH53,Conversion!$A$2:$AH$2,0)),"0")</f>
        <v>0</v>
      </c>
      <c r="AK53" s="34"/>
      <c r="AL53" s="35"/>
      <c r="AM53" s="36" t="str">
        <f>IFERROR(INDEX(Conversion!$A$2:$AH$103,MATCH(Pesée!AL53,Conversion!$A$2:$A$103,0),MATCH(AK53,Conversion!$A$2:$AH$2,0)),"0")</f>
        <v>0</v>
      </c>
      <c r="AN53" s="34"/>
      <c r="AO53" s="35"/>
      <c r="AP53" s="36" t="str">
        <f>IFERROR(INDEX(Conversion!$A$2:$AH$103,MATCH(Pesée!AO53,Conversion!$A$2:$A$103,0),MATCH(AN53,Conversion!$A$2:$AH$2,0)),"0")</f>
        <v>0</v>
      </c>
      <c r="AQ53" s="34"/>
      <c r="AR53" s="35"/>
      <c r="AS53" s="36" t="str">
        <f>IFERROR(INDEX(Conversion!$A$2:$AH$103,MATCH(Pesée!AR53,Conversion!$A$2:$A$103,0),MATCH(AQ53,Conversion!$A$2:$AH$2,0)),"0")</f>
        <v>0</v>
      </c>
      <c r="AT53" s="34"/>
      <c r="AU53" s="35"/>
      <c r="AV53" s="36" t="str">
        <f>IFERROR(INDEX(Conversion!$A$2:$AH$103,MATCH(Pesée!AU53,Conversion!$A$2:$A$103,0),MATCH(AT53,Conversion!$A$2:$AH$2,0)),"0")</f>
        <v>0</v>
      </c>
      <c r="AW53" s="34"/>
      <c r="AX53" s="35"/>
      <c r="AY53" s="36" t="str">
        <f>IFERROR(INDEX(Conversion!$A$2:$AH$103,MATCH(Pesée!AX53,Conversion!$A$2:$A$103,0),MATCH(AW53,Conversion!$A$2:$AH$2,0)),"0")</f>
        <v>0</v>
      </c>
      <c r="AZ53" s="34"/>
      <c r="BA53" s="35"/>
      <c r="BB53" s="36" t="str">
        <f>IFERROR(INDEX(Conversion!$A$2:$AH$103,MATCH(Pesée!BA53,Conversion!$A$2:$A$103,0),MATCH(AZ53,Conversion!$A$2:$AH$2,0)),"0")</f>
        <v>0</v>
      </c>
      <c r="BC53" s="34"/>
      <c r="BD53" s="35"/>
      <c r="BE53" s="36" t="str">
        <f>IFERROR(INDEX(Conversion!$A$2:$AH$103,MATCH(Pesée!BD53,Conversion!$A$2:$A$103,0),MATCH(BC53,Conversion!$A$2:$AH$2,0)),"0")</f>
        <v>0</v>
      </c>
      <c r="BF53" s="34"/>
      <c r="BG53" s="35"/>
      <c r="BH53" s="36" t="str">
        <f>IFERROR(INDEX(Conversion!$A$2:$AH$103,MATCH(Pesée!BG53,Conversion!$A$2:$A$103,0),MATCH(BF53,Conversion!$A$2:$AH$2,0)),"0")</f>
        <v>0</v>
      </c>
      <c r="BI53" s="34"/>
      <c r="BJ53" s="35"/>
      <c r="BK53" s="36" t="str">
        <f>IFERROR(INDEX(Conversion!$A$2:$AH$103,MATCH(Pesée!BJ53,Conversion!$A$2:$A$103,0),MATCH(BI53,Conversion!$A$2:$AH$2,0)),"0")</f>
        <v>0</v>
      </c>
      <c r="BL53" s="34"/>
      <c r="BM53" s="35"/>
      <c r="BN53" s="36" t="str">
        <f>IFERROR(INDEX(Conversion!$A$2:$AH$103,MATCH(Pesée!BM53,Conversion!$A$2:$A$103,0),MATCH(BL53,Conversion!$A$2:$AH$2,0)),"0")</f>
        <v>0</v>
      </c>
      <c r="BO53" s="34"/>
      <c r="BP53" s="35"/>
      <c r="BQ53" s="36" t="str">
        <f>IFERROR(INDEX(Conversion!$A$2:$AH$103,MATCH(Pesée!BP53,Conversion!$A$2:$A$103,0),MATCH(BO53,Conversion!$A$2:$AH$2,0)),"0")</f>
        <v>0</v>
      </c>
      <c r="BR53" s="34"/>
      <c r="BS53" s="35"/>
      <c r="BT53" s="36" t="str">
        <f>IFERROR(INDEX(Conversion!$A$2:$AH$103,MATCH(Pesée!BS53,Conversion!$A$2:$A$103,0),MATCH(BR53,Conversion!$A$2:$AH$2,0)),"0")</f>
        <v>0</v>
      </c>
      <c r="BU53" s="34"/>
      <c r="BV53" s="36"/>
      <c r="BW53" s="34"/>
      <c r="BX53" s="36"/>
      <c r="BY53" s="34"/>
      <c r="BZ53" s="36"/>
      <c r="CA53" s="34"/>
      <c r="CB53" s="36"/>
      <c r="CC53" s="34"/>
      <c r="CD53" s="36"/>
      <c r="CE53" s="34"/>
      <c r="CF53" s="36"/>
      <c r="CG53" s="34"/>
      <c r="CH53" s="36"/>
      <c r="CI53" s="34"/>
      <c r="CJ53" s="36"/>
      <c r="CK53" s="34"/>
      <c r="CL53" s="36"/>
      <c r="CM53" s="34"/>
      <c r="CN53" s="36"/>
      <c r="CO53" s="34"/>
      <c r="CP53" s="36"/>
      <c r="CQ53" s="34"/>
      <c r="CR53" s="36"/>
      <c r="CS53" s="34"/>
      <c r="CT53" s="36"/>
      <c r="CU53" s="34"/>
      <c r="CV53" s="36"/>
      <c r="CW53" s="34"/>
      <c r="CX53" s="36"/>
      <c r="CY53" s="34"/>
      <c r="CZ53" s="36"/>
      <c r="DA53" s="34"/>
      <c r="DB53" s="36"/>
      <c r="DC53" s="34"/>
      <c r="DD53" s="36"/>
      <c r="DE53" s="34"/>
      <c r="DF53" s="36"/>
      <c r="DG53" s="34"/>
      <c r="DH53" s="36"/>
    </row>
    <row r="54" spans="1:112" s="37" customFormat="1" ht="16.8" x14ac:dyDescent="0.4">
      <c r="A54" s="30">
        <v>50</v>
      </c>
      <c r="B54" s="31"/>
      <c r="C54" s="32"/>
      <c r="D54" s="32"/>
      <c r="E54" s="32"/>
      <c r="F54" s="32"/>
      <c r="G54" s="33">
        <f t="shared" si="0"/>
        <v>0</v>
      </c>
      <c r="H54" s="33">
        <f t="shared" si="1"/>
        <v>0</v>
      </c>
      <c r="I54" s="33">
        <f t="shared" si="2"/>
        <v>0</v>
      </c>
      <c r="J54" s="33">
        <f t="shared" si="3"/>
        <v>0</v>
      </c>
      <c r="K54" s="33">
        <f t="shared" si="4"/>
        <v>0</v>
      </c>
      <c r="L54" s="33"/>
      <c r="M54" s="34"/>
      <c r="N54" s="35"/>
      <c r="O54" s="36" t="str">
        <f>IFERROR(INDEX(Conversion!$A$2:$AH$103,MATCH(Pesée!N54,Conversion!$A$2:$A$103,0),MATCH(M54,Conversion!$A$2:$AH$2,0)),"0")</f>
        <v>0</v>
      </c>
      <c r="P54" s="34"/>
      <c r="Q54" s="35"/>
      <c r="R54" s="36" t="str">
        <f>IFERROR(INDEX(Conversion!$A$2:$AH$103,MATCH(Pesée!Q54,Conversion!$A$2:$A$103,0),MATCH(P54,Conversion!$A$2:$AH$2,0)),"0")</f>
        <v>0</v>
      </c>
      <c r="S54" s="34"/>
      <c r="T54" s="35"/>
      <c r="U54" s="36" t="str">
        <f>IFERROR(INDEX(Conversion!$A$2:$AH$103,MATCH(Pesée!T54,Conversion!$A$2:$A$103,0),MATCH(S54,Conversion!$A$2:$AH$2,0)),"0")</f>
        <v>0</v>
      </c>
      <c r="V54" s="34"/>
      <c r="W54" s="35"/>
      <c r="X54" s="36" t="str">
        <f>IFERROR(INDEX(Conversion!$A$2:$AH$103,MATCH(Pesée!W54,Conversion!$A$2:$A$103,0),MATCH(V54,Conversion!$A$2:$AH$2,0)),"0")</f>
        <v>0</v>
      </c>
      <c r="Y54" s="34"/>
      <c r="Z54" s="35"/>
      <c r="AA54" s="36" t="str">
        <f>IFERROR(INDEX(Conversion!$A$2:$AH$103,MATCH(Pesée!Z54,Conversion!$A$2:$A$103,0),MATCH(Y54,Conversion!$A$2:$AH$2,0)),"0")</f>
        <v>0</v>
      </c>
      <c r="AB54" s="34"/>
      <c r="AC54" s="35"/>
      <c r="AD54" s="36" t="str">
        <f>IFERROR(INDEX(Conversion!$A$2:$AH$103,MATCH(Pesée!AC54,Conversion!$A$2:$A$103,0),MATCH(AB54,Conversion!$A$2:$AH$2,0)),"0")</f>
        <v>0</v>
      </c>
      <c r="AE54" s="34"/>
      <c r="AF54" s="35"/>
      <c r="AG54" s="36" t="str">
        <f>IFERROR(INDEX(Conversion!$A$2:$AH$103,MATCH(Pesée!AF54,Conversion!$A$2:$A$103,0),MATCH(AE54,Conversion!$A$2:$AH$2,0)),"0")</f>
        <v>0</v>
      </c>
      <c r="AH54" s="34"/>
      <c r="AI54" s="35"/>
      <c r="AJ54" s="36" t="str">
        <f>IFERROR(INDEX(Conversion!$A$2:$AH$103,MATCH(Pesée!AI54,Conversion!$A$2:$A$103,0),MATCH(AH54,Conversion!$A$2:$AH$2,0)),"0")</f>
        <v>0</v>
      </c>
      <c r="AK54" s="34"/>
      <c r="AL54" s="35"/>
      <c r="AM54" s="36" t="str">
        <f>IFERROR(INDEX(Conversion!$A$2:$AH$103,MATCH(Pesée!AL54,Conversion!$A$2:$A$103,0),MATCH(AK54,Conversion!$A$2:$AH$2,0)),"0")</f>
        <v>0</v>
      </c>
      <c r="AN54" s="34"/>
      <c r="AO54" s="35"/>
      <c r="AP54" s="36" t="str">
        <f>IFERROR(INDEX(Conversion!$A$2:$AH$103,MATCH(Pesée!AO54,Conversion!$A$2:$A$103,0),MATCH(AN54,Conversion!$A$2:$AH$2,0)),"0")</f>
        <v>0</v>
      </c>
      <c r="AQ54" s="34"/>
      <c r="AR54" s="35"/>
      <c r="AS54" s="36" t="str">
        <f>IFERROR(INDEX(Conversion!$A$2:$AH$103,MATCH(Pesée!AR54,Conversion!$A$2:$A$103,0),MATCH(AQ54,Conversion!$A$2:$AH$2,0)),"0")</f>
        <v>0</v>
      </c>
      <c r="AT54" s="34"/>
      <c r="AU54" s="35"/>
      <c r="AV54" s="36" t="str">
        <f>IFERROR(INDEX(Conversion!$A$2:$AH$103,MATCH(Pesée!AU54,Conversion!$A$2:$A$103,0),MATCH(AT54,Conversion!$A$2:$AH$2,0)),"0")</f>
        <v>0</v>
      </c>
      <c r="AW54" s="34"/>
      <c r="AX54" s="35"/>
      <c r="AY54" s="36" t="str">
        <f>IFERROR(INDEX(Conversion!$A$2:$AH$103,MATCH(Pesée!AX54,Conversion!$A$2:$A$103,0),MATCH(AW54,Conversion!$A$2:$AH$2,0)),"0")</f>
        <v>0</v>
      </c>
      <c r="AZ54" s="34"/>
      <c r="BA54" s="35"/>
      <c r="BB54" s="36" t="str">
        <f>IFERROR(INDEX(Conversion!$A$2:$AH$103,MATCH(Pesée!BA54,Conversion!$A$2:$A$103,0),MATCH(AZ54,Conversion!$A$2:$AH$2,0)),"0")</f>
        <v>0</v>
      </c>
      <c r="BC54" s="34"/>
      <c r="BD54" s="35"/>
      <c r="BE54" s="36" t="str">
        <f>IFERROR(INDEX(Conversion!$A$2:$AH$103,MATCH(Pesée!BD54,Conversion!$A$2:$A$103,0),MATCH(BC54,Conversion!$A$2:$AH$2,0)),"0")</f>
        <v>0</v>
      </c>
      <c r="BF54" s="34"/>
      <c r="BG54" s="35"/>
      <c r="BH54" s="36" t="str">
        <f>IFERROR(INDEX(Conversion!$A$2:$AH$103,MATCH(Pesée!BG54,Conversion!$A$2:$A$103,0),MATCH(BF54,Conversion!$A$2:$AH$2,0)),"0")</f>
        <v>0</v>
      </c>
      <c r="BI54" s="34"/>
      <c r="BJ54" s="35"/>
      <c r="BK54" s="36" t="str">
        <f>IFERROR(INDEX(Conversion!$A$2:$AH$103,MATCH(Pesée!BJ54,Conversion!$A$2:$A$103,0),MATCH(BI54,Conversion!$A$2:$AH$2,0)),"0")</f>
        <v>0</v>
      </c>
      <c r="BL54" s="34"/>
      <c r="BM54" s="35"/>
      <c r="BN54" s="36" t="str">
        <f>IFERROR(INDEX(Conversion!$A$2:$AH$103,MATCH(Pesée!BM54,Conversion!$A$2:$A$103,0),MATCH(BL54,Conversion!$A$2:$AH$2,0)),"0")</f>
        <v>0</v>
      </c>
      <c r="BO54" s="34"/>
      <c r="BP54" s="35"/>
      <c r="BQ54" s="36" t="str">
        <f>IFERROR(INDEX(Conversion!$A$2:$AH$103,MATCH(Pesée!BP54,Conversion!$A$2:$A$103,0),MATCH(BO54,Conversion!$A$2:$AH$2,0)),"0")</f>
        <v>0</v>
      </c>
      <c r="BR54" s="34"/>
      <c r="BS54" s="35"/>
      <c r="BT54" s="36" t="str">
        <f>IFERROR(INDEX(Conversion!$A$2:$AH$103,MATCH(Pesée!BS54,Conversion!$A$2:$A$103,0),MATCH(BR54,Conversion!$A$2:$AH$2,0)),"0")</f>
        <v>0</v>
      </c>
      <c r="BU54" s="34"/>
      <c r="BV54" s="36"/>
      <c r="BW54" s="34"/>
      <c r="BX54" s="36"/>
      <c r="BY54" s="34"/>
      <c r="BZ54" s="36"/>
      <c r="CA54" s="34"/>
      <c r="CB54" s="36"/>
      <c r="CC54" s="34"/>
      <c r="CD54" s="36"/>
      <c r="CE54" s="34"/>
      <c r="CF54" s="36"/>
      <c r="CG54" s="34"/>
      <c r="CH54" s="36"/>
      <c r="CI54" s="34"/>
      <c r="CJ54" s="36"/>
      <c r="CK54" s="34"/>
      <c r="CL54" s="36"/>
      <c r="CM54" s="34"/>
      <c r="CN54" s="36"/>
      <c r="CO54" s="34"/>
      <c r="CP54" s="36"/>
      <c r="CQ54" s="34"/>
      <c r="CR54" s="36"/>
      <c r="CS54" s="34"/>
      <c r="CT54" s="36"/>
      <c r="CU54" s="34"/>
      <c r="CV54" s="36"/>
      <c r="CW54" s="34"/>
      <c r="CX54" s="36"/>
      <c r="CY54" s="34"/>
      <c r="CZ54" s="36"/>
      <c r="DA54" s="34"/>
      <c r="DB54" s="36"/>
      <c r="DC54" s="34"/>
      <c r="DD54" s="36"/>
      <c r="DE54" s="34"/>
      <c r="DF54" s="36"/>
      <c r="DG54" s="34"/>
      <c r="DH54" s="36"/>
    </row>
    <row r="55" spans="1:112" s="37" customFormat="1" ht="16.8" x14ac:dyDescent="0.4">
      <c r="A55" s="30">
        <v>51</v>
      </c>
      <c r="B55" s="31"/>
      <c r="C55" s="32"/>
      <c r="D55" s="32"/>
      <c r="E55" s="32"/>
      <c r="F55" s="32"/>
      <c r="G55" s="33">
        <f t="shared" si="0"/>
        <v>0</v>
      </c>
      <c r="H55" s="33">
        <f t="shared" si="1"/>
        <v>0</v>
      </c>
      <c r="I55" s="33">
        <f t="shared" si="2"/>
        <v>0</v>
      </c>
      <c r="J55" s="33">
        <f t="shared" si="3"/>
        <v>0</v>
      </c>
      <c r="K55" s="33">
        <f t="shared" si="4"/>
        <v>0</v>
      </c>
      <c r="L55" s="33"/>
      <c r="M55" s="34"/>
      <c r="N55" s="35"/>
      <c r="O55" s="36" t="str">
        <f>IFERROR(INDEX(Conversion!$A$2:$AH$103,MATCH(Pesée!N55,Conversion!$A$2:$A$103,0),MATCH(M55,Conversion!$A$2:$AH$2,0)),"0")</f>
        <v>0</v>
      </c>
      <c r="P55" s="34"/>
      <c r="Q55" s="35"/>
      <c r="R55" s="36" t="str">
        <f>IFERROR(INDEX(Conversion!$A$2:$AH$103,MATCH(Pesée!Q55,Conversion!$A$2:$A$103,0),MATCH(P55,Conversion!$A$2:$AH$2,0)),"0")</f>
        <v>0</v>
      </c>
      <c r="S55" s="34"/>
      <c r="T55" s="35"/>
      <c r="U55" s="36" t="str">
        <f>IFERROR(INDEX(Conversion!$A$2:$AH$103,MATCH(Pesée!T55,Conversion!$A$2:$A$103,0),MATCH(S55,Conversion!$A$2:$AH$2,0)),"0")</f>
        <v>0</v>
      </c>
      <c r="V55" s="34"/>
      <c r="W55" s="35"/>
      <c r="X55" s="36" t="str">
        <f>IFERROR(INDEX(Conversion!$A$2:$AH$103,MATCH(Pesée!W55,Conversion!$A$2:$A$103,0),MATCH(V55,Conversion!$A$2:$AH$2,0)),"0")</f>
        <v>0</v>
      </c>
      <c r="Y55" s="34"/>
      <c r="Z55" s="35"/>
      <c r="AA55" s="36" t="str">
        <f>IFERROR(INDEX(Conversion!$A$2:$AH$103,MATCH(Pesée!Z55,Conversion!$A$2:$A$103,0),MATCH(Y55,Conversion!$A$2:$AH$2,0)),"0")</f>
        <v>0</v>
      </c>
      <c r="AB55" s="34"/>
      <c r="AC55" s="35"/>
      <c r="AD55" s="36" t="str">
        <f>IFERROR(INDEX(Conversion!$A$2:$AH$103,MATCH(Pesée!AC55,Conversion!$A$2:$A$103,0),MATCH(AB55,Conversion!$A$2:$AH$2,0)),"0")</f>
        <v>0</v>
      </c>
      <c r="AE55" s="34"/>
      <c r="AF55" s="35"/>
      <c r="AG55" s="36" t="str">
        <f>IFERROR(INDEX(Conversion!$A$2:$AH$103,MATCH(Pesée!AF55,Conversion!$A$2:$A$103,0),MATCH(AE55,Conversion!$A$2:$AH$2,0)),"0")</f>
        <v>0</v>
      </c>
      <c r="AH55" s="34"/>
      <c r="AI55" s="35"/>
      <c r="AJ55" s="36" t="str">
        <f>IFERROR(INDEX(Conversion!$A$2:$AH$103,MATCH(Pesée!AI55,Conversion!$A$2:$A$103,0),MATCH(AH55,Conversion!$A$2:$AH$2,0)),"0")</f>
        <v>0</v>
      </c>
      <c r="AK55" s="34"/>
      <c r="AL55" s="35"/>
      <c r="AM55" s="36" t="str">
        <f>IFERROR(INDEX(Conversion!$A$2:$AH$103,MATCH(Pesée!AL55,Conversion!$A$2:$A$103,0),MATCH(AK55,Conversion!$A$2:$AH$2,0)),"0")</f>
        <v>0</v>
      </c>
      <c r="AN55" s="34"/>
      <c r="AO55" s="35"/>
      <c r="AP55" s="36" t="str">
        <f>IFERROR(INDEX(Conversion!$A$2:$AH$103,MATCH(Pesée!AO55,Conversion!$A$2:$A$103,0),MATCH(AN55,Conversion!$A$2:$AH$2,0)),"0")</f>
        <v>0</v>
      </c>
      <c r="AQ55" s="34"/>
      <c r="AR55" s="35"/>
      <c r="AS55" s="36" t="str">
        <f>IFERROR(INDEX(Conversion!$A$2:$AH$103,MATCH(Pesée!AR55,Conversion!$A$2:$A$103,0),MATCH(AQ55,Conversion!$A$2:$AH$2,0)),"0")</f>
        <v>0</v>
      </c>
      <c r="AT55" s="34"/>
      <c r="AU55" s="35"/>
      <c r="AV55" s="36" t="str">
        <f>IFERROR(INDEX(Conversion!$A$2:$AH$103,MATCH(Pesée!AU55,Conversion!$A$2:$A$103,0),MATCH(AT55,Conversion!$A$2:$AH$2,0)),"0")</f>
        <v>0</v>
      </c>
      <c r="AW55" s="34"/>
      <c r="AX55" s="35"/>
      <c r="AY55" s="36" t="str">
        <f>IFERROR(INDEX(Conversion!$A$2:$AH$103,MATCH(Pesée!AX55,Conversion!$A$2:$A$103,0),MATCH(AW55,Conversion!$A$2:$AH$2,0)),"0")</f>
        <v>0</v>
      </c>
      <c r="AZ55" s="34"/>
      <c r="BA55" s="35"/>
      <c r="BB55" s="36" t="str">
        <f>IFERROR(INDEX(Conversion!$A$2:$AH$103,MATCH(Pesée!BA55,Conversion!$A$2:$A$103,0),MATCH(AZ55,Conversion!$A$2:$AH$2,0)),"0")</f>
        <v>0</v>
      </c>
      <c r="BC55" s="34"/>
      <c r="BD55" s="35"/>
      <c r="BE55" s="36" t="str">
        <f>IFERROR(INDEX(Conversion!$A$2:$AH$103,MATCH(Pesée!BD55,Conversion!$A$2:$A$103,0),MATCH(BC55,Conversion!$A$2:$AH$2,0)),"0")</f>
        <v>0</v>
      </c>
      <c r="BF55" s="34"/>
      <c r="BG55" s="35"/>
      <c r="BH55" s="36" t="str">
        <f>IFERROR(INDEX(Conversion!$A$2:$AH$103,MATCH(Pesée!BG55,Conversion!$A$2:$A$103,0),MATCH(BF55,Conversion!$A$2:$AH$2,0)),"0")</f>
        <v>0</v>
      </c>
      <c r="BI55" s="34"/>
      <c r="BJ55" s="35"/>
      <c r="BK55" s="36" t="str">
        <f>IFERROR(INDEX(Conversion!$A$2:$AH$103,MATCH(Pesée!BJ55,Conversion!$A$2:$A$103,0),MATCH(BI55,Conversion!$A$2:$AH$2,0)),"0")</f>
        <v>0</v>
      </c>
      <c r="BL55" s="34"/>
      <c r="BM55" s="35"/>
      <c r="BN55" s="36" t="str">
        <f>IFERROR(INDEX(Conversion!$A$2:$AH$103,MATCH(Pesée!BM55,Conversion!$A$2:$A$103,0),MATCH(BL55,Conversion!$A$2:$AH$2,0)),"0")</f>
        <v>0</v>
      </c>
      <c r="BO55" s="34"/>
      <c r="BP55" s="35"/>
      <c r="BQ55" s="36" t="str">
        <f>IFERROR(INDEX(Conversion!$A$2:$AH$103,MATCH(Pesée!BP55,Conversion!$A$2:$A$103,0),MATCH(BO55,Conversion!$A$2:$AH$2,0)),"0")</f>
        <v>0</v>
      </c>
      <c r="BR55" s="34"/>
      <c r="BS55" s="35"/>
      <c r="BT55" s="36" t="str">
        <f>IFERROR(INDEX(Conversion!$A$2:$AH$103,MATCH(Pesée!BS55,Conversion!$A$2:$A$103,0),MATCH(BR55,Conversion!$A$2:$AH$2,0)),"0")</f>
        <v>0</v>
      </c>
      <c r="BU55" s="34"/>
      <c r="BV55" s="36"/>
      <c r="BW55" s="34"/>
      <c r="BX55" s="36"/>
      <c r="BY55" s="34"/>
      <c r="BZ55" s="36"/>
      <c r="CA55" s="34"/>
      <c r="CB55" s="36"/>
      <c r="CC55" s="34"/>
      <c r="CD55" s="36"/>
      <c r="CE55" s="34"/>
      <c r="CF55" s="36"/>
      <c r="CG55" s="34"/>
      <c r="CH55" s="36"/>
      <c r="CI55" s="34"/>
      <c r="CJ55" s="36"/>
      <c r="CK55" s="34"/>
      <c r="CL55" s="36"/>
      <c r="CM55" s="34"/>
      <c r="CN55" s="36"/>
      <c r="CO55" s="34"/>
      <c r="CP55" s="36"/>
      <c r="CQ55" s="34"/>
      <c r="CR55" s="36"/>
      <c r="CS55" s="34"/>
      <c r="CT55" s="36"/>
      <c r="CU55" s="34"/>
      <c r="CV55" s="36"/>
      <c r="CW55" s="34"/>
      <c r="CX55" s="36"/>
      <c r="CY55" s="34"/>
      <c r="CZ55" s="36"/>
      <c r="DA55" s="34"/>
      <c r="DB55" s="36"/>
      <c r="DC55" s="34"/>
      <c r="DD55" s="36"/>
      <c r="DE55" s="34"/>
      <c r="DF55" s="36"/>
      <c r="DG55" s="34"/>
      <c r="DH55" s="36"/>
    </row>
    <row r="56" spans="1:112" s="37" customFormat="1" ht="16.8" x14ac:dyDescent="0.4">
      <c r="A56" s="30">
        <v>52</v>
      </c>
      <c r="B56" s="31"/>
      <c r="C56" s="32"/>
      <c r="D56" s="32"/>
      <c r="E56" s="32"/>
      <c r="F56" s="32"/>
      <c r="G56" s="33">
        <f t="shared" si="0"/>
        <v>0</v>
      </c>
      <c r="H56" s="33">
        <f t="shared" si="1"/>
        <v>0</v>
      </c>
      <c r="I56" s="33">
        <f t="shared" si="2"/>
        <v>0</v>
      </c>
      <c r="J56" s="33">
        <f t="shared" si="3"/>
        <v>0</v>
      </c>
      <c r="K56" s="33">
        <f t="shared" si="4"/>
        <v>0</v>
      </c>
      <c r="L56" s="33"/>
      <c r="M56" s="34"/>
      <c r="N56" s="35"/>
      <c r="O56" s="36" t="str">
        <f>IFERROR(INDEX(Conversion!$A$2:$AH$103,MATCH(Pesée!N56,Conversion!$A$2:$A$103,0),MATCH(M56,Conversion!$A$2:$AH$2,0)),"0")</f>
        <v>0</v>
      </c>
      <c r="P56" s="34"/>
      <c r="Q56" s="35"/>
      <c r="R56" s="36" t="str">
        <f>IFERROR(INDEX(Conversion!$A$2:$AH$103,MATCH(Pesée!Q56,Conversion!$A$2:$A$103,0),MATCH(P56,Conversion!$A$2:$AH$2,0)),"0")</f>
        <v>0</v>
      </c>
      <c r="S56" s="34"/>
      <c r="T56" s="35"/>
      <c r="U56" s="36" t="str">
        <f>IFERROR(INDEX(Conversion!$A$2:$AH$103,MATCH(Pesée!T56,Conversion!$A$2:$A$103,0),MATCH(S56,Conversion!$A$2:$AH$2,0)),"0")</f>
        <v>0</v>
      </c>
      <c r="V56" s="34"/>
      <c r="W56" s="35"/>
      <c r="X56" s="36" t="str">
        <f>IFERROR(INDEX(Conversion!$A$2:$AH$103,MATCH(Pesée!W56,Conversion!$A$2:$A$103,0),MATCH(V56,Conversion!$A$2:$AH$2,0)),"0")</f>
        <v>0</v>
      </c>
      <c r="Y56" s="34"/>
      <c r="Z56" s="35"/>
      <c r="AA56" s="36" t="str">
        <f>IFERROR(INDEX(Conversion!$A$2:$AH$103,MATCH(Pesée!Z56,Conversion!$A$2:$A$103,0),MATCH(Y56,Conversion!$A$2:$AH$2,0)),"0")</f>
        <v>0</v>
      </c>
      <c r="AB56" s="34"/>
      <c r="AC56" s="35"/>
      <c r="AD56" s="36" t="str">
        <f>IFERROR(INDEX(Conversion!$A$2:$AH$103,MATCH(Pesée!AC56,Conversion!$A$2:$A$103,0),MATCH(AB56,Conversion!$A$2:$AH$2,0)),"0")</f>
        <v>0</v>
      </c>
      <c r="AE56" s="34"/>
      <c r="AF56" s="35"/>
      <c r="AG56" s="36" t="str">
        <f>IFERROR(INDEX(Conversion!$A$2:$AH$103,MATCH(Pesée!AF56,Conversion!$A$2:$A$103,0),MATCH(AE56,Conversion!$A$2:$AH$2,0)),"0")</f>
        <v>0</v>
      </c>
      <c r="AH56" s="34"/>
      <c r="AI56" s="35"/>
      <c r="AJ56" s="36" t="str">
        <f>IFERROR(INDEX(Conversion!$A$2:$AH$103,MATCH(Pesée!AI56,Conversion!$A$2:$A$103,0),MATCH(AH56,Conversion!$A$2:$AH$2,0)),"0")</f>
        <v>0</v>
      </c>
      <c r="AK56" s="34"/>
      <c r="AL56" s="35"/>
      <c r="AM56" s="36" t="str">
        <f>IFERROR(INDEX(Conversion!$A$2:$AH$103,MATCH(Pesée!AL56,Conversion!$A$2:$A$103,0),MATCH(AK56,Conversion!$A$2:$AH$2,0)),"0")</f>
        <v>0</v>
      </c>
      <c r="AN56" s="34"/>
      <c r="AO56" s="35"/>
      <c r="AP56" s="36" t="str">
        <f>IFERROR(INDEX(Conversion!$A$2:$AH$103,MATCH(Pesée!AO56,Conversion!$A$2:$A$103,0),MATCH(AN56,Conversion!$A$2:$AH$2,0)),"0")</f>
        <v>0</v>
      </c>
      <c r="AQ56" s="34"/>
      <c r="AR56" s="35"/>
      <c r="AS56" s="36" t="str">
        <f>IFERROR(INDEX(Conversion!$A$2:$AH$103,MATCH(Pesée!AR56,Conversion!$A$2:$A$103,0),MATCH(AQ56,Conversion!$A$2:$AH$2,0)),"0")</f>
        <v>0</v>
      </c>
      <c r="AT56" s="34"/>
      <c r="AU56" s="35"/>
      <c r="AV56" s="36" t="str">
        <f>IFERROR(INDEX(Conversion!$A$2:$AH$103,MATCH(Pesée!AU56,Conversion!$A$2:$A$103,0),MATCH(AT56,Conversion!$A$2:$AH$2,0)),"0")</f>
        <v>0</v>
      </c>
      <c r="AW56" s="34"/>
      <c r="AX56" s="35"/>
      <c r="AY56" s="36" t="str">
        <f>IFERROR(INDEX(Conversion!$A$2:$AH$103,MATCH(Pesée!AX56,Conversion!$A$2:$A$103,0),MATCH(AW56,Conversion!$A$2:$AH$2,0)),"0")</f>
        <v>0</v>
      </c>
      <c r="AZ56" s="34"/>
      <c r="BA56" s="35"/>
      <c r="BB56" s="36" t="str">
        <f>IFERROR(INDEX(Conversion!$A$2:$AH$103,MATCH(Pesée!BA56,Conversion!$A$2:$A$103,0),MATCH(AZ56,Conversion!$A$2:$AH$2,0)),"0")</f>
        <v>0</v>
      </c>
      <c r="BC56" s="34"/>
      <c r="BD56" s="35"/>
      <c r="BE56" s="36" t="str">
        <f>IFERROR(INDEX(Conversion!$A$2:$AH$103,MATCH(Pesée!BD56,Conversion!$A$2:$A$103,0),MATCH(BC56,Conversion!$A$2:$AH$2,0)),"0")</f>
        <v>0</v>
      </c>
      <c r="BF56" s="34"/>
      <c r="BG56" s="35"/>
      <c r="BH56" s="36" t="str">
        <f>IFERROR(INDEX(Conversion!$A$2:$AH$103,MATCH(Pesée!BG56,Conversion!$A$2:$A$103,0),MATCH(BF56,Conversion!$A$2:$AH$2,0)),"0")</f>
        <v>0</v>
      </c>
      <c r="BI56" s="34"/>
      <c r="BJ56" s="35"/>
      <c r="BK56" s="36" t="str">
        <f>IFERROR(INDEX(Conversion!$A$2:$AH$103,MATCH(Pesée!BJ56,Conversion!$A$2:$A$103,0),MATCH(BI56,Conversion!$A$2:$AH$2,0)),"0")</f>
        <v>0</v>
      </c>
      <c r="BL56" s="34"/>
      <c r="BM56" s="35"/>
      <c r="BN56" s="36" t="str">
        <f>IFERROR(INDEX(Conversion!$A$2:$AH$103,MATCH(Pesée!BM56,Conversion!$A$2:$A$103,0),MATCH(BL56,Conversion!$A$2:$AH$2,0)),"0")</f>
        <v>0</v>
      </c>
      <c r="BO56" s="34"/>
      <c r="BP56" s="35"/>
      <c r="BQ56" s="36" t="str">
        <f>IFERROR(INDEX(Conversion!$A$2:$AH$103,MATCH(Pesée!BP56,Conversion!$A$2:$A$103,0),MATCH(BO56,Conversion!$A$2:$AH$2,0)),"0")</f>
        <v>0</v>
      </c>
      <c r="BR56" s="34"/>
      <c r="BS56" s="35"/>
      <c r="BT56" s="36" t="str">
        <f>IFERROR(INDEX(Conversion!$A$2:$AH$103,MATCH(Pesée!BS56,Conversion!$A$2:$A$103,0),MATCH(BR56,Conversion!$A$2:$AH$2,0)),"0")</f>
        <v>0</v>
      </c>
      <c r="BU56" s="34"/>
      <c r="BV56" s="36"/>
      <c r="BW56" s="34"/>
      <c r="BX56" s="36"/>
      <c r="BY56" s="34"/>
      <c r="BZ56" s="36"/>
      <c r="CA56" s="34"/>
      <c r="CB56" s="36"/>
      <c r="CC56" s="34"/>
      <c r="CD56" s="36"/>
      <c r="CE56" s="34"/>
      <c r="CF56" s="36"/>
      <c r="CG56" s="34"/>
      <c r="CH56" s="36"/>
      <c r="CI56" s="34"/>
      <c r="CJ56" s="36"/>
      <c r="CK56" s="34"/>
      <c r="CL56" s="36"/>
      <c r="CM56" s="34"/>
      <c r="CN56" s="36"/>
      <c r="CO56" s="34"/>
      <c r="CP56" s="36"/>
      <c r="CQ56" s="34"/>
      <c r="CR56" s="36"/>
      <c r="CS56" s="34"/>
      <c r="CT56" s="36"/>
      <c r="CU56" s="34"/>
      <c r="CV56" s="36"/>
      <c r="CW56" s="34"/>
      <c r="CX56" s="36"/>
      <c r="CY56" s="34"/>
      <c r="CZ56" s="36"/>
      <c r="DA56" s="34"/>
      <c r="DB56" s="36"/>
      <c r="DC56" s="34"/>
      <c r="DD56" s="36"/>
      <c r="DE56" s="34"/>
      <c r="DF56" s="36"/>
      <c r="DG56" s="34"/>
      <c r="DH56" s="36"/>
    </row>
    <row r="57" spans="1:112" s="37" customFormat="1" ht="16.8" x14ac:dyDescent="0.4">
      <c r="A57" s="30">
        <v>53</v>
      </c>
      <c r="B57" s="31"/>
      <c r="C57" s="32"/>
      <c r="D57" s="32"/>
      <c r="E57" s="32"/>
      <c r="F57" s="32"/>
      <c r="G57" s="33">
        <f t="shared" si="0"/>
        <v>0</v>
      </c>
      <c r="H57" s="33">
        <f t="shared" si="1"/>
        <v>0</v>
      </c>
      <c r="I57" s="33">
        <f t="shared" si="2"/>
        <v>0</v>
      </c>
      <c r="J57" s="33">
        <f t="shared" si="3"/>
        <v>0</v>
      </c>
      <c r="K57" s="33">
        <f t="shared" si="4"/>
        <v>0</v>
      </c>
      <c r="L57" s="33"/>
      <c r="M57" s="34"/>
      <c r="N57" s="35"/>
      <c r="O57" s="36" t="str">
        <f>IFERROR(INDEX(Conversion!$A$2:$AH$103,MATCH(Pesée!N57,Conversion!$A$2:$A$103,0),MATCH(M57,Conversion!$A$2:$AH$2,0)),"0")</f>
        <v>0</v>
      </c>
      <c r="P57" s="34"/>
      <c r="Q57" s="35"/>
      <c r="R57" s="36" t="str">
        <f>IFERROR(INDEX(Conversion!$A$2:$AH$103,MATCH(Pesée!Q57,Conversion!$A$2:$A$103,0),MATCH(P57,Conversion!$A$2:$AH$2,0)),"0")</f>
        <v>0</v>
      </c>
      <c r="S57" s="34"/>
      <c r="T57" s="35"/>
      <c r="U57" s="36" t="str">
        <f>IFERROR(INDEX(Conversion!$A$2:$AH$103,MATCH(Pesée!T57,Conversion!$A$2:$A$103,0),MATCH(S57,Conversion!$A$2:$AH$2,0)),"0")</f>
        <v>0</v>
      </c>
      <c r="V57" s="34"/>
      <c r="W57" s="35"/>
      <c r="X57" s="36" t="str">
        <f>IFERROR(INDEX(Conversion!$A$2:$AH$103,MATCH(Pesée!W57,Conversion!$A$2:$A$103,0),MATCH(V57,Conversion!$A$2:$AH$2,0)),"0")</f>
        <v>0</v>
      </c>
      <c r="Y57" s="34"/>
      <c r="Z57" s="35"/>
      <c r="AA57" s="36" t="str">
        <f>IFERROR(INDEX(Conversion!$A$2:$AH$103,MATCH(Pesée!Z57,Conversion!$A$2:$A$103,0),MATCH(Y57,Conversion!$A$2:$AH$2,0)),"0")</f>
        <v>0</v>
      </c>
      <c r="AB57" s="34"/>
      <c r="AC57" s="35"/>
      <c r="AD57" s="36" t="str">
        <f>IFERROR(INDEX(Conversion!$A$2:$AH$103,MATCH(Pesée!AC57,Conversion!$A$2:$A$103,0),MATCH(AB57,Conversion!$A$2:$AH$2,0)),"0")</f>
        <v>0</v>
      </c>
      <c r="AE57" s="34"/>
      <c r="AF57" s="35"/>
      <c r="AG57" s="36" t="str">
        <f>IFERROR(INDEX(Conversion!$A$2:$AH$103,MATCH(Pesée!AF57,Conversion!$A$2:$A$103,0),MATCH(AE57,Conversion!$A$2:$AH$2,0)),"0")</f>
        <v>0</v>
      </c>
      <c r="AH57" s="34"/>
      <c r="AI57" s="35"/>
      <c r="AJ57" s="36" t="str">
        <f>IFERROR(INDEX(Conversion!$A$2:$AH$103,MATCH(Pesée!AI57,Conversion!$A$2:$A$103,0),MATCH(AH57,Conversion!$A$2:$AH$2,0)),"0")</f>
        <v>0</v>
      </c>
      <c r="AK57" s="34"/>
      <c r="AL57" s="35"/>
      <c r="AM57" s="36" t="str">
        <f>IFERROR(INDEX(Conversion!$A$2:$AH$103,MATCH(Pesée!AL57,Conversion!$A$2:$A$103,0),MATCH(AK57,Conversion!$A$2:$AH$2,0)),"0")</f>
        <v>0</v>
      </c>
      <c r="AN57" s="34"/>
      <c r="AO57" s="35"/>
      <c r="AP57" s="36" t="str">
        <f>IFERROR(INDEX(Conversion!$A$2:$AH$103,MATCH(Pesée!AO57,Conversion!$A$2:$A$103,0),MATCH(AN57,Conversion!$A$2:$AH$2,0)),"0")</f>
        <v>0</v>
      </c>
      <c r="AQ57" s="34"/>
      <c r="AR57" s="35"/>
      <c r="AS57" s="36" t="str">
        <f>IFERROR(INDEX(Conversion!$A$2:$AH$103,MATCH(Pesée!AR57,Conversion!$A$2:$A$103,0),MATCH(AQ57,Conversion!$A$2:$AH$2,0)),"0")</f>
        <v>0</v>
      </c>
      <c r="AT57" s="34"/>
      <c r="AU57" s="35"/>
      <c r="AV57" s="36" t="str">
        <f>IFERROR(INDEX(Conversion!$A$2:$AH$103,MATCH(Pesée!AU57,Conversion!$A$2:$A$103,0),MATCH(AT57,Conversion!$A$2:$AH$2,0)),"0")</f>
        <v>0</v>
      </c>
      <c r="AW57" s="34"/>
      <c r="AX57" s="35"/>
      <c r="AY57" s="36" t="str">
        <f>IFERROR(INDEX(Conversion!$A$2:$AH$103,MATCH(Pesée!AX57,Conversion!$A$2:$A$103,0),MATCH(AW57,Conversion!$A$2:$AH$2,0)),"0")</f>
        <v>0</v>
      </c>
      <c r="AZ57" s="34"/>
      <c r="BA57" s="35"/>
      <c r="BB57" s="36" t="str">
        <f>IFERROR(INDEX(Conversion!$A$2:$AH$103,MATCH(Pesée!BA57,Conversion!$A$2:$A$103,0),MATCH(AZ57,Conversion!$A$2:$AH$2,0)),"0")</f>
        <v>0</v>
      </c>
      <c r="BC57" s="34"/>
      <c r="BD57" s="35"/>
      <c r="BE57" s="36" t="str">
        <f>IFERROR(INDEX(Conversion!$A$2:$AH$103,MATCH(Pesée!BD57,Conversion!$A$2:$A$103,0),MATCH(BC57,Conversion!$A$2:$AH$2,0)),"0")</f>
        <v>0</v>
      </c>
      <c r="BF57" s="34"/>
      <c r="BG57" s="35"/>
      <c r="BH57" s="36" t="str">
        <f>IFERROR(INDEX(Conversion!$A$2:$AH$103,MATCH(Pesée!BG57,Conversion!$A$2:$A$103,0),MATCH(BF57,Conversion!$A$2:$AH$2,0)),"0")</f>
        <v>0</v>
      </c>
      <c r="BI57" s="34"/>
      <c r="BJ57" s="35"/>
      <c r="BK57" s="36" t="str">
        <f>IFERROR(INDEX(Conversion!$A$2:$AH$103,MATCH(Pesée!BJ57,Conversion!$A$2:$A$103,0),MATCH(BI57,Conversion!$A$2:$AH$2,0)),"0")</f>
        <v>0</v>
      </c>
      <c r="BL57" s="34"/>
      <c r="BM57" s="35"/>
      <c r="BN57" s="36" t="str">
        <f>IFERROR(INDEX(Conversion!$A$2:$AH$103,MATCH(Pesée!BM57,Conversion!$A$2:$A$103,0),MATCH(BL57,Conversion!$A$2:$AH$2,0)),"0")</f>
        <v>0</v>
      </c>
      <c r="BO57" s="34"/>
      <c r="BP57" s="35"/>
      <c r="BQ57" s="36" t="str">
        <f>IFERROR(INDEX(Conversion!$A$2:$AH$103,MATCH(Pesée!BP57,Conversion!$A$2:$A$103,0),MATCH(BO57,Conversion!$A$2:$AH$2,0)),"0")</f>
        <v>0</v>
      </c>
      <c r="BR57" s="34"/>
      <c r="BS57" s="35"/>
      <c r="BT57" s="36" t="str">
        <f>IFERROR(INDEX(Conversion!$A$2:$AH$103,MATCH(Pesée!BS57,Conversion!$A$2:$A$103,0),MATCH(BR57,Conversion!$A$2:$AH$2,0)),"0")</f>
        <v>0</v>
      </c>
      <c r="BU57" s="34"/>
      <c r="BV57" s="36"/>
      <c r="BW57" s="34"/>
      <c r="BX57" s="36"/>
      <c r="BY57" s="34"/>
      <c r="BZ57" s="36"/>
      <c r="CA57" s="34"/>
      <c r="CB57" s="36"/>
      <c r="CC57" s="34"/>
      <c r="CD57" s="36"/>
      <c r="CE57" s="34"/>
      <c r="CF57" s="36"/>
      <c r="CG57" s="34"/>
      <c r="CH57" s="36"/>
      <c r="CI57" s="34"/>
      <c r="CJ57" s="36"/>
      <c r="CK57" s="34"/>
      <c r="CL57" s="36"/>
      <c r="CM57" s="34"/>
      <c r="CN57" s="36"/>
      <c r="CO57" s="34"/>
      <c r="CP57" s="36"/>
      <c r="CQ57" s="34"/>
      <c r="CR57" s="36"/>
      <c r="CS57" s="34"/>
      <c r="CT57" s="36"/>
      <c r="CU57" s="34"/>
      <c r="CV57" s="36"/>
      <c r="CW57" s="34"/>
      <c r="CX57" s="36"/>
      <c r="CY57" s="34"/>
      <c r="CZ57" s="36"/>
      <c r="DA57" s="34"/>
      <c r="DB57" s="36"/>
      <c r="DC57" s="34"/>
      <c r="DD57" s="36"/>
      <c r="DE57" s="34"/>
      <c r="DF57" s="36"/>
      <c r="DG57" s="34"/>
      <c r="DH57" s="36"/>
    </row>
    <row r="58" spans="1:112" s="37" customFormat="1" ht="16.8" x14ac:dyDescent="0.4">
      <c r="A58" s="30">
        <v>54</v>
      </c>
      <c r="B58" s="31"/>
      <c r="C58" s="32"/>
      <c r="D58" s="32"/>
      <c r="E58" s="32"/>
      <c r="F58" s="32"/>
      <c r="G58" s="33">
        <f t="shared" si="0"/>
        <v>0</v>
      </c>
      <c r="H58" s="33">
        <f t="shared" si="1"/>
        <v>0</v>
      </c>
      <c r="I58" s="33">
        <f t="shared" si="2"/>
        <v>0</v>
      </c>
      <c r="J58" s="33">
        <f t="shared" si="3"/>
        <v>0</v>
      </c>
      <c r="K58" s="33">
        <f t="shared" si="4"/>
        <v>0</v>
      </c>
      <c r="L58" s="33"/>
      <c r="M58" s="34"/>
      <c r="N58" s="35"/>
      <c r="O58" s="36" t="str">
        <f>IFERROR(INDEX(Conversion!$A$2:$AH$103,MATCH(Pesée!N58,Conversion!$A$2:$A$103,0),MATCH(M58,Conversion!$A$2:$AH$2,0)),"0")</f>
        <v>0</v>
      </c>
      <c r="P58" s="34"/>
      <c r="Q58" s="35"/>
      <c r="R58" s="36" t="str">
        <f>IFERROR(INDEX(Conversion!$A$2:$AH$103,MATCH(Pesée!Q58,Conversion!$A$2:$A$103,0),MATCH(P58,Conversion!$A$2:$AH$2,0)),"0")</f>
        <v>0</v>
      </c>
      <c r="S58" s="34"/>
      <c r="T58" s="35"/>
      <c r="U58" s="36" t="str">
        <f>IFERROR(INDEX(Conversion!$A$2:$AH$103,MATCH(Pesée!T58,Conversion!$A$2:$A$103,0),MATCH(S58,Conversion!$A$2:$AH$2,0)),"0")</f>
        <v>0</v>
      </c>
      <c r="V58" s="34"/>
      <c r="W58" s="35"/>
      <c r="X58" s="36" t="str">
        <f>IFERROR(INDEX(Conversion!$A$2:$AH$103,MATCH(Pesée!W58,Conversion!$A$2:$A$103,0),MATCH(V58,Conversion!$A$2:$AH$2,0)),"0")</f>
        <v>0</v>
      </c>
      <c r="Y58" s="34"/>
      <c r="Z58" s="35"/>
      <c r="AA58" s="36" t="str">
        <f>IFERROR(INDEX(Conversion!$A$2:$AH$103,MATCH(Pesée!Z58,Conversion!$A$2:$A$103,0),MATCH(Y58,Conversion!$A$2:$AH$2,0)),"0")</f>
        <v>0</v>
      </c>
      <c r="AB58" s="34"/>
      <c r="AC58" s="35"/>
      <c r="AD58" s="36" t="str">
        <f>IFERROR(INDEX(Conversion!$A$2:$AH$103,MATCH(Pesée!AC58,Conversion!$A$2:$A$103,0),MATCH(AB58,Conversion!$A$2:$AH$2,0)),"0")</f>
        <v>0</v>
      </c>
      <c r="AE58" s="34"/>
      <c r="AF58" s="35"/>
      <c r="AG58" s="36" t="str">
        <f>IFERROR(INDEX(Conversion!$A$2:$AH$103,MATCH(Pesée!AF58,Conversion!$A$2:$A$103,0),MATCH(AE58,Conversion!$A$2:$AH$2,0)),"0")</f>
        <v>0</v>
      </c>
      <c r="AH58" s="34"/>
      <c r="AI58" s="35"/>
      <c r="AJ58" s="36" t="str">
        <f>IFERROR(INDEX(Conversion!$A$2:$AH$103,MATCH(Pesée!AI58,Conversion!$A$2:$A$103,0),MATCH(AH58,Conversion!$A$2:$AH$2,0)),"0")</f>
        <v>0</v>
      </c>
      <c r="AK58" s="34"/>
      <c r="AL58" s="35"/>
      <c r="AM58" s="36" t="str">
        <f>IFERROR(INDEX(Conversion!$A$2:$AH$103,MATCH(Pesée!AL58,Conversion!$A$2:$A$103,0),MATCH(AK58,Conversion!$A$2:$AH$2,0)),"0")</f>
        <v>0</v>
      </c>
      <c r="AN58" s="34"/>
      <c r="AO58" s="35"/>
      <c r="AP58" s="36" t="str">
        <f>IFERROR(INDEX(Conversion!$A$2:$AH$103,MATCH(Pesée!AO58,Conversion!$A$2:$A$103,0),MATCH(AN58,Conversion!$A$2:$AH$2,0)),"0")</f>
        <v>0</v>
      </c>
      <c r="AQ58" s="34"/>
      <c r="AR58" s="35"/>
      <c r="AS58" s="36" t="str">
        <f>IFERROR(INDEX(Conversion!$A$2:$AH$103,MATCH(Pesée!AR58,Conversion!$A$2:$A$103,0),MATCH(AQ58,Conversion!$A$2:$AH$2,0)),"0")</f>
        <v>0</v>
      </c>
      <c r="AT58" s="34"/>
      <c r="AU58" s="35"/>
      <c r="AV58" s="36" t="str">
        <f>IFERROR(INDEX(Conversion!$A$2:$AH$103,MATCH(Pesée!AU58,Conversion!$A$2:$A$103,0),MATCH(AT58,Conversion!$A$2:$AH$2,0)),"0")</f>
        <v>0</v>
      </c>
      <c r="AW58" s="34"/>
      <c r="AX58" s="35"/>
      <c r="AY58" s="36" t="str">
        <f>IFERROR(INDEX(Conversion!$A$2:$AH$103,MATCH(Pesée!AX58,Conversion!$A$2:$A$103,0),MATCH(AW58,Conversion!$A$2:$AH$2,0)),"0")</f>
        <v>0</v>
      </c>
      <c r="AZ58" s="34"/>
      <c r="BA58" s="35"/>
      <c r="BB58" s="36" t="str">
        <f>IFERROR(INDEX(Conversion!$A$2:$AH$103,MATCH(Pesée!BA58,Conversion!$A$2:$A$103,0),MATCH(AZ58,Conversion!$A$2:$AH$2,0)),"0")</f>
        <v>0</v>
      </c>
      <c r="BC58" s="34"/>
      <c r="BD58" s="35"/>
      <c r="BE58" s="36" t="str">
        <f>IFERROR(INDEX(Conversion!$A$2:$AH$103,MATCH(Pesée!BD58,Conversion!$A$2:$A$103,0),MATCH(BC58,Conversion!$A$2:$AH$2,0)),"0")</f>
        <v>0</v>
      </c>
      <c r="BF58" s="34"/>
      <c r="BG58" s="35"/>
      <c r="BH58" s="36" t="str">
        <f>IFERROR(INDEX(Conversion!$A$2:$AH$103,MATCH(Pesée!BG58,Conversion!$A$2:$A$103,0),MATCH(BF58,Conversion!$A$2:$AH$2,0)),"0")</f>
        <v>0</v>
      </c>
      <c r="BI58" s="34"/>
      <c r="BJ58" s="35"/>
      <c r="BK58" s="36" t="str">
        <f>IFERROR(INDEX(Conversion!$A$2:$AH$103,MATCH(Pesée!BJ58,Conversion!$A$2:$A$103,0),MATCH(BI58,Conversion!$A$2:$AH$2,0)),"0")</f>
        <v>0</v>
      </c>
      <c r="BL58" s="34"/>
      <c r="BM58" s="35"/>
      <c r="BN58" s="36" t="str">
        <f>IFERROR(INDEX(Conversion!$A$2:$AH$103,MATCH(Pesée!BM58,Conversion!$A$2:$A$103,0),MATCH(BL58,Conversion!$A$2:$AH$2,0)),"0")</f>
        <v>0</v>
      </c>
      <c r="BO58" s="34"/>
      <c r="BP58" s="35"/>
      <c r="BQ58" s="36" t="str">
        <f>IFERROR(INDEX(Conversion!$A$2:$AH$103,MATCH(Pesée!BP58,Conversion!$A$2:$A$103,0),MATCH(BO58,Conversion!$A$2:$AH$2,0)),"0")</f>
        <v>0</v>
      </c>
      <c r="BR58" s="34"/>
      <c r="BS58" s="35"/>
      <c r="BT58" s="36" t="str">
        <f>IFERROR(INDEX(Conversion!$A$2:$AH$103,MATCH(Pesée!BS58,Conversion!$A$2:$A$103,0),MATCH(BR58,Conversion!$A$2:$AH$2,0)),"0")</f>
        <v>0</v>
      </c>
      <c r="BU58" s="34"/>
      <c r="BV58" s="36"/>
      <c r="BW58" s="34"/>
      <c r="BX58" s="36"/>
      <c r="BY58" s="34"/>
      <c r="BZ58" s="36"/>
      <c r="CA58" s="34"/>
      <c r="CB58" s="36"/>
      <c r="CC58" s="34"/>
      <c r="CD58" s="36"/>
      <c r="CE58" s="34"/>
      <c r="CF58" s="36"/>
      <c r="CG58" s="34"/>
      <c r="CH58" s="36"/>
      <c r="CI58" s="34"/>
      <c r="CJ58" s="36"/>
      <c r="CK58" s="34"/>
      <c r="CL58" s="36"/>
      <c r="CM58" s="34"/>
      <c r="CN58" s="36"/>
      <c r="CO58" s="34"/>
      <c r="CP58" s="36"/>
      <c r="CQ58" s="34"/>
      <c r="CR58" s="36"/>
      <c r="CS58" s="34"/>
      <c r="CT58" s="36"/>
      <c r="CU58" s="34"/>
      <c r="CV58" s="36"/>
      <c r="CW58" s="34"/>
      <c r="CX58" s="36"/>
      <c r="CY58" s="34"/>
      <c r="CZ58" s="36"/>
      <c r="DA58" s="34"/>
      <c r="DB58" s="36"/>
      <c r="DC58" s="34"/>
      <c r="DD58" s="36"/>
      <c r="DE58" s="34"/>
      <c r="DF58" s="36"/>
      <c r="DG58" s="34"/>
      <c r="DH58" s="36"/>
    </row>
    <row r="59" spans="1:112" s="37" customFormat="1" ht="16.8" x14ac:dyDescent="0.4">
      <c r="A59" s="30">
        <v>55</v>
      </c>
      <c r="B59" s="31"/>
      <c r="C59" s="32"/>
      <c r="D59" s="32"/>
      <c r="E59" s="32"/>
      <c r="F59" s="32"/>
      <c r="G59" s="33">
        <f t="shared" si="0"/>
        <v>0</v>
      </c>
      <c r="H59" s="33">
        <f t="shared" si="1"/>
        <v>0</v>
      </c>
      <c r="I59" s="33">
        <f t="shared" si="2"/>
        <v>0</v>
      </c>
      <c r="J59" s="33">
        <f t="shared" si="3"/>
        <v>0</v>
      </c>
      <c r="K59" s="33">
        <f t="shared" si="4"/>
        <v>0</v>
      </c>
      <c r="L59" s="33"/>
      <c r="M59" s="34"/>
      <c r="N59" s="35"/>
      <c r="O59" s="36" t="str">
        <f>IFERROR(INDEX(Conversion!$A$2:$AH$103,MATCH(Pesée!N59,Conversion!$A$2:$A$103,0),MATCH(M59,Conversion!$A$2:$AH$2,0)),"0")</f>
        <v>0</v>
      </c>
      <c r="P59" s="34"/>
      <c r="Q59" s="35"/>
      <c r="R59" s="36" t="str">
        <f>IFERROR(INDEX(Conversion!$A$2:$AH$103,MATCH(Pesée!Q59,Conversion!$A$2:$A$103,0),MATCH(P59,Conversion!$A$2:$AH$2,0)),"0")</f>
        <v>0</v>
      </c>
      <c r="S59" s="34"/>
      <c r="T59" s="35"/>
      <c r="U59" s="36" t="str">
        <f>IFERROR(INDEX(Conversion!$A$2:$AH$103,MATCH(Pesée!T59,Conversion!$A$2:$A$103,0),MATCH(S59,Conversion!$A$2:$AH$2,0)),"0")</f>
        <v>0</v>
      </c>
      <c r="V59" s="34"/>
      <c r="W59" s="35"/>
      <c r="X59" s="36" t="str">
        <f>IFERROR(INDEX(Conversion!$A$2:$AH$103,MATCH(Pesée!W59,Conversion!$A$2:$A$103,0),MATCH(V59,Conversion!$A$2:$AH$2,0)),"0")</f>
        <v>0</v>
      </c>
      <c r="Y59" s="34"/>
      <c r="Z59" s="35"/>
      <c r="AA59" s="36" t="str">
        <f>IFERROR(INDEX(Conversion!$A$2:$AH$103,MATCH(Pesée!Z59,Conversion!$A$2:$A$103,0),MATCH(Y59,Conversion!$A$2:$AH$2,0)),"0")</f>
        <v>0</v>
      </c>
      <c r="AB59" s="34"/>
      <c r="AC59" s="35"/>
      <c r="AD59" s="36" t="str">
        <f>IFERROR(INDEX(Conversion!$A$2:$AH$103,MATCH(Pesée!AC59,Conversion!$A$2:$A$103,0),MATCH(AB59,Conversion!$A$2:$AH$2,0)),"0")</f>
        <v>0</v>
      </c>
      <c r="AE59" s="34"/>
      <c r="AF59" s="35"/>
      <c r="AG59" s="36" t="str">
        <f>IFERROR(INDEX(Conversion!$A$2:$AH$103,MATCH(Pesée!AF59,Conversion!$A$2:$A$103,0),MATCH(AE59,Conversion!$A$2:$AH$2,0)),"0")</f>
        <v>0</v>
      </c>
      <c r="AH59" s="34"/>
      <c r="AI59" s="35"/>
      <c r="AJ59" s="36" t="str">
        <f>IFERROR(INDEX(Conversion!$A$2:$AH$103,MATCH(Pesée!AI59,Conversion!$A$2:$A$103,0),MATCH(AH59,Conversion!$A$2:$AH$2,0)),"0")</f>
        <v>0</v>
      </c>
      <c r="AK59" s="34"/>
      <c r="AL59" s="35"/>
      <c r="AM59" s="36" t="str">
        <f>IFERROR(INDEX(Conversion!$A$2:$AH$103,MATCH(Pesée!AL59,Conversion!$A$2:$A$103,0),MATCH(AK59,Conversion!$A$2:$AH$2,0)),"0")</f>
        <v>0</v>
      </c>
      <c r="AN59" s="34"/>
      <c r="AO59" s="35"/>
      <c r="AP59" s="36" t="str">
        <f>IFERROR(INDEX(Conversion!$A$2:$AH$103,MATCH(Pesée!AO59,Conversion!$A$2:$A$103,0),MATCH(AN59,Conversion!$A$2:$AH$2,0)),"0")</f>
        <v>0</v>
      </c>
      <c r="AQ59" s="34"/>
      <c r="AR59" s="35"/>
      <c r="AS59" s="36" t="str">
        <f>IFERROR(INDEX(Conversion!$A$2:$AH$103,MATCH(Pesée!AR59,Conversion!$A$2:$A$103,0),MATCH(AQ59,Conversion!$A$2:$AH$2,0)),"0")</f>
        <v>0</v>
      </c>
      <c r="AT59" s="34"/>
      <c r="AU59" s="35"/>
      <c r="AV59" s="36" t="str">
        <f>IFERROR(INDEX(Conversion!$A$2:$AH$103,MATCH(Pesée!AU59,Conversion!$A$2:$A$103,0),MATCH(AT59,Conversion!$A$2:$AH$2,0)),"0")</f>
        <v>0</v>
      </c>
      <c r="AW59" s="34"/>
      <c r="AX59" s="35"/>
      <c r="AY59" s="36" t="str">
        <f>IFERROR(INDEX(Conversion!$A$2:$AH$103,MATCH(Pesée!AX59,Conversion!$A$2:$A$103,0),MATCH(AW59,Conversion!$A$2:$AH$2,0)),"0")</f>
        <v>0</v>
      </c>
      <c r="AZ59" s="34"/>
      <c r="BA59" s="35"/>
      <c r="BB59" s="36" t="str">
        <f>IFERROR(INDEX(Conversion!$A$2:$AH$103,MATCH(Pesée!BA59,Conversion!$A$2:$A$103,0),MATCH(AZ59,Conversion!$A$2:$AH$2,0)),"0")</f>
        <v>0</v>
      </c>
      <c r="BC59" s="34"/>
      <c r="BD59" s="35"/>
      <c r="BE59" s="36" t="str">
        <f>IFERROR(INDEX(Conversion!$A$2:$AH$103,MATCH(Pesée!BD59,Conversion!$A$2:$A$103,0),MATCH(BC59,Conversion!$A$2:$AH$2,0)),"0")</f>
        <v>0</v>
      </c>
      <c r="BF59" s="34"/>
      <c r="BG59" s="35"/>
      <c r="BH59" s="36" t="str">
        <f>IFERROR(INDEX(Conversion!$A$2:$AH$103,MATCH(Pesée!BG59,Conversion!$A$2:$A$103,0),MATCH(BF59,Conversion!$A$2:$AH$2,0)),"0")</f>
        <v>0</v>
      </c>
      <c r="BI59" s="34"/>
      <c r="BJ59" s="35"/>
      <c r="BK59" s="36" t="str">
        <f>IFERROR(INDEX(Conversion!$A$2:$AH$103,MATCH(Pesée!BJ59,Conversion!$A$2:$A$103,0),MATCH(BI59,Conversion!$A$2:$AH$2,0)),"0")</f>
        <v>0</v>
      </c>
      <c r="BL59" s="34"/>
      <c r="BM59" s="35"/>
      <c r="BN59" s="36" t="str">
        <f>IFERROR(INDEX(Conversion!$A$2:$AH$103,MATCH(Pesée!BM59,Conversion!$A$2:$A$103,0),MATCH(BL59,Conversion!$A$2:$AH$2,0)),"0")</f>
        <v>0</v>
      </c>
      <c r="BO59" s="34"/>
      <c r="BP59" s="35"/>
      <c r="BQ59" s="36" t="str">
        <f>IFERROR(INDEX(Conversion!$A$2:$AH$103,MATCH(Pesée!BP59,Conversion!$A$2:$A$103,0),MATCH(BO59,Conversion!$A$2:$AH$2,0)),"0")</f>
        <v>0</v>
      </c>
      <c r="BR59" s="34"/>
      <c r="BS59" s="35"/>
      <c r="BT59" s="36" t="str">
        <f>IFERROR(INDEX(Conversion!$A$2:$AH$103,MATCH(Pesée!BS59,Conversion!$A$2:$A$103,0),MATCH(BR59,Conversion!$A$2:$AH$2,0)),"0")</f>
        <v>0</v>
      </c>
      <c r="BU59" s="34"/>
      <c r="BV59" s="36"/>
      <c r="BW59" s="34"/>
      <c r="BX59" s="36"/>
      <c r="BY59" s="34"/>
      <c r="BZ59" s="36"/>
      <c r="CA59" s="34"/>
      <c r="CB59" s="36"/>
      <c r="CC59" s="34"/>
      <c r="CD59" s="36"/>
      <c r="CE59" s="34"/>
      <c r="CF59" s="36"/>
      <c r="CG59" s="34"/>
      <c r="CH59" s="36"/>
      <c r="CI59" s="34"/>
      <c r="CJ59" s="36"/>
      <c r="CK59" s="34"/>
      <c r="CL59" s="36"/>
      <c r="CM59" s="34"/>
      <c r="CN59" s="36"/>
      <c r="CO59" s="34"/>
      <c r="CP59" s="36"/>
      <c r="CQ59" s="34"/>
      <c r="CR59" s="36"/>
      <c r="CS59" s="34"/>
      <c r="CT59" s="36"/>
      <c r="CU59" s="34"/>
      <c r="CV59" s="36"/>
      <c r="CW59" s="34"/>
      <c r="CX59" s="36"/>
      <c r="CY59" s="34"/>
      <c r="CZ59" s="36"/>
      <c r="DA59" s="34"/>
      <c r="DB59" s="36"/>
      <c r="DC59" s="34"/>
      <c r="DD59" s="36"/>
      <c r="DE59" s="34"/>
      <c r="DF59" s="36"/>
      <c r="DG59" s="34"/>
      <c r="DH59" s="36"/>
    </row>
    <row r="60" spans="1:112" s="37" customFormat="1" ht="16.8" x14ac:dyDescent="0.4">
      <c r="A60" s="30">
        <v>56</v>
      </c>
      <c r="B60" s="31"/>
      <c r="C60" s="32"/>
      <c r="D60" s="32"/>
      <c r="E60" s="32"/>
      <c r="F60" s="32"/>
      <c r="G60" s="33">
        <f t="shared" si="0"/>
        <v>0</v>
      </c>
      <c r="H60" s="33">
        <f t="shared" si="1"/>
        <v>0</v>
      </c>
      <c r="I60" s="33">
        <f t="shared" si="2"/>
        <v>0</v>
      </c>
      <c r="J60" s="33">
        <f t="shared" si="3"/>
        <v>0</v>
      </c>
      <c r="K60" s="33">
        <f t="shared" si="4"/>
        <v>0</v>
      </c>
      <c r="L60" s="33"/>
      <c r="M60" s="34"/>
      <c r="N60" s="35"/>
      <c r="O60" s="36" t="str">
        <f>IFERROR(INDEX(Conversion!$A$2:$AH$103,MATCH(Pesée!N60,Conversion!$A$2:$A$103,0),MATCH(M60,Conversion!$A$2:$AH$2,0)),"0")</f>
        <v>0</v>
      </c>
      <c r="P60" s="34"/>
      <c r="Q60" s="35"/>
      <c r="R60" s="36" t="str">
        <f>IFERROR(INDEX(Conversion!$A$2:$AH$103,MATCH(Pesée!Q60,Conversion!$A$2:$A$103,0),MATCH(P60,Conversion!$A$2:$AH$2,0)),"0")</f>
        <v>0</v>
      </c>
      <c r="S60" s="34"/>
      <c r="T60" s="35"/>
      <c r="U60" s="36" t="str">
        <f>IFERROR(INDEX(Conversion!$A$2:$AH$103,MATCH(Pesée!T60,Conversion!$A$2:$A$103,0),MATCH(S60,Conversion!$A$2:$AH$2,0)),"0")</f>
        <v>0</v>
      </c>
      <c r="V60" s="34"/>
      <c r="W60" s="35"/>
      <c r="X60" s="36" t="str">
        <f>IFERROR(INDEX(Conversion!$A$2:$AH$103,MATCH(Pesée!W60,Conversion!$A$2:$A$103,0),MATCH(V60,Conversion!$A$2:$AH$2,0)),"0")</f>
        <v>0</v>
      </c>
      <c r="Y60" s="34"/>
      <c r="Z60" s="35"/>
      <c r="AA60" s="36" t="str">
        <f>IFERROR(INDEX(Conversion!$A$2:$AH$103,MATCH(Pesée!Z60,Conversion!$A$2:$A$103,0),MATCH(Y60,Conversion!$A$2:$AH$2,0)),"0")</f>
        <v>0</v>
      </c>
      <c r="AB60" s="34"/>
      <c r="AC60" s="35"/>
      <c r="AD60" s="36" t="str">
        <f>IFERROR(INDEX(Conversion!$A$2:$AH$103,MATCH(Pesée!AC60,Conversion!$A$2:$A$103,0),MATCH(AB60,Conversion!$A$2:$AH$2,0)),"0")</f>
        <v>0</v>
      </c>
      <c r="AE60" s="34"/>
      <c r="AF60" s="35"/>
      <c r="AG60" s="36" t="str">
        <f>IFERROR(INDEX(Conversion!$A$2:$AH$103,MATCH(Pesée!AF60,Conversion!$A$2:$A$103,0),MATCH(AE60,Conversion!$A$2:$AH$2,0)),"0")</f>
        <v>0</v>
      </c>
      <c r="AH60" s="34"/>
      <c r="AI60" s="35"/>
      <c r="AJ60" s="36" t="str">
        <f>IFERROR(INDEX(Conversion!$A$2:$AH$103,MATCH(Pesée!AI60,Conversion!$A$2:$A$103,0),MATCH(AH60,Conversion!$A$2:$AH$2,0)),"0")</f>
        <v>0</v>
      </c>
      <c r="AK60" s="34"/>
      <c r="AL60" s="35"/>
      <c r="AM60" s="36" t="str">
        <f>IFERROR(INDEX(Conversion!$A$2:$AH$103,MATCH(Pesée!AL60,Conversion!$A$2:$A$103,0),MATCH(AK60,Conversion!$A$2:$AH$2,0)),"0")</f>
        <v>0</v>
      </c>
      <c r="AN60" s="34"/>
      <c r="AO60" s="35"/>
      <c r="AP60" s="36" t="str">
        <f>IFERROR(INDEX(Conversion!$A$2:$AH$103,MATCH(Pesée!AO60,Conversion!$A$2:$A$103,0),MATCH(AN60,Conversion!$A$2:$AH$2,0)),"0")</f>
        <v>0</v>
      </c>
      <c r="AQ60" s="34"/>
      <c r="AR60" s="35"/>
      <c r="AS60" s="36" t="str">
        <f>IFERROR(INDEX(Conversion!$A$2:$AH$103,MATCH(Pesée!AR60,Conversion!$A$2:$A$103,0),MATCH(AQ60,Conversion!$A$2:$AH$2,0)),"0")</f>
        <v>0</v>
      </c>
      <c r="AT60" s="34"/>
      <c r="AU60" s="35"/>
      <c r="AV60" s="36" t="str">
        <f>IFERROR(INDEX(Conversion!$A$2:$AH$103,MATCH(Pesée!AU60,Conversion!$A$2:$A$103,0),MATCH(AT60,Conversion!$A$2:$AH$2,0)),"0")</f>
        <v>0</v>
      </c>
      <c r="AW60" s="34"/>
      <c r="AX60" s="35"/>
      <c r="AY60" s="36" t="str">
        <f>IFERROR(INDEX(Conversion!$A$2:$AH$103,MATCH(Pesée!AX60,Conversion!$A$2:$A$103,0),MATCH(AW60,Conversion!$A$2:$AH$2,0)),"0")</f>
        <v>0</v>
      </c>
      <c r="AZ60" s="34"/>
      <c r="BA60" s="35"/>
      <c r="BB60" s="36" t="str">
        <f>IFERROR(INDEX(Conversion!$A$2:$AH$103,MATCH(Pesée!BA60,Conversion!$A$2:$A$103,0),MATCH(AZ60,Conversion!$A$2:$AH$2,0)),"0")</f>
        <v>0</v>
      </c>
      <c r="BC60" s="34"/>
      <c r="BD60" s="35"/>
      <c r="BE60" s="36" t="str">
        <f>IFERROR(INDEX(Conversion!$A$2:$AH$103,MATCH(Pesée!BD60,Conversion!$A$2:$A$103,0),MATCH(BC60,Conversion!$A$2:$AH$2,0)),"0")</f>
        <v>0</v>
      </c>
      <c r="BF60" s="34"/>
      <c r="BG60" s="35"/>
      <c r="BH60" s="36" t="str">
        <f>IFERROR(INDEX(Conversion!$A$2:$AH$103,MATCH(Pesée!BG60,Conversion!$A$2:$A$103,0),MATCH(BF60,Conversion!$A$2:$AH$2,0)),"0")</f>
        <v>0</v>
      </c>
      <c r="BI60" s="34"/>
      <c r="BJ60" s="35"/>
      <c r="BK60" s="36" t="str">
        <f>IFERROR(INDEX(Conversion!$A$2:$AH$103,MATCH(Pesée!BJ60,Conversion!$A$2:$A$103,0),MATCH(BI60,Conversion!$A$2:$AH$2,0)),"0")</f>
        <v>0</v>
      </c>
      <c r="BL60" s="34"/>
      <c r="BM60" s="35"/>
      <c r="BN60" s="36" t="str">
        <f>IFERROR(INDEX(Conversion!$A$2:$AH$103,MATCH(Pesée!BM60,Conversion!$A$2:$A$103,0),MATCH(BL60,Conversion!$A$2:$AH$2,0)),"0")</f>
        <v>0</v>
      </c>
      <c r="BO60" s="34"/>
      <c r="BP60" s="35"/>
      <c r="BQ60" s="36" t="str">
        <f>IFERROR(INDEX(Conversion!$A$2:$AH$103,MATCH(Pesée!BP60,Conversion!$A$2:$A$103,0),MATCH(BO60,Conversion!$A$2:$AH$2,0)),"0")</f>
        <v>0</v>
      </c>
      <c r="BR60" s="34"/>
      <c r="BS60" s="35"/>
      <c r="BT60" s="36" t="str">
        <f>IFERROR(INDEX(Conversion!$A$2:$AH$103,MATCH(Pesée!BS60,Conversion!$A$2:$A$103,0),MATCH(BR60,Conversion!$A$2:$AH$2,0)),"0")</f>
        <v>0</v>
      </c>
      <c r="BU60" s="34"/>
      <c r="BV60" s="36"/>
      <c r="BW60" s="34"/>
      <c r="BX60" s="36"/>
      <c r="BY60" s="34"/>
      <c r="BZ60" s="36"/>
      <c r="CA60" s="34"/>
      <c r="CB60" s="36"/>
      <c r="CC60" s="34"/>
      <c r="CD60" s="36"/>
      <c r="CE60" s="34"/>
      <c r="CF60" s="36"/>
      <c r="CG60" s="34"/>
      <c r="CH60" s="36"/>
      <c r="CI60" s="34"/>
      <c r="CJ60" s="36"/>
      <c r="CK60" s="34"/>
      <c r="CL60" s="36"/>
      <c r="CM60" s="34"/>
      <c r="CN60" s="36"/>
      <c r="CO60" s="34"/>
      <c r="CP60" s="36"/>
      <c r="CQ60" s="34"/>
      <c r="CR60" s="36"/>
      <c r="CS60" s="34"/>
      <c r="CT60" s="36"/>
      <c r="CU60" s="34"/>
      <c r="CV60" s="36"/>
      <c r="CW60" s="34"/>
      <c r="CX60" s="36"/>
      <c r="CY60" s="34"/>
      <c r="CZ60" s="36"/>
      <c r="DA60" s="34"/>
      <c r="DB60" s="36"/>
      <c r="DC60" s="34"/>
      <c r="DD60" s="36"/>
      <c r="DE60" s="34"/>
      <c r="DF60" s="36"/>
      <c r="DG60" s="34"/>
      <c r="DH60" s="36"/>
    </row>
    <row r="61" spans="1:112" s="37" customFormat="1" ht="16.8" x14ac:dyDescent="0.4">
      <c r="A61" s="30">
        <v>57</v>
      </c>
      <c r="B61" s="31"/>
      <c r="C61" s="32"/>
      <c r="D61" s="32"/>
      <c r="E61" s="32"/>
      <c r="F61" s="32"/>
      <c r="G61" s="33">
        <f t="shared" si="0"/>
        <v>0</v>
      </c>
      <c r="H61" s="33">
        <f t="shared" si="1"/>
        <v>0</v>
      </c>
      <c r="I61" s="33">
        <f t="shared" si="2"/>
        <v>0</v>
      </c>
      <c r="J61" s="33">
        <f t="shared" si="3"/>
        <v>0</v>
      </c>
      <c r="K61" s="33">
        <f t="shared" si="4"/>
        <v>0</v>
      </c>
      <c r="L61" s="33"/>
      <c r="M61" s="34"/>
      <c r="N61" s="35"/>
      <c r="O61" s="36" t="str">
        <f>IFERROR(INDEX(Conversion!$A$2:$AH$103,MATCH(Pesée!N61,Conversion!$A$2:$A$103,0),MATCH(M61,Conversion!$A$2:$AH$2,0)),"0")</f>
        <v>0</v>
      </c>
      <c r="P61" s="34"/>
      <c r="Q61" s="35"/>
      <c r="R61" s="36" t="str">
        <f>IFERROR(INDEX(Conversion!$A$2:$AH$103,MATCH(Pesée!Q61,Conversion!$A$2:$A$103,0),MATCH(P61,Conversion!$A$2:$AH$2,0)),"0")</f>
        <v>0</v>
      </c>
      <c r="S61" s="34"/>
      <c r="T61" s="35"/>
      <c r="U61" s="36" t="str">
        <f>IFERROR(INDEX(Conversion!$A$2:$AH$103,MATCH(Pesée!T61,Conversion!$A$2:$A$103,0),MATCH(S61,Conversion!$A$2:$AH$2,0)),"0")</f>
        <v>0</v>
      </c>
      <c r="V61" s="34"/>
      <c r="W61" s="35"/>
      <c r="X61" s="36" t="str">
        <f>IFERROR(INDEX(Conversion!$A$2:$AH$103,MATCH(Pesée!W61,Conversion!$A$2:$A$103,0),MATCH(V61,Conversion!$A$2:$AH$2,0)),"0")</f>
        <v>0</v>
      </c>
      <c r="Y61" s="34"/>
      <c r="Z61" s="35"/>
      <c r="AA61" s="36" t="str">
        <f>IFERROR(INDEX(Conversion!$A$2:$AH$103,MATCH(Pesée!Z61,Conversion!$A$2:$A$103,0),MATCH(Y61,Conversion!$A$2:$AH$2,0)),"0")</f>
        <v>0</v>
      </c>
      <c r="AB61" s="34"/>
      <c r="AC61" s="35"/>
      <c r="AD61" s="36" t="str">
        <f>IFERROR(INDEX(Conversion!$A$2:$AH$103,MATCH(Pesée!AC61,Conversion!$A$2:$A$103,0),MATCH(AB61,Conversion!$A$2:$AH$2,0)),"0")</f>
        <v>0</v>
      </c>
      <c r="AE61" s="34"/>
      <c r="AF61" s="35"/>
      <c r="AG61" s="36" t="str">
        <f>IFERROR(INDEX(Conversion!$A$2:$AH$103,MATCH(Pesée!AF61,Conversion!$A$2:$A$103,0),MATCH(AE61,Conversion!$A$2:$AH$2,0)),"0")</f>
        <v>0</v>
      </c>
      <c r="AH61" s="34"/>
      <c r="AI61" s="35"/>
      <c r="AJ61" s="36" t="str">
        <f>IFERROR(INDEX(Conversion!$A$2:$AH$103,MATCH(Pesée!AI61,Conversion!$A$2:$A$103,0),MATCH(AH61,Conversion!$A$2:$AH$2,0)),"0")</f>
        <v>0</v>
      </c>
      <c r="AK61" s="34"/>
      <c r="AL61" s="35"/>
      <c r="AM61" s="36" t="str">
        <f>IFERROR(INDEX(Conversion!$A$2:$AH$103,MATCH(Pesée!AL61,Conversion!$A$2:$A$103,0),MATCH(AK61,Conversion!$A$2:$AH$2,0)),"0")</f>
        <v>0</v>
      </c>
      <c r="AN61" s="34"/>
      <c r="AO61" s="35"/>
      <c r="AP61" s="36" t="str">
        <f>IFERROR(INDEX(Conversion!$A$2:$AH$103,MATCH(Pesée!AO61,Conversion!$A$2:$A$103,0),MATCH(AN61,Conversion!$A$2:$AH$2,0)),"0")</f>
        <v>0</v>
      </c>
      <c r="AQ61" s="34"/>
      <c r="AR61" s="35"/>
      <c r="AS61" s="36" t="str">
        <f>IFERROR(INDEX(Conversion!$A$2:$AH$103,MATCH(Pesée!AR61,Conversion!$A$2:$A$103,0),MATCH(AQ61,Conversion!$A$2:$AH$2,0)),"0")</f>
        <v>0</v>
      </c>
      <c r="AT61" s="34"/>
      <c r="AU61" s="35"/>
      <c r="AV61" s="36" t="str">
        <f>IFERROR(INDEX(Conversion!$A$2:$AH$103,MATCH(Pesée!AU61,Conversion!$A$2:$A$103,0),MATCH(AT61,Conversion!$A$2:$AH$2,0)),"0")</f>
        <v>0</v>
      </c>
      <c r="AW61" s="34"/>
      <c r="AX61" s="35"/>
      <c r="AY61" s="36" t="str">
        <f>IFERROR(INDEX(Conversion!$A$2:$AH$103,MATCH(Pesée!AX61,Conversion!$A$2:$A$103,0),MATCH(AW61,Conversion!$A$2:$AH$2,0)),"0")</f>
        <v>0</v>
      </c>
      <c r="AZ61" s="34"/>
      <c r="BA61" s="35"/>
      <c r="BB61" s="36" t="str">
        <f>IFERROR(INDEX(Conversion!$A$2:$AH$103,MATCH(Pesée!BA61,Conversion!$A$2:$A$103,0),MATCH(AZ61,Conversion!$A$2:$AH$2,0)),"0")</f>
        <v>0</v>
      </c>
      <c r="BC61" s="34"/>
      <c r="BD61" s="35"/>
      <c r="BE61" s="36" t="str">
        <f>IFERROR(INDEX(Conversion!$A$2:$AH$103,MATCH(Pesée!BD61,Conversion!$A$2:$A$103,0),MATCH(BC61,Conversion!$A$2:$AH$2,0)),"0")</f>
        <v>0</v>
      </c>
      <c r="BF61" s="34"/>
      <c r="BG61" s="35"/>
      <c r="BH61" s="36" t="str">
        <f>IFERROR(INDEX(Conversion!$A$2:$AH$103,MATCH(Pesée!BG61,Conversion!$A$2:$A$103,0),MATCH(BF61,Conversion!$A$2:$AH$2,0)),"0")</f>
        <v>0</v>
      </c>
      <c r="BI61" s="34"/>
      <c r="BJ61" s="35"/>
      <c r="BK61" s="36" t="str">
        <f>IFERROR(INDEX(Conversion!$A$2:$AH$103,MATCH(Pesée!BJ61,Conversion!$A$2:$A$103,0),MATCH(BI61,Conversion!$A$2:$AH$2,0)),"0")</f>
        <v>0</v>
      </c>
      <c r="BL61" s="34"/>
      <c r="BM61" s="35"/>
      <c r="BN61" s="36" t="str">
        <f>IFERROR(INDEX(Conversion!$A$2:$AH$103,MATCH(Pesée!BM61,Conversion!$A$2:$A$103,0),MATCH(BL61,Conversion!$A$2:$AH$2,0)),"0")</f>
        <v>0</v>
      </c>
      <c r="BO61" s="34"/>
      <c r="BP61" s="35"/>
      <c r="BQ61" s="36" t="str">
        <f>IFERROR(INDEX(Conversion!$A$2:$AH$103,MATCH(Pesée!BP61,Conversion!$A$2:$A$103,0),MATCH(BO61,Conversion!$A$2:$AH$2,0)),"0")</f>
        <v>0</v>
      </c>
      <c r="BR61" s="34"/>
      <c r="BS61" s="35"/>
      <c r="BT61" s="36" t="str">
        <f>IFERROR(INDEX(Conversion!$A$2:$AH$103,MATCH(Pesée!BS61,Conversion!$A$2:$A$103,0),MATCH(BR61,Conversion!$A$2:$AH$2,0)),"0")</f>
        <v>0</v>
      </c>
      <c r="BU61" s="34"/>
      <c r="BV61" s="36"/>
      <c r="BW61" s="34"/>
      <c r="BX61" s="36"/>
      <c r="BY61" s="34"/>
      <c r="BZ61" s="36"/>
      <c r="CA61" s="34"/>
      <c r="CB61" s="36"/>
      <c r="CC61" s="34"/>
      <c r="CD61" s="36"/>
      <c r="CE61" s="34"/>
      <c r="CF61" s="36"/>
      <c r="CG61" s="34"/>
      <c r="CH61" s="36"/>
      <c r="CI61" s="34"/>
      <c r="CJ61" s="36"/>
      <c r="CK61" s="34"/>
      <c r="CL61" s="36"/>
      <c r="CM61" s="34"/>
      <c r="CN61" s="36"/>
      <c r="CO61" s="34"/>
      <c r="CP61" s="36"/>
      <c r="CQ61" s="34"/>
      <c r="CR61" s="36"/>
      <c r="CS61" s="34"/>
      <c r="CT61" s="36"/>
      <c r="CU61" s="34"/>
      <c r="CV61" s="36"/>
      <c r="CW61" s="34"/>
      <c r="CX61" s="36"/>
      <c r="CY61" s="34"/>
      <c r="CZ61" s="36"/>
      <c r="DA61" s="34"/>
      <c r="DB61" s="36"/>
      <c r="DC61" s="34"/>
      <c r="DD61" s="36"/>
      <c r="DE61" s="34"/>
      <c r="DF61" s="36"/>
      <c r="DG61" s="34"/>
      <c r="DH61" s="36"/>
    </row>
    <row r="62" spans="1:112" s="37" customFormat="1" ht="16.8" x14ac:dyDescent="0.4">
      <c r="A62" s="30">
        <v>58</v>
      </c>
      <c r="B62" s="31"/>
      <c r="C62" s="32"/>
      <c r="D62" s="32"/>
      <c r="E62" s="32"/>
      <c r="F62" s="32"/>
      <c r="G62" s="33">
        <f t="shared" si="0"/>
        <v>0</v>
      </c>
      <c r="H62" s="33">
        <f t="shared" si="1"/>
        <v>0</v>
      </c>
      <c r="I62" s="33">
        <f t="shared" si="2"/>
        <v>0</v>
      </c>
      <c r="J62" s="33">
        <f t="shared" si="3"/>
        <v>0</v>
      </c>
      <c r="K62" s="33">
        <f t="shared" si="4"/>
        <v>0</v>
      </c>
      <c r="L62" s="33"/>
      <c r="M62" s="34"/>
      <c r="N62" s="35"/>
      <c r="O62" s="36" t="str">
        <f>IFERROR(INDEX(Conversion!$A$2:$AH$103,MATCH(Pesée!N62,Conversion!$A$2:$A$103,0),MATCH(M62,Conversion!$A$2:$AH$2,0)),"0")</f>
        <v>0</v>
      </c>
      <c r="P62" s="34"/>
      <c r="Q62" s="35"/>
      <c r="R62" s="36" t="str">
        <f>IFERROR(INDEX(Conversion!$A$2:$AH$103,MATCH(Pesée!Q62,Conversion!$A$2:$A$103,0),MATCH(P62,Conversion!$A$2:$AH$2,0)),"0")</f>
        <v>0</v>
      </c>
      <c r="S62" s="34"/>
      <c r="T62" s="35"/>
      <c r="U62" s="36" t="str">
        <f>IFERROR(INDEX(Conversion!$A$2:$AH$103,MATCH(Pesée!T62,Conversion!$A$2:$A$103,0),MATCH(S62,Conversion!$A$2:$AH$2,0)),"0")</f>
        <v>0</v>
      </c>
      <c r="V62" s="34"/>
      <c r="W62" s="35"/>
      <c r="X62" s="36" t="str">
        <f>IFERROR(INDEX(Conversion!$A$2:$AH$103,MATCH(Pesée!W62,Conversion!$A$2:$A$103,0),MATCH(V62,Conversion!$A$2:$AH$2,0)),"0")</f>
        <v>0</v>
      </c>
      <c r="Y62" s="34"/>
      <c r="Z62" s="35"/>
      <c r="AA62" s="36" t="str">
        <f>IFERROR(INDEX(Conversion!$A$2:$AH$103,MATCH(Pesée!Z62,Conversion!$A$2:$A$103,0),MATCH(Y62,Conversion!$A$2:$AH$2,0)),"0")</f>
        <v>0</v>
      </c>
      <c r="AB62" s="34"/>
      <c r="AC62" s="35"/>
      <c r="AD62" s="36" t="str">
        <f>IFERROR(INDEX(Conversion!$A$2:$AH$103,MATCH(Pesée!AC62,Conversion!$A$2:$A$103,0),MATCH(AB62,Conversion!$A$2:$AH$2,0)),"0")</f>
        <v>0</v>
      </c>
      <c r="AE62" s="34"/>
      <c r="AF62" s="35"/>
      <c r="AG62" s="36" t="str">
        <f>IFERROR(INDEX(Conversion!$A$2:$AH$103,MATCH(Pesée!AF62,Conversion!$A$2:$A$103,0),MATCH(AE62,Conversion!$A$2:$AH$2,0)),"0")</f>
        <v>0</v>
      </c>
      <c r="AH62" s="34"/>
      <c r="AI62" s="35"/>
      <c r="AJ62" s="36" t="str">
        <f>IFERROR(INDEX(Conversion!$A$2:$AH$103,MATCH(Pesée!AI62,Conversion!$A$2:$A$103,0),MATCH(AH62,Conversion!$A$2:$AH$2,0)),"0")</f>
        <v>0</v>
      </c>
      <c r="AK62" s="34"/>
      <c r="AL62" s="35"/>
      <c r="AM62" s="36" t="str">
        <f>IFERROR(INDEX(Conversion!$A$2:$AH$103,MATCH(Pesée!AL62,Conversion!$A$2:$A$103,0),MATCH(AK62,Conversion!$A$2:$AH$2,0)),"0")</f>
        <v>0</v>
      </c>
      <c r="AN62" s="34"/>
      <c r="AO62" s="35"/>
      <c r="AP62" s="36" t="str">
        <f>IFERROR(INDEX(Conversion!$A$2:$AH$103,MATCH(Pesée!AO62,Conversion!$A$2:$A$103,0),MATCH(AN62,Conversion!$A$2:$AH$2,0)),"0")</f>
        <v>0</v>
      </c>
      <c r="AQ62" s="34"/>
      <c r="AR62" s="35"/>
      <c r="AS62" s="36" t="str">
        <f>IFERROR(INDEX(Conversion!$A$2:$AH$103,MATCH(Pesée!AR62,Conversion!$A$2:$A$103,0),MATCH(AQ62,Conversion!$A$2:$AH$2,0)),"0")</f>
        <v>0</v>
      </c>
      <c r="AT62" s="34"/>
      <c r="AU62" s="35"/>
      <c r="AV62" s="36" t="str">
        <f>IFERROR(INDEX(Conversion!$A$2:$AH$103,MATCH(Pesée!AU62,Conversion!$A$2:$A$103,0),MATCH(AT62,Conversion!$A$2:$AH$2,0)),"0")</f>
        <v>0</v>
      </c>
      <c r="AW62" s="34"/>
      <c r="AX62" s="35"/>
      <c r="AY62" s="36" t="str">
        <f>IFERROR(INDEX(Conversion!$A$2:$AH$103,MATCH(Pesée!AX62,Conversion!$A$2:$A$103,0),MATCH(AW62,Conversion!$A$2:$AH$2,0)),"0")</f>
        <v>0</v>
      </c>
      <c r="AZ62" s="34"/>
      <c r="BA62" s="35"/>
      <c r="BB62" s="36" t="str">
        <f>IFERROR(INDEX(Conversion!$A$2:$AH$103,MATCH(Pesée!BA62,Conversion!$A$2:$A$103,0),MATCH(AZ62,Conversion!$A$2:$AH$2,0)),"0")</f>
        <v>0</v>
      </c>
      <c r="BC62" s="34"/>
      <c r="BD62" s="35"/>
      <c r="BE62" s="36" t="str">
        <f>IFERROR(INDEX(Conversion!$A$2:$AH$103,MATCH(Pesée!BD62,Conversion!$A$2:$A$103,0),MATCH(BC62,Conversion!$A$2:$AH$2,0)),"0")</f>
        <v>0</v>
      </c>
      <c r="BF62" s="34"/>
      <c r="BG62" s="35"/>
      <c r="BH62" s="36" t="str">
        <f>IFERROR(INDEX(Conversion!$A$2:$AH$103,MATCH(Pesée!BG62,Conversion!$A$2:$A$103,0),MATCH(BF62,Conversion!$A$2:$AH$2,0)),"0")</f>
        <v>0</v>
      </c>
      <c r="BI62" s="34"/>
      <c r="BJ62" s="35"/>
      <c r="BK62" s="36" t="str">
        <f>IFERROR(INDEX(Conversion!$A$2:$AH$103,MATCH(Pesée!BJ62,Conversion!$A$2:$A$103,0),MATCH(BI62,Conversion!$A$2:$AH$2,0)),"0")</f>
        <v>0</v>
      </c>
      <c r="BL62" s="34"/>
      <c r="BM62" s="35"/>
      <c r="BN62" s="36" t="str">
        <f>IFERROR(INDEX(Conversion!$A$2:$AH$103,MATCH(Pesée!BM62,Conversion!$A$2:$A$103,0),MATCH(BL62,Conversion!$A$2:$AH$2,0)),"0")</f>
        <v>0</v>
      </c>
      <c r="BO62" s="34"/>
      <c r="BP62" s="35"/>
      <c r="BQ62" s="36" t="str">
        <f>IFERROR(INDEX(Conversion!$A$2:$AH$103,MATCH(Pesée!BP62,Conversion!$A$2:$A$103,0),MATCH(BO62,Conversion!$A$2:$AH$2,0)),"0")</f>
        <v>0</v>
      </c>
      <c r="BR62" s="34"/>
      <c r="BS62" s="35"/>
      <c r="BT62" s="36" t="str">
        <f>IFERROR(INDEX(Conversion!$A$2:$AH$103,MATCH(Pesée!BS62,Conversion!$A$2:$A$103,0),MATCH(BR62,Conversion!$A$2:$AH$2,0)),"0")</f>
        <v>0</v>
      </c>
      <c r="BU62" s="34"/>
      <c r="BV62" s="36"/>
      <c r="BW62" s="34"/>
      <c r="BX62" s="36"/>
      <c r="BY62" s="34"/>
      <c r="BZ62" s="36"/>
      <c r="CA62" s="34"/>
      <c r="CB62" s="36"/>
      <c r="CC62" s="34"/>
      <c r="CD62" s="36"/>
      <c r="CE62" s="34"/>
      <c r="CF62" s="36"/>
      <c r="CG62" s="34"/>
      <c r="CH62" s="36"/>
      <c r="CI62" s="34"/>
      <c r="CJ62" s="36"/>
      <c r="CK62" s="34"/>
      <c r="CL62" s="36"/>
      <c r="CM62" s="34"/>
      <c r="CN62" s="36"/>
      <c r="CO62" s="34"/>
      <c r="CP62" s="36"/>
      <c r="CQ62" s="34"/>
      <c r="CR62" s="36"/>
      <c r="CS62" s="34"/>
      <c r="CT62" s="36"/>
      <c r="CU62" s="34"/>
      <c r="CV62" s="36"/>
      <c r="CW62" s="34"/>
      <c r="CX62" s="36"/>
      <c r="CY62" s="34"/>
      <c r="CZ62" s="36"/>
      <c r="DA62" s="34"/>
      <c r="DB62" s="36"/>
      <c r="DC62" s="34"/>
      <c r="DD62" s="36"/>
      <c r="DE62" s="34"/>
      <c r="DF62" s="36"/>
      <c r="DG62" s="34"/>
      <c r="DH62" s="36"/>
    </row>
    <row r="63" spans="1:112" s="37" customFormat="1" ht="16.8" x14ac:dyDescent="0.4">
      <c r="A63" s="30">
        <v>59</v>
      </c>
      <c r="B63" s="31"/>
      <c r="C63" s="32"/>
      <c r="D63" s="32"/>
      <c r="E63" s="32"/>
      <c r="F63" s="32"/>
      <c r="G63" s="33">
        <f t="shared" si="0"/>
        <v>0</v>
      </c>
      <c r="H63" s="33">
        <f t="shared" si="1"/>
        <v>0</v>
      </c>
      <c r="I63" s="33">
        <f t="shared" si="2"/>
        <v>0</v>
      </c>
      <c r="J63" s="33">
        <f t="shared" si="3"/>
        <v>0</v>
      </c>
      <c r="K63" s="33">
        <f t="shared" si="4"/>
        <v>0</v>
      </c>
      <c r="L63" s="33"/>
      <c r="M63" s="34"/>
      <c r="N63" s="35"/>
      <c r="O63" s="36" t="str">
        <f>IFERROR(INDEX(Conversion!$A$2:$AH$103,MATCH(Pesée!N63,Conversion!$A$2:$A$103,0),MATCH(M63,Conversion!$A$2:$AH$2,0)),"0")</f>
        <v>0</v>
      </c>
      <c r="P63" s="34"/>
      <c r="Q63" s="35"/>
      <c r="R63" s="36" t="str">
        <f>IFERROR(INDEX(Conversion!$A$2:$AH$103,MATCH(Pesée!Q63,Conversion!$A$2:$A$103,0),MATCH(P63,Conversion!$A$2:$AH$2,0)),"0")</f>
        <v>0</v>
      </c>
      <c r="S63" s="34"/>
      <c r="T63" s="35"/>
      <c r="U63" s="36" t="str">
        <f>IFERROR(INDEX(Conversion!$A$2:$AH$103,MATCH(Pesée!T63,Conversion!$A$2:$A$103,0),MATCH(S63,Conversion!$A$2:$AH$2,0)),"0")</f>
        <v>0</v>
      </c>
      <c r="V63" s="34"/>
      <c r="W63" s="35"/>
      <c r="X63" s="36" t="str">
        <f>IFERROR(INDEX(Conversion!$A$2:$AH$103,MATCH(Pesée!W63,Conversion!$A$2:$A$103,0),MATCH(V63,Conversion!$A$2:$AH$2,0)),"0")</f>
        <v>0</v>
      </c>
      <c r="Y63" s="34"/>
      <c r="Z63" s="35"/>
      <c r="AA63" s="36" t="str">
        <f>IFERROR(INDEX(Conversion!$A$2:$AH$103,MATCH(Pesée!Z63,Conversion!$A$2:$A$103,0),MATCH(Y63,Conversion!$A$2:$AH$2,0)),"0")</f>
        <v>0</v>
      </c>
      <c r="AB63" s="34"/>
      <c r="AC63" s="35"/>
      <c r="AD63" s="36" t="str">
        <f>IFERROR(INDEX(Conversion!$A$2:$AH$103,MATCH(Pesée!AC63,Conversion!$A$2:$A$103,0),MATCH(AB63,Conversion!$A$2:$AH$2,0)),"0")</f>
        <v>0</v>
      </c>
      <c r="AE63" s="34"/>
      <c r="AF63" s="35"/>
      <c r="AG63" s="36" t="str">
        <f>IFERROR(INDEX(Conversion!$A$2:$AH$103,MATCH(Pesée!AF63,Conversion!$A$2:$A$103,0),MATCH(AE63,Conversion!$A$2:$AH$2,0)),"0")</f>
        <v>0</v>
      </c>
      <c r="AH63" s="34"/>
      <c r="AI63" s="35"/>
      <c r="AJ63" s="36" t="str">
        <f>IFERROR(INDEX(Conversion!$A$2:$AH$103,MATCH(Pesée!AI63,Conversion!$A$2:$A$103,0),MATCH(AH63,Conversion!$A$2:$AH$2,0)),"0")</f>
        <v>0</v>
      </c>
      <c r="AK63" s="34"/>
      <c r="AL63" s="35"/>
      <c r="AM63" s="36" t="str">
        <f>IFERROR(INDEX(Conversion!$A$2:$AH$103,MATCH(Pesée!AL63,Conversion!$A$2:$A$103,0),MATCH(AK63,Conversion!$A$2:$AH$2,0)),"0")</f>
        <v>0</v>
      </c>
      <c r="AN63" s="34"/>
      <c r="AO63" s="35"/>
      <c r="AP63" s="36" t="str">
        <f>IFERROR(INDEX(Conversion!$A$2:$AH$103,MATCH(Pesée!AO63,Conversion!$A$2:$A$103,0),MATCH(AN63,Conversion!$A$2:$AH$2,0)),"0")</f>
        <v>0</v>
      </c>
      <c r="AQ63" s="34"/>
      <c r="AR63" s="35"/>
      <c r="AS63" s="36" t="str">
        <f>IFERROR(INDEX(Conversion!$A$2:$AH$103,MATCH(Pesée!AR63,Conversion!$A$2:$A$103,0),MATCH(AQ63,Conversion!$A$2:$AH$2,0)),"0")</f>
        <v>0</v>
      </c>
      <c r="AT63" s="34"/>
      <c r="AU63" s="35"/>
      <c r="AV63" s="36" t="str">
        <f>IFERROR(INDEX(Conversion!$A$2:$AH$103,MATCH(Pesée!AU63,Conversion!$A$2:$A$103,0),MATCH(AT63,Conversion!$A$2:$AH$2,0)),"0")</f>
        <v>0</v>
      </c>
      <c r="AW63" s="34"/>
      <c r="AX63" s="35"/>
      <c r="AY63" s="36" t="str">
        <f>IFERROR(INDEX(Conversion!$A$2:$AH$103,MATCH(Pesée!AX63,Conversion!$A$2:$A$103,0),MATCH(AW63,Conversion!$A$2:$AH$2,0)),"0")</f>
        <v>0</v>
      </c>
      <c r="AZ63" s="34"/>
      <c r="BA63" s="35"/>
      <c r="BB63" s="36" t="str">
        <f>IFERROR(INDEX(Conversion!$A$2:$AH$103,MATCH(Pesée!BA63,Conversion!$A$2:$A$103,0),MATCH(AZ63,Conversion!$A$2:$AH$2,0)),"0")</f>
        <v>0</v>
      </c>
      <c r="BC63" s="34"/>
      <c r="BD63" s="35"/>
      <c r="BE63" s="36" t="str">
        <f>IFERROR(INDEX(Conversion!$A$2:$AH$103,MATCH(Pesée!BD63,Conversion!$A$2:$A$103,0),MATCH(BC63,Conversion!$A$2:$AH$2,0)),"0")</f>
        <v>0</v>
      </c>
      <c r="BF63" s="34"/>
      <c r="BG63" s="35"/>
      <c r="BH63" s="36" t="str">
        <f>IFERROR(INDEX(Conversion!$A$2:$AH$103,MATCH(Pesée!BG63,Conversion!$A$2:$A$103,0),MATCH(BF63,Conversion!$A$2:$AH$2,0)),"0")</f>
        <v>0</v>
      </c>
      <c r="BI63" s="34"/>
      <c r="BJ63" s="35"/>
      <c r="BK63" s="36" t="str">
        <f>IFERROR(INDEX(Conversion!$A$2:$AH$103,MATCH(Pesée!BJ63,Conversion!$A$2:$A$103,0),MATCH(BI63,Conversion!$A$2:$AH$2,0)),"0")</f>
        <v>0</v>
      </c>
      <c r="BL63" s="34"/>
      <c r="BM63" s="35"/>
      <c r="BN63" s="36" t="str">
        <f>IFERROR(INDEX(Conversion!$A$2:$AH$103,MATCH(Pesée!BM63,Conversion!$A$2:$A$103,0),MATCH(BL63,Conversion!$A$2:$AH$2,0)),"0")</f>
        <v>0</v>
      </c>
      <c r="BO63" s="34"/>
      <c r="BP63" s="35"/>
      <c r="BQ63" s="36" t="str">
        <f>IFERROR(INDEX(Conversion!$A$2:$AH$103,MATCH(Pesée!BP63,Conversion!$A$2:$A$103,0),MATCH(BO63,Conversion!$A$2:$AH$2,0)),"0")</f>
        <v>0</v>
      </c>
      <c r="BR63" s="34"/>
      <c r="BS63" s="35"/>
      <c r="BT63" s="36" t="str">
        <f>IFERROR(INDEX(Conversion!$A$2:$AH$103,MATCH(Pesée!BS63,Conversion!$A$2:$A$103,0),MATCH(BR63,Conversion!$A$2:$AH$2,0)),"0")</f>
        <v>0</v>
      </c>
      <c r="BU63" s="34"/>
      <c r="BV63" s="36"/>
      <c r="BW63" s="34"/>
      <c r="BX63" s="36"/>
      <c r="BY63" s="34"/>
      <c r="BZ63" s="36"/>
      <c r="CA63" s="34"/>
      <c r="CB63" s="36"/>
      <c r="CC63" s="34"/>
      <c r="CD63" s="36"/>
      <c r="CE63" s="34"/>
      <c r="CF63" s="36"/>
      <c r="CG63" s="34"/>
      <c r="CH63" s="36"/>
      <c r="CI63" s="34"/>
      <c r="CJ63" s="36"/>
      <c r="CK63" s="34"/>
      <c r="CL63" s="36"/>
      <c r="CM63" s="34"/>
      <c r="CN63" s="36"/>
      <c r="CO63" s="34"/>
      <c r="CP63" s="36"/>
      <c r="CQ63" s="34"/>
      <c r="CR63" s="36"/>
      <c r="CS63" s="34"/>
      <c r="CT63" s="36"/>
      <c r="CU63" s="34"/>
      <c r="CV63" s="36"/>
      <c r="CW63" s="34"/>
      <c r="CX63" s="36"/>
      <c r="CY63" s="34"/>
      <c r="CZ63" s="36"/>
      <c r="DA63" s="34"/>
      <c r="DB63" s="36"/>
      <c r="DC63" s="34"/>
      <c r="DD63" s="36"/>
      <c r="DE63" s="34"/>
      <c r="DF63" s="36"/>
      <c r="DG63" s="34"/>
      <c r="DH63" s="36"/>
    </row>
    <row r="64" spans="1:112" s="37" customFormat="1" ht="16.8" x14ac:dyDescent="0.4">
      <c r="A64" s="30">
        <v>60</v>
      </c>
      <c r="B64" s="31"/>
      <c r="C64" s="32"/>
      <c r="D64" s="32"/>
      <c r="E64" s="32"/>
      <c r="F64" s="32"/>
      <c r="G64" s="33">
        <f t="shared" si="0"/>
        <v>0</v>
      </c>
      <c r="H64" s="33">
        <f t="shared" si="1"/>
        <v>0</v>
      </c>
      <c r="I64" s="33">
        <f t="shared" si="2"/>
        <v>0</v>
      </c>
      <c r="J64" s="33">
        <f t="shared" si="3"/>
        <v>0</v>
      </c>
      <c r="K64" s="33">
        <f t="shared" si="4"/>
        <v>0</v>
      </c>
      <c r="L64" s="33"/>
      <c r="M64" s="34"/>
      <c r="N64" s="35"/>
      <c r="O64" s="36" t="str">
        <f>IFERROR(INDEX(Conversion!$A$2:$AH$103,MATCH(Pesée!N64,Conversion!$A$2:$A$103,0),MATCH(M64,Conversion!$A$2:$AH$2,0)),"0")</f>
        <v>0</v>
      </c>
      <c r="P64" s="34"/>
      <c r="Q64" s="35"/>
      <c r="R64" s="36" t="str">
        <f>IFERROR(INDEX(Conversion!$A$2:$AH$103,MATCH(Pesée!Q64,Conversion!$A$2:$A$103,0),MATCH(P64,Conversion!$A$2:$AH$2,0)),"0")</f>
        <v>0</v>
      </c>
      <c r="S64" s="34"/>
      <c r="T64" s="35"/>
      <c r="U64" s="36" t="str">
        <f>IFERROR(INDEX(Conversion!$A$2:$AH$103,MATCH(Pesée!T64,Conversion!$A$2:$A$103,0),MATCH(S64,Conversion!$A$2:$AH$2,0)),"0")</f>
        <v>0</v>
      </c>
      <c r="V64" s="34"/>
      <c r="W64" s="35"/>
      <c r="X64" s="36" t="str">
        <f>IFERROR(INDEX(Conversion!$A$2:$AH$103,MATCH(Pesée!W64,Conversion!$A$2:$A$103,0),MATCH(V64,Conversion!$A$2:$AH$2,0)),"0")</f>
        <v>0</v>
      </c>
      <c r="Y64" s="34"/>
      <c r="Z64" s="35"/>
      <c r="AA64" s="36" t="str">
        <f>IFERROR(INDEX(Conversion!$A$2:$AH$103,MATCH(Pesée!Z64,Conversion!$A$2:$A$103,0),MATCH(Y64,Conversion!$A$2:$AH$2,0)),"0")</f>
        <v>0</v>
      </c>
      <c r="AB64" s="34"/>
      <c r="AC64" s="35"/>
      <c r="AD64" s="36" t="str">
        <f>IFERROR(INDEX(Conversion!$A$2:$AH$103,MATCH(Pesée!AC64,Conversion!$A$2:$A$103,0),MATCH(AB64,Conversion!$A$2:$AH$2,0)),"0")</f>
        <v>0</v>
      </c>
      <c r="AE64" s="34"/>
      <c r="AF64" s="35"/>
      <c r="AG64" s="36" t="str">
        <f>IFERROR(INDEX(Conversion!$A$2:$AH$103,MATCH(Pesée!AF64,Conversion!$A$2:$A$103,0),MATCH(AE64,Conversion!$A$2:$AH$2,0)),"0")</f>
        <v>0</v>
      </c>
      <c r="AH64" s="34"/>
      <c r="AI64" s="35"/>
      <c r="AJ64" s="36" t="str">
        <f>IFERROR(INDEX(Conversion!$A$2:$AH$103,MATCH(Pesée!AI64,Conversion!$A$2:$A$103,0),MATCH(AH64,Conversion!$A$2:$AH$2,0)),"0")</f>
        <v>0</v>
      </c>
      <c r="AK64" s="34"/>
      <c r="AL64" s="35"/>
      <c r="AM64" s="36" t="str">
        <f>IFERROR(INDEX(Conversion!$A$2:$AH$103,MATCH(Pesée!AL64,Conversion!$A$2:$A$103,0),MATCH(AK64,Conversion!$A$2:$AH$2,0)),"0")</f>
        <v>0</v>
      </c>
      <c r="AN64" s="34"/>
      <c r="AO64" s="35"/>
      <c r="AP64" s="36" t="str">
        <f>IFERROR(INDEX(Conversion!$A$2:$AH$103,MATCH(Pesée!AO64,Conversion!$A$2:$A$103,0),MATCH(AN64,Conversion!$A$2:$AH$2,0)),"0")</f>
        <v>0</v>
      </c>
      <c r="AQ64" s="34"/>
      <c r="AR64" s="35"/>
      <c r="AS64" s="36" t="str">
        <f>IFERROR(INDEX(Conversion!$A$2:$AH$103,MATCH(Pesée!AR64,Conversion!$A$2:$A$103,0),MATCH(AQ64,Conversion!$A$2:$AH$2,0)),"0")</f>
        <v>0</v>
      </c>
      <c r="AT64" s="34"/>
      <c r="AU64" s="35"/>
      <c r="AV64" s="36" t="str">
        <f>IFERROR(INDEX(Conversion!$A$2:$AH$103,MATCH(Pesée!AU64,Conversion!$A$2:$A$103,0),MATCH(AT64,Conversion!$A$2:$AH$2,0)),"0")</f>
        <v>0</v>
      </c>
      <c r="AW64" s="34"/>
      <c r="AX64" s="35"/>
      <c r="AY64" s="36" t="str">
        <f>IFERROR(INDEX(Conversion!$A$2:$AH$103,MATCH(Pesée!AX64,Conversion!$A$2:$A$103,0),MATCH(AW64,Conversion!$A$2:$AH$2,0)),"0")</f>
        <v>0</v>
      </c>
      <c r="AZ64" s="34"/>
      <c r="BA64" s="35"/>
      <c r="BB64" s="36" t="str">
        <f>IFERROR(INDEX(Conversion!$A$2:$AH$103,MATCH(Pesée!BA64,Conversion!$A$2:$A$103,0),MATCH(AZ64,Conversion!$A$2:$AH$2,0)),"0")</f>
        <v>0</v>
      </c>
      <c r="BC64" s="34"/>
      <c r="BD64" s="35"/>
      <c r="BE64" s="36" t="str">
        <f>IFERROR(INDEX(Conversion!$A$2:$AH$103,MATCH(Pesée!BD64,Conversion!$A$2:$A$103,0),MATCH(BC64,Conversion!$A$2:$AH$2,0)),"0")</f>
        <v>0</v>
      </c>
      <c r="BF64" s="34"/>
      <c r="BG64" s="35"/>
      <c r="BH64" s="36" t="str">
        <f>IFERROR(INDEX(Conversion!$A$2:$AH$103,MATCH(Pesée!BG64,Conversion!$A$2:$A$103,0),MATCH(BF64,Conversion!$A$2:$AH$2,0)),"0")</f>
        <v>0</v>
      </c>
      <c r="BI64" s="34"/>
      <c r="BJ64" s="35"/>
      <c r="BK64" s="36" t="str">
        <f>IFERROR(INDEX(Conversion!$A$2:$AH$103,MATCH(Pesée!BJ64,Conversion!$A$2:$A$103,0),MATCH(BI64,Conversion!$A$2:$AH$2,0)),"0")</f>
        <v>0</v>
      </c>
      <c r="BL64" s="34"/>
      <c r="BM64" s="35"/>
      <c r="BN64" s="36" t="str">
        <f>IFERROR(INDEX(Conversion!$A$2:$AH$103,MATCH(Pesée!BM64,Conversion!$A$2:$A$103,0),MATCH(BL64,Conversion!$A$2:$AH$2,0)),"0")</f>
        <v>0</v>
      </c>
      <c r="BO64" s="34"/>
      <c r="BP64" s="35"/>
      <c r="BQ64" s="36" t="str">
        <f>IFERROR(INDEX(Conversion!$A$2:$AH$103,MATCH(Pesée!BP64,Conversion!$A$2:$A$103,0),MATCH(BO64,Conversion!$A$2:$AH$2,0)),"0")</f>
        <v>0</v>
      </c>
      <c r="BR64" s="34"/>
      <c r="BS64" s="35"/>
      <c r="BT64" s="36" t="str">
        <f>IFERROR(INDEX(Conversion!$A$2:$AH$103,MATCH(Pesée!BS64,Conversion!$A$2:$A$103,0),MATCH(BR64,Conversion!$A$2:$AH$2,0)),"0")</f>
        <v>0</v>
      </c>
      <c r="BU64" s="34"/>
      <c r="BV64" s="36"/>
      <c r="BW64" s="34"/>
      <c r="BX64" s="36"/>
      <c r="BY64" s="34"/>
      <c r="BZ64" s="36"/>
      <c r="CA64" s="34"/>
      <c r="CB64" s="36"/>
      <c r="CC64" s="34"/>
      <c r="CD64" s="36"/>
      <c r="CE64" s="34"/>
      <c r="CF64" s="36"/>
      <c r="CG64" s="34"/>
      <c r="CH64" s="36"/>
      <c r="CI64" s="34"/>
      <c r="CJ64" s="36"/>
      <c r="CK64" s="34"/>
      <c r="CL64" s="36"/>
      <c r="CM64" s="34"/>
      <c r="CN64" s="36"/>
      <c r="CO64" s="34"/>
      <c r="CP64" s="36"/>
      <c r="CQ64" s="34"/>
      <c r="CR64" s="36"/>
      <c r="CS64" s="34"/>
      <c r="CT64" s="36"/>
      <c r="CU64" s="34"/>
      <c r="CV64" s="36"/>
      <c r="CW64" s="34"/>
      <c r="CX64" s="36"/>
      <c r="CY64" s="34"/>
      <c r="CZ64" s="36"/>
      <c r="DA64" s="34"/>
      <c r="DB64" s="36"/>
      <c r="DC64" s="34"/>
      <c r="DD64" s="36"/>
      <c r="DE64" s="34"/>
      <c r="DF64" s="36"/>
      <c r="DG64" s="34"/>
      <c r="DH64" s="36"/>
    </row>
    <row r="65" spans="1:112" s="37" customFormat="1" ht="16.8" x14ac:dyDescent="0.4">
      <c r="A65" s="30">
        <v>61</v>
      </c>
      <c r="B65" s="31"/>
      <c r="C65" s="32"/>
      <c r="D65" s="32"/>
      <c r="E65" s="32"/>
      <c r="F65" s="32"/>
      <c r="G65" s="33">
        <f t="shared" si="0"/>
        <v>0</v>
      </c>
      <c r="H65" s="33">
        <f t="shared" si="1"/>
        <v>0</v>
      </c>
      <c r="I65" s="33">
        <f t="shared" si="2"/>
        <v>0</v>
      </c>
      <c r="J65" s="33">
        <f t="shared" si="3"/>
        <v>0</v>
      </c>
      <c r="K65" s="33">
        <f t="shared" si="4"/>
        <v>0</v>
      </c>
      <c r="L65" s="33"/>
      <c r="M65" s="34"/>
      <c r="N65" s="35"/>
      <c r="O65" s="36" t="str">
        <f>IFERROR(INDEX(Conversion!$A$2:$AH$103,MATCH(Pesée!N65,Conversion!$A$2:$A$103,0),MATCH(M65,Conversion!$A$2:$AH$2,0)),"0")</f>
        <v>0</v>
      </c>
      <c r="P65" s="34"/>
      <c r="Q65" s="35"/>
      <c r="R65" s="36" t="str">
        <f>IFERROR(INDEX(Conversion!$A$2:$AH$103,MATCH(Pesée!Q65,Conversion!$A$2:$A$103,0),MATCH(P65,Conversion!$A$2:$AH$2,0)),"0")</f>
        <v>0</v>
      </c>
      <c r="S65" s="34"/>
      <c r="T65" s="35"/>
      <c r="U65" s="36" t="str">
        <f>IFERROR(INDEX(Conversion!$A$2:$AH$103,MATCH(Pesée!T65,Conversion!$A$2:$A$103,0),MATCH(S65,Conversion!$A$2:$AH$2,0)),"0")</f>
        <v>0</v>
      </c>
      <c r="V65" s="34"/>
      <c r="W65" s="35"/>
      <c r="X65" s="36" t="str">
        <f>IFERROR(INDEX(Conversion!$A$2:$AH$103,MATCH(Pesée!W65,Conversion!$A$2:$A$103,0),MATCH(V65,Conversion!$A$2:$AH$2,0)),"0")</f>
        <v>0</v>
      </c>
      <c r="Y65" s="34"/>
      <c r="Z65" s="35"/>
      <c r="AA65" s="36" t="str">
        <f>IFERROR(INDEX(Conversion!$A$2:$AH$103,MATCH(Pesée!Z65,Conversion!$A$2:$A$103,0),MATCH(Y65,Conversion!$A$2:$AH$2,0)),"0")</f>
        <v>0</v>
      </c>
      <c r="AB65" s="34"/>
      <c r="AC65" s="35"/>
      <c r="AD65" s="36" t="str">
        <f>IFERROR(INDEX(Conversion!$A$2:$AH$103,MATCH(Pesée!AC65,Conversion!$A$2:$A$103,0),MATCH(AB65,Conversion!$A$2:$AH$2,0)),"0")</f>
        <v>0</v>
      </c>
      <c r="AE65" s="34"/>
      <c r="AF65" s="35"/>
      <c r="AG65" s="36" t="str">
        <f>IFERROR(INDEX(Conversion!$A$2:$AH$103,MATCH(Pesée!AF65,Conversion!$A$2:$A$103,0),MATCH(AE65,Conversion!$A$2:$AH$2,0)),"0")</f>
        <v>0</v>
      </c>
      <c r="AH65" s="34"/>
      <c r="AI65" s="35"/>
      <c r="AJ65" s="36" t="str">
        <f>IFERROR(INDEX(Conversion!$A$2:$AH$103,MATCH(Pesée!AI65,Conversion!$A$2:$A$103,0),MATCH(AH65,Conversion!$A$2:$AH$2,0)),"0")</f>
        <v>0</v>
      </c>
      <c r="AK65" s="34"/>
      <c r="AL65" s="35"/>
      <c r="AM65" s="36" t="str">
        <f>IFERROR(INDEX(Conversion!$A$2:$AH$103,MATCH(Pesée!AL65,Conversion!$A$2:$A$103,0),MATCH(AK65,Conversion!$A$2:$AH$2,0)),"0")</f>
        <v>0</v>
      </c>
      <c r="AN65" s="34"/>
      <c r="AO65" s="35"/>
      <c r="AP65" s="36" t="str">
        <f>IFERROR(INDEX(Conversion!$A$2:$AH$103,MATCH(Pesée!AO65,Conversion!$A$2:$A$103,0),MATCH(AN65,Conversion!$A$2:$AH$2,0)),"0")</f>
        <v>0</v>
      </c>
      <c r="AQ65" s="34"/>
      <c r="AR65" s="35"/>
      <c r="AS65" s="36" t="str">
        <f>IFERROR(INDEX(Conversion!$A$2:$AH$103,MATCH(Pesée!AR65,Conversion!$A$2:$A$103,0),MATCH(AQ65,Conversion!$A$2:$AH$2,0)),"0")</f>
        <v>0</v>
      </c>
      <c r="AT65" s="34"/>
      <c r="AU65" s="35"/>
      <c r="AV65" s="36" t="str">
        <f>IFERROR(INDEX(Conversion!$A$2:$AH$103,MATCH(Pesée!AU65,Conversion!$A$2:$A$103,0),MATCH(AT65,Conversion!$A$2:$AH$2,0)),"0")</f>
        <v>0</v>
      </c>
      <c r="AW65" s="34"/>
      <c r="AX65" s="35"/>
      <c r="AY65" s="36" t="str">
        <f>IFERROR(INDEX(Conversion!$A$2:$AH$103,MATCH(Pesée!AX65,Conversion!$A$2:$A$103,0),MATCH(AW65,Conversion!$A$2:$AH$2,0)),"0")</f>
        <v>0</v>
      </c>
      <c r="AZ65" s="34"/>
      <c r="BA65" s="35"/>
      <c r="BB65" s="36" t="str">
        <f>IFERROR(INDEX(Conversion!$A$2:$AH$103,MATCH(Pesée!BA65,Conversion!$A$2:$A$103,0),MATCH(AZ65,Conversion!$A$2:$AH$2,0)),"0")</f>
        <v>0</v>
      </c>
      <c r="BC65" s="34"/>
      <c r="BD65" s="35"/>
      <c r="BE65" s="36" t="str">
        <f>IFERROR(INDEX(Conversion!$A$2:$AH$103,MATCH(Pesée!BD65,Conversion!$A$2:$A$103,0),MATCH(BC65,Conversion!$A$2:$AH$2,0)),"0")</f>
        <v>0</v>
      </c>
      <c r="BF65" s="34"/>
      <c r="BG65" s="35"/>
      <c r="BH65" s="36" t="str">
        <f>IFERROR(INDEX(Conversion!$A$2:$AH$103,MATCH(Pesée!BG65,Conversion!$A$2:$A$103,0),MATCH(BF65,Conversion!$A$2:$AH$2,0)),"0")</f>
        <v>0</v>
      </c>
      <c r="BI65" s="34"/>
      <c r="BJ65" s="35"/>
      <c r="BK65" s="36" t="str">
        <f>IFERROR(INDEX(Conversion!$A$2:$AH$103,MATCH(Pesée!BJ65,Conversion!$A$2:$A$103,0),MATCH(BI65,Conversion!$A$2:$AH$2,0)),"0")</f>
        <v>0</v>
      </c>
      <c r="BL65" s="34"/>
      <c r="BM65" s="35"/>
      <c r="BN65" s="36" t="str">
        <f>IFERROR(INDEX(Conversion!$A$2:$AH$103,MATCH(Pesée!BM65,Conversion!$A$2:$A$103,0),MATCH(BL65,Conversion!$A$2:$AH$2,0)),"0")</f>
        <v>0</v>
      </c>
      <c r="BO65" s="34"/>
      <c r="BP65" s="35"/>
      <c r="BQ65" s="36" t="str">
        <f>IFERROR(INDEX(Conversion!$A$2:$AH$103,MATCH(Pesée!BP65,Conversion!$A$2:$A$103,0),MATCH(BO65,Conversion!$A$2:$AH$2,0)),"0")</f>
        <v>0</v>
      </c>
      <c r="BR65" s="34"/>
      <c r="BS65" s="35"/>
      <c r="BT65" s="36" t="str">
        <f>IFERROR(INDEX(Conversion!$A$2:$AH$103,MATCH(Pesée!BS65,Conversion!$A$2:$A$103,0),MATCH(BR65,Conversion!$A$2:$AH$2,0)),"0")</f>
        <v>0</v>
      </c>
      <c r="BU65" s="34"/>
      <c r="BV65" s="36"/>
      <c r="BW65" s="34"/>
      <c r="BX65" s="36"/>
      <c r="BY65" s="34"/>
      <c r="BZ65" s="36"/>
      <c r="CA65" s="34"/>
      <c r="CB65" s="36"/>
      <c r="CC65" s="34"/>
      <c r="CD65" s="36"/>
      <c r="CE65" s="34"/>
      <c r="CF65" s="36"/>
      <c r="CG65" s="34"/>
      <c r="CH65" s="36"/>
      <c r="CI65" s="34"/>
      <c r="CJ65" s="36"/>
      <c r="CK65" s="34"/>
      <c r="CL65" s="36"/>
      <c r="CM65" s="34"/>
      <c r="CN65" s="36"/>
      <c r="CO65" s="34"/>
      <c r="CP65" s="36"/>
      <c r="CQ65" s="34"/>
      <c r="CR65" s="36"/>
      <c r="CS65" s="34"/>
      <c r="CT65" s="36"/>
      <c r="CU65" s="34"/>
      <c r="CV65" s="36"/>
      <c r="CW65" s="34"/>
      <c r="CX65" s="36"/>
      <c r="CY65" s="34"/>
      <c r="CZ65" s="36"/>
      <c r="DA65" s="34"/>
      <c r="DB65" s="36"/>
      <c r="DC65" s="34"/>
      <c r="DD65" s="36"/>
      <c r="DE65" s="34"/>
      <c r="DF65" s="36"/>
      <c r="DG65" s="34"/>
      <c r="DH65" s="36"/>
    </row>
    <row r="66" spans="1:112" s="37" customFormat="1" ht="16.8" x14ac:dyDescent="0.4">
      <c r="A66" s="30">
        <v>62</v>
      </c>
      <c r="B66" s="31"/>
      <c r="C66" s="32"/>
      <c r="D66" s="32"/>
      <c r="E66" s="32"/>
      <c r="F66" s="32"/>
      <c r="G66" s="33">
        <f t="shared" si="0"/>
        <v>0</v>
      </c>
      <c r="H66" s="33">
        <f t="shared" si="1"/>
        <v>0</v>
      </c>
      <c r="I66" s="33">
        <f t="shared" si="2"/>
        <v>0</v>
      </c>
      <c r="J66" s="33">
        <f t="shared" si="3"/>
        <v>0</v>
      </c>
      <c r="K66" s="33">
        <f t="shared" si="4"/>
        <v>0</v>
      </c>
      <c r="L66" s="33"/>
      <c r="M66" s="34"/>
      <c r="N66" s="35"/>
      <c r="O66" s="36" t="str">
        <f>IFERROR(INDEX(Conversion!$A$2:$AH$103,MATCH(Pesée!N66,Conversion!$A$2:$A$103,0),MATCH(M66,Conversion!$A$2:$AH$2,0)),"0")</f>
        <v>0</v>
      </c>
      <c r="P66" s="34"/>
      <c r="Q66" s="35"/>
      <c r="R66" s="36" t="str">
        <f>IFERROR(INDEX(Conversion!$A$2:$AH$103,MATCH(Pesée!Q66,Conversion!$A$2:$A$103,0),MATCH(P66,Conversion!$A$2:$AH$2,0)),"0")</f>
        <v>0</v>
      </c>
      <c r="S66" s="34"/>
      <c r="T66" s="35"/>
      <c r="U66" s="36" t="str">
        <f>IFERROR(INDEX(Conversion!$A$2:$AH$103,MATCH(Pesée!T66,Conversion!$A$2:$A$103,0),MATCH(S66,Conversion!$A$2:$AH$2,0)),"0")</f>
        <v>0</v>
      </c>
      <c r="V66" s="34"/>
      <c r="W66" s="35"/>
      <c r="X66" s="36" t="str">
        <f>IFERROR(INDEX(Conversion!$A$2:$AH$103,MATCH(Pesée!W66,Conversion!$A$2:$A$103,0),MATCH(V66,Conversion!$A$2:$AH$2,0)),"0")</f>
        <v>0</v>
      </c>
      <c r="Y66" s="34"/>
      <c r="Z66" s="35"/>
      <c r="AA66" s="36" t="str">
        <f>IFERROR(INDEX(Conversion!$A$2:$AH$103,MATCH(Pesée!Z66,Conversion!$A$2:$A$103,0),MATCH(Y66,Conversion!$A$2:$AH$2,0)),"0")</f>
        <v>0</v>
      </c>
      <c r="AB66" s="34"/>
      <c r="AC66" s="35"/>
      <c r="AD66" s="36" t="str">
        <f>IFERROR(INDEX(Conversion!$A$2:$AH$103,MATCH(Pesée!AC66,Conversion!$A$2:$A$103,0),MATCH(AB66,Conversion!$A$2:$AH$2,0)),"0")</f>
        <v>0</v>
      </c>
      <c r="AE66" s="34"/>
      <c r="AF66" s="35"/>
      <c r="AG66" s="36" t="str">
        <f>IFERROR(INDEX(Conversion!$A$2:$AH$103,MATCH(Pesée!AF66,Conversion!$A$2:$A$103,0),MATCH(AE66,Conversion!$A$2:$AH$2,0)),"0")</f>
        <v>0</v>
      </c>
      <c r="AH66" s="34"/>
      <c r="AI66" s="35"/>
      <c r="AJ66" s="36" t="str">
        <f>IFERROR(INDEX(Conversion!$A$2:$AH$103,MATCH(Pesée!AI66,Conversion!$A$2:$A$103,0),MATCH(AH66,Conversion!$A$2:$AH$2,0)),"0")</f>
        <v>0</v>
      </c>
      <c r="AK66" s="34"/>
      <c r="AL66" s="35"/>
      <c r="AM66" s="36" t="str">
        <f>IFERROR(INDEX(Conversion!$A$2:$AH$103,MATCH(Pesée!AL66,Conversion!$A$2:$A$103,0),MATCH(AK66,Conversion!$A$2:$AH$2,0)),"0")</f>
        <v>0</v>
      </c>
      <c r="AN66" s="34"/>
      <c r="AO66" s="35"/>
      <c r="AP66" s="36" t="str">
        <f>IFERROR(INDEX(Conversion!$A$2:$AH$103,MATCH(Pesée!AO66,Conversion!$A$2:$A$103,0),MATCH(AN66,Conversion!$A$2:$AH$2,0)),"0")</f>
        <v>0</v>
      </c>
      <c r="AQ66" s="34"/>
      <c r="AR66" s="35"/>
      <c r="AS66" s="36" t="str">
        <f>IFERROR(INDEX(Conversion!$A$2:$AH$103,MATCH(Pesée!AR66,Conversion!$A$2:$A$103,0),MATCH(AQ66,Conversion!$A$2:$AH$2,0)),"0")</f>
        <v>0</v>
      </c>
      <c r="AT66" s="34"/>
      <c r="AU66" s="35"/>
      <c r="AV66" s="36" t="str">
        <f>IFERROR(INDEX(Conversion!$A$2:$AH$103,MATCH(Pesée!AU66,Conversion!$A$2:$A$103,0),MATCH(AT66,Conversion!$A$2:$AH$2,0)),"0")</f>
        <v>0</v>
      </c>
      <c r="AW66" s="34"/>
      <c r="AX66" s="35"/>
      <c r="AY66" s="36" t="str">
        <f>IFERROR(INDEX(Conversion!$A$2:$AH$103,MATCH(Pesée!AX66,Conversion!$A$2:$A$103,0),MATCH(AW66,Conversion!$A$2:$AH$2,0)),"0")</f>
        <v>0</v>
      </c>
      <c r="AZ66" s="34"/>
      <c r="BA66" s="35"/>
      <c r="BB66" s="36" t="str">
        <f>IFERROR(INDEX(Conversion!$A$2:$AH$103,MATCH(Pesée!BA66,Conversion!$A$2:$A$103,0),MATCH(AZ66,Conversion!$A$2:$AH$2,0)),"0")</f>
        <v>0</v>
      </c>
      <c r="BC66" s="34"/>
      <c r="BD66" s="35"/>
      <c r="BE66" s="36" t="str">
        <f>IFERROR(INDEX(Conversion!$A$2:$AH$103,MATCH(Pesée!BD66,Conversion!$A$2:$A$103,0),MATCH(BC66,Conversion!$A$2:$AH$2,0)),"0")</f>
        <v>0</v>
      </c>
      <c r="BF66" s="34"/>
      <c r="BG66" s="35"/>
      <c r="BH66" s="36" t="str">
        <f>IFERROR(INDEX(Conversion!$A$2:$AH$103,MATCH(Pesée!BG66,Conversion!$A$2:$A$103,0),MATCH(BF66,Conversion!$A$2:$AH$2,0)),"0")</f>
        <v>0</v>
      </c>
      <c r="BI66" s="34"/>
      <c r="BJ66" s="35"/>
      <c r="BK66" s="36" t="str">
        <f>IFERROR(INDEX(Conversion!$A$2:$AH$103,MATCH(Pesée!BJ66,Conversion!$A$2:$A$103,0),MATCH(BI66,Conversion!$A$2:$AH$2,0)),"0")</f>
        <v>0</v>
      </c>
      <c r="BL66" s="34"/>
      <c r="BM66" s="35"/>
      <c r="BN66" s="36" t="str">
        <f>IFERROR(INDEX(Conversion!$A$2:$AH$103,MATCH(Pesée!BM66,Conversion!$A$2:$A$103,0),MATCH(BL66,Conversion!$A$2:$AH$2,0)),"0")</f>
        <v>0</v>
      </c>
      <c r="BO66" s="34"/>
      <c r="BP66" s="35"/>
      <c r="BQ66" s="36" t="str">
        <f>IFERROR(INDEX(Conversion!$A$2:$AH$103,MATCH(Pesée!BP66,Conversion!$A$2:$A$103,0),MATCH(BO66,Conversion!$A$2:$AH$2,0)),"0")</f>
        <v>0</v>
      </c>
      <c r="BR66" s="34"/>
      <c r="BS66" s="35"/>
      <c r="BT66" s="36" t="str">
        <f>IFERROR(INDEX(Conversion!$A$2:$AH$103,MATCH(Pesée!BS66,Conversion!$A$2:$A$103,0),MATCH(BR66,Conversion!$A$2:$AH$2,0)),"0")</f>
        <v>0</v>
      </c>
      <c r="BU66" s="34"/>
      <c r="BV66" s="36"/>
      <c r="BW66" s="34"/>
      <c r="BX66" s="36"/>
      <c r="BY66" s="34"/>
      <c r="BZ66" s="36"/>
      <c r="CA66" s="34"/>
      <c r="CB66" s="36"/>
      <c r="CC66" s="34"/>
      <c r="CD66" s="36"/>
      <c r="CE66" s="34"/>
      <c r="CF66" s="36"/>
      <c r="CG66" s="34"/>
      <c r="CH66" s="36"/>
      <c r="CI66" s="34"/>
      <c r="CJ66" s="36"/>
      <c r="CK66" s="34"/>
      <c r="CL66" s="36"/>
      <c r="CM66" s="34"/>
      <c r="CN66" s="36"/>
      <c r="CO66" s="34"/>
      <c r="CP66" s="36"/>
      <c r="CQ66" s="34"/>
      <c r="CR66" s="36"/>
      <c r="CS66" s="34"/>
      <c r="CT66" s="36"/>
      <c r="CU66" s="34"/>
      <c r="CV66" s="36"/>
      <c r="CW66" s="34"/>
      <c r="CX66" s="36"/>
      <c r="CY66" s="34"/>
      <c r="CZ66" s="36"/>
      <c r="DA66" s="34"/>
      <c r="DB66" s="36"/>
      <c r="DC66" s="34"/>
      <c r="DD66" s="36"/>
      <c r="DE66" s="34"/>
      <c r="DF66" s="36"/>
      <c r="DG66" s="34"/>
      <c r="DH66" s="36"/>
    </row>
    <row r="67" spans="1:112" s="37" customFormat="1" ht="16.8" x14ac:dyDescent="0.4">
      <c r="A67" s="30">
        <v>63</v>
      </c>
      <c r="B67" s="31"/>
      <c r="C67" s="32"/>
      <c r="D67" s="32"/>
      <c r="E67" s="32"/>
      <c r="F67" s="32"/>
      <c r="G67" s="33">
        <f t="shared" si="0"/>
        <v>0</v>
      </c>
      <c r="H67" s="33">
        <f t="shared" si="1"/>
        <v>0</v>
      </c>
      <c r="I67" s="33">
        <f t="shared" si="2"/>
        <v>0</v>
      </c>
      <c r="J67" s="33">
        <f t="shared" si="3"/>
        <v>0</v>
      </c>
      <c r="K67" s="33">
        <f t="shared" si="4"/>
        <v>0</v>
      </c>
      <c r="L67" s="33"/>
      <c r="M67" s="34"/>
      <c r="N67" s="35"/>
      <c r="O67" s="36" t="str">
        <f>IFERROR(INDEX(Conversion!$A$2:$AH$103,MATCH(Pesée!N67,Conversion!$A$2:$A$103,0),MATCH(M67,Conversion!$A$2:$AH$2,0)),"0")</f>
        <v>0</v>
      </c>
      <c r="P67" s="34"/>
      <c r="Q67" s="35"/>
      <c r="R67" s="36" t="str">
        <f>IFERROR(INDEX(Conversion!$A$2:$AH$103,MATCH(Pesée!Q67,Conversion!$A$2:$A$103,0),MATCH(P67,Conversion!$A$2:$AH$2,0)),"0")</f>
        <v>0</v>
      </c>
      <c r="S67" s="34"/>
      <c r="T67" s="35"/>
      <c r="U67" s="36" t="str">
        <f>IFERROR(INDEX(Conversion!$A$2:$AH$103,MATCH(Pesée!T67,Conversion!$A$2:$A$103,0),MATCH(S67,Conversion!$A$2:$AH$2,0)),"0")</f>
        <v>0</v>
      </c>
      <c r="V67" s="34"/>
      <c r="W67" s="35"/>
      <c r="X67" s="36" t="str">
        <f>IFERROR(INDEX(Conversion!$A$2:$AH$103,MATCH(Pesée!W67,Conversion!$A$2:$A$103,0),MATCH(V67,Conversion!$A$2:$AH$2,0)),"0")</f>
        <v>0</v>
      </c>
      <c r="Y67" s="34"/>
      <c r="Z67" s="35"/>
      <c r="AA67" s="36" t="str">
        <f>IFERROR(INDEX(Conversion!$A$2:$AH$103,MATCH(Pesée!Z67,Conversion!$A$2:$A$103,0),MATCH(Y67,Conversion!$A$2:$AH$2,0)),"0")</f>
        <v>0</v>
      </c>
      <c r="AB67" s="34"/>
      <c r="AC67" s="35"/>
      <c r="AD67" s="36" t="str">
        <f>IFERROR(INDEX(Conversion!$A$2:$AH$103,MATCH(Pesée!AC67,Conversion!$A$2:$A$103,0),MATCH(AB67,Conversion!$A$2:$AH$2,0)),"0")</f>
        <v>0</v>
      </c>
      <c r="AE67" s="34"/>
      <c r="AF67" s="35"/>
      <c r="AG67" s="36" t="str">
        <f>IFERROR(INDEX(Conversion!$A$2:$AH$103,MATCH(Pesée!AF67,Conversion!$A$2:$A$103,0),MATCH(AE67,Conversion!$A$2:$AH$2,0)),"0")</f>
        <v>0</v>
      </c>
      <c r="AH67" s="34"/>
      <c r="AI67" s="35"/>
      <c r="AJ67" s="36" t="str">
        <f>IFERROR(INDEX(Conversion!$A$2:$AH$103,MATCH(Pesée!AI67,Conversion!$A$2:$A$103,0),MATCH(AH67,Conversion!$A$2:$AH$2,0)),"0")</f>
        <v>0</v>
      </c>
      <c r="AK67" s="34"/>
      <c r="AL67" s="35"/>
      <c r="AM67" s="36" t="str">
        <f>IFERROR(INDEX(Conversion!$A$2:$AH$103,MATCH(Pesée!AL67,Conversion!$A$2:$A$103,0),MATCH(AK67,Conversion!$A$2:$AH$2,0)),"0")</f>
        <v>0</v>
      </c>
      <c r="AN67" s="34"/>
      <c r="AO67" s="35"/>
      <c r="AP67" s="36" t="str">
        <f>IFERROR(INDEX(Conversion!$A$2:$AH$103,MATCH(Pesée!AO67,Conversion!$A$2:$A$103,0),MATCH(AN67,Conversion!$A$2:$AH$2,0)),"0")</f>
        <v>0</v>
      </c>
      <c r="AQ67" s="34"/>
      <c r="AR67" s="35"/>
      <c r="AS67" s="36" t="str">
        <f>IFERROR(INDEX(Conversion!$A$2:$AH$103,MATCH(Pesée!AR67,Conversion!$A$2:$A$103,0),MATCH(AQ67,Conversion!$A$2:$AH$2,0)),"0")</f>
        <v>0</v>
      </c>
      <c r="AT67" s="34"/>
      <c r="AU67" s="35"/>
      <c r="AV67" s="36" t="str">
        <f>IFERROR(INDEX(Conversion!$A$2:$AH$103,MATCH(Pesée!AU67,Conversion!$A$2:$A$103,0),MATCH(AT67,Conversion!$A$2:$AH$2,0)),"0")</f>
        <v>0</v>
      </c>
      <c r="AW67" s="34"/>
      <c r="AX67" s="35"/>
      <c r="AY67" s="36" t="str">
        <f>IFERROR(INDEX(Conversion!$A$2:$AH$103,MATCH(Pesée!AX67,Conversion!$A$2:$A$103,0),MATCH(AW67,Conversion!$A$2:$AH$2,0)),"0")</f>
        <v>0</v>
      </c>
      <c r="AZ67" s="34"/>
      <c r="BA67" s="35"/>
      <c r="BB67" s="36" t="str">
        <f>IFERROR(INDEX(Conversion!$A$2:$AH$103,MATCH(Pesée!BA67,Conversion!$A$2:$A$103,0),MATCH(AZ67,Conversion!$A$2:$AH$2,0)),"0")</f>
        <v>0</v>
      </c>
      <c r="BC67" s="34"/>
      <c r="BD67" s="35"/>
      <c r="BE67" s="36" t="str">
        <f>IFERROR(INDEX(Conversion!$A$2:$AH$103,MATCH(Pesée!BD67,Conversion!$A$2:$A$103,0),MATCH(BC67,Conversion!$A$2:$AH$2,0)),"0")</f>
        <v>0</v>
      </c>
      <c r="BF67" s="34"/>
      <c r="BG67" s="35"/>
      <c r="BH67" s="36" t="str">
        <f>IFERROR(INDEX(Conversion!$A$2:$AH$103,MATCH(Pesée!BG67,Conversion!$A$2:$A$103,0),MATCH(BF67,Conversion!$A$2:$AH$2,0)),"0")</f>
        <v>0</v>
      </c>
      <c r="BI67" s="34"/>
      <c r="BJ67" s="35"/>
      <c r="BK67" s="36" t="str">
        <f>IFERROR(INDEX(Conversion!$A$2:$AH$103,MATCH(Pesée!BJ67,Conversion!$A$2:$A$103,0),MATCH(BI67,Conversion!$A$2:$AH$2,0)),"0")</f>
        <v>0</v>
      </c>
      <c r="BL67" s="34"/>
      <c r="BM67" s="35"/>
      <c r="BN67" s="36" t="str">
        <f>IFERROR(INDEX(Conversion!$A$2:$AH$103,MATCH(Pesée!BM67,Conversion!$A$2:$A$103,0),MATCH(BL67,Conversion!$A$2:$AH$2,0)),"0")</f>
        <v>0</v>
      </c>
      <c r="BO67" s="34"/>
      <c r="BP67" s="35"/>
      <c r="BQ67" s="36" t="str">
        <f>IFERROR(INDEX(Conversion!$A$2:$AH$103,MATCH(Pesée!BP67,Conversion!$A$2:$A$103,0),MATCH(BO67,Conversion!$A$2:$AH$2,0)),"0")</f>
        <v>0</v>
      </c>
      <c r="BR67" s="34"/>
      <c r="BS67" s="35"/>
      <c r="BT67" s="36" t="str">
        <f>IFERROR(INDEX(Conversion!$A$2:$AH$103,MATCH(Pesée!BS67,Conversion!$A$2:$A$103,0),MATCH(BR67,Conversion!$A$2:$AH$2,0)),"0")</f>
        <v>0</v>
      </c>
      <c r="BU67" s="34"/>
      <c r="BV67" s="36"/>
      <c r="BW67" s="34"/>
      <c r="BX67" s="36"/>
      <c r="BY67" s="34"/>
      <c r="BZ67" s="36"/>
      <c r="CA67" s="34"/>
      <c r="CB67" s="36"/>
      <c r="CC67" s="34"/>
      <c r="CD67" s="36"/>
      <c r="CE67" s="34"/>
      <c r="CF67" s="36"/>
      <c r="CG67" s="34"/>
      <c r="CH67" s="36"/>
      <c r="CI67" s="34"/>
      <c r="CJ67" s="36"/>
      <c r="CK67" s="34"/>
      <c r="CL67" s="36"/>
      <c r="CM67" s="34"/>
      <c r="CN67" s="36"/>
      <c r="CO67" s="34"/>
      <c r="CP67" s="36"/>
      <c r="CQ67" s="34"/>
      <c r="CR67" s="36"/>
      <c r="CS67" s="34"/>
      <c r="CT67" s="36"/>
      <c r="CU67" s="34"/>
      <c r="CV67" s="36"/>
      <c r="CW67" s="34"/>
      <c r="CX67" s="36"/>
      <c r="CY67" s="34"/>
      <c r="CZ67" s="36"/>
      <c r="DA67" s="34"/>
      <c r="DB67" s="36"/>
      <c r="DC67" s="34"/>
      <c r="DD67" s="36"/>
      <c r="DE67" s="34"/>
      <c r="DF67" s="36"/>
      <c r="DG67" s="34"/>
      <c r="DH67" s="36"/>
    </row>
    <row r="68" spans="1:112" s="37" customFormat="1" ht="16.8" x14ac:dyDescent="0.4">
      <c r="A68" s="30">
        <v>64</v>
      </c>
      <c r="B68" s="31"/>
      <c r="C68" s="32"/>
      <c r="D68" s="32"/>
      <c r="E68" s="32"/>
      <c r="F68" s="32"/>
      <c r="G68" s="33">
        <f t="shared" si="0"/>
        <v>0</v>
      </c>
      <c r="H68" s="33">
        <f t="shared" si="1"/>
        <v>0</v>
      </c>
      <c r="I68" s="33">
        <f t="shared" si="2"/>
        <v>0</v>
      </c>
      <c r="J68" s="33">
        <f t="shared" si="3"/>
        <v>0</v>
      </c>
      <c r="K68" s="33">
        <f t="shared" si="4"/>
        <v>0</v>
      </c>
      <c r="L68" s="33"/>
      <c r="M68" s="34"/>
      <c r="N68" s="35"/>
      <c r="O68" s="36" t="str">
        <f>IFERROR(INDEX(Conversion!$A$2:$AH$103,MATCH(Pesée!N68,Conversion!$A$2:$A$103,0),MATCH(M68,Conversion!$A$2:$AH$2,0)),"0")</f>
        <v>0</v>
      </c>
      <c r="P68" s="34"/>
      <c r="Q68" s="35"/>
      <c r="R68" s="36" t="str">
        <f>IFERROR(INDEX(Conversion!$A$2:$AH$103,MATCH(Pesée!Q68,Conversion!$A$2:$A$103,0),MATCH(P68,Conversion!$A$2:$AH$2,0)),"0")</f>
        <v>0</v>
      </c>
      <c r="S68" s="34"/>
      <c r="T68" s="35"/>
      <c r="U68" s="36" t="str">
        <f>IFERROR(INDEX(Conversion!$A$2:$AH$103,MATCH(Pesée!T68,Conversion!$A$2:$A$103,0),MATCH(S68,Conversion!$A$2:$AH$2,0)),"0")</f>
        <v>0</v>
      </c>
      <c r="V68" s="34"/>
      <c r="W68" s="35"/>
      <c r="X68" s="36" t="str">
        <f>IFERROR(INDEX(Conversion!$A$2:$AH$103,MATCH(Pesée!W68,Conversion!$A$2:$A$103,0),MATCH(V68,Conversion!$A$2:$AH$2,0)),"0")</f>
        <v>0</v>
      </c>
      <c r="Y68" s="34"/>
      <c r="Z68" s="35"/>
      <c r="AA68" s="36" t="str">
        <f>IFERROR(INDEX(Conversion!$A$2:$AH$103,MATCH(Pesée!Z68,Conversion!$A$2:$A$103,0),MATCH(Y68,Conversion!$A$2:$AH$2,0)),"0")</f>
        <v>0</v>
      </c>
      <c r="AB68" s="34"/>
      <c r="AC68" s="35"/>
      <c r="AD68" s="36" t="str">
        <f>IFERROR(INDEX(Conversion!$A$2:$AH$103,MATCH(Pesée!AC68,Conversion!$A$2:$A$103,0),MATCH(AB68,Conversion!$A$2:$AH$2,0)),"0")</f>
        <v>0</v>
      </c>
      <c r="AE68" s="34"/>
      <c r="AF68" s="35"/>
      <c r="AG68" s="36" t="str">
        <f>IFERROR(INDEX(Conversion!$A$2:$AH$103,MATCH(Pesée!AF68,Conversion!$A$2:$A$103,0),MATCH(AE68,Conversion!$A$2:$AH$2,0)),"0")</f>
        <v>0</v>
      </c>
      <c r="AH68" s="34"/>
      <c r="AI68" s="35"/>
      <c r="AJ68" s="36" t="str">
        <f>IFERROR(INDEX(Conversion!$A$2:$AH$103,MATCH(Pesée!AI68,Conversion!$A$2:$A$103,0),MATCH(AH68,Conversion!$A$2:$AH$2,0)),"0")</f>
        <v>0</v>
      </c>
      <c r="AK68" s="34"/>
      <c r="AL68" s="35"/>
      <c r="AM68" s="36" t="str">
        <f>IFERROR(INDEX(Conversion!$A$2:$AH$103,MATCH(Pesée!AL68,Conversion!$A$2:$A$103,0),MATCH(AK68,Conversion!$A$2:$AH$2,0)),"0")</f>
        <v>0</v>
      </c>
      <c r="AN68" s="34"/>
      <c r="AO68" s="35"/>
      <c r="AP68" s="36" t="str">
        <f>IFERROR(INDEX(Conversion!$A$2:$AH$103,MATCH(Pesée!AO68,Conversion!$A$2:$A$103,0),MATCH(AN68,Conversion!$A$2:$AH$2,0)),"0")</f>
        <v>0</v>
      </c>
      <c r="AQ68" s="34"/>
      <c r="AR68" s="35"/>
      <c r="AS68" s="36" t="str">
        <f>IFERROR(INDEX(Conversion!$A$2:$AH$103,MATCH(Pesée!AR68,Conversion!$A$2:$A$103,0),MATCH(AQ68,Conversion!$A$2:$AH$2,0)),"0")</f>
        <v>0</v>
      </c>
      <c r="AT68" s="34"/>
      <c r="AU68" s="35"/>
      <c r="AV68" s="36" t="str">
        <f>IFERROR(INDEX(Conversion!$A$2:$AH$103,MATCH(Pesée!AU68,Conversion!$A$2:$A$103,0),MATCH(AT68,Conversion!$A$2:$AH$2,0)),"0")</f>
        <v>0</v>
      </c>
      <c r="AW68" s="34"/>
      <c r="AX68" s="35"/>
      <c r="AY68" s="36" t="str">
        <f>IFERROR(INDEX(Conversion!$A$2:$AH$103,MATCH(Pesée!AX68,Conversion!$A$2:$A$103,0),MATCH(AW68,Conversion!$A$2:$AH$2,0)),"0")</f>
        <v>0</v>
      </c>
      <c r="AZ68" s="34"/>
      <c r="BA68" s="35"/>
      <c r="BB68" s="36" t="str">
        <f>IFERROR(INDEX(Conversion!$A$2:$AH$103,MATCH(Pesée!BA68,Conversion!$A$2:$A$103,0),MATCH(AZ68,Conversion!$A$2:$AH$2,0)),"0")</f>
        <v>0</v>
      </c>
      <c r="BC68" s="34"/>
      <c r="BD68" s="35"/>
      <c r="BE68" s="36" t="str">
        <f>IFERROR(INDEX(Conversion!$A$2:$AH$103,MATCH(Pesée!BD68,Conversion!$A$2:$A$103,0),MATCH(BC68,Conversion!$A$2:$AH$2,0)),"0")</f>
        <v>0</v>
      </c>
      <c r="BF68" s="34"/>
      <c r="BG68" s="35"/>
      <c r="BH68" s="36" t="str">
        <f>IFERROR(INDEX(Conversion!$A$2:$AH$103,MATCH(Pesée!BG68,Conversion!$A$2:$A$103,0),MATCH(BF68,Conversion!$A$2:$AH$2,0)),"0")</f>
        <v>0</v>
      </c>
      <c r="BI68" s="34"/>
      <c r="BJ68" s="35"/>
      <c r="BK68" s="36" t="str">
        <f>IFERROR(INDEX(Conversion!$A$2:$AH$103,MATCH(Pesée!BJ68,Conversion!$A$2:$A$103,0),MATCH(BI68,Conversion!$A$2:$AH$2,0)),"0")</f>
        <v>0</v>
      </c>
      <c r="BL68" s="34"/>
      <c r="BM68" s="35"/>
      <c r="BN68" s="36" t="str">
        <f>IFERROR(INDEX(Conversion!$A$2:$AH$103,MATCH(Pesée!BM68,Conversion!$A$2:$A$103,0),MATCH(BL68,Conversion!$A$2:$AH$2,0)),"0")</f>
        <v>0</v>
      </c>
      <c r="BO68" s="34"/>
      <c r="BP68" s="35"/>
      <c r="BQ68" s="36" t="str">
        <f>IFERROR(INDEX(Conversion!$A$2:$AH$103,MATCH(Pesée!BP68,Conversion!$A$2:$A$103,0),MATCH(BO68,Conversion!$A$2:$AH$2,0)),"0")</f>
        <v>0</v>
      </c>
      <c r="BR68" s="34"/>
      <c r="BS68" s="35"/>
      <c r="BT68" s="36" t="str">
        <f>IFERROR(INDEX(Conversion!$A$2:$AH$103,MATCH(Pesée!BS68,Conversion!$A$2:$A$103,0),MATCH(BR68,Conversion!$A$2:$AH$2,0)),"0")</f>
        <v>0</v>
      </c>
      <c r="BU68" s="34"/>
      <c r="BV68" s="36"/>
      <c r="BW68" s="34"/>
      <c r="BX68" s="36"/>
      <c r="BY68" s="34"/>
      <c r="BZ68" s="36"/>
      <c r="CA68" s="34"/>
      <c r="CB68" s="36"/>
      <c r="CC68" s="34"/>
      <c r="CD68" s="36"/>
      <c r="CE68" s="34"/>
      <c r="CF68" s="36"/>
      <c r="CG68" s="34"/>
      <c r="CH68" s="36"/>
      <c r="CI68" s="34"/>
      <c r="CJ68" s="36"/>
      <c r="CK68" s="34"/>
      <c r="CL68" s="36"/>
      <c r="CM68" s="34"/>
      <c r="CN68" s="36"/>
      <c r="CO68" s="34"/>
      <c r="CP68" s="36"/>
      <c r="CQ68" s="34"/>
      <c r="CR68" s="36"/>
      <c r="CS68" s="34"/>
      <c r="CT68" s="36"/>
      <c r="CU68" s="34"/>
      <c r="CV68" s="36"/>
      <c r="CW68" s="34"/>
      <c r="CX68" s="36"/>
      <c r="CY68" s="34"/>
      <c r="CZ68" s="36"/>
      <c r="DA68" s="34"/>
      <c r="DB68" s="36"/>
      <c r="DC68" s="34"/>
      <c r="DD68" s="36"/>
      <c r="DE68" s="34"/>
      <c r="DF68" s="36"/>
      <c r="DG68" s="34"/>
      <c r="DH68" s="36"/>
    </row>
    <row r="69" spans="1:112" s="37" customFormat="1" ht="16.8" x14ac:dyDescent="0.4">
      <c r="A69" s="30">
        <v>65</v>
      </c>
      <c r="B69" s="31"/>
      <c r="C69" s="32"/>
      <c r="D69" s="32"/>
      <c r="E69" s="32"/>
      <c r="F69" s="32"/>
      <c r="G69" s="33">
        <f t="shared" si="0"/>
        <v>0</v>
      </c>
      <c r="H69" s="33">
        <f t="shared" si="1"/>
        <v>0</v>
      </c>
      <c r="I69" s="33">
        <f t="shared" si="2"/>
        <v>0</v>
      </c>
      <c r="J69" s="33">
        <f t="shared" si="3"/>
        <v>0</v>
      </c>
      <c r="K69" s="33">
        <f t="shared" si="4"/>
        <v>0</v>
      </c>
      <c r="L69" s="33"/>
      <c r="M69" s="34"/>
      <c r="N69" s="35"/>
      <c r="O69" s="36" t="str">
        <f>IFERROR(INDEX(Conversion!$A$2:$AH$103,MATCH(Pesée!N69,Conversion!$A$2:$A$103,0),MATCH(M69,Conversion!$A$2:$AH$2,0)),"0")</f>
        <v>0</v>
      </c>
      <c r="P69" s="34"/>
      <c r="Q69" s="35"/>
      <c r="R69" s="36" t="str">
        <f>IFERROR(INDEX(Conversion!$A$2:$AH$103,MATCH(Pesée!Q69,Conversion!$A$2:$A$103,0),MATCH(P69,Conversion!$A$2:$AH$2,0)),"0")</f>
        <v>0</v>
      </c>
      <c r="S69" s="34"/>
      <c r="T69" s="35"/>
      <c r="U69" s="36" t="str">
        <f>IFERROR(INDEX(Conversion!$A$2:$AH$103,MATCH(Pesée!T69,Conversion!$A$2:$A$103,0),MATCH(S69,Conversion!$A$2:$AH$2,0)),"0")</f>
        <v>0</v>
      </c>
      <c r="V69" s="34"/>
      <c r="W69" s="35"/>
      <c r="X69" s="36" t="str">
        <f>IFERROR(INDEX(Conversion!$A$2:$AH$103,MATCH(Pesée!W69,Conversion!$A$2:$A$103,0),MATCH(V69,Conversion!$A$2:$AH$2,0)),"0")</f>
        <v>0</v>
      </c>
      <c r="Y69" s="34"/>
      <c r="Z69" s="35"/>
      <c r="AA69" s="36" t="str">
        <f>IFERROR(INDEX(Conversion!$A$2:$AH$103,MATCH(Pesée!Z69,Conversion!$A$2:$A$103,0),MATCH(Y69,Conversion!$A$2:$AH$2,0)),"0")</f>
        <v>0</v>
      </c>
      <c r="AB69" s="34"/>
      <c r="AC69" s="35"/>
      <c r="AD69" s="36" t="str">
        <f>IFERROR(INDEX(Conversion!$A$2:$AH$103,MATCH(Pesée!AC69,Conversion!$A$2:$A$103,0),MATCH(AB69,Conversion!$A$2:$AH$2,0)),"0")</f>
        <v>0</v>
      </c>
      <c r="AE69" s="34"/>
      <c r="AF69" s="35"/>
      <c r="AG69" s="36" t="str">
        <f>IFERROR(INDEX(Conversion!$A$2:$AH$103,MATCH(Pesée!AF69,Conversion!$A$2:$A$103,0),MATCH(AE69,Conversion!$A$2:$AH$2,0)),"0")</f>
        <v>0</v>
      </c>
      <c r="AH69" s="34"/>
      <c r="AI69" s="35"/>
      <c r="AJ69" s="36" t="str">
        <f>IFERROR(INDEX(Conversion!$A$2:$AH$103,MATCH(Pesée!AI69,Conversion!$A$2:$A$103,0),MATCH(AH69,Conversion!$A$2:$AH$2,0)),"0")</f>
        <v>0</v>
      </c>
      <c r="AK69" s="34"/>
      <c r="AL69" s="35"/>
      <c r="AM69" s="36" t="str">
        <f>IFERROR(INDEX(Conversion!$A$2:$AH$103,MATCH(Pesée!AL69,Conversion!$A$2:$A$103,0),MATCH(AK69,Conversion!$A$2:$AH$2,0)),"0")</f>
        <v>0</v>
      </c>
      <c r="AN69" s="34"/>
      <c r="AO69" s="35"/>
      <c r="AP69" s="36" t="str">
        <f>IFERROR(INDEX(Conversion!$A$2:$AH$103,MATCH(Pesée!AO69,Conversion!$A$2:$A$103,0),MATCH(AN69,Conversion!$A$2:$AH$2,0)),"0")</f>
        <v>0</v>
      </c>
      <c r="AQ69" s="34"/>
      <c r="AR69" s="35"/>
      <c r="AS69" s="36" t="str">
        <f>IFERROR(INDEX(Conversion!$A$2:$AH$103,MATCH(Pesée!AR69,Conversion!$A$2:$A$103,0),MATCH(AQ69,Conversion!$A$2:$AH$2,0)),"0")</f>
        <v>0</v>
      </c>
      <c r="AT69" s="34"/>
      <c r="AU69" s="35"/>
      <c r="AV69" s="36" t="str">
        <f>IFERROR(INDEX(Conversion!$A$2:$AH$103,MATCH(Pesée!AU69,Conversion!$A$2:$A$103,0),MATCH(AT69,Conversion!$A$2:$AH$2,0)),"0")</f>
        <v>0</v>
      </c>
      <c r="AW69" s="34"/>
      <c r="AX69" s="35"/>
      <c r="AY69" s="36" t="str">
        <f>IFERROR(INDEX(Conversion!$A$2:$AH$103,MATCH(Pesée!AX69,Conversion!$A$2:$A$103,0),MATCH(AW69,Conversion!$A$2:$AH$2,0)),"0")</f>
        <v>0</v>
      </c>
      <c r="AZ69" s="34"/>
      <c r="BA69" s="35"/>
      <c r="BB69" s="36" t="str">
        <f>IFERROR(INDEX(Conversion!$A$2:$AH$103,MATCH(Pesée!BA69,Conversion!$A$2:$A$103,0),MATCH(AZ69,Conversion!$A$2:$AH$2,0)),"0")</f>
        <v>0</v>
      </c>
      <c r="BC69" s="34"/>
      <c r="BD69" s="35"/>
      <c r="BE69" s="36" t="str">
        <f>IFERROR(INDEX(Conversion!$A$2:$AH$103,MATCH(Pesée!BD69,Conversion!$A$2:$A$103,0),MATCH(BC69,Conversion!$A$2:$AH$2,0)),"0")</f>
        <v>0</v>
      </c>
      <c r="BF69" s="34"/>
      <c r="BG69" s="35"/>
      <c r="BH69" s="36" t="str">
        <f>IFERROR(INDEX(Conversion!$A$2:$AH$103,MATCH(Pesée!BG69,Conversion!$A$2:$A$103,0),MATCH(BF69,Conversion!$A$2:$AH$2,0)),"0")</f>
        <v>0</v>
      </c>
      <c r="BI69" s="34"/>
      <c r="BJ69" s="35"/>
      <c r="BK69" s="36" t="str">
        <f>IFERROR(INDEX(Conversion!$A$2:$AH$103,MATCH(Pesée!BJ69,Conversion!$A$2:$A$103,0),MATCH(BI69,Conversion!$A$2:$AH$2,0)),"0")</f>
        <v>0</v>
      </c>
      <c r="BL69" s="34"/>
      <c r="BM69" s="35"/>
      <c r="BN69" s="36" t="str">
        <f>IFERROR(INDEX(Conversion!$A$2:$AH$103,MATCH(Pesée!BM69,Conversion!$A$2:$A$103,0),MATCH(BL69,Conversion!$A$2:$AH$2,0)),"0")</f>
        <v>0</v>
      </c>
      <c r="BO69" s="34"/>
      <c r="BP69" s="35"/>
      <c r="BQ69" s="36" t="str">
        <f>IFERROR(INDEX(Conversion!$A$2:$AH$103,MATCH(Pesée!BP69,Conversion!$A$2:$A$103,0),MATCH(BO69,Conversion!$A$2:$AH$2,0)),"0")</f>
        <v>0</v>
      </c>
      <c r="BR69" s="34"/>
      <c r="BS69" s="35"/>
      <c r="BT69" s="36" t="str">
        <f>IFERROR(INDEX(Conversion!$A$2:$AH$103,MATCH(Pesée!BS69,Conversion!$A$2:$A$103,0),MATCH(BR69,Conversion!$A$2:$AH$2,0)),"0")</f>
        <v>0</v>
      </c>
      <c r="BU69" s="34"/>
      <c r="BV69" s="36"/>
      <c r="BW69" s="34"/>
      <c r="BX69" s="36"/>
      <c r="BY69" s="34"/>
      <c r="BZ69" s="36"/>
      <c r="CA69" s="34"/>
      <c r="CB69" s="36"/>
      <c r="CC69" s="34"/>
      <c r="CD69" s="36"/>
      <c r="CE69" s="34"/>
      <c r="CF69" s="36"/>
      <c r="CG69" s="34"/>
      <c r="CH69" s="36"/>
      <c r="CI69" s="34"/>
      <c r="CJ69" s="36"/>
      <c r="CK69" s="34"/>
      <c r="CL69" s="36"/>
      <c r="CM69" s="34"/>
      <c r="CN69" s="36"/>
      <c r="CO69" s="34"/>
      <c r="CP69" s="36"/>
      <c r="CQ69" s="34"/>
      <c r="CR69" s="36"/>
      <c r="CS69" s="34"/>
      <c r="CT69" s="36"/>
      <c r="CU69" s="34"/>
      <c r="CV69" s="36"/>
      <c r="CW69" s="34"/>
      <c r="CX69" s="36"/>
      <c r="CY69" s="34"/>
      <c r="CZ69" s="36"/>
      <c r="DA69" s="34"/>
      <c r="DB69" s="36"/>
      <c r="DC69" s="34"/>
      <c r="DD69" s="36"/>
      <c r="DE69" s="34"/>
      <c r="DF69" s="36"/>
      <c r="DG69" s="34"/>
      <c r="DH69" s="36"/>
    </row>
    <row r="70" spans="1:112" s="37" customFormat="1" ht="16.8" x14ac:dyDescent="0.4">
      <c r="A70" s="30">
        <v>66</v>
      </c>
      <c r="B70" s="31"/>
      <c r="C70" s="32"/>
      <c r="D70" s="32"/>
      <c r="E70" s="32"/>
      <c r="F70" s="32"/>
      <c r="G70" s="33">
        <f t="shared" ref="G70:G133" si="5">I70+K70+L70</f>
        <v>0</v>
      </c>
      <c r="H70" s="33">
        <f t="shared" ref="H70:H133" si="6">COUNTA(M70,P70,S70,V70,Y70,AB70,AE70,AH70,AK70,AN70,AQ70,AT70,AW70,AZ70,BC70,BF70,BI70,BL70,BO70,BR70)</f>
        <v>0</v>
      </c>
      <c r="I70" s="33">
        <f t="shared" ref="I70:I133" si="7">O70+R70+U70+X70+AA70+AD70+AG70+AJ70+AM70+AP70+AS70+AV70+AY70+BB70+BE70+BH70+BK70+BN70+BQ70+BT70</f>
        <v>0</v>
      </c>
      <c r="J70" s="33">
        <f t="shared" ref="J70:J133" si="8">COUNTA(BU70,BW70,BY70,CA70,CC70,CE70,CG70,CI70,CK70,CM70,CO70,CQ70,CS70,CU70,CW70,CY70,DA70,DC70,DE70,DG70)</f>
        <v>0</v>
      </c>
      <c r="K70" s="33">
        <f t="shared" ref="K70:K133" si="9">BV70+BX70+BZ70+CB70+CD70+CF70+CH70+CJ70+CL70+CN70+CP70+CR70+CT70+CV70+CX70+CZ70+DB70+DD70+DF70+DH70</f>
        <v>0</v>
      </c>
      <c r="L70" s="33"/>
      <c r="M70" s="34"/>
      <c r="N70" s="35"/>
      <c r="O70" s="36" t="str">
        <f>IFERROR(INDEX(Conversion!$A$2:$AH$103,MATCH(Pesée!N70,Conversion!$A$2:$A$103,0),MATCH(M70,Conversion!$A$2:$AH$2,0)),"0")</f>
        <v>0</v>
      </c>
      <c r="P70" s="34"/>
      <c r="Q70" s="35"/>
      <c r="R70" s="36" t="str">
        <f>IFERROR(INDEX(Conversion!$A$2:$AH$103,MATCH(Pesée!Q70,Conversion!$A$2:$A$103,0),MATCH(P70,Conversion!$A$2:$AH$2,0)),"0")</f>
        <v>0</v>
      </c>
      <c r="S70" s="34"/>
      <c r="T70" s="35"/>
      <c r="U70" s="36" t="str">
        <f>IFERROR(INDEX(Conversion!$A$2:$AH$103,MATCH(Pesée!T70,Conversion!$A$2:$A$103,0),MATCH(S70,Conversion!$A$2:$AH$2,0)),"0")</f>
        <v>0</v>
      </c>
      <c r="V70" s="34"/>
      <c r="W70" s="35"/>
      <c r="X70" s="36" t="str">
        <f>IFERROR(INDEX(Conversion!$A$2:$AH$103,MATCH(Pesée!W70,Conversion!$A$2:$A$103,0),MATCH(V70,Conversion!$A$2:$AH$2,0)),"0")</f>
        <v>0</v>
      </c>
      <c r="Y70" s="34"/>
      <c r="Z70" s="35"/>
      <c r="AA70" s="36" t="str">
        <f>IFERROR(INDEX(Conversion!$A$2:$AH$103,MATCH(Pesée!Z70,Conversion!$A$2:$A$103,0),MATCH(Y70,Conversion!$A$2:$AH$2,0)),"0")</f>
        <v>0</v>
      </c>
      <c r="AB70" s="34"/>
      <c r="AC70" s="35"/>
      <c r="AD70" s="36" t="str">
        <f>IFERROR(INDEX(Conversion!$A$2:$AH$103,MATCH(Pesée!AC70,Conversion!$A$2:$A$103,0),MATCH(AB70,Conversion!$A$2:$AH$2,0)),"0")</f>
        <v>0</v>
      </c>
      <c r="AE70" s="34"/>
      <c r="AF70" s="35"/>
      <c r="AG70" s="36" t="str">
        <f>IFERROR(INDEX(Conversion!$A$2:$AH$103,MATCH(Pesée!AF70,Conversion!$A$2:$A$103,0),MATCH(AE70,Conversion!$A$2:$AH$2,0)),"0")</f>
        <v>0</v>
      </c>
      <c r="AH70" s="34"/>
      <c r="AI70" s="35"/>
      <c r="AJ70" s="36" t="str">
        <f>IFERROR(INDEX(Conversion!$A$2:$AH$103,MATCH(Pesée!AI70,Conversion!$A$2:$A$103,0),MATCH(AH70,Conversion!$A$2:$AH$2,0)),"0")</f>
        <v>0</v>
      </c>
      <c r="AK70" s="34"/>
      <c r="AL70" s="35"/>
      <c r="AM70" s="36" t="str">
        <f>IFERROR(INDEX(Conversion!$A$2:$AH$103,MATCH(Pesée!AL70,Conversion!$A$2:$A$103,0),MATCH(AK70,Conversion!$A$2:$AH$2,0)),"0")</f>
        <v>0</v>
      </c>
      <c r="AN70" s="34"/>
      <c r="AO70" s="35"/>
      <c r="AP70" s="36" t="str">
        <f>IFERROR(INDEX(Conversion!$A$2:$AH$103,MATCH(Pesée!AO70,Conversion!$A$2:$A$103,0),MATCH(AN70,Conversion!$A$2:$AH$2,0)),"0")</f>
        <v>0</v>
      </c>
      <c r="AQ70" s="34"/>
      <c r="AR70" s="35"/>
      <c r="AS70" s="36" t="str">
        <f>IFERROR(INDEX(Conversion!$A$2:$AH$103,MATCH(Pesée!AR70,Conversion!$A$2:$A$103,0),MATCH(AQ70,Conversion!$A$2:$AH$2,0)),"0")</f>
        <v>0</v>
      </c>
      <c r="AT70" s="34"/>
      <c r="AU70" s="35"/>
      <c r="AV70" s="36" t="str">
        <f>IFERROR(INDEX(Conversion!$A$2:$AH$103,MATCH(Pesée!AU70,Conversion!$A$2:$A$103,0),MATCH(AT70,Conversion!$A$2:$AH$2,0)),"0")</f>
        <v>0</v>
      </c>
      <c r="AW70" s="34"/>
      <c r="AX70" s="35"/>
      <c r="AY70" s="36" t="str">
        <f>IFERROR(INDEX(Conversion!$A$2:$AH$103,MATCH(Pesée!AX70,Conversion!$A$2:$A$103,0),MATCH(AW70,Conversion!$A$2:$AH$2,0)),"0")</f>
        <v>0</v>
      </c>
      <c r="AZ70" s="34"/>
      <c r="BA70" s="35"/>
      <c r="BB70" s="36" t="str">
        <f>IFERROR(INDEX(Conversion!$A$2:$AH$103,MATCH(Pesée!BA70,Conversion!$A$2:$A$103,0),MATCH(AZ70,Conversion!$A$2:$AH$2,0)),"0")</f>
        <v>0</v>
      </c>
      <c r="BC70" s="34"/>
      <c r="BD70" s="35"/>
      <c r="BE70" s="36" t="str">
        <f>IFERROR(INDEX(Conversion!$A$2:$AH$103,MATCH(Pesée!BD70,Conversion!$A$2:$A$103,0),MATCH(BC70,Conversion!$A$2:$AH$2,0)),"0")</f>
        <v>0</v>
      </c>
      <c r="BF70" s="34"/>
      <c r="BG70" s="35"/>
      <c r="BH70" s="36" t="str">
        <f>IFERROR(INDEX(Conversion!$A$2:$AH$103,MATCH(Pesée!BG70,Conversion!$A$2:$A$103,0),MATCH(BF70,Conversion!$A$2:$AH$2,0)),"0")</f>
        <v>0</v>
      </c>
      <c r="BI70" s="34"/>
      <c r="BJ70" s="35"/>
      <c r="BK70" s="36" t="str">
        <f>IFERROR(INDEX(Conversion!$A$2:$AH$103,MATCH(Pesée!BJ70,Conversion!$A$2:$A$103,0),MATCH(BI70,Conversion!$A$2:$AH$2,0)),"0")</f>
        <v>0</v>
      </c>
      <c r="BL70" s="34"/>
      <c r="BM70" s="35"/>
      <c r="BN70" s="36" t="str">
        <f>IFERROR(INDEX(Conversion!$A$2:$AH$103,MATCH(Pesée!BM70,Conversion!$A$2:$A$103,0),MATCH(BL70,Conversion!$A$2:$AH$2,0)),"0")</f>
        <v>0</v>
      </c>
      <c r="BO70" s="34"/>
      <c r="BP70" s="35"/>
      <c r="BQ70" s="36" t="str">
        <f>IFERROR(INDEX(Conversion!$A$2:$AH$103,MATCH(Pesée!BP70,Conversion!$A$2:$A$103,0),MATCH(BO70,Conversion!$A$2:$AH$2,0)),"0")</f>
        <v>0</v>
      </c>
      <c r="BR70" s="34"/>
      <c r="BS70" s="35"/>
      <c r="BT70" s="36" t="str">
        <f>IFERROR(INDEX(Conversion!$A$2:$AH$103,MATCH(Pesée!BS70,Conversion!$A$2:$A$103,0),MATCH(BR70,Conversion!$A$2:$AH$2,0)),"0")</f>
        <v>0</v>
      </c>
      <c r="BU70" s="34"/>
      <c r="BV70" s="36"/>
      <c r="BW70" s="34"/>
      <c r="BX70" s="36"/>
      <c r="BY70" s="34"/>
      <c r="BZ70" s="36"/>
      <c r="CA70" s="34"/>
      <c r="CB70" s="36"/>
      <c r="CC70" s="34"/>
      <c r="CD70" s="36"/>
      <c r="CE70" s="34"/>
      <c r="CF70" s="36"/>
      <c r="CG70" s="34"/>
      <c r="CH70" s="36"/>
      <c r="CI70" s="34"/>
      <c r="CJ70" s="36"/>
      <c r="CK70" s="34"/>
      <c r="CL70" s="36"/>
      <c r="CM70" s="34"/>
      <c r="CN70" s="36"/>
      <c r="CO70" s="34"/>
      <c r="CP70" s="36"/>
      <c r="CQ70" s="34"/>
      <c r="CR70" s="36"/>
      <c r="CS70" s="34"/>
      <c r="CT70" s="36"/>
      <c r="CU70" s="34"/>
      <c r="CV70" s="36"/>
      <c r="CW70" s="34"/>
      <c r="CX70" s="36"/>
      <c r="CY70" s="34"/>
      <c r="CZ70" s="36"/>
      <c r="DA70" s="34"/>
      <c r="DB70" s="36"/>
      <c r="DC70" s="34"/>
      <c r="DD70" s="36"/>
      <c r="DE70" s="34"/>
      <c r="DF70" s="36"/>
      <c r="DG70" s="34"/>
      <c r="DH70" s="36"/>
    </row>
    <row r="71" spans="1:112" s="37" customFormat="1" ht="16.8" x14ac:dyDescent="0.4">
      <c r="A71" s="30">
        <v>67</v>
      </c>
      <c r="B71" s="31"/>
      <c r="C71" s="32"/>
      <c r="D71" s="32"/>
      <c r="E71" s="32"/>
      <c r="F71" s="32"/>
      <c r="G71" s="33">
        <f t="shared" si="5"/>
        <v>0</v>
      </c>
      <c r="H71" s="33">
        <f t="shared" si="6"/>
        <v>0</v>
      </c>
      <c r="I71" s="33">
        <f t="shared" si="7"/>
        <v>0</v>
      </c>
      <c r="J71" s="33">
        <f t="shared" si="8"/>
        <v>0</v>
      </c>
      <c r="K71" s="33">
        <f t="shared" si="9"/>
        <v>0</v>
      </c>
      <c r="L71" s="33"/>
      <c r="M71" s="34"/>
      <c r="N71" s="35"/>
      <c r="O71" s="36" t="str">
        <f>IFERROR(INDEX(Conversion!$A$2:$AH$103,MATCH(Pesée!N71,Conversion!$A$2:$A$103,0),MATCH(M71,Conversion!$A$2:$AH$2,0)),"0")</f>
        <v>0</v>
      </c>
      <c r="P71" s="34"/>
      <c r="Q71" s="35"/>
      <c r="R71" s="36" t="str">
        <f>IFERROR(INDEX(Conversion!$A$2:$AH$103,MATCH(Pesée!Q71,Conversion!$A$2:$A$103,0),MATCH(P71,Conversion!$A$2:$AH$2,0)),"0")</f>
        <v>0</v>
      </c>
      <c r="S71" s="34"/>
      <c r="T71" s="35"/>
      <c r="U71" s="36" t="str">
        <f>IFERROR(INDEX(Conversion!$A$2:$AH$103,MATCH(Pesée!T71,Conversion!$A$2:$A$103,0),MATCH(S71,Conversion!$A$2:$AH$2,0)),"0")</f>
        <v>0</v>
      </c>
      <c r="V71" s="34"/>
      <c r="W71" s="35"/>
      <c r="X71" s="36" t="str">
        <f>IFERROR(INDEX(Conversion!$A$2:$AH$103,MATCH(Pesée!W71,Conversion!$A$2:$A$103,0),MATCH(V71,Conversion!$A$2:$AH$2,0)),"0")</f>
        <v>0</v>
      </c>
      <c r="Y71" s="34"/>
      <c r="Z71" s="35"/>
      <c r="AA71" s="36" t="str">
        <f>IFERROR(INDEX(Conversion!$A$2:$AH$103,MATCH(Pesée!Z71,Conversion!$A$2:$A$103,0),MATCH(Y71,Conversion!$A$2:$AH$2,0)),"0")</f>
        <v>0</v>
      </c>
      <c r="AB71" s="34"/>
      <c r="AC71" s="35"/>
      <c r="AD71" s="36" t="str">
        <f>IFERROR(INDEX(Conversion!$A$2:$AH$103,MATCH(Pesée!AC71,Conversion!$A$2:$A$103,0),MATCH(AB71,Conversion!$A$2:$AH$2,0)),"0")</f>
        <v>0</v>
      </c>
      <c r="AE71" s="34"/>
      <c r="AF71" s="35"/>
      <c r="AG71" s="36" t="str">
        <f>IFERROR(INDEX(Conversion!$A$2:$AH$103,MATCH(Pesée!AF71,Conversion!$A$2:$A$103,0),MATCH(AE71,Conversion!$A$2:$AH$2,0)),"0")</f>
        <v>0</v>
      </c>
      <c r="AH71" s="34"/>
      <c r="AI71" s="35"/>
      <c r="AJ71" s="36" t="str">
        <f>IFERROR(INDEX(Conversion!$A$2:$AH$103,MATCH(Pesée!AI71,Conversion!$A$2:$A$103,0),MATCH(AH71,Conversion!$A$2:$AH$2,0)),"0")</f>
        <v>0</v>
      </c>
      <c r="AK71" s="34"/>
      <c r="AL71" s="35"/>
      <c r="AM71" s="36" t="str">
        <f>IFERROR(INDEX(Conversion!$A$2:$AH$103,MATCH(Pesée!AL71,Conversion!$A$2:$A$103,0),MATCH(AK71,Conversion!$A$2:$AH$2,0)),"0")</f>
        <v>0</v>
      </c>
      <c r="AN71" s="34"/>
      <c r="AO71" s="35"/>
      <c r="AP71" s="36" t="str">
        <f>IFERROR(INDEX(Conversion!$A$2:$AH$103,MATCH(Pesée!AO71,Conversion!$A$2:$A$103,0),MATCH(AN71,Conversion!$A$2:$AH$2,0)),"0")</f>
        <v>0</v>
      </c>
      <c r="AQ71" s="34"/>
      <c r="AR71" s="35"/>
      <c r="AS71" s="36" t="str">
        <f>IFERROR(INDEX(Conversion!$A$2:$AH$103,MATCH(Pesée!AR71,Conversion!$A$2:$A$103,0),MATCH(AQ71,Conversion!$A$2:$AH$2,0)),"0")</f>
        <v>0</v>
      </c>
      <c r="AT71" s="34"/>
      <c r="AU71" s="35"/>
      <c r="AV71" s="36" t="str">
        <f>IFERROR(INDEX(Conversion!$A$2:$AH$103,MATCH(Pesée!AU71,Conversion!$A$2:$A$103,0),MATCH(AT71,Conversion!$A$2:$AH$2,0)),"0")</f>
        <v>0</v>
      </c>
      <c r="AW71" s="34"/>
      <c r="AX71" s="35"/>
      <c r="AY71" s="36" t="str">
        <f>IFERROR(INDEX(Conversion!$A$2:$AH$103,MATCH(Pesée!AX71,Conversion!$A$2:$A$103,0),MATCH(AW71,Conversion!$A$2:$AH$2,0)),"0")</f>
        <v>0</v>
      </c>
      <c r="AZ71" s="34"/>
      <c r="BA71" s="35"/>
      <c r="BB71" s="36" t="str">
        <f>IFERROR(INDEX(Conversion!$A$2:$AH$103,MATCH(Pesée!BA71,Conversion!$A$2:$A$103,0),MATCH(AZ71,Conversion!$A$2:$AH$2,0)),"0")</f>
        <v>0</v>
      </c>
      <c r="BC71" s="34"/>
      <c r="BD71" s="35"/>
      <c r="BE71" s="36" t="str">
        <f>IFERROR(INDEX(Conversion!$A$2:$AH$103,MATCH(Pesée!BD71,Conversion!$A$2:$A$103,0),MATCH(BC71,Conversion!$A$2:$AH$2,0)),"0")</f>
        <v>0</v>
      </c>
      <c r="BF71" s="34"/>
      <c r="BG71" s="35"/>
      <c r="BH71" s="36" t="str">
        <f>IFERROR(INDEX(Conversion!$A$2:$AH$103,MATCH(Pesée!BG71,Conversion!$A$2:$A$103,0),MATCH(BF71,Conversion!$A$2:$AH$2,0)),"0")</f>
        <v>0</v>
      </c>
      <c r="BI71" s="34"/>
      <c r="BJ71" s="35"/>
      <c r="BK71" s="36" t="str">
        <f>IFERROR(INDEX(Conversion!$A$2:$AH$103,MATCH(Pesée!BJ71,Conversion!$A$2:$A$103,0),MATCH(BI71,Conversion!$A$2:$AH$2,0)),"0")</f>
        <v>0</v>
      </c>
      <c r="BL71" s="34"/>
      <c r="BM71" s="35"/>
      <c r="BN71" s="36" t="str">
        <f>IFERROR(INDEX(Conversion!$A$2:$AH$103,MATCH(Pesée!BM71,Conversion!$A$2:$A$103,0),MATCH(BL71,Conversion!$A$2:$AH$2,0)),"0")</f>
        <v>0</v>
      </c>
      <c r="BO71" s="34"/>
      <c r="BP71" s="35"/>
      <c r="BQ71" s="36" t="str">
        <f>IFERROR(INDEX(Conversion!$A$2:$AH$103,MATCH(Pesée!BP71,Conversion!$A$2:$A$103,0),MATCH(BO71,Conversion!$A$2:$AH$2,0)),"0")</f>
        <v>0</v>
      </c>
      <c r="BR71" s="34"/>
      <c r="BS71" s="35"/>
      <c r="BT71" s="36" t="str">
        <f>IFERROR(INDEX(Conversion!$A$2:$AH$103,MATCH(Pesée!BS71,Conversion!$A$2:$A$103,0),MATCH(BR71,Conversion!$A$2:$AH$2,0)),"0")</f>
        <v>0</v>
      </c>
      <c r="BU71" s="34"/>
      <c r="BV71" s="36"/>
      <c r="BW71" s="34"/>
      <c r="BX71" s="36"/>
      <c r="BY71" s="34"/>
      <c r="BZ71" s="36"/>
      <c r="CA71" s="34"/>
      <c r="CB71" s="36"/>
      <c r="CC71" s="34"/>
      <c r="CD71" s="36"/>
      <c r="CE71" s="34"/>
      <c r="CF71" s="36"/>
      <c r="CG71" s="34"/>
      <c r="CH71" s="36"/>
      <c r="CI71" s="34"/>
      <c r="CJ71" s="36"/>
      <c r="CK71" s="34"/>
      <c r="CL71" s="36"/>
      <c r="CM71" s="34"/>
      <c r="CN71" s="36"/>
      <c r="CO71" s="34"/>
      <c r="CP71" s="36"/>
      <c r="CQ71" s="34"/>
      <c r="CR71" s="36"/>
      <c r="CS71" s="34"/>
      <c r="CT71" s="36"/>
      <c r="CU71" s="34"/>
      <c r="CV71" s="36"/>
      <c r="CW71" s="34"/>
      <c r="CX71" s="36"/>
      <c r="CY71" s="34"/>
      <c r="CZ71" s="36"/>
      <c r="DA71" s="34"/>
      <c r="DB71" s="36"/>
      <c r="DC71" s="34"/>
      <c r="DD71" s="36"/>
      <c r="DE71" s="34"/>
      <c r="DF71" s="36"/>
      <c r="DG71" s="34"/>
      <c r="DH71" s="36"/>
    </row>
    <row r="72" spans="1:112" s="37" customFormat="1" ht="16.8" x14ac:dyDescent="0.4">
      <c r="A72" s="30">
        <v>68</v>
      </c>
      <c r="B72" s="31"/>
      <c r="C72" s="32"/>
      <c r="D72" s="32"/>
      <c r="E72" s="32"/>
      <c r="F72" s="32"/>
      <c r="G72" s="33">
        <f t="shared" si="5"/>
        <v>0</v>
      </c>
      <c r="H72" s="33">
        <f t="shared" si="6"/>
        <v>0</v>
      </c>
      <c r="I72" s="33">
        <f t="shared" si="7"/>
        <v>0</v>
      </c>
      <c r="J72" s="33">
        <f t="shared" si="8"/>
        <v>0</v>
      </c>
      <c r="K72" s="33">
        <f t="shared" si="9"/>
        <v>0</v>
      </c>
      <c r="L72" s="33"/>
      <c r="M72" s="34"/>
      <c r="N72" s="35"/>
      <c r="O72" s="36" t="str">
        <f>IFERROR(INDEX(Conversion!$A$2:$AH$103,MATCH(Pesée!N72,Conversion!$A$2:$A$103,0),MATCH(M72,Conversion!$A$2:$AH$2,0)),"0")</f>
        <v>0</v>
      </c>
      <c r="P72" s="34"/>
      <c r="Q72" s="35"/>
      <c r="R72" s="36" t="str">
        <f>IFERROR(INDEX(Conversion!$A$2:$AH$103,MATCH(Pesée!Q72,Conversion!$A$2:$A$103,0),MATCH(P72,Conversion!$A$2:$AH$2,0)),"0")</f>
        <v>0</v>
      </c>
      <c r="S72" s="34"/>
      <c r="T72" s="35"/>
      <c r="U72" s="36" t="str">
        <f>IFERROR(INDEX(Conversion!$A$2:$AH$103,MATCH(Pesée!T72,Conversion!$A$2:$A$103,0),MATCH(S72,Conversion!$A$2:$AH$2,0)),"0")</f>
        <v>0</v>
      </c>
      <c r="V72" s="34"/>
      <c r="W72" s="35"/>
      <c r="X72" s="36" t="str">
        <f>IFERROR(INDEX(Conversion!$A$2:$AH$103,MATCH(Pesée!W72,Conversion!$A$2:$A$103,0),MATCH(V72,Conversion!$A$2:$AH$2,0)),"0")</f>
        <v>0</v>
      </c>
      <c r="Y72" s="34"/>
      <c r="Z72" s="35"/>
      <c r="AA72" s="36" t="str">
        <f>IFERROR(INDEX(Conversion!$A$2:$AH$103,MATCH(Pesée!Z72,Conversion!$A$2:$A$103,0),MATCH(Y72,Conversion!$A$2:$AH$2,0)),"0")</f>
        <v>0</v>
      </c>
      <c r="AB72" s="34"/>
      <c r="AC72" s="35"/>
      <c r="AD72" s="36" t="str">
        <f>IFERROR(INDEX(Conversion!$A$2:$AH$103,MATCH(Pesée!AC72,Conversion!$A$2:$A$103,0),MATCH(AB72,Conversion!$A$2:$AH$2,0)),"0")</f>
        <v>0</v>
      </c>
      <c r="AE72" s="34"/>
      <c r="AF72" s="35"/>
      <c r="AG72" s="36" t="str">
        <f>IFERROR(INDEX(Conversion!$A$2:$AH$103,MATCH(Pesée!AF72,Conversion!$A$2:$A$103,0),MATCH(AE72,Conversion!$A$2:$AH$2,0)),"0")</f>
        <v>0</v>
      </c>
      <c r="AH72" s="34"/>
      <c r="AI72" s="35"/>
      <c r="AJ72" s="36" t="str">
        <f>IFERROR(INDEX(Conversion!$A$2:$AH$103,MATCH(Pesée!AI72,Conversion!$A$2:$A$103,0),MATCH(AH72,Conversion!$A$2:$AH$2,0)),"0")</f>
        <v>0</v>
      </c>
      <c r="AK72" s="34"/>
      <c r="AL72" s="35"/>
      <c r="AM72" s="36" t="str">
        <f>IFERROR(INDEX(Conversion!$A$2:$AH$103,MATCH(Pesée!AL72,Conversion!$A$2:$A$103,0),MATCH(AK72,Conversion!$A$2:$AH$2,0)),"0")</f>
        <v>0</v>
      </c>
      <c r="AN72" s="34"/>
      <c r="AO72" s="35"/>
      <c r="AP72" s="36" t="str">
        <f>IFERROR(INDEX(Conversion!$A$2:$AH$103,MATCH(Pesée!AO72,Conversion!$A$2:$A$103,0),MATCH(AN72,Conversion!$A$2:$AH$2,0)),"0")</f>
        <v>0</v>
      </c>
      <c r="AQ72" s="34"/>
      <c r="AR72" s="35"/>
      <c r="AS72" s="36" t="str">
        <f>IFERROR(INDEX(Conversion!$A$2:$AH$103,MATCH(Pesée!AR72,Conversion!$A$2:$A$103,0),MATCH(AQ72,Conversion!$A$2:$AH$2,0)),"0")</f>
        <v>0</v>
      </c>
      <c r="AT72" s="34"/>
      <c r="AU72" s="35"/>
      <c r="AV72" s="36" t="str">
        <f>IFERROR(INDEX(Conversion!$A$2:$AH$103,MATCH(Pesée!AU72,Conversion!$A$2:$A$103,0),MATCH(AT72,Conversion!$A$2:$AH$2,0)),"0")</f>
        <v>0</v>
      </c>
      <c r="AW72" s="34"/>
      <c r="AX72" s="35"/>
      <c r="AY72" s="36" t="str">
        <f>IFERROR(INDEX(Conversion!$A$2:$AH$103,MATCH(Pesée!AX72,Conversion!$A$2:$A$103,0),MATCH(AW72,Conversion!$A$2:$AH$2,0)),"0")</f>
        <v>0</v>
      </c>
      <c r="AZ72" s="34"/>
      <c r="BA72" s="35"/>
      <c r="BB72" s="36" t="str">
        <f>IFERROR(INDEX(Conversion!$A$2:$AH$103,MATCH(Pesée!BA72,Conversion!$A$2:$A$103,0),MATCH(AZ72,Conversion!$A$2:$AH$2,0)),"0")</f>
        <v>0</v>
      </c>
      <c r="BC72" s="34"/>
      <c r="BD72" s="35"/>
      <c r="BE72" s="36" t="str">
        <f>IFERROR(INDEX(Conversion!$A$2:$AH$103,MATCH(Pesée!BD72,Conversion!$A$2:$A$103,0),MATCH(BC72,Conversion!$A$2:$AH$2,0)),"0")</f>
        <v>0</v>
      </c>
      <c r="BF72" s="34"/>
      <c r="BG72" s="35"/>
      <c r="BH72" s="36" t="str">
        <f>IFERROR(INDEX(Conversion!$A$2:$AH$103,MATCH(Pesée!BG72,Conversion!$A$2:$A$103,0),MATCH(BF72,Conversion!$A$2:$AH$2,0)),"0")</f>
        <v>0</v>
      </c>
      <c r="BI72" s="34"/>
      <c r="BJ72" s="35"/>
      <c r="BK72" s="36" t="str">
        <f>IFERROR(INDEX(Conversion!$A$2:$AH$103,MATCH(Pesée!BJ72,Conversion!$A$2:$A$103,0),MATCH(BI72,Conversion!$A$2:$AH$2,0)),"0")</f>
        <v>0</v>
      </c>
      <c r="BL72" s="34"/>
      <c r="BM72" s="35"/>
      <c r="BN72" s="36" t="str">
        <f>IFERROR(INDEX(Conversion!$A$2:$AH$103,MATCH(Pesée!BM72,Conversion!$A$2:$A$103,0),MATCH(BL72,Conversion!$A$2:$AH$2,0)),"0")</f>
        <v>0</v>
      </c>
      <c r="BO72" s="34"/>
      <c r="BP72" s="35"/>
      <c r="BQ72" s="36" t="str">
        <f>IFERROR(INDEX(Conversion!$A$2:$AH$103,MATCH(Pesée!BP72,Conversion!$A$2:$A$103,0),MATCH(BO72,Conversion!$A$2:$AH$2,0)),"0")</f>
        <v>0</v>
      </c>
      <c r="BR72" s="34"/>
      <c r="BS72" s="35"/>
      <c r="BT72" s="36" t="str">
        <f>IFERROR(INDEX(Conversion!$A$2:$AH$103,MATCH(Pesée!BS72,Conversion!$A$2:$A$103,0),MATCH(BR72,Conversion!$A$2:$AH$2,0)),"0")</f>
        <v>0</v>
      </c>
      <c r="BU72" s="34"/>
      <c r="BV72" s="36"/>
      <c r="BW72" s="34"/>
      <c r="BX72" s="36"/>
      <c r="BY72" s="34"/>
      <c r="BZ72" s="36"/>
      <c r="CA72" s="34"/>
      <c r="CB72" s="36"/>
      <c r="CC72" s="34"/>
      <c r="CD72" s="36"/>
      <c r="CE72" s="34"/>
      <c r="CF72" s="36"/>
      <c r="CG72" s="34"/>
      <c r="CH72" s="36"/>
      <c r="CI72" s="34"/>
      <c r="CJ72" s="36"/>
      <c r="CK72" s="34"/>
      <c r="CL72" s="36"/>
      <c r="CM72" s="34"/>
      <c r="CN72" s="36"/>
      <c r="CO72" s="34"/>
      <c r="CP72" s="36"/>
      <c r="CQ72" s="34"/>
      <c r="CR72" s="36"/>
      <c r="CS72" s="34"/>
      <c r="CT72" s="36"/>
      <c r="CU72" s="34"/>
      <c r="CV72" s="36"/>
      <c r="CW72" s="34"/>
      <c r="CX72" s="36"/>
      <c r="CY72" s="34"/>
      <c r="CZ72" s="36"/>
      <c r="DA72" s="34"/>
      <c r="DB72" s="36"/>
      <c r="DC72" s="34"/>
      <c r="DD72" s="36"/>
      <c r="DE72" s="34"/>
      <c r="DF72" s="36"/>
      <c r="DG72" s="34"/>
      <c r="DH72" s="36"/>
    </row>
    <row r="73" spans="1:112" s="37" customFormat="1" ht="16.8" x14ac:dyDescent="0.4">
      <c r="A73" s="30">
        <v>69</v>
      </c>
      <c r="B73" s="31"/>
      <c r="C73" s="32"/>
      <c r="D73" s="32"/>
      <c r="E73" s="32"/>
      <c r="F73" s="32"/>
      <c r="G73" s="33">
        <f t="shared" si="5"/>
        <v>0</v>
      </c>
      <c r="H73" s="33">
        <f t="shared" si="6"/>
        <v>0</v>
      </c>
      <c r="I73" s="33">
        <f t="shared" si="7"/>
        <v>0</v>
      </c>
      <c r="J73" s="33">
        <f t="shared" si="8"/>
        <v>0</v>
      </c>
      <c r="K73" s="33">
        <f t="shared" si="9"/>
        <v>0</v>
      </c>
      <c r="L73" s="33"/>
      <c r="M73" s="34"/>
      <c r="N73" s="35"/>
      <c r="O73" s="36" t="str">
        <f>IFERROR(INDEX(Conversion!$A$2:$AH$103,MATCH(Pesée!N73,Conversion!$A$2:$A$103,0),MATCH(M73,Conversion!$A$2:$AH$2,0)),"0")</f>
        <v>0</v>
      </c>
      <c r="P73" s="34"/>
      <c r="Q73" s="35"/>
      <c r="R73" s="36" t="str">
        <f>IFERROR(INDEX(Conversion!$A$2:$AH$103,MATCH(Pesée!Q73,Conversion!$A$2:$A$103,0),MATCH(P73,Conversion!$A$2:$AH$2,0)),"0")</f>
        <v>0</v>
      </c>
      <c r="S73" s="34"/>
      <c r="T73" s="35"/>
      <c r="U73" s="36" t="str">
        <f>IFERROR(INDEX(Conversion!$A$2:$AH$103,MATCH(Pesée!T73,Conversion!$A$2:$A$103,0),MATCH(S73,Conversion!$A$2:$AH$2,0)),"0")</f>
        <v>0</v>
      </c>
      <c r="V73" s="34"/>
      <c r="W73" s="35"/>
      <c r="X73" s="36" t="str">
        <f>IFERROR(INDEX(Conversion!$A$2:$AH$103,MATCH(Pesée!W73,Conversion!$A$2:$A$103,0),MATCH(V73,Conversion!$A$2:$AH$2,0)),"0")</f>
        <v>0</v>
      </c>
      <c r="Y73" s="34"/>
      <c r="Z73" s="35"/>
      <c r="AA73" s="36" t="str">
        <f>IFERROR(INDEX(Conversion!$A$2:$AH$103,MATCH(Pesée!Z73,Conversion!$A$2:$A$103,0),MATCH(Y73,Conversion!$A$2:$AH$2,0)),"0")</f>
        <v>0</v>
      </c>
      <c r="AB73" s="34"/>
      <c r="AC73" s="35"/>
      <c r="AD73" s="36" t="str">
        <f>IFERROR(INDEX(Conversion!$A$2:$AH$103,MATCH(Pesée!AC73,Conversion!$A$2:$A$103,0),MATCH(AB73,Conversion!$A$2:$AH$2,0)),"0")</f>
        <v>0</v>
      </c>
      <c r="AE73" s="34"/>
      <c r="AF73" s="35"/>
      <c r="AG73" s="36" t="str">
        <f>IFERROR(INDEX(Conversion!$A$2:$AH$103,MATCH(Pesée!AF73,Conversion!$A$2:$A$103,0),MATCH(AE73,Conversion!$A$2:$AH$2,0)),"0")</f>
        <v>0</v>
      </c>
      <c r="AH73" s="34"/>
      <c r="AI73" s="35"/>
      <c r="AJ73" s="36" t="str">
        <f>IFERROR(INDEX(Conversion!$A$2:$AH$103,MATCH(Pesée!AI73,Conversion!$A$2:$A$103,0),MATCH(AH73,Conversion!$A$2:$AH$2,0)),"0")</f>
        <v>0</v>
      </c>
      <c r="AK73" s="34"/>
      <c r="AL73" s="35"/>
      <c r="AM73" s="36" t="str">
        <f>IFERROR(INDEX(Conversion!$A$2:$AH$103,MATCH(Pesée!AL73,Conversion!$A$2:$A$103,0),MATCH(AK73,Conversion!$A$2:$AH$2,0)),"0")</f>
        <v>0</v>
      </c>
      <c r="AN73" s="34"/>
      <c r="AO73" s="35"/>
      <c r="AP73" s="36" t="str">
        <f>IFERROR(INDEX(Conversion!$A$2:$AH$103,MATCH(Pesée!AO73,Conversion!$A$2:$A$103,0),MATCH(AN73,Conversion!$A$2:$AH$2,0)),"0")</f>
        <v>0</v>
      </c>
      <c r="AQ73" s="34"/>
      <c r="AR73" s="35"/>
      <c r="AS73" s="36" t="str">
        <f>IFERROR(INDEX(Conversion!$A$2:$AH$103,MATCH(Pesée!AR73,Conversion!$A$2:$A$103,0),MATCH(AQ73,Conversion!$A$2:$AH$2,0)),"0")</f>
        <v>0</v>
      </c>
      <c r="AT73" s="34"/>
      <c r="AU73" s="35"/>
      <c r="AV73" s="36" t="str">
        <f>IFERROR(INDEX(Conversion!$A$2:$AH$103,MATCH(Pesée!AU73,Conversion!$A$2:$A$103,0),MATCH(AT73,Conversion!$A$2:$AH$2,0)),"0")</f>
        <v>0</v>
      </c>
      <c r="AW73" s="34"/>
      <c r="AX73" s="35"/>
      <c r="AY73" s="36" t="str">
        <f>IFERROR(INDEX(Conversion!$A$2:$AH$103,MATCH(Pesée!AX73,Conversion!$A$2:$A$103,0),MATCH(AW73,Conversion!$A$2:$AH$2,0)),"0")</f>
        <v>0</v>
      </c>
      <c r="AZ73" s="34"/>
      <c r="BA73" s="35"/>
      <c r="BB73" s="36" t="str">
        <f>IFERROR(INDEX(Conversion!$A$2:$AH$103,MATCH(Pesée!BA73,Conversion!$A$2:$A$103,0),MATCH(AZ73,Conversion!$A$2:$AH$2,0)),"0")</f>
        <v>0</v>
      </c>
      <c r="BC73" s="34"/>
      <c r="BD73" s="35"/>
      <c r="BE73" s="36" t="str">
        <f>IFERROR(INDEX(Conversion!$A$2:$AH$103,MATCH(Pesée!BD73,Conversion!$A$2:$A$103,0),MATCH(BC73,Conversion!$A$2:$AH$2,0)),"0")</f>
        <v>0</v>
      </c>
      <c r="BF73" s="34"/>
      <c r="BG73" s="35"/>
      <c r="BH73" s="36" t="str">
        <f>IFERROR(INDEX(Conversion!$A$2:$AH$103,MATCH(Pesée!BG73,Conversion!$A$2:$A$103,0),MATCH(BF73,Conversion!$A$2:$AH$2,0)),"0")</f>
        <v>0</v>
      </c>
      <c r="BI73" s="34"/>
      <c r="BJ73" s="35"/>
      <c r="BK73" s="36" t="str">
        <f>IFERROR(INDEX(Conversion!$A$2:$AH$103,MATCH(Pesée!BJ73,Conversion!$A$2:$A$103,0),MATCH(BI73,Conversion!$A$2:$AH$2,0)),"0")</f>
        <v>0</v>
      </c>
      <c r="BL73" s="34"/>
      <c r="BM73" s="35"/>
      <c r="BN73" s="36" t="str">
        <f>IFERROR(INDEX(Conversion!$A$2:$AH$103,MATCH(Pesée!BM73,Conversion!$A$2:$A$103,0),MATCH(BL73,Conversion!$A$2:$AH$2,0)),"0")</f>
        <v>0</v>
      </c>
      <c r="BO73" s="34"/>
      <c r="BP73" s="35"/>
      <c r="BQ73" s="36" t="str">
        <f>IFERROR(INDEX(Conversion!$A$2:$AH$103,MATCH(Pesée!BP73,Conversion!$A$2:$A$103,0),MATCH(BO73,Conversion!$A$2:$AH$2,0)),"0")</f>
        <v>0</v>
      </c>
      <c r="BR73" s="34"/>
      <c r="BS73" s="35"/>
      <c r="BT73" s="36" t="str">
        <f>IFERROR(INDEX(Conversion!$A$2:$AH$103,MATCH(Pesée!BS73,Conversion!$A$2:$A$103,0),MATCH(BR73,Conversion!$A$2:$AH$2,0)),"0")</f>
        <v>0</v>
      </c>
      <c r="BU73" s="34"/>
      <c r="BV73" s="36"/>
      <c r="BW73" s="34"/>
      <c r="BX73" s="36"/>
      <c r="BY73" s="34"/>
      <c r="BZ73" s="36"/>
      <c r="CA73" s="34"/>
      <c r="CB73" s="36"/>
      <c r="CC73" s="34"/>
      <c r="CD73" s="36"/>
      <c r="CE73" s="34"/>
      <c r="CF73" s="36"/>
      <c r="CG73" s="34"/>
      <c r="CH73" s="36"/>
      <c r="CI73" s="34"/>
      <c r="CJ73" s="36"/>
      <c r="CK73" s="34"/>
      <c r="CL73" s="36"/>
      <c r="CM73" s="34"/>
      <c r="CN73" s="36"/>
      <c r="CO73" s="34"/>
      <c r="CP73" s="36"/>
      <c r="CQ73" s="34"/>
      <c r="CR73" s="36"/>
      <c r="CS73" s="34"/>
      <c r="CT73" s="36"/>
      <c r="CU73" s="34"/>
      <c r="CV73" s="36"/>
      <c r="CW73" s="34"/>
      <c r="CX73" s="36"/>
      <c r="CY73" s="34"/>
      <c r="CZ73" s="36"/>
      <c r="DA73" s="34"/>
      <c r="DB73" s="36"/>
      <c r="DC73" s="34"/>
      <c r="DD73" s="36"/>
      <c r="DE73" s="34"/>
      <c r="DF73" s="36"/>
      <c r="DG73" s="34"/>
      <c r="DH73" s="36"/>
    </row>
    <row r="74" spans="1:112" s="37" customFormat="1" ht="16.8" x14ac:dyDescent="0.4">
      <c r="A74" s="30">
        <v>70</v>
      </c>
      <c r="B74" s="31"/>
      <c r="C74" s="32"/>
      <c r="D74" s="32"/>
      <c r="E74" s="32"/>
      <c r="F74" s="32"/>
      <c r="G74" s="33">
        <f t="shared" si="5"/>
        <v>0</v>
      </c>
      <c r="H74" s="33">
        <f t="shared" si="6"/>
        <v>0</v>
      </c>
      <c r="I74" s="33">
        <f t="shared" si="7"/>
        <v>0</v>
      </c>
      <c r="J74" s="33">
        <f t="shared" si="8"/>
        <v>0</v>
      </c>
      <c r="K74" s="33">
        <f t="shared" si="9"/>
        <v>0</v>
      </c>
      <c r="L74" s="33"/>
      <c r="M74" s="34"/>
      <c r="N74" s="35"/>
      <c r="O74" s="36" t="str">
        <f>IFERROR(INDEX(Conversion!$A$2:$AH$103,MATCH(Pesée!N74,Conversion!$A$2:$A$103,0),MATCH(M74,Conversion!$A$2:$AH$2,0)),"0")</f>
        <v>0</v>
      </c>
      <c r="P74" s="34"/>
      <c r="Q74" s="35"/>
      <c r="R74" s="36" t="str">
        <f>IFERROR(INDEX(Conversion!$A$2:$AH$103,MATCH(Pesée!Q74,Conversion!$A$2:$A$103,0),MATCH(P74,Conversion!$A$2:$AH$2,0)),"0")</f>
        <v>0</v>
      </c>
      <c r="S74" s="34"/>
      <c r="T74" s="35"/>
      <c r="U74" s="36" t="str">
        <f>IFERROR(INDEX(Conversion!$A$2:$AH$103,MATCH(Pesée!T74,Conversion!$A$2:$A$103,0),MATCH(S74,Conversion!$A$2:$AH$2,0)),"0")</f>
        <v>0</v>
      </c>
      <c r="V74" s="34"/>
      <c r="W74" s="35"/>
      <c r="X74" s="36" t="str">
        <f>IFERROR(INDEX(Conversion!$A$2:$AH$103,MATCH(Pesée!W74,Conversion!$A$2:$A$103,0),MATCH(V74,Conversion!$A$2:$AH$2,0)),"0")</f>
        <v>0</v>
      </c>
      <c r="Y74" s="34"/>
      <c r="Z74" s="35"/>
      <c r="AA74" s="36" t="str">
        <f>IFERROR(INDEX(Conversion!$A$2:$AH$103,MATCH(Pesée!Z74,Conversion!$A$2:$A$103,0),MATCH(Y74,Conversion!$A$2:$AH$2,0)),"0")</f>
        <v>0</v>
      </c>
      <c r="AB74" s="34"/>
      <c r="AC74" s="35"/>
      <c r="AD74" s="36" t="str">
        <f>IFERROR(INDEX(Conversion!$A$2:$AH$103,MATCH(Pesée!AC74,Conversion!$A$2:$A$103,0),MATCH(AB74,Conversion!$A$2:$AH$2,0)),"0")</f>
        <v>0</v>
      </c>
      <c r="AE74" s="34"/>
      <c r="AF74" s="35"/>
      <c r="AG74" s="36" t="str">
        <f>IFERROR(INDEX(Conversion!$A$2:$AH$103,MATCH(Pesée!AF74,Conversion!$A$2:$A$103,0),MATCH(AE74,Conversion!$A$2:$AH$2,0)),"0")</f>
        <v>0</v>
      </c>
      <c r="AH74" s="34"/>
      <c r="AI74" s="35"/>
      <c r="AJ74" s="36" t="str">
        <f>IFERROR(INDEX(Conversion!$A$2:$AH$103,MATCH(Pesée!AI74,Conversion!$A$2:$A$103,0),MATCH(AH74,Conversion!$A$2:$AH$2,0)),"0")</f>
        <v>0</v>
      </c>
      <c r="AK74" s="34"/>
      <c r="AL74" s="35"/>
      <c r="AM74" s="36" t="str">
        <f>IFERROR(INDEX(Conversion!$A$2:$AH$103,MATCH(Pesée!AL74,Conversion!$A$2:$A$103,0),MATCH(AK74,Conversion!$A$2:$AH$2,0)),"0")</f>
        <v>0</v>
      </c>
      <c r="AN74" s="34"/>
      <c r="AO74" s="35"/>
      <c r="AP74" s="36" t="str">
        <f>IFERROR(INDEX(Conversion!$A$2:$AH$103,MATCH(Pesée!AO74,Conversion!$A$2:$A$103,0),MATCH(AN74,Conversion!$A$2:$AH$2,0)),"0")</f>
        <v>0</v>
      </c>
      <c r="AQ74" s="34"/>
      <c r="AR74" s="35"/>
      <c r="AS74" s="36" t="str">
        <f>IFERROR(INDEX(Conversion!$A$2:$AH$103,MATCH(Pesée!AR74,Conversion!$A$2:$A$103,0),MATCH(AQ74,Conversion!$A$2:$AH$2,0)),"0")</f>
        <v>0</v>
      </c>
      <c r="AT74" s="34"/>
      <c r="AU74" s="35"/>
      <c r="AV74" s="36" t="str">
        <f>IFERROR(INDEX(Conversion!$A$2:$AH$103,MATCH(Pesée!AU74,Conversion!$A$2:$A$103,0),MATCH(AT74,Conversion!$A$2:$AH$2,0)),"0")</f>
        <v>0</v>
      </c>
      <c r="AW74" s="34"/>
      <c r="AX74" s="35"/>
      <c r="AY74" s="36" t="str">
        <f>IFERROR(INDEX(Conversion!$A$2:$AH$103,MATCH(Pesée!AX74,Conversion!$A$2:$A$103,0),MATCH(AW74,Conversion!$A$2:$AH$2,0)),"0")</f>
        <v>0</v>
      </c>
      <c r="AZ74" s="34"/>
      <c r="BA74" s="35"/>
      <c r="BB74" s="36" t="str">
        <f>IFERROR(INDEX(Conversion!$A$2:$AH$103,MATCH(Pesée!BA74,Conversion!$A$2:$A$103,0),MATCH(AZ74,Conversion!$A$2:$AH$2,0)),"0")</f>
        <v>0</v>
      </c>
      <c r="BC74" s="34"/>
      <c r="BD74" s="35"/>
      <c r="BE74" s="36" t="str">
        <f>IFERROR(INDEX(Conversion!$A$2:$AH$103,MATCH(Pesée!BD74,Conversion!$A$2:$A$103,0),MATCH(BC74,Conversion!$A$2:$AH$2,0)),"0")</f>
        <v>0</v>
      </c>
      <c r="BF74" s="34"/>
      <c r="BG74" s="35"/>
      <c r="BH74" s="36" t="str">
        <f>IFERROR(INDEX(Conversion!$A$2:$AH$103,MATCH(Pesée!BG74,Conversion!$A$2:$A$103,0),MATCH(BF74,Conversion!$A$2:$AH$2,0)),"0")</f>
        <v>0</v>
      </c>
      <c r="BI74" s="34"/>
      <c r="BJ74" s="35"/>
      <c r="BK74" s="36" t="str">
        <f>IFERROR(INDEX(Conversion!$A$2:$AH$103,MATCH(Pesée!BJ74,Conversion!$A$2:$A$103,0),MATCH(BI74,Conversion!$A$2:$AH$2,0)),"0")</f>
        <v>0</v>
      </c>
      <c r="BL74" s="34"/>
      <c r="BM74" s="35"/>
      <c r="BN74" s="36" t="str">
        <f>IFERROR(INDEX(Conversion!$A$2:$AH$103,MATCH(Pesée!BM74,Conversion!$A$2:$A$103,0),MATCH(BL74,Conversion!$A$2:$AH$2,0)),"0")</f>
        <v>0</v>
      </c>
      <c r="BO74" s="34"/>
      <c r="BP74" s="35"/>
      <c r="BQ74" s="36" t="str">
        <f>IFERROR(INDEX(Conversion!$A$2:$AH$103,MATCH(Pesée!BP74,Conversion!$A$2:$A$103,0),MATCH(BO74,Conversion!$A$2:$AH$2,0)),"0")</f>
        <v>0</v>
      </c>
      <c r="BR74" s="34"/>
      <c r="BS74" s="35"/>
      <c r="BT74" s="36" t="str">
        <f>IFERROR(INDEX(Conversion!$A$2:$AH$103,MATCH(Pesée!BS74,Conversion!$A$2:$A$103,0),MATCH(BR74,Conversion!$A$2:$AH$2,0)),"0")</f>
        <v>0</v>
      </c>
      <c r="BU74" s="34"/>
      <c r="BV74" s="36"/>
      <c r="BW74" s="34"/>
      <c r="BX74" s="36"/>
      <c r="BY74" s="34"/>
      <c r="BZ74" s="36"/>
      <c r="CA74" s="34"/>
      <c r="CB74" s="36"/>
      <c r="CC74" s="34"/>
      <c r="CD74" s="36"/>
      <c r="CE74" s="34"/>
      <c r="CF74" s="36"/>
      <c r="CG74" s="34"/>
      <c r="CH74" s="36"/>
      <c r="CI74" s="34"/>
      <c r="CJ74" s="36"/>
      <c r="CK74" s="34"/>
      <c r="CL74" s="36"/>
      <c r="CM74" s="34"/>
      <c r="CN74" s="36"/>
      <c r="CO74" s="34"/>
      <c r="CP74" s="36"/>
      <c r="CQ74" s="34"/>
      <c r="CR74" s="36"/>
      <c r="CS74" s="34"/>
      <c r="CT74" s="36"/>
      <c r="CU74" s="34"/>
      <c r="CV74" s="36"/>
      <c r="CW74" s="34"/>
      <c r="CX74" s="36"/>
      <c r="CY74" s="34"/>
      <c r="CZ74" s="36"/>
      <c r="DA74" s="34"/>
      <c r="DB74" s="36"/>
      <c r="DC74" s="34"/>
      <c r="DD74" s="36"/>
      <c r="DE74" s="34"/>
      <c r="DF74" s="36"/>
      <c r="DG74" s="34"/>
      <c r="DH74" s="36"/>
    </row>
    <row r="75" spans="1:112" s="37" customFormat="1" ht="16.8" x14ac:dyDescent="0.4">
      <c r="A75" s="30">
        <v>71</v>
      </c>
      <c r="B75" s="31"/>
      <c r="C75" s="32"/>
      <c r="D75" s="32"/>
      <c r="E75" s="32"/>
      <c r="F75" s="32"/>
      <c r="G75" s="33">
        <f t="shared" si="5"/>
        <v>0</v>
      </c>
      <c r="H75" s="33">
        <f t="shared" si="6"/>
        <v>0</v>
      </c>
      <c r="I75" s="33">
        <f t="shared" si="7"/>
        <v>0</v>
      </c>
      <c r="J75" s="33">
        <f t="shared" si="8"/>
        <v>0</v>
      </c>
      <c r="K75" s="33">
        <f t="shared" si="9"/>
        <v>0</v>
      </c>
      <c r="L75" s="33"/>
      <c r="M75" s="34"/>
      <c r="N75" s="35"/>
      <c r="O75" s="36" t="str">
        <f>IFERROR(INDEX(Conversion!$A$2:$AH$103,MATCH(Pesée!N75,Conversion!$A$2:$A$103,0),MATCH(M75,Conversion!$A$2:$AH$2,0)),"0")</f>
        <v>0</v>
      </c>
      <c r="P75" s="34"/>
      <c r="Q75" s="35"/>
      <c r="R75" s="36" t="str">
        <f>IFERROR(INDEX(Conversion!$A$2:$AH$103,MATCH(Pesée!Q75,Conversion!$A$2:$A$103,0),MATCH(P75,Conversion!$A$2:$AH$2,0)),"0")</f>
        <v>0</v>
      </c>
      <c r="S75" s="34"/>
      <c r="T75" s="35"/>
      <c r="U75" s="36" t="str">
        <f>IFERROR(INDEX(Conversion!$A$2:$AH$103,MATCH(Pesée!T75,Conversion!$A$2:$A$103,0),MATCH(S75,Conversion!$A$2:$AH$2,0)),"0")</f>
        <v>0</v>
      </c>
      <c r="V75" s="34"/>
      <c r="W75" s="35"/>
      <c r="X75" s="36" t="str">
        <f>IFERROR(INDEX(Conversion!$A$2:$AH$103,MATCH(Pesée!W75,Conversion!$A$2:$A$103,0),MATCH(V75,Conversion!$A$2:$AH$2,0)),"0")</f>
        <v>0</v>
      </c>
      <c r="Y75" s="34"/>
      <c r="Z75" s="35"/>
      <c r="AA75" s="36" t="str">
        <f>IFERROR(INDEX(Conversion!$A$2:$AH$103,MATCH(Pesée!Z75,Conversion!$A$2:$A$103,0),MATCH(Y75,Conversion!$A$2:$AH$2,0)),"0")</f>
        <v>0</v>
      </c>
      <c r="AB75" s="34"/>
      <c r="AC75" s="35"/>
      <c r="AD75" s="36" t="str">
        <f>IFERROR(INDEX(Conversion!$A$2:$AH$103,MATCH(Pesée!AC75,Conversion!$A$2:$A$103,0),MATCH(AB75,Conversion!$A$2:$AH$2,0)),"0")</f>
        <v>0</v>
      </c>
      <c r="AE75" s="34"/>
      <c r="AF75" s="35"/>
      <c r="AG75" s="36" t="str">
        <f>IFERROR(INDEX(Conversion!$A$2:$AH$103,MATCH(Pesée!AF75,Conversion!$A$2:$A$103,0),MATCH(AE75,Conversion!$A$2:$AH$2,0)),"0")</f>
        <v>0</v>
      </c>
      <c r="AH75" s="34"/>
      <c r="AI75" s="35"/>
      <c r="AJ75" s="36" t="str">
        <f>IFERROR(INDEX(Conversion!$A$2:$AH$103,MATCH(Pesée!AI75,Conversion!$A$2:$A$103,0),MATCH(AH75,Conversion!$A$2:$AH$2,0)),"0")</f>
        <v>0</v>
      </c>
      <c r="AK75" s="34"/>
      <c r="AL75" s="35"/>
      <c r="AM75" s="36" t="str">
        <f>IFERROR(INDEX(Conversion!$A$2:$AH$103,MATCH(Pesée!AL75,Conversion!$A$2:$A$103,0),MATCH(AK75,Conversion!$A$2:$AH$2,0)),"0")</f>
        <v>0</v>
      </c>
      <c r="AN75" s="34"/>
      <c r="AO75" s="35"/>
      <c r="AP75" s="36" t="str">
        <f>IFERROR(INDEX(Conversion!$A$2:$AH$103,MATCH(Pesée!AO75,Conversion!$A$2:$A$103,0),MATCH(AN75,Conversion!$A$2:$AH$2,0)),"0")</f>
        <v>0</v>
      </c>
      <c r="AQ75" s="34"/>
      <c r="AR75" s="35"/>
      <c r="AS75" s="36" t="str">
        <f>IFERROR(INDEX(Conversion!$A$2:$AH$103,MATCH(Pesée!AR75,Conversion!$A$2:$A$103,0),MATCH(AQ75,Conversion!$A$2:$AH$2,0)),"0")</f>
        <v>0</v>
      </c>
      <c r="AT75" s="34"/>
      <c r="AU75" s="35"/>
      <c r="AV75" s="36" t="str">
        <f>IFERROR(INDEX(Conversion!$A$2:$AH$103,MATCH(Pesée!AU75,Conversion!$A$2:$A$103,0),MATCH(AT75,Conversion!$A$2:$AH$2,0)),"0")</f>
        <v>0</v>
      </c>
      <c r="AW75" s="34"/>
      <c r="AX75" s="35"/>
      <c r="AY75" s="36" t="str">
        <f>IFERROR(INDEX(Conversion!$A$2:$AH$103,MATCH(Pesée!AX75,Conversion!$A$2:$A$103,0),MATCH(AW75,Conversion!$A$2:$AH$2,0)),"0")</f>
        <v>0</v>
      </c>
      <c r="AZ75" s="34"/>
      <c r="BA75" s="35"/>
      <c r="BB75" s="36" t="str">
        <f>IFERROR(INDEX(Conversion!$A$2:$AH$103,MATCH(Pesée!BA75,Conversion!$A$2:$A$103,0),MATCH(AZ75,Conversion!$A$2:$AH$2,0)),"0")</f>
        <v>0</v>
      </c>
      <c r="BC75" s="34"/>
      <c r="BD75" s="35"/>
      <c r="BE75" s="36" t="str">
        <f>IFERROR(INDEX(Conversion!$A$2:$AH$103,MATCH(Pesée!BD75,Conversion!$A$2:$A$103,0),MATCH(BC75,Conversion!$A$2:$AH$2,0)),"0")</f>
        <v>0</v>
      </c>
      <c r="BF75" s="34"/>
      <c r="BG75" s="35"/>
      <c r="BH75" s="36" t="str">
        <f>IFERROR(INDEX(Conversion!$A$2:$AH$103,MATCH(Pesée!BG75,Conversion!$A$2:$A$103,0),MATCH(BF75,Conversion!$A$2:$AH$2,0)),"0")</f>
        <v>0</v>
      </c>
      <c r="BI75" s="34"/>
      <c r="BJ75" s="35"/>
      <c r="BK75" s="36" t="str">
        <f>IFERROR(INDEX(Conversion!$A$2:$AH$103,MATCH(Pesée!BJ75,Conversion!$A$2:$A$103,0),MATCH(BI75,Conversion!$A$2:$AH$2,0)),"0")</f>
        <v>0</v>
      </c>
      <c r="BL75" s="34"/>
      <c r="BM75" s="35"/>
      <c r="BN75" s="36" t="str">
        <f>IFERROR(INDEX(Conversion!$A$2:$AH$103,MATCH(Pesée!BM75,Conversion!$A$2:$A$103,0),MATCH(BL75,Conversion!$A$2:$AH$2,0)),"0")</f>
        <v>0</v>
      </c>
      <c r="BO75" s="34"/>
      <c r="BP75" s="35"/>
      <c r="BQ75" s="36" t="str">
        <f>IFERROR(INDEX(Conversion!$A$2:$AH$103,MATCH(Pesée!BP75,Conversion!$A$2:$A$103,0),MATCH(BO75,Conversion!$A$2:$AH$2,0)),"0")</f>
        <v>0</v>
      </c>
      <c r="BR75" s="34"/>
      <c r="BS75" s="35"/>
      <c r="BT75" s="36" t="str">
        <f>IFERROR(INDEX(Conversion!$A$2:$AH$103,MATCH(Pesée!BS75,Conversion!$A$2:$A$103,0),MATCH(BR75,Conversion!$A$2:$AH$2,0)),"0")</f>
        <v>0</v>
      </c>
      <c r="BU75" s="34"/>
      <c r="BV75" s="36"/>
      <c r="BW75" s="34"/>
      <c r="BX75" s="36"/>
      <c r="BY75" s="34"/>
      <c r="BZ75" s="36"/>
      <c r="CA75" s="34"/>
      <c r="CB75" s="36"/>
      <c r="CC75" s="34"/>
      <c r="CD75" s="36"/>
      <c r="CE75" s="34"/>
      <c r="CF75" s="36"/>
      <c r="CG75" s="34"/>
      <c r="CH75" s="36"/>
      <c r="CI75" s="34"/>
      <c r="CJ75" s="36"/>
      <c r="CK75" s="34"/>
      <c r="CL75" s="36"/>
      <c r="CM75" s="34"/>
      <c r="CN75" s="36"/>
      <c r="CO75" s="34"/>
      <c r="CP75" s="36"/>
      <c r="CQ75" s="34"/>
      <c r="CR75" s="36"/>
      <c r="CS75" s="34"/>
      <c r="CT75" s="36"/>
      <c r="CU75" s="34"/>
      <c r="CV75" s="36"/>
      <c r="CW75" s="34"/>
      <c r="CX75" s="36"/>
      <c r="CY75" s="34"/>
      <c r="CZ75" s="36"/>
      <c r="DA75" s="34"/>
      <c r="DB75" s="36"/>
      <c r="DC75" s="34"/>
      <c r="DD75" s="36"/>
      <c r="DE75" s="34"/>
      <c r="DF75" s="36"/>
      <c r="DG75" s="34"/>
      <c r="DH75" s="36"/>
    </row>
    <row r="76" spans="1:112" s="37" customFormat="1" ht="16.8" x14ac:dyDescent="0.4">
      <c r="A76" s="30">
        <v>72</v>
      </c>
      <c r="B76" s="31"/>
      <c r="C76" s="32"/>
      <c r="D76" s="32"/>
      <c r="E76" s="32"/>
      <c r="F76" s="32"/>
      <c r="G76" s="33">
        <f t="shared" si="5"/>
        <v>0</v>
      </c>
      <c r="H76" s="33">
        <f t="shared" si="6"/>
        <v>0</v>
      </c>
      <c r="I76" s="33">
        <f t="shared" si="7"/>
        <v>0</v>
      </c>
      <c r="J76" s="33">
        <f t="shared" si="8"/>
        <v>0</v>
      </c>
      <c r="K76" s="33">
        <f t="shared" si="9"/>
        <v>0</v>
      </c>
      <c r="L76" s="33"/>
      <c r="M76" s="34"/>
      <c r="N76" s="35"/>
      <c r="O76" s="36" t="str">
        <f>IFERROR(INDEX(Conversion!$A$2:$AH$103,MATCH(Pesée!N76,Conversion!$A$2:$A$103,0),MATCH(M76,Conversion!$A$2:$AH$2,0)),"0")</f>
        <v>0</v>
      </c>
      <c r="P76" s="34"/>
      <c r="Q76" s="35"/>
      <c r="R76" s="36" t="str">
        <f>IFERROR(INDEX(Conversion!$A$2:$AH$103,MATCH(Pesée!Q76,Conversion!$A$2:$A$103,0),MATCH(P76,Conversion!$A$2:$AH$2,0)),"0")</f>
        <v>0</v>
      </c>
      <c r="S76" s="34"/>
      <c r="T76" s="35"/>
      <c r="U76" s="36" t="str">
        <f>IFERROR(INDEX(Conversion!$A$2:$AH$103,MATCH(Pesée!T76,Conversion!$A$2:$A$103,0),MATCH(S76,Conversion!$A$2:$AH$2,0)),"0")</f>
        <v>0</v>
      </c>
      <c r="V76" s="34"/>
      <c r="W76" s="35"/>
      <c r="X76" s="36" t="str">
        <f>IFERROR(INDEX(Conversion!$A$2:$AH$103,MATCH(Pesée!W76,Conversion!$A$2:$A$103,0),MATCH(V76,Conversion!$A$2:$AH$2,0)),"0")</f>
        <v>0</v>
      </c>
      <c r="Y76" s="34"/>
      <c r="Z76" s="35"/>
      <c r="AA76" s="36" t="str">
        <f>IFERROR(INDEX(Conversion!$A$2:$AH$103,MATCH(Pesée!Z76,Conversion!$A$2:$A$103,0),MATCH(Y76,Conversion!$A$2:$AH$2,0)),"0")</f>
        <v>0</v>
      </c>
      <c r="AB76" s="34"/>
      <c r="AC76" s="35"/>
      <c r="AD76" s="36" t="str">
        <f>IFERROR(INDEX(Conversion!$A$2:$AH$103,MATCH(Pesée!AC76,Conversion!$A$2:$A$103,0),MATCH(AB76,Conversion!$A$2:$AH$2,0)),"0")</f>
        <v>0</v>
      </c>
      <c r="AE76" s="34"/>
      <c r="AF76" s="35"/>
      <c r="AG76" s="36" t="str">
        <f>IFERROR(INDEX(Conversion!$A$2:$AH$103,MATCH(Pesée!AF76,Conversion!$A$2:$A$103,0),MATCH(AE76,Conversion!$A$2:$AH$2,0)),"0")</f>
        <v>0</v>
      </c>
      <c r="AH76" s="34"/>
      <c r="AI76" s="35"/>
      <c r="AJ76" s="36" t="str">
        <f>IFERROR(INDEX(Conversion!$A$2:$AH$103,MATCH(Pesée!AI76,Conversion!$A$2:$A$103,0),MATCH(AH76,Conversion!$A$2:$AH$2,0)),"0")</f>
        <v>0</v>
      </c>
      <c r="AK76" s="34"/>
      <c r="AL76" s="35"/>
      <c r="AM76" s="36" t="str">
        <f>IFERROR(INDEX(Conversion!$A$2:$AH$103,MATCH(Pesée!AL76,Conversion!$A$2:$A$103,0),MATCH(AK76,Conversion!$A$2:$AH$2,0)),"0")</f>
        <v>0</v>
      </c>
      <c r="AN76" s="34"/>
      <c r="AO76" s="35"/>
      <c r="AP76" s="36" t="str">
        <f>IFERROR(INDEX(Conversion!$A$2:$AH$103,MATCH(Pesée!AO76,Conversion!$A$2:$A$103,0),MATCH(AN76,Conversion!$A$2:$AH$2,0)),"0")</f>
        <v>0</v>
      </c>
      <c r="AQ76" s="34"/>
      <c r="AR76" s="35"/>
      <c r="AS76" s="36" t="str">
        <f>IFERROR(INDEX(Conversion!$A$2:$AH$103,MATCH(Pesée!AR76,Conversion!$A$2:$A$103,0),MATCH(AQ76,Conversion!$A$2:$AH$2,0)),"0")</f>
        <v>0</v>
      </c>
      <c r="AT76" s="34"/>
      <c r="AU76" s="35"/>
      <c r="AV76" s="36" t="str">
        <f>IFERROR(INDEX(Conversion!$A$2:$AH$103,MATCH(Pesée!AU76,Conversion!$A$2:$A$103,0),MATCH(AT76,Conversion!$A$2:$AH$2,0)),"0")</f>
        <v>0</v>
      </c>
      <c r="AW76" s="34"/>
      <c r="AX76" s="35"/>
      <c r="AY76" s="36" t="str">
        <f>IFERROR(INDEX(Conversion!$A$2:$AH$103,MATCH(Pesée!AX76,Conversion!$A$2:$A$103,0),MATCH(AW76,Conversion!$A$2:$AH$2,0)),"0")</f>
        <v>0</v>
      </c>
      <c r="AZ76" s="34"/>
      <c r="BA76" s="35"/>
      <c r="BB76" s="36" t="str">
        <f>IFERROR(INDEX(Conversion!$A$2:$AH$103,MATCH(Pesée!BA76,Conversion!$A$2:$A$103,0),MATCH(AZ76,Conversion!$A$2:$AH$2,0)),"0")</f>
        <v>0</v>
      </c>
      <c r="BC76" s="34"/>
      <c r="BD76" s="35"/>
      <c r="BE76" s="36" t="str">
        <f>IFERROR(INDEX(Conversion!$A$2:$AH$103,MATCH(Pesée!BD76,Conversion!$A$2:$A$103,0),MATCH(BC76,Conversion!$A$2:$AH$2,0)),"0")</f>
        <v>0</v>
      </c>
      <c r="BF76" s="34"/>
      <c r="BG76" s="35"/>
      <c r="BH76" s="36" t="str">
        <f>IFERROR(INDEX(Conversion!$A$2:$AH$103,MATCH(Pesée!BG76,Conversion!$A$2:$A$103,0),MATCH(BF76,Conversion!$A$2:$AH$2,0)),"0")</f>
        <v>0</v>
      </c>
      <c r="BI76" s="34"/>
      <c r="BJ76" s="35"/>
      <c r="BK76" s="36" t="str">
        <f>IFERROR(INDEX(Conversion!$A$2:$AH$103,MATCH(Pesée!BJ76,Conversion!$A$2:$A$103,0),MATCH(BI76,Conversion!$A$2:$AH$2,0)),"0")</f>
        <v>0</v>
      </c>
      <c r="BL76" s="34"/>
      <c r="BM76" s="35"/>
      <c r="BN76" s="36" t="str">
        <f>IFERROR(INDEX(Conversion!$A$2:$AH$103,MATCH(Pesée!BM76,Conversion!$A$2:$A$103,0),MATCH(BL76,Conversion!$A$2:$AH$2,0)),"0")</f>
        <v>0</v>
      </c>
      <c r="BO76" s="34"/>
      <c r="BP76" s="35"/>
      <c r="BQ76" s="36" t="str">
        <f>IFERROR(INDEX(Conversion!$A$2:$AH$103,MATCH(Pesée!BP76,Conversion!$A$2:$A$103,0),MATCH(BO76,Conversion!$A$2:$AH$2,0)),"0")</f>
        <v>0</v>
      </c>
      <c r="BR76" s="34"/>
      <c r="BS76" s="35"/>
      <c r="BT76" s="36" t="str">
        <f>IFERROR(INDEX(Conversion!$A$2:$AH$103,MATCH(Pesée!BS76,Conversion!$A$2:$A$103,0),MATCH(BR76,Conversion!$A$2:$AH$2,0)),"0")</f>
        <v>0</v>
      </c>
      <c r="BU76" s="34"/>
      <c r="BV76" s="36"/>
      <c r="BW76" s="34"/>
      <c r="BX76" s="36"/>
      <c r="BY76" s="34"/>
      <c r="BZ76" s="36"/>
      <c r="CA76" s="34"/>
      <c r="CB76" s="36"/>
      <c r="CC76" s="34"/>
      <c r="CD76" s="36"/>
      <c r="CE76" s="34"/>
      <c r="CF76" s="36"/>
      <c r="CG76" s="34"/>
      <c r="CH76" s="36"/>
      <c r="CI76" s="34"/>
      <c r="CJ76" s="36"/>
      <c r="CK76" s="34"/>
      <c r="CL76" s="36"/>
      <c r="CM76" s="34"/>
      <c r="CN76" s="36"/>
      <c r="CO76" s="34"/>
      <c r="CP76" s="36"/>
      <c r="CQ76" s="34"/>
      <c r="CR76" s="36"/>
      <c r="CS76" s="34"/>
      <c r="CT76" s="36"/>
      <c r="CU76" s="34"/>
      <c r="CV76" s="36"/>
      <c r="CW76" s="34"/>
      <c r="CX76" s="36"/>
      <c r="CY76" s="34"/>
      <c r="CZ76" s="36"/>
      <c r="DA76" s="34"/>
      <c r="DB76" s="36"/>
      <c r="DC76" s="34"/>
      <c r="DD76" s="36"/>
      <c r="DE76" s="34"/>
      <c r="DF76" s="36"/>
      <c r="DG76" s="34"/>
      <c r="DH76" s="36"/>
    </row>
    <row r="77" spans="1:112" s="37" customFormat="1" ht="16.8" x14ac:dyDescent="0.4">
      <c r="A77" s="30">
        <v>73</v>
      </c>
      <c r="B77" s="31"/>
      <c r="C77" s="32"/>
      <c r="D77" s="32"/>
      <c r="E77" s="32"/>
      <c r="F77" s="32"/>
      <c r="G77" s="33">
        <f t="shared" si="5"/>
        <v>0</v>
      </c>
      <c r="H77" s="33">
        <f t="shared" si="6"/>
        <v>0</v>
      </c>
      <c r="I77" s="33">
        <f t="shared" si="7"/>
        <v>0</v>
      </c>
      <c r="J77" s="33">
        <f t="shared" si="8"/>
        <v>0</v>
      </c>
      <c r="K77" s="33">
        <f t="shared" si="9"/>
        <v>0</v>
      </c>
      <c r="L77" s="33"/>
      <c r="M77" s="34"/>
      <c r="N77" s="35"/>
      <c r="O77" s="36" t="str">
        <f>IFERROR(INDEX(Conversion!$A$2:$AH$103,MATCH(Pesée!N77,Conversion!$A$2:$A$103,0),MATCH(M77,Conversion!$A$2:$AH$2,0)),"0")</f>
        <v>0</v>
      </c>
      <c r="P77" s="34"/>
      <c r="Q77" s="35"/>
      <c r="R77" s="36" t="str">
        <f>IFERROR(INDEX(Conversion!$A$2:$AH$103,MATCH(Pesée!Q77,Conversion!$A$2:$A$103,0),MATCH(P77,Conversion!$A$2:$AH$2,0)),"0")</f>
        <v>0</v>
      </c>
      <c r="S77" s="34"/>
      <c r="T77" s="35"/>
      <c r="U77" s="36" t="str">
        <f>IFERROR(INDEX(Conversion!$A$2:$AH$103,MATCH(Pesée!T77,Conversion!$A$2:$A$103,0),MATCH(S77,Conversion!$A$2:$AH$2,0)),"0")</f>
        <v>0</v>
      </c>
      <c r="V77" s="34"/>
      <c r="W77" s="35"/>
      <c r="X77" s="36" t="str">
        <f>IFERROR(INDEX(Conversion!$A$2:$AH$103,MATCH(Pesée!W77,Conversion!$A$2:$A$103,0),MATCH(V77,Conversion!$A$2:$AH$2,0)),"0")</f>
        <v>0</v>
      </c>
      <c r="Y77" s="34"/>
      <c r="Z77" s="35"/>
      <c r="AA77" s="36" t="str">
        <f>IFERROR(INDEX(Conversion!$A$2:$AH$103,MATCH(Pesée!Z77,Conversion!$A$2:$A$103,0),MATCH(Y77,Conversion!$A$2:$AH$2,0)),"0")</f>
        <v>0</v>
      </c>
      <c r="AB77" s="34"/>
      <c r="AC77" s="35"/>
      <c r="AD77" s="36" t="str">
        <f>IFERROR(INDEX(Conversion!$A$2:$AH$103,MATCH(Pesée!AC77,Conversion!$A$2:$A$103,0),MATCH(AB77,Conversion!$A$2:$AH$2,0)),"0")</f>
        <v>0</v>
      </c>
      <c r="AE77" s="34"/>
      <c r="AF77" s="35"/>
      <c r="AG77" s="36" t="str">
        <f>IFERROR(INDEX(Conversion!$A$2:$AH$103,MATCH(Pesée!AF77,Conversion!$A$2:$A$103,0),MATCH(AE77,Conversion!$A$2:$AH$2,0)),"0")</f>
        <v>0</v>
      </c>
      <c r="AH77" s="34"/>
      <c r="AI77" s="35"/>
      <c r="AJ77" s="36" t="str">
        <f>IFERROR(INDEX(Conversion!$A$2:$AH$103,MATCH(Pesée!AI77,Conversion!$A$2:$A$103,0),MATCH(AH77,Conversion!$A$2:$AH$2,0)),"0")</f>
        <v>0</v>
      </c>
      <c r="AK77" s="34"/>
      <c r="AL77" s="35"/>
      <c r="AM77" s="36" t="str">
        <f>IFERROR(INDEX(Conversion!$A$2:$AH$103,MATCH(Pesée!AL77,Conversion!$A$2:$A$103,0),MATCH(AK77,Conversion!$A$2:$AH$2,0)),"0")</f>
        <v>0</v>
      </c>
      <c r="AN77" s="34"/>
      <c r="AO77" s="35"/>
      <c r="AP77" s="36" t="str">
        <f>IFERROR(INDEX(Conversion!$A$2:$AH$103,MATCH(Pesée!AO77,Conversion!$A$2:$A$103,0),MATCH(AN77,Conversion!$A$2:$AH$2,0)),"0")</f>
        <v>0</v>
      </c>
      <c r="AQ77" s="34"/>
      <c r="AR77" s="35"/>
      <c r="AS77" s="36" t="str">
        <f>IFERROR(INDEX(Conversion!$A$2:$AH$103,MATCH(Pesée!AR77,Conversion!$A$2:$A$103,0),MATCH(AQ77,Conversion!$A$2:$AH$2,0)),"0")</f>
        <v>0</v>
      </c>
      <c r="AT77" s="34"/>
      <c r="AU77" s="35"/>
      <c r="AV77" s="36" t="str">
        <f>IFERROR(INDEX(Conversion!$A$2:$AH$103,MATCH(Pesée!AU77,Conversion!$A$2:$A$103,0),MATCH(AT77,Conversion!$A$2:$AH$2,0)),"0")</f>
        <v>0</v>
      </c>
      <c r="AW77" s="34"/>
      <c r="AX77" s="35"/>
      <c r="AY77" s="36" t="str">
        <f>IFERROR(INDEX(Conversion!$A$2:$AH$103,MATCH(Pesée!AX77,Conversion!$A$2:$A$103,0),MATCH(AW77,Conversion!$A$2:$AH$2,0)),"0")</f>
        <v>0</v>
      </c>
      <c r="AZ77" s="34"/>
      <c r="BA77" s="35"/>
      <c r="BB77" s="36" t="str">
        <f>IFERROR(INDEX(Conversion!$A$2:$AH$103,MATCH(Pesée!BA77,Conversion!$A$2:$A$103,0),MATCH(AZ77,Conversion!$A$2:$AH$2,0)),"0")</f>
        <v>0</v>
      </c>
      <c r="BC77" s="34"/>
      <c r="BD77" s="35"/>
      <c r="BE77" s="36" t="str">
        <f>IFERROR(INDEX(Conversion!$A$2:$AH$103,MATCH(Pesée!BD77,Conversion!$A$2:$A$103,0),MATCH(BC77,Conversion!$A$2:$AH$2,0)),"0")</f>
        <v>0</v>
      </c>
      <c r="BF77" s="34"/>
      <c r="BG77" s="35"/>
      <c r="BH77" s="36" t="str">
        <f>IFERROR(INDEX(Conversion!$A$2:$AH$103,MATCH(Pesée!BG77,Conversion!$A$2:$A$103,0),MATCH(BF77,Conversion!$A$2:$AH$2,0)),"0")</f>
        <v>0</v>
      </c>
      <c r="BI77" s="34"/>
      <c r="BJ77" s="35"/>
      <c r="BK77" s="36" t="str">
        <f>IFERROR(INDEX(Conversion!$A$2:$AH$103,MATCH(Pesée!BJ77,Conversion!$A$2:$A$103,0),MATCH(BI77,Conversion!$A$2:$AH$2,0)),"0")</f>
        <v>0</v>
      </c>
      <c r="BL77" s="34"/>
      <c r="BM77" s="35"/>
      <c r="BN77" s="36" t="str">
        <f>IFERROR(INDEX(Conversion!$A$2:$AH$103,MATCH(Pesée!BM77,Conversion!$A$2:$A$103,0),MATCH(BL77,Conversion!$A$2:$AH$2,0)),"0")</f>
        <v>0</v>
      </c>
      <c r="BO77" s="34"/>
      <c r="BP77" s="35"/>
      <c r="BQ77" s="36" t="str">
        <f>IFERROR(INDEX(Conversion!$A$2:$AH$103,MATCH(Pesée!BP77,Conversion!$A$2:$A$103,0),MATCH(BO77,Conversion!$A$2:$AH$2,0)),"0")</f>
        <v>0</v>
      </c>
      <c r="BR77" s="34"/>
      <c r="BS77" s="35"/>
      <c r="BT77" s="36" t="str">
        <f>IFERROR(INDEX(Conversion!$A$2:$AH$103,MATCH(Pesée!BS77,Conversion!$A$2:$A$103,0),MATCH(BR77,Conversion!$A$2:$AH$2,0)),"0")</f>
        <v>0</v>
      </c>
      <c r="BU77" s="34"/>
      <c r="BV77" s="36"/>
      <c r="BW77" s="34"/>
      <c r="BX77" s="36"/>
      <c r="BY77" s="34"/>
      <c r="BZ77" s="36"/>
      <c r="CA77" s="34"/>
      <c r="CB77" s="36"/>
      <c r="CC77" s="34"/>
      <c r="CD77" s="36"/>
      <c r="CE77" s="34"/>
      <c r="CF77" s="36"/>
      <c r="CG77" s="34"/>
      <c r="CH77" s="36"/>
      <c r="CI77" s="34"/>
      <c r="CJ77" s="36"/>
      <c r="CK77" s="34"/>
      <c r="CL77" s="36"/>
      <c r="CM77" s="34"/>
      <c r="CN77" s="36"/>
      <c r="CO77" s="34"/>
      <c r="CP77" s="36"/>
      <c r="CQ77" s="34"/>
      <c r="CR77" s="36"/>
      <c r="CS77" s="34"/>
      <c r="CT77" s="36"/>
      <c r="CU77" s="34"/>
      <c r="CV77" s="36"/>
      <c r="CW77" s="34"/>
      <c r="CX77" s="36"/>
      <c r="CY77" s="34"/>
      <c r="CZ77" s="36"/>
      <c r="DA77" s="34"/>
      <c r="DB77" s="36"/>
      <c r="DC77" s="34"/>
      <c r="DD77" s="36"/>
      <c r="DE77" s="34"/>
      <c r="DF77" s="36"/>
      <c r="DG77" s="34"/>
      <c r="DH77" s="36"/>
    </row>
    <row r="78" spans="1:112" s="37" customFormat="1" ht="16.8" x14ac:dyDescent="0.4">
      <c r="A78" s="30">
        <v>74</v>
      </c>
      <c r="B78" s="31"/>
      <c r="C78" s="32"/>
      <c r="D78" s="32"/>
      <c r="E78" s="32"/>
      <c r="F78" s="32"/>
      <c r="G78" s="33">
        <f t="shared" si="5"/>
        <v>0</v>
      </c>
      <c r="H78" s="33">
        <f t="shared" si="6"/>
        <v>0</v>
      </c>
      <c r="I78" s="33">
        <f t="shared" si="7"/>
        <v>0</v>
      </c>
      <c r="J78" s="33">
        <f t="shared" si="8"/>
        <v>0</v>
      </c>
      <c r="K78" s="33">
        <f t="shared" si="9"/>
        <v>0</v>
      </c>
      <c r="L78" s="33"/>
      <c r="M78" s="34"/>
      <c r="N78" s="35"/>
      <c r="O78" s="36" t="str">
        <f>IFERROR(INDEX(Conversion!$A$2:$AH$103,MATCH(Pesée!N78,Conversion!$A$2:$A$103,0),MATCH(M78,Conversion!$A$2:$AH$2,0)),"0")</f>
        <v>0</v>
      </c>
      <c r="P78" s="34"/>
      <c r="Q78" s="35"/>
      <c r="R78" s="36" t="str">
        <f>IFERROR(INDEX(Conversion!$A$2:$AH$103,MATCH(Pesée!Q78,Conversion!$A$2:$A$103,0),MATCH(P78,Conversion!$A$2:$AH$2,0)),"0")</f>
        <v>0</v>
      </c>
      <c r="S78" s="34"/>
      <c r="T78" s="35"/>
      <c r="U78" s="36" t="str">
        <f>IFERROR(INDEX(Conversion!$A$2:$AH$103,MATCH(Pesée!T78,Conversion!$A$2:$A$103,0),MATCH(S78,Conversion!$A$2:$AH$2,0)),"0")</f>
        <v>0</v>
      </c>
      <c r="V78" s="34"/>
      <c r="W78" s="35"/>
      <c r="X78" s="36" t="str">
        <f>IFERROR(INDEX(Conversion!$A$2:$AH$103,MATCH(Pesée!W78,Conversion!$A$2:$A$103,0),MATCH(V78,Conversion!$A$2:$AH$2,0)),"0")</f>
        <v>0</v>
      </c>
      <c r="Y78" s="34"/>
      <c r="Z78" s="35"/>
      <c r="AA78" s="36" t="str">
        <f>IFERROR(INDEX(Conversion!$A$2:$AH$103,MATCH(Pesée!Z78,Conversion!$A$2:$A$103,0),MATCH(Y78,Conversion!$A$2:$AH$2,0)),"0")</f>
        <v>0</v>
      </c>
      <c r="AB78" s="34"/>
      <c r="AC78" s="35"/>
      <c r="AD78" s="36" t="str">
        <f>IFERROR(INDEX(Conversion!$A$2:$AH$103,MATCH(Pesée!AC78,Conversion!$A$2:$A$103,0),MATCH(AB78,Conversion!$A$2:$AH$2,0)),"0")</f>
        <v>0</v>
      </c>
      <c r="AE78" s="34"/>
      <c r="AF78" s="35"/>
      <c r="AG78" s="36" t="str">
        <f>IFERROR(INDEX(Conversion!$A$2:$AH$103,MATCH(Pesée!AF78,Conversion!$A$2:$A$103,0),MATCH(AE78,Conversion!$A$2:$AH$2,0)),"0")</f>
        <v>0</v>
      </c>
      <c r="AH78" s="34"/>
      <c r="AI78" s="35"/>
      <c r="AJ78" s="36" t="str">
        <f>IFERROR(INDEX(Conversion!$A$2:$AH$103,MATCH(Pesée!AI78,Conversion!$A$2:$A$103,0),MATCH(AH78,Conversion!$A$2:$AH$2,0)),"0")</f>
        <v>0</v>
      </c>
      <c r="AK78" s="34"/>
      <c r="AL78" s="35"/>
      <c r="AM78" s="36" t="str">
        <f>IFERROR(INDEX(Conversion!$A$2:$AH$103,MATCH(Pesée!AL78,Conversion!$A$2:$A$103,0),MATCH(AK78,Conversion!$A$2:$AH$2,0)),"0")</f>
        <v>0</v>
      </c>
      <c r="AN78" s="34"/>
      <c r="AO78" s="35"/>
      <c r="AP78" s="36" t="str">
        <f>IFERROR(INDEX(Conversion!$A$2:$AH$103,MATCH(Pesée!AO78,Conversion!$A$2:$A$103,0),MATCH(AN78,Conversion!$A$2:$AH$2,0)),"0")</f>
        <v>0</v>
      </c>
      <c r="AQ78" s="34"/>
      <c r="AR78" s="35"/>
      <c r="AS78" s="36" t="str">
        <f>IFERROR(INDEX(Conversion!$A$2:$AH$103,MATCH(Pesée!AR78,Conversion!$A$2:$A$103,0),MATCH(AQ78,Conversion!$A$2:$AH$2,0)),"0")</f>
        <v>0</v>
      </c>
      <c r="AT78" s="34"/>
      <c r="AU78" s="35"/>
      <c r="AV78" s="36" t="str">
        <f>IFERROR(INDEX(Conversion!$A$2:$AH$103,MATCH(Pesée!AU78,Conversion!$A$2:$A$103,0),MATCH(AT78,Conversion!$A$2:$AH$2,0)),"0")</f>
        <v>0</v>
      </c>
      <c r="AW78" s="34"/>
      <c r="AX78" s="35"/>
      <c r="AY78" s="36" t="str">
        <f>IFERROR(INDEX(Conversion!$A$2:$AH$103,MATCH(Pesée!AX78,Conversion!$A$2:$A$103,0),MATCH(AW78,Conversion!$A$2:$AH$2,0)),"0")</f>
        <v>0</v>
      </c>
      <c r="AZ78" s="34"/>
      <c r="BA78" s="35"/>
      <c r="BB78" s="36" t="str">
        <f>IFERROR(INDEX(Conversion!$A$2:$AH$103,MATCH(Pesée!BA78,Conversion!$A$2:$A$103,0),MATCH(AZ78,Conversion!$A$2:$AH$2,0)),"0")</f>
        <v>0</v>
      </c>
      <c r="BC78" s="34"/>
      <c r="BD78" s="35"/>
      <c r="BE78" s="36" t="str">
        <f>IFERROR(INDEX(Conversion!$A$2:$AH$103,MATCH(Pesée!BD78,Conversion!$A$2:$A$103,0),MATCH(BC78,Conversion!$A$2:$AH$2,0)),"0")</f>
        <v>0</v>
      </c>
      <c r="BF78" s="34"/>
      <c r="BG78" s="35"/>
      <c r="BH78" s="36" t="str">
        <f>IFERROR(INDEX(Conversion!$A$2:$AH$103,MATCH(Pesée!BG78,Conversion!$A$2:$A$103,0),MATCH(BF78,Conversion!$A$2:$AH$2,0)),"0")</f>
        <v>0</v>
      </c>
      <c r="BI78" s="34"/>
      <c r="BJ78" s="35"/>
      <c r="BK78" s="36" t="str">
        <f>IFERROR(INDEX(Conversion!$A$2:$AH$103,MATCH(Pesée!BJ78,Conversion!$A$2:$A$103,0),MATCH(BI78,Conversion!$A$2:$AH$2,0)),"0")</f>
        <v>0</v>
      </c>
      <c r="BL78" s="34"/>
      <c r="BM78" s="35"/>
      <c r="BN78" s="36" t="str">
        <f>IFERROR(INDEX(Conversion!$A$2:$AH$103,MATCH(Pesée!BM78,Conversion!$A$2:$A$103,0),MATCH(BL78,Conversion!$A$2:$AH$2,0)),"0")</f>
        <v>0</v>
      </c>
      <c r="BO78" s="34"/>
      <c r="BP78" s="35"/>
      <c r="BQ78" s="36" t="str">
        <f>IFERROR(INDEX(Conversion!$A$2:$AH$103,MATCH(Pesée!BP78,Conversion!$A$2:$A$103,0),MATCH(BO78,Conversion!$A$2:$AH$2,0)),"0")</f>
        <v>0</v>
      </c>
      <c r="BR78" s="34"/>
      <c r="BS78" s="35"/>
      <c r="BT78" s="36" t="str">
        <f>IFERROR(INDEX(Conversion!$A$2:$AH$103,MATCH(Pesée!BS78,Conversion!$A$2:$A$103,0),MATCH(BR78,Conversion!$A$2:$AH$2,0)),"0")</f>
        <v>0</v>
      </c>
      <c r="BU78" s="34"/>
      <c r="BV78" s="36"/>
      <c r="BW78" s="34"/>
      <c r="BX78" s="36"/>
      <c r="BY78" s="34"/>
      <c r="BZ78" s="36"/>
      <c r="CA78" s="34"/>
      <c r="CB78" s="36"/>
      <c r="CC78" s="34"/>
      <c r="CD78" s="36"/>
      <c r="CE78" s="34"/>
      <c r="CF78" s="36"/>
      <c r="CG78" s="34"/>
      <c r="CH78" s="36"/>
      <c r="CI78" s="34"/>
      <c r="CJ78" s="36"/>
      <c r="CK78" s="34"/>
      <c r="CL78" s="36"/>
      <c r="CM78" s="34"/>
      <c r="CN78" s="36"/>
      <c r="CO78" s="34"/>
      <c r="CP78" s="36"/>
      <c r="CQ78" s="34"/>
      <c r="CR78" s="36"/>
      <c r="CS78" s="34"/>
      <c r="CT78" s="36"/>
      <c r="CU78" s="34"/>
      <c r="CV78" s="36"/>
      <c r="CW78" s="34"/>
      <c r="CX78" s="36"/>
      <c r="CY78" s="34"/>
      <c r="CZ78" s="36"/>
      <c r="DA78" s="34"/>
      <c r="DB78" s="36"/>
      <c r="DC78" s="34"/>
      <c r="DD78" s="36"/>
      <c r="DE78" s="34"/>
      <c r="DF78" s="36"/>
      <c r="DG78" s="34"/>
      <c r="DH78" s="36"/>
    </row>
    <row r="79" spans="1:112" s="37" customFormat="1" ht="16.8" x14ac:dyDescent="0.4">
      <c r="A79" s="30">
        <v>75</v>
      </c>
      <c r="B79" s="31"/>
      <c r="C79" s="32"/>
      <c r="D79" s="32"/>
      <c r="E79" s="32"/>
      <c r="F79" s="32"/>
      <c r="G79" s="33">
        <f t="shared" si="5"/>
        <v>0</v>
      </c>
      <c r="H79" s="33">
        <f t="shared" si="6"/>
        <v>0</v>
      </c>
      <c r="I79" s="33">
        <f t="shared" si="7"/>
        <v>0</v>
      </c>
      <c r="J79" s="33">
        <f t="shared" si="8"/>
        <v>0</v>
      </c>
      <c r="K79" s="33">
        <f t="shared" si="9"/>
        <v>0</v>
      </c>
      <c r="L79" s="33"/>
      <c r="M79" s="34"/>
      <c r="N79" s="35"/>
      <c r="O79" s="36" t="str">
        <f>IFERROR(INDEX(Conversion!$A$2:$AH$103,MATCH(Pesée!N79,Conversion!$A$2:$A$103,0),MATCH(M79,Conversion!$A$2:$AH$2,0)),"0")</f>
        <v>0</v>
      </c>
      <c r="P79" s="34"/>
      <c r="Q79" s="35"/>
      <c r="R79" s="36" t="str">
        <f>IFERROR(INDEX(Conversion!$A$2:$AH$103,MATCH(Pesée!Q79,Conversion!$A$2:$A$103,0),MATCH(P79,Conversion!$A$2:$AH$2,0)),"0")</f>
        <v>0</v>
      </c>
      <c r="S79" s="34"/>
      <c r="T79" s="35"/>
      <c r="U79" s="36" t="str">
        <f>IFERROR(INDEX(Conversion!$A$2:$AH$103,MATCH(Pesée!T79,Conversion!$A$2:$A$103,0),MATCH(S79,Conversion!$A$2:$AH$2,0)),"0")</f>
        <v>0</v>
      </c>
      <c r="V79" s="34"/>
      <c r="W79" s="35"/>
      <c r="X79" s="36" t="str">
        <f>IFERROR(INDEX(Conversion!$A$2:$AH$103,MATCH(Pesée!W79,Conversion!$A$2:$A$103,0),MATCH(V79,Conversion!$A$2:$AH$2,0)),"0")</f>
        <v>0</v>
      </c>
      <c r="Y79" s="34"/>
      <c r="Z79" s="35"/>
      <c r="AA79" s="36" t="str">
        <f>IFERROR(INDEX(Conversion!$A$2:$AH$103,MATCH(Pesée!Z79,Conversion!$A$2:$A$103,0),MATCH(Y79,Conversion!$A$2:$AH$2,0)),"0")</f>
        <v>0</v>
      </c>
      <c r="AB79" s="34"/>
      <c r="AC79" s="35"/>
      <c r="AD79" s="36" t="str">
        <f>IFERROR(INDEX(Conversion!$A$2:$AH$103,MATCH(Pesée!AC79,Conversion!$A$2:$A$103,0),MATCH(AB79,Conversion!$A$2:$AH$2,0)),"0")</f>
        <v>0</v>
      </c>
      <c r="AE79" s="34"/>
      <c r="AF79" s="35"/>
      <c r="AG79" s="36" t="str">
        <f>IFERROR(INDEX(Conversion!$A$2:$AH$103,MATCH(Pesée!AF79,Conversion!$A$2:$A$103,0),MATCH(AE79,Conversion!$A$2:$AH$2,0)),"0")</f>
        <v>0</v>
      </c>
      <c r="AH79" s="34"/>
      <c r="AI79" s="35"/>
      <c r="AJ79" s="36" t="str">
        <f>IFERROR(INDEX(Conversion!$A$2:$AH$103,MATCH(Pesée!AI79,Conversion!$A$2:$A$103,0),MATCH(AH79,Conversion!$A$2:$AH$2,0)),"0")</f>
        <v>0</v>
      </c>
      <c r="AK79" s="34"/>
      <c r="AL79" s="35"/>
      <c r="AM79" s="36" t="str">
        <f>IFERROR(INDEX(Conversion!$A$2:$AH$103,MATCH(Pesée!AL79,Conversion!$A$2:$A$103,0),MATCH(AK79,Conversion!$A$2:$AH$2,0)),"0")</f>
        <v>0</v>
      </c>
      <c r="AN79" s="34"/>
      <c r="AO79" s="35"/>
      <c r="AP79" s="36" t="str">
        <f>IFERROR(INDEX(Conversion!$A$2:$AH$103,MATCH(Pesée!AO79,Conversion!$A$2:$A$103,0),MATCH(AN79,Conversion!$A$2:$AH$2,0)),"0")</f>
        <v>0</v>
      </c>
      <c r="AQ79" s="34"/>
      <c r="AR79" s="35"/>
      <c r="AS79" s="36" t="str">
        <f>IFERROR(INDEX(Conversion!$A$2:$AH$103,MATCH(Pesée!AR79,Conversion!$A$2:$A$103,0),MATCH(AQ79,Conversion!$A$2:$AH$2,0)),"0")</f>
        <v>0</v>
      </c>
      <c r="AT79" s="34"/>
      <c r="AU79" s="35"/>
      <c r="AV79" s="36" t="str">
        <f>IFERROR(INDEX(Conversion!$A$2:$AH$103,MATCH(Pesée!AU79,Conversion!$A$2:$A$103,0),MATCH(AT79,Conversion!$A$2:$AH$2,0)),"0")</f>
        <v>0</v>
      </c>
      <c r="AW79" s="34"/>
      <c r="AX79" s="35"/>
      <c r="AY79" s="36" t="str">
        <f>IFERROR(INDEX(Conversion!$A$2:$AH$103,MATCH(Pesée!AX79,Conversion!$A$2:$A$103,0),MATCH(AW79,Conversion!$A$2:$AH$2,0)),"0")</f>
        <v>0</v>
      </c>
      <c r="AZ79" s="34"/>
      <c r="BA79" s="35"/>
      <c r="BB79" s="36" t="str">
        <f>IFERROR(INDEX(Conversion!$A$2:$AH$103,MATCH(Pesée!BA79,Conversion!$A$2:$A$103,0),MATCH(AZ79,Conversion!$A$2:$AH$2,0)),"0")</f>
        <v>0</v>
      </c>
      <c r="BC79" s="34"/>
      <c r="BD79" s="35"/>
      <c r="BE79" s="36" t="str">
        <f>IFERROR(INDEX(Conversion!$A$2:$AH$103,MATCH(Pesée!BD79,Conversion!$A$2:$A$103,0),MATCH(BC79,Conversion!$A$2:$AH$2,0)),"0")</f>
        <v>0</v>
      </c>
      <c r="BF79" s="34"/>
      <c r="BG79" s="35"/>
      <c r="BH79" s="36" t="str">
        <f>IFERROR(INDEX(Conversion!$A$2:$AH$103,MATCH(Pesée!BG79,Conversion!$A$2:$A$103,0),MATCH(BF79,Conversion!$A$2:$AH$2,0)),"0")</f>
        <v>0</v>
      </c>
      <c r="BI79" s="34"/>
      <c r="BJ79" s="35"/>
      <c r="BK79" s="36" t="str">
        <f>IFERROR(INDEX(Conversion!$A$2:$AH$103,MATCH(Pesée!BJ79,Conversion!$A$2:$A$103,0),MATCH(BI79,Conversion!$A$2:$AH$2,0)),"0")</f>
        <v>0</v>
      </c>
      <c r="BL79" s="34"/>
      <c r="BM79" s="35"/>
      <c r="BN79" s="36" t="str">
        <f>IFERROR(INDEX(Conversion!$A$2:$AH$103,MATCH(Pesée!BM79,Conversion!$A$2:$A$103,0),MATCH(BL79,Conversion!$A$2:$AH$2,0)),"0")</f>
        <v>0</v>
      </c>
      <c r="BO79" s="34"/>
      <c r="BP79" s="35"/>
      <c r="BQ79" s="36" t="str">
        <f>IFERROR(INDEX(Conversion!$A$2:$AH$103,MATCH(Pesée!BP79,Conversion!$A$2:$A$103,0),MATCH(BO79,Conversion!$A$2:$AH$2,0)),"0")</f>
        <v>0</v>
      </c>
      <c r="BR79" s="34"/>
      <c r="BS79" s="35"/>
      <c r="BT79" s="36" t="str">
        <f>IFERROR(INDEX(Conversion!$A$2:$AH$103,MATCH(Pesée!BS79,Conversion!$A$2:$A$103,0),MATCH(BR79,Conversion!$A$2:$AH$2,0)),"0")</f>
        <v>0</v>
      </c>
      <c r="BU79" s="34"/>
      <c r="BV79" s="36"/>
      <c r="BW79" s="34"/>
      <c r="BX79" s="36"/>
      <c r="BY79" s="34"/>
      <c r="BZ79" s="36"/>
      <c r="CA79" s="34"/>
      <c r="CB79" s="36"/>
      <c r="CC79" s="34"/>
      <c r="CD79" s="36"/>
      <c r="CE79" s="34"/>
      <c r="CF79" s="36"/>
      <c r="CG79" s="34"/>
      <c r="CH79" s="36"/>
      <c r="CI79" s="34"/>
      <c r="CJ79" s="36"/>
      <c r="CK79" s="34"/>
      <c r="CL79" s="36"/>
      <c r="CM79" s="34"/>
      <c r="CN79" s="36"/>
      <c r="CO79" s="34"/>
      <c r="CP79" s="36"/>
      <c r="CQ79" s="34"/>
      <c r="CR79" s="36"/>
      <c r="CS79" s="34"/>
      <c r="CT79" s="36"/>
      <c r="CU79" s="34"/>
      <c r="CV79" s="36"/>
      <c r="CW79" s="34"/>
      <c r="CX79" s="36"/>
      <c r="CY79" s="34"/>
      <c r="CZ79" s="36"/>
      <c r="DA79" s="34"/>
      <c r="DB79" s="36"/>
      <c r="DC79" s="34"/>
      <c r="DD79" s="36"/>
      <c r="DE79" s="34"/>
      <c r="DF79" s="36"/>
      <c r="DG79" s="34"/>
      <c r="DH79" s="36"/>
    </row>
    <row r="80" spans="1:112" s="37" customFormat="1" ht="16.8" x14ac:dyDescent="0.4">
      <c r="A80" s="30">
        <v>76</v>
      </c>
      <c r="B80" s="31"/>
      <c r="C80" s="32"/>
      <c r="D80" s="32"/>
      <c r="E80" s="32"/>
      <c r="F80" s="32"/>
      <c r="G80" s="33">
        <f t="shared" si="5"/>
        <v>0</v>
      </c>
      <c r="H80" s="33">
        <f t="shared" si="6"/>
        <v>0</v>
      </c>
      <c r="I80" s="33">
        <f t="shared" si="7"/>
        <v>0</v>
      </c>
      <c r="J80" s="33">
        <f t="shared" si="8"/>
        <v>0</v>
      </c>
      <c r="K80" s="33">
        <f t="shared" si="9"/>
        <v>0</v>
      </c>
      <c r="L80" s="33"/>
      <c r="M80" s="34"/>
      <c r="N80" s="35"/>
      <c r="O80" s="36" t="str">
        <f>IFERROR(INDEX(Conversion!$A$2:$AH$103,MATCH(Pesée!N80,Conversion!$A$2:$A$103,0),MATCH(M80,Conversion!$A$2:$AH$2,0)),"0")</f>
        <v>0</v>
      </c>
      <c r="P80" s="34"/>
      <c r="Q80" s="35"/>
      <c r="R80" s="36" t="str">
        <f>IFERROR(INDEX(Conversion!$A$2:$AH$103,MATCH(Pesée!Q80,Conversion!$A$2:$A$103,0),MATCH(P80,Conversion!$A$2:$AH$2,0)),"0")</f>
        <v>0</v>
      </c>
      <c r="S80" s="34"/>
      <c r="T80" s="35"/>
      <c r="U80" s="36" t="str">
        <f>IFERROR(INDEX(Conversion!$A$2:$AH$103,MATCH(Pesée!T80,Conversion!$A$2:$A$103,0),MATCH(S80,Conversion!$A$2:$AH$2,0)),"0")</f>
        <v>0</v>
      </c>
      <c r="V80" s="34"/>
      <c r="W80" s="35"/>
      <c r="X80" s="36" t="str">
        <f>IFERROR(INDEX(Conversion!$A$2:$AH$103,MATCH(Pesée!W80,Conversion!$A$2:$A$103,0),MATCH(V80,Conversion!$A$2:$AH$2,0)),"0")</f>
        <v>0</v>
      </c>
      <c r="Y80" s="34"/>
      <c r="Z80" s="35"/>
      <c r="AA80" s="36" t="str">
        <f>IFERROR(INDEX(Conversion!$A$2:$AH$103,MATCH(Pesée!Z80,Conversion!$A$2:$A$103,0),MATCH(Y80,Conversion!$A$2:$AH$2,0)),"0")</f>
        <v>0</v>
      </c>
      <c r="AB80" s="34"/>
      <c r="AC80" s="35"/>
      <c r="AD80" s="36" t="str">
        <f>IFERROR(INDEX(Conversion!$A$2:$AH$103,MATCH(Pesée!AC80,Conversion!$A$2:$A$103,0),MATCH(AB80,Conversion!$A$2:$AH$2,0)),"0")</f>
        <v>0</v>
      </c>
      <c r="AE80" s="34"/>
      <c r="AF80" s="35"/>
      <c r="AG80" s="36" t="str">
        <f>IFERROR(INDEX(Conversion!$A$2:$AH$103,MATCH(Pesée!AF80,Conversion!$A$2:$A$103,0),MATCH(AE80,Conversion!$A$2:$AH$2,0)),"0")</f>
        <v>0</v>
      </c>
      <c r="AH80" s="34"/>
      <c r="AI80" s="35"/>
      <c r="AJ80" s="36" t="str">
        <f>IFERROR(INDEX(Conversion!$A$2:$AH$103,MATCH(Pesée!AI80,Conversion!$A$2:$A$103,0),MATCH(AH80,Conversion!$A$2:$AH$2,0)),"0")</f>
        <v>0</v>
      </c>
      <c r="AK80" s="34"/>
      <c r="AL80" s="35"/>
      <c r="AM80" s="36" t="str">
        <f>IFERROR(INDEX(Conversion!$A$2:$AH$103,MATCH(Pesée!AL80,Conversion!$A$2:$A$103,0),MATCH(AK80,Conversion!$A$2:$AH$2,0)),"0")</f>
        <v>0</v>
      </c>
      <c r="AN80" s="34"/>
      <c r="AO80" s="35"/>
      <c r="AP80" s="36" t="str">
        <f>IFERROR(INDEX(Conversion!$A$2:$AH$103,MATCH(Pesée!AO80,Conversion!$A$2:$A$103,0),MATCH(AN80,Conversion!$A$2:$AH$2,0)),"0")</f>
        <v>0</v>
      </c>
      <c r="AQ80" s="34"/>
      <c r="AR80" s="35"/>
      <c r="AS80" s="36" t="str">
        <f>IFERROR(INDEX(Conversion!$A$2:$AH$103,MATCH(Pesée!AR80,Conversion!$A$2:$A$103,0),MATCH(AQ80,Conversion!$A$2:$AH$2,0)),"0")</f>
        <v>0</v>
      </c>
      <c r="AT80" s="34"/>
      <c r="AU80" s="35"/>
      <c r="AV80" s="36" t="str">
        <f>IFERROR(INDEX(Conversion!$A$2:$AH$103,MATCH(Pesée!AU80,Conversion!$A$2:$A$103,0),MATCH(AT80,Conversion!$A$2:$AH$2,0)),"0")</f>
        <v>0</v>
      </c>
      <c r="AW80" s="34"/>
      <c r="AX80" s="35"/>
      <c r="AY80" s="36" t="str">
        <f>IFERROR(INDEX(Conversion!$A$2:$AH$103,MATCH(Pesée!AX80,Conversion!$A$2:$A$103,0),MATCH(AW80,Conversion!$A$2:$AH$2,0)),"0")</f>
        <v>0</v>
      </c>
      <c r="AZ80" s="34"/>
      <c r="BA80" s="35"/>
      <c r="BB80" s="36" t="str">
        <f>IFERROR(INDEX(Conversion!$A$2:$AH$103,MATCH(Pesée!BA80,Conversion!$A$2:$A$103,0),MATCH(AZ80,Conversion!$A$2:$AH$2,0)),"0")</f>
        <v>0</v>
      </c>
      <c r="BC80" s="34"/>
      <c r="BD80" s="35"/>
      <c r="BE80" s="36" t="str">
        <f>IFERROR(INDEX(Conversion!$A$2:$AH$103,MATCH(Pesée!BD80,Conversion!$A$2:$A$103,0),MATCH(BC80,Conversion!$A$2:$AH$2,0)),"0")</f>
        <v>0</v>
      </c>
      <c r="BF80" s="34"/>
      <c r="BG80" s="35"/>
      <c r="BH80" s="36" t="str">
        <f>IFERROR(INDEX(Conversion!$A$2:$AH$103,MATCH(Pesée!BG80,Conversion!$A$2:$A$103,0),MATCH(BF80,Conversion!$A$2:$AH$2,0)),"0")</f>
        <v>0</v>
      </c>
      <c r="BI80" s="34"/>
      <c r="BJ80" s="35"/>
      <c r="BK80" s="36" t="str">
        <f>IFERROR(INDEX(Conversion!$A$2:$AH$103,MATCH(Pesée!BJ80,Conversion!$A$2:$A$103,0),MATCH(BI80,Conversion!$A$2:$AH$2,0)),"0")</f>
        <v>0</v>
      </c>
      <c r="BL80" s="34"/>
      <c r="BM80" s="35"/>
      <c r="BN80" s="36" t="str">
        <f>IFERROR(INDEX(Conversion!$A$2:$AH$103,MATCH(Pesée!BM80,Conversion!$A$2:$A$103,0),MATCH(BL80,Conversion!$A$2:$AH$2,0)),"0")</f>
        <v>0</v>
      </c>
      <c r="BO80" s="34"/>
      <c r="BP80" s="35"/>
      <c r="BQ80" s="36" t="str">
        <f>IFERROR(INDEX(Conversion!$A$2:$AH$103,MATCH(Pesée!BP80,Conversion!$A$2:$A$103,0),MATCH(BO80,Conversion!$A$2:$AH$2,0)),"0")</f>
        <v>0</v>
      </c>
      <c r="BR80" s="34"/>
      <c r="BS80" s="35"/>
      <c r="BT80" s="36" t="str">
        <f>IFERROR(INDEX(Conversion!$A$2:$AH$103,MATCH(Pesée!BS80,Conversion!$A$2:$A$103,0),MATCH(BR80,Conversion!$A$2:$AH$2,0)),"0")</f>
        <v>0</v>
      </c>
      <c r="BU80" s="34"/>
      <c r="BV80" s="36"/>
      <c r="BW80" s="34"/>
      <c r="BX80" s="36"/>
      <c r="BY80" s="34"/>
      <c r="BZ80" s="36"/>
      <c r="CA80" s="34"/>
      <c r="CB80" s="36"/>
      <c r="CC80" s="34"/>
      <c r="CD80" s="36"/>
      <c r="CE80" s="34"/>
      <c r="CF80" s="36"/>
      <c r="CG80" s="34"/>
      <c r="CH80" s="36"/>
      <c r="CI80" s="34"/>
      <c r="CJ80" s="36"/>
      <c r="CK80" s="34"/>
      <c r="CL80" s="36"/>
      <c r="CM80" s="34"/>
      <c r="CN80" s="36"/>
      <c r="CO80" s="34"/>
      <c r="CP80" s="36"/>
      <c r="CQ80" s="34"/>
      <c r="CR80" s="36"/>
      <c r="CS80" s="34"/>
      <c r="CT80" s="36"/>
      <c r="CU80" s="34"/>
      <c r="CV80" s="36"/>
      <c r="CW80" s="34"/>
      <c r="CX80" s="36"/>
      <c r="CY80" s="34"/>
      <c r="CZ80" s="36"/>
      <c r="DA80" s="34"/>
      <c r="DB80" s="36"/>
      <c r="DC80" s="34"/>
      <c r="DD80" s="36"/>
      <c r="DE80" s="34"/>
      <c r="DF80" s="36"/>
      <c r="DG80" s="34"/>
      <c r="DH80" s="36"/>
    </row>
    <row r="81" spans="1:112" s="37" customFormat="1" ht="16.8" x14ac:dyDescent="0.4">
      <c r="A81" s="30">
        <v>77</v>
      </c>
      <c r="B81" s="31"/>
      <c r="C81" s="32"/>
      <c r="D81" s="32"/>
      <c r="E81" s="32"/>
      <c r="F81" s="32"/>
      <c r="G81" s="33">
        <f t="shared" si="5"/>
        <v>0</v>
      </c>
      <c r="H81" s="33">
        <f t="shared" si="6"/>
        <v>0</v>
      </c>
      <c r="I81" s="33">
        <f t="shared" si="7"/>
        <v>0</v>
      </c>
      <c r="J81" s="33">
        <f t="shared" si="8"/>
        <v>0</v>
      </c>
      <c r="K81" s="33">
        <f t="shared" si="9"/>
        <v>0</v>
      </c>
      <c r="L81" s="33"/>
      <c r="M81" s="34"/>
      <c r="N81" s="35"/>
      <c r="O81" s="36" t="str">
        <f>IFERROR(INDEX(Conversion!$A$2:$AH$103,MATCH(Pesée!N81,Conversion!$A$2:$A$103,0),MATCH(M81,Conversion!$A$2:$AH$2,0)),"0")</f>
        <v>0</v>
      </c>
      <c r="P81" s="34"/>
      <c r="Q81" s="35"/>
      <c r="R81" s="36" t="str">
        <f>IFERROR(INDEX(Conversion!$A$2:$AH$103,MATCH(Pesée!Q81,Conversion!$A$2:$A$103,0),MATCH(P81,Conversion!$A$2:$AH$2,0)),"0")</f>
        <v>0</v>
      </c>
      <c r="S81" s="34"/>
      <c r="T81" s="35"/>
      <c r="U81" s="36" t="str">
        <f>IFERROR(INDEX(Conversion!$A$2:$AH$103,MATCH(Pesée!T81,Conversion!$A$2:$A$103,0),MATCH(S81,Conversion!$A$2:$AH$2,0)),"0")</f>
        <v>0</v>
      </c>
      <c r="V81" s="34"/>
      <c r="W81" s="35"/>
      <c r="X81" s="36" t="str">
        <f>IFERROR(INDEX(Conversion!$A$2:$AH$103,MATCH(Pesée!W81,Conversion!$A$2:$A$103,0),MATCH(V81,Conversion!$A$2:$AH$2,0)),"0")</f>
        <v>0</v>
      </c>
      <c r="Y81" s="34"/>
      <c r="Z81" s="35"/>
      <c r="AA81" s="36" t="str">
        <f>IFERROR(INDEX(Conversion!$A$2:$AH$103,MATCH(Pesée!Z81,Conversion!$A$2:$A$103,0),MATCH(Y81,Conversion!$A$2:$AH$2,0)),"0")</f>
        <v>0</v>
      </c>
      <c r="AB81" s="34"/>
      <c r="AC81" s="35"/>
      <c r="AD81" s="36" t="str">
        <f>IFERROR(INDEX(Conversion!$A$2:$AH$103,MATCH(Pesée!AC81,Conversion!$A$2:$A$103,0),MATCH(AB81,Conversion!$A$2:$AH$2,0)),"0")</f>
        <v>0</v>
      </c>
      <c r="AE81" s="34"/>
      <c r="AF81" s="35"/>
      <c r="AG81" s="36" t="str">
        <f>IFERROR(INDEX(Conversion!$A$2:$AH$103,MATCH(Pesée!AF81,Conversion!$A$2:$A$103,0),MATCH(AE81,Conversion!$A$2:$AH$2,0)),"0")</f>
        <v>0</v>
      </c>
      <c r="AH81" s="34"/>
      <c r="AI81" s="35"/>
      <c r="AJ81" s="36" t="str">
        <f>IFERROR(INDEX(Conversion!$A$2:$AH$103,MATCH(Pesée!AI81,Conversion!$A$2:$A$103,0),MATCH(AH81,Conversion!$A$2:$AH$2,0)),"0")</f>
        <v>0</v>
      </c>
      <c r="AK81" s="34"/>
      <c r="AL81" s="35"/>
      <c r="AM81" s="36" t="str">
        <f>IFERROR(INDEX(Conversion!$A$2:$AH$103,MATCH(Pesée!AL81,Conversion!$A$2:$A$103,0),MATCH(AK81,Conversion!$A$2:$AH$2,0)),"0")</f>
        <v>0</v>
      </c>
      <c r="AN81" s="34"/>
      <c r="AO81" s="35"/>
      <c r="AP81" s="36" t="str">
        <f>IFERROR(INDEX(Conversion!$A$2:$AH$103,MATCH(Pesée!AO81,Conversion!$A$2:$A$103,0),MATCH(AN81,Conversion!$A$2:$AH$2,0)),"0")</f>
        <v>0</v>
      </c>
      <c r="AQ81" s="34"/>
      <c r="AR81" s="35"/>
      <c r="AS81" s="36" t="str">
        <f>IFERROR(INDEX(Conversion!$A$2:$AH$103,MATCH(Pesée!AR81,Conversion!$A$2:$A$103,0),MATCH(AQ81,Conversion!$A$2:$AH$2,0)),"0")</f>
        <v>0</v>
      </c>
      <c r="AT81" s="34"/>
      <c r="AU81" s="35"/>
      <c r="AV81" s="36" t="str">
        <f>IFERROR(INDEX(Conversion!$A$2:$AH$103,MATCH(Pesée!AU81,Conversion!$A$2:$A$103,0),MATCH(AT81,Conversion!$A$2:$AH$2,0)),"0")</f>
        <v>0</v>
      </c>
      <c r="AW81" s="34"/>
      <c r="AX81" s="35"/>
      <c r="AY81" s="36" t="str">
        <f>IFERROR(INDEX(Conversion!$A$2:$AH$103,MATCH(Pesée!AX81,Conversion!$A$2:$A$103,0),MATCH(AW81,Conversion!$A$2:$AH$2,0)),"0")</f>
        <v>0</v>
      </c>
      <c r="AZ81" s="34"/>
      <c r="BA81" s="35"/>
      <c r="BB81" s="36" t="str">
        <f>IFERROR(INDEX(Conversion!$A$2:$AH$103,MATCH(Pesée!BA81,Conversion!$A$2:$A$103,0),MATCH(AZ81,Conversion!$A$2:$AH$2,0)),"0")</f>
        <v>0</v>
      </c>
      <c r="BC81" s="34"/>
      <c r="BD81" s="35"/>
      <c r="BE81" s="36" t="str">
        <f>IFERROR(INDEX(Conversion!$A$2:$AH$103,MATCH(Pesée!BD81,Conversion!$A$2:$A$103,0),MATCH(BC81,Conversion!$A$2:$AH$2,0)),"0")</f>
        <v>0</v>
      </c>
      <c r="BF81" s="34"/>
      <c r="BG81" s="35"/>
      <c r="BH81" s="36" t="str">
        <f>IFERROR(INDEX(Conversion!$A$2:$AH$103,MATCH(Pesée!BG81,Conversion!$A$2:$A$103,0),MATCH(BF81,Conversion!$A$2:$AH$2,0)),"0")</f>
        <v>0</v>
      </c>
      <c r="BI81" s="34"/>
      <c r="BJ81" s="35"/>
      <c r="BK81" s="36" t="str">
        <f>IFERROR(INDEX(Conversion!$A$2:$AH$103,MATCH(Pesée!BJ81,Conversion!$A$2:$A$103,0),MATCH(BI81,Conversion!$A$2:$AH$2,0)),"0")</f>
        <v>0</v>
      </c>
      <c r="BL81" s="34"/>
      <c r="BM81" s="35"/>
      <c r="BN81" s="36" t="str">
        <f>IFERROR(INDEX(Conversion!$A$2:$AH$103,MATCH(Pesée!BM81,Conversion!$A$2:$A$103,0),MATCH(BL81,Conversion!$A$2:$AH$2,0)),"0")</f>
        <v>0</v>
      </c>
      <c r="BO81" s="34"/>
      <c r="BP81" s="35"/>
      <c r="BQ81" s="36" t="str">
        <f>IFERROR(INDEX(Conversion!$A$2:$AH$103,MATCH(Pesée!BP81,Conversion!$A$2:$A$103,0),MATCH(BO81,Conversion!$A$2:$AH$2,0)),"0")</f>
        <v>0</v>
      </c>
      <c r="BR81" s="34"/>
      <c r="BS81" s="35"/>
      <c r="BT81" s="36" t="str">
        <f>IFERROR(INDEX(Conversion!$A$2:$AH$103,MATCH(Pesée!BS81,Conversion!$A$2:$A$103,0),MATCH(BR81,Conversion!$A$2:$AH$2,0)),"0")</f>
        <v>0</v>
      </c>
      <c r="BU81" s="34"/>
      <c r="BV81" s="36"/>
      <c r="BW81" s="34"/>
      <c r="BX81" s="36"/>
      <c r="BY81" s="34"/>
      <c r="BZ81" s="36"/>
      <c r="CA81" s="34"/>
      <c r="CB81" s="36"/>
      <c r="CC81" s="34"/>
      <c r="CD81" s="36"/>
      <c r="CE81" s="34"/>
      <c r="CF81" s="36"/>
      <c r="CG81" s="34"/>
      <c r="CH81" s="36"/>
      <c r="CI81" s="34"/>
      <c r="CJ81" s="36"/>
      <c r="CK81" s="34"/>
      <c r="CL81" s="36"/>
      <c r="CM81" s="34"/>
      <c r="CN81" s="36"/>
      <c r="CO81" s="34"/>
      <c r="CP81" s="36"/>
      <c r="CQ81" s="34"/>
      <c r="CR81" s="36"/>
      <c r="CS81" s="34"/>
      <c r="CT81" s="36"/>
      <c r="CU81" s="34"/>
      <c r="CV81" s="36"/>
      <c r="CW81" s="34"/>
      <c r="CX81" s="36"/>
      <c r="CY81" s="34"/>
      <c r="CZ81" s="36"/>
      <c r="DA81" s="34"/>
      <c r="DB81" s="36"/>
      <c r="DC81" s="34"/>
      <c r="DD81" s="36"/>
      <c r="DE81" s="34"/>
      <c r="DF81" s="36"/>
      <c r="DG81" s="34"/>
      <c r="DH81" s="36"/>
    </row>
    <row r="82" spans="1:112" s="37" customFormat="1" ht="16.8" x14ac:dyDescent="0.4">
      <c r="A82" s="30">
        <v>78</v>
      </c>
      <c r="B82" s="31"/>
      <c r="C82" s="32"/>
      <c r="D82" s="32"/>
      <c r="E82" s="32"/>
      <c r="F82" s="32"/>
      <c r="G82" s="33">
        <f t="shared" si="5"/>
        <v>0</v>
      </c>
      <c r="H82" s="33">
        <f t="shared" si="6"/>
        <v>0</v>
      </c>
      <c r="I82" s="33">
        <f t="shared" si="7"/>
        <v>0</v>
      </c>
      <c r="J82" s="33">
        <f t="shared" si="8"/>
        <v>0</v>
      </c>
      <c r="K82" s="33">
        <f t="shared" si="9"/>
        <v>0</v>
      </c>
      <c r="L82" s="33"/>
      <c r="M82" s="34"/>
      <c r="N82" s="35"/>
      <c r="O82" s="36" t="str">
        <f>IFERROR(INDEX(Conversion!$A$2:$AH$103,MATCH(Pesée!N82,Conversion!$A$2:$A$103,0),MATCH(M82,Conversion!$A$2:$AH$2,0)),"0")</f>
        <v>0</v>
      </c>
      <c r="P82" s="34"/>
      <c r="Q82" s="35"/>
      <c r="R82" s="36" t="str">
        <f>IFERROR(INDEX(Conversion!$A$2:$AH$103,MATCH(Pesée!Q82,Conversion!$A$2:$A$103,0),MATCH(P82,Conversion!$A$2:$AH$2,0)),"0")</f>
        <v>0</v>
      </c>
      <c r="S82" s="34"/>
      <c r="T82" s="35"/>
      <c r="U82" s="36" t="str">
        <f>IFERROR(INDEX(Conversion!$A$2:$AH$103,MATCH(Pesée!T82,Conversion!$A$2:$A$103,0),MATCH(S82,Conversion!$A$2:$AH$2,0)),"0")</f>
        <v>0</v>
      </c>
      <c r="V82" s="34"/>
      <c r="W82" s="35"/>
      <c r="X82" s="36" t="str">
        <f>IFERROR(INDEX(Conversion!$A$2:$AH$103,MATCH(Pesée!W82,Conversion!$A$2:$A$103,0),MATCH(V82,Conversion!$A$2:$AH$2,0)),"0")</f>
        <v>0</v>
      </c>
      <c r="Y82" s="34"/>
      <c r="Z82" s="35"/>
      <c r="AA82" s="36" t="str">
        <f>IFERROR(INDEX(Conversion!$A$2:$AH$103,MATCH(Pesée!Z82,Conversion!$A$2:$A$103,0),MATCH(Y82,Conversion!$A$2:$AH$2,0)),"0")</f>
        <v>0</v>
      </c>
      <c r="AB82" s="34"/>
      <c r="AC82" s="35"/>
      <c r="AD82" s="36" t="str">
        <f>IFERROR(INDEX(Conversion!$A$2:$AH$103,MATCH(Pesée!AC82,Conversion!$A$2:$A$103,0),MATCH(AB82,Conversion!$A$2:$AH$2,0)),"0")</f>
        <v>0</v>
      </c>
      <c r="AE82" s="34"/>
      <c r="AF82" s="35"/>
      <c r="AG82" s="36" t="str">
        <f>IFERROR(INDEX(Conversion!$A$2:$AH$103,MATCH(Pesée!AF82,Conversion!$A$2:$A$103,0),MATCH(AE82,Conversion!$A$2:$AH$2,0)),"0")</f>
        <v>0</v>
      </c>
      <c r="AH82" s="34"/>
      <c r="AI82" s="35"/>
      <c r="AJ82" s="36" t="str">
        <f>IFERROR(INDEX(Conversion!$A$2:$AH$103,MATCH(Pesée!AI82,Conversion!$A$2:$A$103,0),MATCH(AH82,Conversion!$A$2:$AH$2,0)),"0")</f>
        <v>0</v>
      </c>
      <c r="AK82" s="34"/>
      <c r="AL82" s="35"/>
      <c r="AM82" s="36" t="str">
        <f>IFERROR(INDEX(Conversion!$A$2:$AH$103,MATCH(Pesée!AL82,Conversion!$A$2:$A$103,0),MATCH(AK82,Conversion!$A$2:$AH$2,0)),"0")</f>
        <v>0</v>
      </c>
      <c r="AN82" s="34"/>
      <c r="AO82" s="35"/>
      <c r="AP82" s="36" t="str">
        <f>IFERROR(INDEX(Conversion!$A$2:$AH$103,MATCH(Pesée!AO82,Conversion!$A$2:$A$103,0),MATCH(AN82,Conversion!$A$2:$AH$2,0)),"0")</f>
        <v>0</v>
      </c>
      <c r="AQ82" s="34"/>
      <c r="AR82" s="35"/>
      <c r="AS82" s="36" t="str">
        <f>IFERROR(INDEX(Conversion!$A$2:$AH$103,MATCH(Pesée!AR82,Conversion!$A$2:$A$103,0),MATCH(AQ82,Conversion!$A$2:$AH$2,0)),"0")</f>
        <v>0</v>
      </c>
      <c r="AT82" s="34"/>
      <c r="AU82" s="35"/>
      <c r="AV82" s="36" t="str">
        <f>IFERROR(INDEX(Conversion!$A$2:$AH$103,MATCH(Pesée!AU82,Conversion!$A$2:$A$103,0),MATCH(AT82,Conversion!$A$2:$AH$2,0)),"0")</f>
        <v>0</v>
      </c>
      <c r="AW82" s="34"/>
      <c r="AX82" s="35"/>
      <c r="AY82" s="36" t="str">
        <f>IFERROR(INDEX(Conversion!$A$2:$AH$103,MATCH(Pesée!AX82,Conversion!$A$2:$A$103,0),MATCH(AW82,Conversion!$A$2:$AH$2,0)),"0")</f>
        <v>0</v>
      </c>
      <c r="AZ82" s="34"/>
      <c r="BA82" s="35"/>
      <c r="BB82" s="36" t="str">
        <f>IFERROR(INDEX(Conversion!$A$2:$AH$103,MATCH(Pesée!BA82,Conversion!$A$2:$A$103,0),MATCH(AZ82,Conversion!$A$2:$AH$2,0)),"0")</f>
        <v>0</v>
      </c>
      <c r="BC82" s="34"/>
      <c r="BD82" s="35"/>
      <c r="BE82" s="36" t="str">
        <f>IFERROR(INDEX(Conversion!$A$2:$AH$103,MATCH(Pesée!BD82,Conversion!$A$2:$A$103,0),MATCH(BC82,Conversion!$A$2:$AH$2,0)),"0")</f>
        <v>0</v>
      </c>
      <c r="BF82" s="34"/>
      <c r="BG82" s="35"/>
      <c r="BH82" s="36" t="str">
        <f>IFERROR(INDEX(Conversion!$A$2:$AH$103,MATCH(Pesée!BG82,Conversion!$A$2:$A$103,0),MATCH(BF82,Conversion!$A$2:$AH$2,0)),"0")</f>
        <v>0</v>
      </c>
      <c r="BI82" s="34"/>
      <c r="BJ82" s="35"/>
      <c r="BK82" s="36" t="str">
        <f>IFERROR(INDEX(Conversion!$A$2:$AH$103,MATCH(Pesée!BJ82,Conversion!$A$2:$A$103,0),MATCH(BI82,Conversion!$A$2:$AH$2,0)),"0")</f>
        <v>0</v>
      </c>
      <c r="BL82" s="34"/>
      <c r="BM82" s="35"/>
      <c r="BN82" s="36" t="str">
        <f>IFERROR(INDEX(Conversion!$A$2:$AH$103,MATCH(Pesée!BM82,Conversion!$A$2:$A$103,0),MATCH(BL82,Conversion!$A$2:$AH$2,0)),"0")</f>
        <v>0</v>
      </c>
      <c r="BO82" s="34"/>
      <c r="BP82" s="35"/>
      <c r="BQ82" s="36" t="str">
        <f>IFERROR(INDEX(Conversion!$A$2:$AH$103,MATCH(Pesée!BP82,Conversion!$A$2:$A$103,0),MATCH(BO82,Conversion!$A$2:$AH$2,0)),"0")</f>
        <v>0</v>
      </c>
      <c r="BR82" s="34"/>
      <c r="BS82" s="35"/>
      <c r="BT82" s="36" t="str">
        <f>IFERROR(INDEX(Conversion!$A$2:$AH$103,MATCH(Pesée!BS82,Conversion!$A$2:$A$103,0),MATCH(BR82,Conversion!$A$2:$AH$2,0)),"0")</f>
        <v>0</v>
      </c>
      <c r="BU82" s="34"/>
      <c r="BV82" s="36"/>
      <c r="BW82" s="34"/>
      <c r="BX82" s="36"/>
      <c r="BY82" s="34"/>
      <c r="BZ82" s="36"/>
      <c r="CA82" s="34"/>
      <c r="CB82" s="36"/>
      <c r="CC82" s="34"/>
      <c r="CD82" s="36"/>
      <c r="CE82" s="34"/>
      <c r="CF82" s="36"/>
      <c r="CG82" s="34"/>
      <c r="CH82" s="36"/>
      <c r="CI82" s="34"/>
      <c r="CJ82" s="36"/>
      <c r="CK82" s="34"/>
      <c r="CL82" s="36"/>
      <c r="CM82" s="34"/>
      <c r="CN82" s="36"/>
      <c r="CO82" s="34"/>
      <c r="CP82" s="36"/>
      <c r="CQ82" s="34"/>
      <c r="CR82" s="36"/>
      <c r="CS82" s="34"/>
      <c r="CT82" s="36"/>
      <c r="CU82" s="34"/>
      <c r="CV82" s="36"/>
      <c r="CW82" s="34"/>
      <c r="CX82" s="36"/>
      <c r="CY82" s="34"/>
      <c r="CZ82" s="36"/>
      <c r="DA82" s="34"/>
      <c r="DB82" s="36"/>
      <c r="DC82" s="34"/>
      <c r="DD82" s="36"/>
      <c r="DE82" s="34"/>
      <c r="DF82" s="36"/>
      <c r="DG82" s="34"/>
      <c r="DH82" s="36"/>
    </row>
    <row r="83" spans="1:112" s="37" customFormat="1" ht="16.8" x14ac:dyDescent="0.4">
      <c r="A83" s="30">
        <v>79</v>
      </c>
      <c r="B83" s="31"/>
      <c r="C83" s="32"/>
      <c r="D83" s="32"/>
      <c r="E83" s="32"/>
      <c r="F83" s="32"/>
      <c r="G83" s="33">
        <f t="shared" si="5"/>
        <v>0</v>
      </c>
      <c r="H83" s="33">
        <f t="shared" si="6"/>
        <v>0</v>
      </c>
      <c r="I83" s="33">
        <f t="shared" si="7"/>
        <v>0</v>
      </c>
      <c r="J83" s="33">
        <f t="shared" si="8"/>
        <v>0</v>
      </c>
      <c r="K83" s="33">
        <f t="shared" si="9"/>
        <v>0</v>
      </c>
      <c r="L83" s="33"/>
      <c r="M83" s="34"/>
      <c r="N83" s="35"/>
      <c r="O83" s="36" t="str">
        <f>IFERROR(INDEX(Conversion!$A$2:$AH$103,MATCH(Pesée!N83,Conversion!$A$2:$A$103,0),MATCH(M83,Conversion!$A$2:$AH$2,0)),"0")</f>
        <v>0</v>
      </c>
      <c r="P83" s="34"/>
      <c r="Q83" s="35"/>
      <c r="R83" s="36" t="str">
        <f>IFERROR(INDEX(Conversion!$A$2:$AH$103,MATCH(Pesée!Q83,Conversion!$A$2:$A$103,0),MATCH(P83,Conversion!$A$2:$AH$2,0)),"0")</f>
        <v>0</v>
      </c>
      <c r="S83" s="34"/>
      <c r="T83" s="35"/>
      <c r="U83" s="36" t="str">
        <f>IFERROR(INDEX(Conversion!$A$2:$AH$103,MATCH(Pesée!T83,Conversion!$A$2:$A$103,0),MATCH(S83,Conversion!$A$2:$AH$2,0)),"0")</f>
        <v>0</v>
      </c>
      <c r="V83" s="34"/>
      <c r="W83" s="35"/>
      <c r="X83" s="36" t="str">
        <f>IFERROR(INDEX(Conversion!$A$2:$AH$103,MATCH(Pesée!W83,Conversion!$A$2:$A$103,0),MATCH(V83,Conversion!$A$2:$AH$2,0)),"0")</f>
        <v>0</v>
      </c>
      <c r="Y83" s="34"/>
      <c r="Z83" s="35"/>
      <c r="AA83" s="36" t="str">
        <f>IFERROR(INDEX(Conversion!$A$2:$AH$103,MATCH(Pesée!Z83,Conversion!$A$2:$A$103,0),MATCH(Y83,Conversion!$A$2:$AH$2,0)),"0")</f>
        <v>0</v>
      </c>
      <c r="AB83" s="34"/>
      <c r="AC83" s="35"/>
      <c r="AD83" s="36" t="str">
        <f>IFERROR(INDEX(Conversion!$A$2:$AH$103,MATCH(Pesée!AC83,Conversion!$A$2:$A$103,0),MATCH(AB83,Conversion!$A$2:$AH$2,0)),"0")</f>
        <v>0</v>
      </c>
      <c r="AE83" s="34"/>
      <c r="AF83" s="35"/>
      <c r="AG83" s="36" t="str">
        <f>IFERROR(INDEX(Conversion!$A$2:$AH$103,MATCH(Pesée!AF83,Conversion!$A$2:$A$103,0),MATCH(AE83,Conversion!$A$2:$AH$2,0)),"0")</f>
        <v>0</v>
      </c>
      <c r="AH83" s="34"/>
      <c r="AI83" s="35"/>
      <c r="AJ83" s="36" t="str">
        <f>IFERROR(INDEX(Conversion!$A$2:$AH$103,MATCH(Pesée!AI83,Conversion!$A$2:$A$103,0),MATCH(AH83,Conversion!$A$2:$AH$2,0)),"0")</f>
        <v>0</v>
      </c>
      <c r="AK83" s="34"/>
      <c r="AL83" s="35"/>
      <c r="AM83" s="36" t="str">
        <f>IFERROR(INDEX(Conversion!$A$2:$AH$103,MATCH(Pesée!AL83,Conversion!$A$2:$A$103,0),MATCH(AK83,Conversion!$A$2:$AH$2,0)),"0")</f>
        <v>0</v>
      </c>
      <c r="AN83" s="34"/>
      <c r="AO83" s="35"/>
      <c r="AP83" s="36" t="str">
        <f>IFERROR(INDEX(Conversion!$A$2:$AH$103,MATCH(Pesée!AO83,Conversion!$A$2:$A$103,0),MATCH(AN83,Conversion!$A$2:$AH$2,0)),"0")</f>
        <v>0</v>
      </c>
      <c r="AQ83" s="34"/>
      <c r="AR83" s="35"/>
      <c r="AS83" s="36" t="str">
        <f>IFERROR(INDEX(Conversion!$A$2:$AH$103,MATCH(Pesée!AR83,Conversion!$A$2:$A$103,0),MATCH(AQ83,Conversion!$A$2:$AH$2,0)),"0")</f>
        <v>0</v>
      </c>
      <c r="AT83" s="34"/>
      <c r="AU83" s="35"/>
      <c r="AV83" s="36" t="str">
        <f>IFERROR(INDEX(Conversion!$A$2:$AH$103,MATCH(Pesée!AU83,Conversion!$A$2:$A$103,0),MATCH(AT83,Conversion!$A$2:$AH$2,0)),"0")</f>
        <v>0</v>
      </c>
      <c r="AW83" s="34"/>
      <c r="AX83" s="35"/>
      <c r="AY83" s="36" t="str">
        <f>IFERROR(INDEX(Conversion!$A$2:$AH$103,MATCH(Pesée!AX83,Conversion!$A$2:$A$103,0),MATCH(AW83,Conversion!$A$2:$AH$2,0)),"0")</f>
        <v>0</v>
      </c>
      <c r="AZ83" s="34"/>
      <c r="BA83" s="35"/>
      <c r="BB83" s="36" t="str">
        <f>IFERROR(INDEX(Conversion!$A$2:$AH$103,MATCH(Pesée!BA83,Conversion!$A$2:$A$103,0),MATCH(AZ83,Conversion!$A$2:$AH$2,0)),"0")</f>
        <v>0</v>
      </c>
      <c r="BC83" s="34"/>
      <c r="BD83" s="35"/>
      <c r="BE83" s="36" t="str">
        <f>IFERROR(INDEX(Conversion!$A$2:$AH$103,MATCH(Pesée!BD83,Conversion!$A$2:$A$103,0),MATCH(BC83,Conversion!$A$2:$AH$2,0)),"0")</f>
        <v>0</v>
      </c>
      <c r="BF83" s="34"/>
      <c r="BG83" s="35"/>
      <c r="BH83" s="36" t="str">
        <f>IFERROR(INDEX(Conversion!$A$2:$AH$103,MATCH(Pesée!BG83,Conversion!$A$2:$A$103,0),MATCH(BF83,Conversion!$A$2:$AH$2,0)),"0")</f>
        <v>0</v>
      </c>
      <c r="BI83" s="34"/>
      <c r="BJ83" s="35"/>
      <c r="BK83" s="36" t="str">
        <f>IFERROR(INDEX(Conversion!$A$2:$AH$103,MATCH(Pesée!BJ83,Conversion!$A$2:$A$103,0),MATCH(BI83,Conversion!$A$2:$AH$2,0)),"0")</f>
        <v>0</v>
      </c>
      <c r="BL83" s="34"/>
      <c r="BM83" s="35"/>
      <c r="BN83" s="36" t="str">
        <f>IFERROR(INDEX(Conversion!$A$2:$AH$103,MATCH(Pesée!BM83,Conversion!$A$2:$A$103,0),MATCH(BL83,Conversion!$A$2:$AH$2,0)),"0")</f>
        <v>0</v>
      </c>
      <c r="BO83" s="34"/>
      <c r="BP83" s="35"/>
      <c r="BQ83" s="36" t="str">
        <f>IFERROR(INDEX(Conversion!$A$2:$AH$103,MATCH(Pesée!BP83,Conversion!$A$2:$A$103,0),MATCH(BO83,Conversion!$A$2:$AH$2,0)),"0")</f>
        <v>0</v>
      </c>
      <c r="BR83" s="34"/>
      <c r="BS83" s="35"/>
      <c r="BT83" s="36" t="str">
        <f>IFERROR(INDEX(Conversion!$A$2:$AH$103,MATCH(Pesée!BS83,Conversion!$A$2:$A$103,0),MATCH(BR83,Conversion!$A$2:$AH$2,0)),"0")</f>
        <v>0</v>
      </c>
      <c r="BU83" s="34"/>
      <c r="BV83" s="36"/>
      <c r="BW83" s="34"/>
      <c r="BX83" s="36"/>
      <c r="BY83" s="34"/>
      <c r="BZ83" s="36"/>
      <c r="CA83" s="34"/>
      <c r="CB83" s="36"/>
      <c r="CC83" s="34"/>
      <c r="CD83" s="36"/>
      <c r="CE83" s="34"/>
      <c r="CF83" s="36"/>
      <c r="CG83" s="34"/>
      <c r="CH83" s="36"/>
      <c r="CI83" s="34"/>
      <c r="CJ83" s="36"/>
      <c r="CK83" s="34"/>
      <c r="CL83" s="36"/>
      <c r="CM83" s="34"/>
      <c r="CN83" s="36"/>
      <c r="CO83" s="34"/>
      <c r="CP83" s="36"/>
      <c r="CQ83" s="34"/>
      <c r="CR83" s="36"/>
      <c r="CS83" s="34"/>
      <c r="CT83" s="36"/>
      <c r="CU83" s="34"/>
      <c r="CV83" s="36"/>
      <c r="CW83" s="34"/>
      <c r="CX83" s="36"/>
      <c r="CY83" s="34"/>
      <c r="CZ83" s="36"/>
      <c r="DA83" s="34"/>
      <c r="DB83" s="36"/>
      <c r="DC83" s="34"/>
      <c r="DD83" s="36"/>
      <c r="DE83" s="34"/>
      <c r="DF83" s="36"/>
      <c r="DG83" s="34"/>
      <c r="DH83" s="36"/>
    </row>
    <row r="84" spans="1:112" s="37" customFormat="1" ht="16.8" x14ac:dyDescent="0.4">
      <c r="A84" s="30">
        <v>80</v>
      </c>
      <c r="B84" s="31"/>
      <c r="C84" s="32"/>
      <c r="D84" s="32"/>
      <c r="E84" s="32"/>
      <c r="F84" s="32"/>
      <c r="G84" s="33">
        <f t="shared" si="5"/>
        <v>0</v>
      </c>
      <c r="H84" s="33">
        <f t="shared" si="6"/>
        <v>0</v>
      </c>
      <c r="I84" s="33">
        <f t="shared" si="7"/>
        <v>0</v>
      </c>
      <c r="J84" s="33">
        <f t="shared" si="8"/>
        <v>0</v>
      </c>
      <c r="K84" s="33">
        <f t="shared" si="9"/>
        <v>0</v>
      </c>
      <c r="L84" s="33"/>
      <c r="M84" s="34"/>
      <c r="N84" s="35"/>
      <c r="O84" s="36" t="str">
        <f>IFERROR(INDEX(Conversion!$A$2:$AH$103,MATCH(Pesée!N84,Conversion!$A$2:$A$103,0),MATCH(M84,Conversion!$A$2:$AH$2,0)),"0")</f>
        <v>0</v>
      </c>
      <c r="P84" s="34"/>
      <c r="Q84" s="35"/>
      <c r="R84" s="36" t="str">
        <f>IFERROR(INDEX(Conversion!$A$2:$AH$103,MATCH(Pesée!Q84,Conversion!$A$2:$A$103,0),MATCH(P84,Conversion!$A$2:$AH$2,0)),"0")</f>
        <v>0</v>
      </c>
      <c r="S84" s="34"/>
      <c r="T84" s="35"/>
      <c r="U84" s="36" t="str">
        <f>IFERROR(INDEX(Conversion!$A$2:$AH$103,MATCH(Pesée!T84,Conversion!$A$2:$A$103,0),MATCH(S84,Conversion!$A$2:$AH$2,0)),"0")</f>
        <v>0</v>
      </c>
      <c r="V84" s="34"/>
      <c r="W84" s="35"/>
      <c r="X84" s="36" t="str">
        <f>IFERROR(INDEX(Conversion!$A$2:$AH$103,MATCH(Pesée!W84,Conversion!$A$2:$A$103,0),MATCH(V84,Conversion!$A$2:$AH$2,0)),"0")</f>
        <v>0</v>
      </c>
      <c r="Y84" s="34"/>
      <c r="Z84" s="35"/>
      <c r="AA84" s="36" t="str">
        <f>IFERROR(INDEX(Conversion!$A$2:$AH$103,MATCH(Pesée!Z84,Conversion!$A$2:$A$103,0),MATCH(Y84,Conversion!$A$2:$AH$2,0)),"0")</f>
        <v>0</v>
      </c>
      <c r="AB84" s="34"/>
      <c r="AC84" s="35"/>
      <c r="AD84" s="36" t="str">
        <f>IFERROR(INDEX(Conversion!$A$2:$AH$103,MATCH(Pesée!AC84,Conversion!$A$2:$A$103,0),MATCH(AB84,Conversion!$A$2:$AH$2,0)),"0")</f>
        <v>0</v>
      </c>
      <c r="AE84" s="34"/>
      <c r="AF84" s="35"/>
      <c r="AG84" s="36" t="str">
        <f>IFERROR(INDEX(Conversion!$A$2:$AH$103,MATCH(Pesée!AF84,Conversion!$A$2:$A$103,0),MATCH(AE84,Conversion!$A$2:$AH$2,0)),"0")</f>
        <v>0</v>
      </c>
      <c r="AH84" s="34"/>
      <c r="AI84" s="35"/>
      <c r="AJ84" s="36" t="str">
        <f>IFERROR(INDEX(Conversion!$A$2:$AH$103,MATCH(Pesée!AI84,Conversion!$A$2:$A$103,0),MATCH(AH84,Conversion!$A$2:$AH$2,0)),"0")</f>
        <v>0</v>
      </c>
      <c r="AK84" s="34"/>
      <c r="AL84" s="35"/>
      <c r="AM84" s="36" t="str">
        <f>IFERROR(INDEX(Conversion!$A$2:$AH$103,MATCH(Pesée!AL84,Conversion!$A$2:$A$103,0),MATCH(AK84,Conversion!$A$2:$AH$2,0)),"0")</f>
        <v>0</v>
      </c>
      <c r="AN84" s="34"/>
      <c r="AO84" s="35"/>
      <c r="AP84" s="36" t="str">
        <f>IFERROR(INDEX(Conversion!$A$2:$AH$103,MATCH(Pesée!AO84,Conversion!$A$2:$A$103,0),MATCH(AN84,Conversion!$A$2:$AH$2,0)),"0")</f>
        <v>0</v>
      </c>
      <c r="AQ84" s="34"/>
      <c r="AR84" s="35"/>
      <c r="AS84" s="36" t="str">
        <f>IFERROR(INDEX(Conversion!$A$2:$AH$103,MATCH(Pesée!AR84,Conversion!$A$2:$A$103,0),MATCH(AQ84,Conversion!$A$2:$AH$2,0)),"0")</f>
        <v>0</v>
      </c>
      <c r="AT84" s="34"/>
      <c r="AU84" s="35"/>
      <c r="AV84" s="36" t="str">
        <f>IFERROR(INDEX(Conversion!$A$2:$AH$103,MATCH(Pesée!AU84,Conversion!$A$2:$A$103,0),MATCH(AT84,Conversion!$A$2:$AH$2,0)),"0")</f>
        <v>0</v>
      </c>
      <c r="AW84" s="34"/>
      <c r="AX84" s="35"/>
      <c r="AY84" s="36" t="str">
        <f>IFERROR(INDEX(Conversion!$A$2:$AH$103,MATCH(Pesée!AX84,Conversion!$A$2:$A$103,0),MATCH(AW84,Conversion!$A$2:$AH$2,0)),"0")</f>
        <v>0</v>
      </c>
      <c r="AZ84" s="34"/>
      <c r="BA84" s="35"/>
      <c r="BB84" s="36" t="str">
        <f>IFERROR(INDEX(Conversion!$A$2:$AH$103,MATCH(Pesée!BA84,Conversion!$A$2:$A$103,0),MATCH(AZ84,Conversion!$A$2:$AH$2,0)),"0")</f>
        <v>0</v>
      </c>
      <c r="BC84" s="34"/>
      <c r="BD84" s="35"/>
      <c r="BE84" s="36" t="str">
        <f>IFERROR(INDEX(Conversion!$A$2:$AH$103,MATCH(Pesée!BD84,Conversion!$A$2:$A$103,0),MATCH(BC84,Conversion!$A$2:$AH$2,0)),"0")</f>
        <v>0</v>
      </c>
      <c r="BF84" s="34"/>
      <c r="BG84" s="35"/>
      <c r="BH84" s="36" t="str">
        <f>IFERROR(INDEX(Conversion!$A$2:$AH$103,MATCH(Pesée!BG84,Conversion!$A$2:$A$103,0),MATCH(BF84,Conversion!$A$2:$AH$2,0)),"0")</f>
        <v>0</v>
      </c>
      <c r="BI84" s="34"/>
      <c r="BJ84" s="35"/>
      <c r="BK84" s="36" t="str">
        <f>IFERROR(INDEX(Conversion!$A$2:$AH$103,MATCH(Pesée!BJ84,Conversion!$A$2:$A$103,0),MATCH(BI84,Conversion!$A$2:$AH$2,0)),"0")</f>
        <v>0</v>
      </c>
      <c r="BL84" s="34"/>
      <c r="BM84" s="35"/>
      <c r="BN84" s="36" t="str">
        <f>IFERROR(INDEX(Conversion!$A$2:$AH$103,MATCH(Pesée!BM84,Conversion!$A$2:$A$103,0),MATCH(BL84,Conversion!$A$2:$AH$2,0)),"0")</f>
        <v>0</v>
      </c>
      <c r="BO84" s="34"/>
      <c r="BP84" s="35"/>
      <c r="BQ84" s="36" t="str">
        <f>IFERROR(INDEX(Conversion!$A$2:$AH$103,MATCH(Pesée!BP84,Conversion!$A$2:$A$103,0),MATCH(BO84,Conversion!$A$2:$AH$2,0)),"0")</f>
        <v>0</v>
      </c>
      <c r="BR84" s="34"/>
      <c r="BS84" s="35"/>
      <c r="BT84" s="36" t="str">
        <f>IFERROR(INDEX(Conversion!$A$2:$AH$103,MATCH(Pesée!BS84,Conversion!$A$2:$A$103,0),MATCH(BR84,Conversion!$A$2:$AH$2,0)),"0")</f>
        <v>0</v>
      </c>
      <c r="BU84" s="34"/>
      <c r="BV84" s="36"/>
      <c r="BW84" s="34"/>
      <c r="BX84" s="36"/>
      <c r="BY84" s="34"/>
      <c r="BZ84" s="36"/>
      <c r="CA84" s="34"/>
      <c r="CB84" s="36"/>
      <c r="CC84" s="34"/>
      <c r="CD84" s="36"/>
      <c r="CE84" s="34"/>
      <c r="CF84" s="36"/>
      <c r="CG84" s="34"/>
      <c r="CH84" s="36"/>
      <c r="CI84" s="34"/>
      <c r="CJ84" s="36"/>
      <c r="CK84" s="34"/>
      <c r="CL84" s="36"/>
      <c r="CM84" s="34"/>
      <c r="CN84" s="36"/>
      <c r="CO84" s="34"/>
      <c r="CP84" s="36"/>
      <c r="CQ84" s="34"/>
      <c r="CR84" s="36"/>
      <c r="CS84" s="34"/>
      <c r="CT84" s="36"/>
      <c r="CU84" s="34"/>
      <c r="CV84" s="36"/>
      <c r="CW84" s="34"/>
      <c r="CX84" s="36"/>
      <c r="CY84" s="34"/>
      <c r="CZ84" s="36"/>
      <c r="DA84" s="34"/>
      <c r="DB84" s="36"/>
      <c r="DC84" s="34"/>
      <c r="DD84" s="36"/>
      <c r="DE84" s="34"/>
      <c r="DF84" s="36"/>
      <c r="DG84" s="34"/>
      <c r="DH84" s="36"/>
    </row>
    <row r="85" spans="1:112" s="37" customFormat="1" ht="16.8" x14ac:dyDescent="0.4">
      <c r="A85" s="30">
        <v>81</v>
      </c>
      <c r="B85" s="31"/>
      <c r="C85" s="32"/>
      <c r="D85" s="32"/>
      <c r="E85" s="32"/>
      <c r="F85" s="32"/>
      <c r="G85" s="33">
        <f t="shared" si="5"/>
        <v>0</v>
      </c>
      <c r="H85" s="33">
        <f t="shared" si="6"/>
        <v>0</v>
      </c>
      <c r="I85" s="33">
        <f t="shared" si="7"/>
        <v>0</v>
      </c>
      <c r="J85" s="33">
        <f t="shared" si="8"/>
        <v>0</v>
      </c>
      <c r="K85" s="33">
        <f t="shared" si="9"/>
        <v>0</v>
      </c>
      <c r="L85" s="33"/>
      <c r="M85" s="34"/>
      <c r="N85" s="35"/>
      <c r="O85" s="36" t="str">
        <f>IFERROR(INDEX(Conversion!$A$2:$AH$103,MATCH(Pesée!N85,Conversion!$A$2:$A$103,0),MATCH(M85,Conversion!$A$2:$AH$2,0)),"0")</f>
        <v>0</v>
      </c>
      <c r="P85" s="34"/>
      <c r="Q85" s="35"/>
      <c r="R85" s="36" t="str">
        <f>IFERROR(INDEX(Conversion!$A$2:$AH$103,MATCH(Pesée!Q85,Conversion!$A$2:$A$103,0),MATCH(P85,Conversion!$A$2:$AH$2,0)),"0")</f>
        <v>0</v>
      </c>
      <c r="S85" s="34"/>
      <c r="T85" s="35"/>
      <c r="U85" s="36" t="str">
        <f>IFERROR(INDEX(Conversion!$A$2:$AH$103,MATCH(Pesée!T85,Conversion!$A$2:$A$103,0),MATCH(S85,Conversion!$A$2:$AH$2,0)),"0")</f>
        <v>0</v>
      </c>
      <c r="V85" s="34"/>
      <c r="W85" s="35"/>
      <c r="X85" s="36" t="str">
        <f>IFERROR(INDEX(Conversion!$A$2:$AH$103,MATCH(Pesée!W85,Conversion!$A$2:$A$103,0),MATCH(V85,Conversion!$A$2:$AH$2,0)),"0")</f>
        <v>0</v>
      </c>
      <c r="Y85" s="34"/>
      <c r="Z85" s="35"/>
      <c r="AA85" s="36" t="str">
        <f>IFERROR(INDEX(Conversion!$A$2:$AH$103,MATCH(Pesée!Z85,Conversion!$A$2:$A$103,0),MATCH(Y85,Conversion!$A$2:$AH$2,0)),"0")</f>
        <v>0</v>
      </c>
      <c r="AB85" s="34"/>
      <c r="AC85" s="35"/>
      <c r="AD85" s="36" t="str">
        <f>IFERROR(INDEX(Conversion!$A$2:$AH$103,MATCH(Pesée!AC85,Conversion!$A$2:$A$103,0),MATCH(AB85,Conversion!$A$2:$AH$2,0)),"0")</f>
        <v>0</v>
      </c>
      <c r="AE85" s="34"/>
      <c r="AF85" s="35"/>
      <c r="AG85" s="36" t="str">
        <f>IFERROR(INDEX(Conversion!$A$2:$AH$103,MATCH(Pesée!AF85,Conversion!$A$2:$A$103,0),MATCH(AE85,Conversion!$A$2:$AH$2,0)),"0")</f>
        <v>0</v>
      </c>
      <c r="AH85" s="34"/>
      <c r="AI85" s="35"/>
      <c r="AJ85" s="36" t="str">
        <f>IFERROR(INDEX(Conversion!$A$2:$AH$103,MATCH(Pesée!AI85,Conversion!$A$2:$A$103,0),MATCH(AH85,Conversion!$A$2:$AH$2,0)),"0")</f>
        <v>0</v>
      </c>
      <c r="AK85" s="34"/>
      <c r="AL85" s="35"/>
      <c r="AM85" s="36" t="str">
        <f>IFERROR(INDEX(Conversion!$A$2:$AH$103,MATCH(Pesée!AL85,Conversion!$A$2:$A$103,0),MATCH(AK85,Conversion!$A$2:$AH$2,0)),"0")</f>
        <v>0</v>
      </c>
      <c r="AN85" s="34"/>
      <c r="AO85" s="35"/>
      <c r="AP85" s="36" t="str">
        <f>IFERROR(INDEX(Conversion!$A$2:$AH$103,MATCH(Pesée!AO85,Conversion!$A$2:$A$103,0),MATCH(AN85,Conversion!$A$2:$AH$2,0)),"0")</f>
        <v>0</v>
      </c>
      <c r="AQ85" s="34"/>
      <c r="AR85" s="35"/>
      <c r="AS85" s="36" t="str">
        <f>IFERROR(INDEX(Conversion!$A$2:$AH$103,MATCH(Pesée!AR85,Conversion!$A$2:$A$103,0),MATCH(AQ85,Conversion!$A$2:$AH$2,0)),"0")</f>
        <v>0</v>
      </c>
      <c r="AT85" s="34"/>
      <c r="AU85" s="35"/>
      <c r="AV85" s="36" t="str">
        <f>IFERROR(INDEX(Conversion!$A$2:$AH$103,MATCH(Pesée!AU85,Conversion!$A$2:$A$103,0),MATCH(AT85,Conversion!$A$2:$AH$2,0)),"0")</f>
        <v>0</v>
      </c>
      <c r="AW85" s="34"/>
      <c r="AX85" s="35"/>
      <c r="AY85" s="36" t="str">
        <f>IFERROR(INDEX(Conversion!$A$2:$AH$103,MATCH(Pesée!AX85,Conversion!$A$2:$A$103,0),MATCH(AW85,Conversion!$A$2:$AH$2,0)),"0")</f>
        <v>0</v>
      </c>
      <c r="AZ85" s="34"/>
      <c r="BA85" s="35"/>
      <c r="BB85" s="36" t="str">
        <f>IFERROR(INDEX(Conversion!$A$2:$AH$103,MATCH(Pesée!BA85,Conversion!$A$2:$A$103,0),MATCH(AZ85,Conversion!$A$2:$AH$2,0)),"0")</f>
        <v>0</v>
      </c>
      <c r="BC85" s="34"/>
      <c r="BD85" s="35"/>
      <c r="BE85" s="36" t="str">
        <f>IFERROR(INDEX(Conversion!$A$2:$AH$103,MATCH(Pesée!BD85,Conversion!$A$2:$A$103,0),MATCH(BC85,Conversion!$A$2:$AH$2,0)),"0")</f>
        <v>0</v>
      </c>
      <c r="BF85" s="34"/>
      <c r="BG85" s="35"/>
      <c r="BH85" s="36" t="str">
        <f>IFERROR(INDEX(Conversion!$A$2:$AH$103,MATCH(Pesée!BG85,Conversion!$A$2:$A$103,0),MATCH(BF85,Conversion!$A$2:$AH$2,0)),"0")</f>
        <v>0</v>
      </c>
      <c r="BI85" s="34"/>
      <c r="BJ85" s="35"/>
      <c r="BK85" s="36" t="str">
        <f>IFERROR(INDEX(Conversion!$A$2:$AH$103,MATCH(Pesée!BJ85,Conversion!$A$2:$A$103,0),MATCH(BI85,Conversion!$A$2:$AH$2,0)),"0")</f>
        <v>0</v>
      </c>
      <c r="BL85" s="34"/>
      <c r="BM85" s="35"/>
      <c r="BN85" s="36" t="str">
        <f>IFERROR(INDEX(Conversion!$A$2:$AH$103,MATCH(Pesée!BM85,Conversion!$A$2:$A$103,0),MATCH(BL85,Conversion!$A$2:$AH$2,0)),"0")</f>
        <v>0</v>
      </c>
      <c r="BO85" s="34"/>
      <c r="BP85" s="35"/>
      <c r="BQ85" s="36" t="str">
        <f>IFERROR(INDEX(Conversion!$A$2:$AH$103,MATCH(Pesée!BP85,Conversion!$A$2:$A$103,0),MATCH(BO85,Conversion!$A$2:$AH$2,0)),"0")</f>
        <v>0</v>
      </c>
      <c r="BR85" s="34"/>
      <c r="BS85" s="35"/>
      <c r="BT85" s="36" t="str">
        <f>IFERROR(INDEX(Conversion!$A$2:$AH$103,MATCH(Pesée!BS85,Conversion!$A$2:$A$103,0),MATCH(BR85,Conversion!$A$2:$AH$2,0)),"0")</f>
        <v>0</v>
      </c>
      <c r="BU85" s="34"/>
      <c r="BV85" s="36"/>
      <c r="BW85" s="34"/>
      <c r="BX85" s="36"/>
      <c r="BY85" s="34"/>
      <c r="BZ85" s="36"/>
      <c r="CA85" s="34"/>
      <c r="CB85" s="36"/>
      <c r="CC85" s="34"/>
      <c r="CD85" s="36"/>
      <c r="CE85" s="34"/>
      <c r="CF85" s="36"/>
      <c r="CG85" s="34"/>
      <c r="CH85" s="36"/>
      <c r="CI85" s="34"/>
      <c r="CJ85" s="36"/>
      <c r="CK85" s="34"/>
      <c r="CL85" s="36"/>
      <c r="CM85" s="34"/>
      <c r="CN85" s="36"/>
      <c r="CO85" s="34"/>
      <c r="CP85" s="36"/>
      <c r="CQ85" s="34"/>
      <c r="CR85" s="36"/>
      <c r="CS85" s="34"/>
      <c r="CT85" s="36"/>
      <c r="CU85" s="34"/>
      <c r="CV85" s="36"/>
      <c r="CW85" s="34"/>
      <c r="CX85" s="36"/>
      <c r="CY85" s="34"/>
      <c r="CZ85" s="36"/>
      <c r="DA85" s="34"/>
      <c r="DB85" s="36"/>
      <c r="DC85" s="34"/>
      <c r="DD85" s="36"/>
      <c r="DE85" s="34"/>
      <c r="DF85" s="36"/>
      <c r="DG85" s="34"/>
      <c r="DH85" s="36"/>
    </row>
    <row r="86" spans="1:112" s="37" customFormat="1" ht="16.8" x14ac:dyDescent="0.4">
      <c r="A86" s="30">
        <v>82</v>
      </c>
      <c r="B86" s="31"/>
      <c r="C86" s="32"/>
      <c r="D86" s="32"/>
      <c r="E86" s="32"/>
      <c r="F86" s="32"/>
      <c r="G86" s="33">
        <f t="shared" si="5"/>
        <v>0</v>
      </c>
      <c r="H86" s="33">
        <f t="shared" si="6"/>
        <v>0</v>
      </c>
      <c r="I86" s="33">
        <f t="shared" si="7"/>
        <v>0</v>
      </c>
      <c r="J86" s="33">
        <f t="shared" si="8"/>
        <v>0</v>
      </c>
      <c r="K86" s="33">
        <f t="shared" si="9"/>
        <v>0</v>
      </c>
      <c r="L86" s="33"/>
      <c r="M86" s="34"/>
      <c r="N86" s="35"/>
      <c r="O86" s="36" t="str">
        <f>IFERROR(INDEX(Conversion!$A$2:$AH$103,MATCH(Pesée!N86,Conversion!$A$2:$A$103,0),MATCH(M86,Conversion!$A$2:$AH$2,0)),"0")</f>
        <v>0</v>
      </c>
      <c r="P86" s="34"/>
      <c r="Q86" s="35"/>
      <c r="R86" s="36" t="str">
        <f>IFERROR(INDEX(Conversion!$A$2:$AH$103,MATCH(Pesée!Q86,Conversion!$A$2:$A$103,0),MATCH(P86,Conversion!$A$2:$AH$2,0)),"0")</f>
        <v>0</v>
      </c>
      <c r="S86" s="34"/>
      <c r="T86" s="35"/>
      <c r="U86" s="36" t="str">
        <f>IFERROR(INDEX(Conversion!$A$2:$AH$103,MATCH(Pesée!T86,Conversion!$A$2:$A$103,0),MATCH(S86,Conversion!$A$2:$AH$2,0)),"0")</f>
        <v>0</v>
      </c>
      <c r="V86" s="34"/>
      <c r="W86" s="35"/>
      <c r="X86" s="36" t="str">
        <f>IFERROR(INDEX(Conversion!$A$2:$AH$103,MATCH(Pesée!W86,Conversion!$A$2:$A$103,0),MATCH(V86,Conversion!$A$2:$AH$2,0)),"0")</f>
        <v>0</v>
      </c>
      <c r="Y86" s="34"/>
      <c r="Z86" s="35"/>
      <c r="AA86" s="36" t="str">
        <f>IFERROR(INDEX(Conversion!$A$2:$AH$103,MATCH(Pesée!Z86,Conversion!$A$2:$A$103,0),MATCH(Y86,Conversion!$A$2:$AH$2,0)),"0")</f>
        <v>0</v>
      </c>
      <c r="AB86" s="34"/>
      <c r="AC86" s="35"/>
      <c r="AD86" s="36" t="str">
        <f>IFERROR(INDEX(Conversion!$A$2:$AH$103,MATCH(Pesée!AC86,Conversion!$A$2:$A$103,0),MATCH(AB86,Conversion!$A$2:$AH$2,0)),"0")</f>
        <v>0</v>
      </c>
      <c r="AE86" s="34"/>
      <c r="AF86" s="35"/>
      <c r="AG86" s="36" t="str">
        <f>IFERROR(INDEX(Conversion!$A$2:$AH$103,MATCH(Pesée!AF86,Conversion!$A$2:$A$103,0),MATCH(AE86,Conversion!$A$2:$AH$2,0)),"0")</f>
        <v>0</v>
      </c>
      <c r="AH86" s="34"/>
      <c r="AI86" s="35"/>
      <c r="AJ86" s="36" t="str">
        <f>IFERROR(INDEX(Conversion!$A$2:$AH$103,MATCH(Pesée!AI86,Conversion!$A$2:$A$103,0),MATCH(AH86,Conversion!$A$2:$AH$2,0)),"0")</f>
        <v>0</v>
      </c>
      <c r="AK86" s="34"/>
      <c r="AL86" s="35"/>
      <c r="AM86" s="36" t="str">
        <f>IFERROR(INDEX(Conversion!$A$2:$AH$103,MATCH(Pesée!AL86,Conversion!$A$2:$A$103,0),MATCH(AK86,Conversion!$A$2:$AH$2,0)),"0")</f>
        <v>0</v>
      </c>
      <c r="AN86" s="34"/>
      <c r="AO86" s="35"/>
      <c r="AP86" s="36" t="str">
        <f>IFERROR(INDEX(Conversion!$A$2:$AH$103,MATCH(Pesée!AO86,Conversion!$A$2:$A$103,0),MATCH(AN86,Conversion!$A$2:$AH$2,0)),"0")</f>
        <v>0</v>
      </c>
      <c r="AQ86" s="34"/>
      <c r="AR86" s="35"/>
      <c r="AS86" s="36" t="str">
        <f>IFERROR(INDEX(Conversion!$A$2:$AH$103,MATCH(Pesée!AR86,Conversion!$A$2:$A$103,0),MATCH(AQ86,Conversion!$A$2:$AH$2,0)),"0")</f>
        <v>0</v>
      </c>
      <c r="AT86" s="34"/>
      <c r="AU86" s="35"/>
      <c r="AV86" s="36" t="str">
        <f>IFERROR(INDEX(Conversion!$A$2:$AH$103,MATCH(Pesée!AU86,Conversion!$A$2:$A$103,0),MATCH(AT86,Conversion!$A$2:$AH$2,0)),"0")</f>
        <v>0</v>
      </c>
      <c r="AW86" s="34"/>
      <c r="AX86" s="35"/>
      <c r="AY86" s="36" t="str">
        <f>IFERROR(INDEX(Conversion!$A$2:$AH$103,MATCH(Pesée!AX86,Conversion!$A$2:$A$103,0),MATCH(AW86,Conversion!$A$2:$AH$2,0)),"0")</f>
        <v>0</v>
      </c>
      <c r="AZ86" s="34"/>
      <c r="BA86" s="35"/>
      <c r="BB86" s="36" t="str">
        <f>IFERROR(INDEX(Conversion!$A$2:$AH$103,MATCH(Pesée!BA86,Conversion!$A$2:$A$103,0),MATCH(AZ86,Conversion!$A$2:$AH$2,0)),"0")</f>
        <v>0</v>
      </c>
      <c r="BC86" s="34"/>
      <c r="BD86" s="35"/>
      <c r="BE86" s="36" t="str">
        <f>IFERROR(INDEX(Conversion!$A$2:$AH$103,MATCH(Pesée!BD86,Conversion!$A$2:$A$103,0),MATCH(BC86,Conversion!$A$2:$AH$2,0)),"0")</f>
        <v>0</v>
      </c>
      <c r="BF86" s="34"/>
      <c r="BG86" s="35"/>
      <c r="BH86" s="36" t="str">
        <f>IFERROR(INDEX(Conversion!$A$2:$AH$103,MATCH(Pesée!BG86,Conversion!$A$2:$A$103,0),MATCH(BF86,Conversion!$A$2:$AH$2,0)),"0")</f>
        <v>0</v>
      </c>
      <c r="BI86" s="34"/>
      <c r="BJ86" s="35"/>
      <c r="BK86" s="36" t="str">
        <f>IFERROR(INDEX(Conversion!$A$2:$AH$103,MATCH(Pesée!BJ86,Conversion!$A$2:$A$103,0),MATCH(BI86,Conversion!$A$2:$AH$2,0)),"0")</f>
        <v>0</v>
      </c>
      <c r="BL86" s="34"/>
      <c r="BM86" s="35"/>
      <c r="BN86" s="36" t="str">
        <f>IFERROR(INDEX(Conversion!$A$2:$AH$103,MATCH(Pesée!BM86,Conversion!$A$2:$A$103,0),MATCH(BL86,Conversion!$A$2:$AH$2,0)),"0")</f>
        <v>0</v>
      </c>
      <c r="BO86" s="34"/>
      <c r="BP86" s="35"/>
      <c r="BQ86" s="36" t="str">
        <f>IFERROR(INDEX(Conversion!$A$2:$AH$103,MATCH(Pesée!BP86,Conversion!$A$2:$A$103,0),MATCH(BO86,Conversion!$A$2:$AH$2,0)),"0")</f>
        <v>0</v>
      </c>
      <c r="BR86" s="34"/>
      <c r="BS86" s="35"/>
      <c r="BT86" s="36" t="str">
        <f>IFERROR(INDEX(Conversion!$A$2:$AH$103,MATCH(Pesée!BS86,Conversion!$A$2:$A$103,0),MATCH(BR86,Conversion!$A$2:$AH$2,0)),"0")</f>
        <v>0</v>
      </c>
      <c r="BU86" s="34"/>
      <c r="BV86" s="36"/>
      <c r="BW86" s="34"/>
      <c r="BX86" s="36"/>
      <c r="BY86" s="34"/>
      <c r="BZ86" s="36"/>
      <c r="CA86" s="34"/>
      <c r="CB86" s="36"/>
      <c r="CC86" s="34"/>
      <c r="CD86" s="36"/>
      <c r="CE86" s="34"/>
      <c r="CF86" s="36"/>
      <c r="CG86" s="34"/>
      <c r="CH86" s="36"/>
      <c r="CI86" s="34"/>
      <c r="CJ86" s="36"/>
      <c r="CK86" s="34"/>
      <c r="CL86" s="36"/>
      <c r="CM86" s="34"/>
      <c r="CN86" s="36"/>
      <c r="CO86" s="34"/>
      <c r="CP86" s="36"/>
      <c r="CQ86" s="34"/>
      <c r="CR86" s="36"/>
      <c r="CS86" s="34"/>
      <c r="CT86" s="36"/>
      <c r="CU86" s="34"/>
      <c r="CV86" s="36"/>
      <c r="CW86" s="34"/>
      <c r="CX86" s="36"/>
      <c r="CY86" s="34"/>
      <c r="CZ86" s="36"/>
      <c r="DA86" s="34"/>
      <c r="DB86" s="36"/>
      <c r="DC86" s="34"/>
      <c r="DD86" s="36"/>
      <c r="DE86" s="34"/>
      <c r="DF86" s="36"/>
      <c r="DG86" s="34"/>
      <c r="DH86" s="36"/>
    </row>
    <row r="87" spans="1:112" s="37" customFormat="1" ht="16.8" x14ac:dyDescent="0.4">
      <c r="A87" s="30">
        <v>83</v>
      </c>
      <c r="B87" s="31"/>
      <c r="C87" s="32"/>
      <c r="D87" s="32"/>
      <c r="E87" s="32"/>
      <c r="F87" s="32"/>
      <c r="G87" s="33">
        <f t="shared" si="5"/>
        <v>0</v>
      </c>
      <c r="H87" s="33">
        <f t="shared" si="6"/>
        <v>0</v>
      </c>
      <c r="I87" s="33">
        <f t="shared" si="7"/>
        <v>0</v>
      </c>
      <c r="J87" s="33">
        <f t="shared" si="8"/>
        <v>0</v>
      </c>
      <c r="K87" s="33">
        <f t="shared" si="9"/>
        <v>0</v>
      </c>
      <c r="L87" s="33"/>
      <c r="M87" s="34"/>
      <c r="N87" s="35"/>
      <c r="O87" s="36" t="str">
        <f>IFERROR(INDEX(Conversion!$A$2:$AH$103,MATCH(Pesée!N87,Conversion!$A$2:$A$103,0),MATCH(M87,Conversion!$A$2:$AH$2,0)),"0")</f>
        <v>0</v>
      </c>
      <c r="P87" s="34"/>
      <c r="Q87" s="35"/>
      <c r="R87" s="36" t="str">
        <f>IFERROR(INDEX(Conversion!$A$2:$AH$103,MATCH(Pesée!Q87,Conversion!$A$2:$A$103,0),MATCH(P87,Conversion!$A$2:$AH$2,0)),"0")</f>
        <v>0</v>
      </c>
      <c r="S87" s="34"/>
      <c r="T87" s="35"/>
      <c r="U87" s="36" t="str">
        <f>IFERROR(INDEX(Conversion!$A$2:$AH$103,MATCH(Pesée!T87,Conversion!$A$2:$A$103,0),MATCH(S87,Conversion!$A$2:$AH$2,0)),"0")</f>
        <v>0</v>
      </c>
      <c r="V87" s="34"/>
      <c r="W87" s="35"/>
      <c r="X87" s="36" t="str">
        <f>IFERROR(INDEX(Conversion!$A$2:$AH$103,MATCH(Pesée!W87,Conversion!$A$2:$A$103,0),MATCH(V87,Conversion!$A$2:$AH$2,0)),"0")</f>
        <v>0</v>
      </c>
      <c r="Y87" s="34"/>
      <c r="Z87" s="35"/>
      <c r="AA87" s="36" t="str">
        <f>IFERROR(INDEX(Conversion!$A$2:$AH$103,MATCH(Pesée!Z87,Conversion!$A$2:$A$103,0),MATCH(Y87,Conversion!$A$2:$AH$2,0)),"0")</f>
        <v>0</v>
      </c>
      <c r="AB87" s="34"/>
      <c r="AC87" s="35"/>
      <c r="AD87" s="36" t="str">
        <f>IFERROR(INDEX(Conversion!$A$2:$AH$103,MATCH(Pesée!AC87,Conversion!$A$2:$A$103,0),MATCH(AB87,Conversion!$A$2:$AH$2,0)),"0")</f>
        <v>0</v>
      </c>
      <c r="AE87" s="34"/>
      <c r="AF87" s="35"/>
      <c r="AG87" s="36" t="str">
        <f>IFERROR(INDEX(Conversion!$A$2:$AH$103,MATCH(Pesée!AF87,Conversion!$A$2:$A$103,0),MATCH(AE87,Conversion!$A$2:$AH$2,0)),"0")</f>
        <v>0</v>
      </c>
      <c r="AH87" s="34"/>
      <c r="AI87" s="35"/>
      <c r="AJ87" s="36" t="str">
        <f>IFERROR(INDEX(Conversion!$A$2:$AH$103,MATCH(Pesée!AI87,Conversion!$A$2:$A$103,0),MATCH(AH87,Conversion!$A$2:$AH$2,0)),"0")</f>
        <v>0</v>
      </c>
      <c r="AK87" s="34"/>
      <c r="AL87" s="35"/>
      <c r="AM87" s="36" t="str">
        <f>IFERROR(INDEX(Conversion!$A$2:$AH$103,MATCH(Pesée!AL87,Conversion!$A$2:$A$103,0),MATCH(AK87,Conversion!$A$2:$AH$2,0)),"0")</f>
        <v>0</v>
      </c>
      <c r="AN87" s="34"/>
      <c r="AO87" s="35"/>
      <c r="AP87" s="36" t="str">
        <f>IFERROR(INDEX(Conversion!$A$2:$AH$103,MATCH(Pesée!AO87,Conversion!$A$2:$A$103,0),MATCH(AN87,Conversion!$A$2:$AH$2,0)),"0")</f>
        <v>0</v>
      </c>
      <c r="AQ87" s="34"/>
      <c r="AR87" s="35"/>
      <c r="AS87" s="36" t="str">
        <f>IFERROR(INDEX(Conversion!$A$2:$AH$103,MATCH(Pesée!AR87,Conversion!$A$2:$A$103,0),MATCH(AQ87,Conversion!$A$2:$AH$2,0)),"0")</f>
        <v>0</v>
      </c>
      <c r="AT87" s="34"/>
      <c r="AU87" s="35"/>
      <c r="AV87" s="36" t="str">
        <f>IFERROR(INDEX(Conversion!$A$2:$AH$103,MATCH(Pesée!AU87,Conversion!$A$2:$A$103,0),MATCH(AT87,Conversion!$A$2:$AH$2,0)),"0")</f>
        <v>0</v>
      </c>
      <c r="AW87" s="34"/>
      <c r="AX87" s="35"/>
      <c r="AY87" s="36" t="str">
        <f>IFERROR(INDEX(Conversion!$A$2:$AH$103,MATCH(Pesée!AX87,Conversion!$A$2:$A$103,0),MATCH(AW87,Conversion!$A$2:$AH$2,0)),"0")</f>
        <v>0</v>
      </c>
      <c r="AZ87" s="34"/>
      <c r="BA87" s="35"/>
      <c r="BB87" s="36" t="str">
        <f>IFERROR(INDEX(Conversion!$A$2:$AH$103,MATCH(Pesée!BA87,Conversion!$A$2:$A$103,0),MATCH(AZ87,Conversion!$A$2:$AH$2,0)),"0")</f>
        <v>0</v>
      </c>
      <c r="BC87" s="34"/>
      <c r="BD87" s="35"/>
      <c r="BE87" s="36" t="str">
        <f>IFERROR(INDEX(Conversion!$A$2:$AH$103,MATCH(Pesée!BD87,Conversion!$A$2:$A$103,0),MATCH(BC87,Conversion!$A$2:$AH$2,0)),"0")</f>
        <v>0</v>
      </c>
      <c r="BF87" s="34"/>
      <c r="BG87" s="35"/>
      <c r="BH87" s="36" t="str">
        <f>IFERROR(INDEX(Conversion!$A$2:$AH$103,MATCH(Pesée!BG87,Conversion!$A$2:$A$103,0),MATCH(BF87,Conversion!$A$2:$AH$2,0)),"0")</f>
        <v>0</v>
      </c>
      <c r="BI87" s="34"/>
      <c r="BJ87" s="35"/>
      <c r="BK87" s="36" t="str">
        <f>IFERROR(INDEX(Conversion!$A$2:$AH$103,MATCH(Pesée!BJ87,Conversion!$A$2:$A$103,0),MATCH(BI87,Conversion!$A$2:$AH$2,0)),"0")</f>
        <v>0</v>
      </c>
      <c r="BL87" s="34"/>
      <c r="BM87" s="35"/>
      <c r="BN87" s="36" t="str">
        <f>IFERROR(INDEX(Conversion!$A$2:$AH$103,MATCH(Pesée!BM87,Conversion!$A$2:$A$103,0),MATCH(BL87,Conversion!$A$2:$AH$2,0)),"0")</f>
        <v>0</v>
      </c>
      <c r="BO87" s="34"/>
      <c r="BP87" s="35"/>
      <c r="BQ87" s="36" t="str">
        <f>IFERROR(INDEX(Conversion!$A$2:$AH$103,MATCH(Pesée!BP87,Conversion!$A$2:$A$103,0),MATCH(BO87,Conversion!$A$2:$AH$2,0)),"0")</f>
        <v>0</v>
      </c>
      <c r="BR87" s="34"/>
      <c r="BS87" s="35"/>
      <c r="BT87" s="36" t="str">
        <f>IFERROR(INDEX(Conversion!$A$2:$AH$103,MATCH(Pesée!BS87,Conversion!$A$2:$A$103,0),MATCH(BR87,Conversion!$A$2:$AH$2,0)),"0")</f>
        <v>0</v>
      </c>
      <c r="BU87" s="34"/>
      <c r="BV87" s="36"/>
      <c r="BW87" s="34"/>
      <c r="BX87" s="36"/>
      <c r="BY87" s="34"/>
      <c r="BZ87" s="36"/>
      <c r="CA87" s="34"/>
      <c r="CB87" s="36"/>
      <c r="CC87" s="34"/>
      <c r="CD87" s="36"/>
      <c r="CE87" s="34"/>
      <c r="CF87" s="36"/>
      <c r="CG87" s="34"/>
      <c r="CH87" s="36"/>
      <c r="CI87" s="34"/>
      <c r="CJ87" s="36"/>
      <c r="CK87" s="34"/>
      <c r="CL87" s="36"/>
      <c r="CM87" s="34"/>
      <c r="CN87" s="36"/>
      <c r="CO87" s="34"/>
      <c r="CP87" s="36"/>
      <c r="CQ87" s="34"/>
      <c r="CR87" s="36"/>
      <c r="CS87" s="34"/>
      <c r="CT87" s="36"/>
      <c r="CU87" s="34"/>
      <c r="CV87" s="36"/>
      <c r="CW87" s="34"/>
      <c r="CX87" s="36"/>
      <c r="CY87" s="34"/>
      <c r="CZ87" s="36"/>
      <c r="DA87" s="34"/>
      <c r="DB87" s="36"/>
      <c r="DC87" s="34"/>
      <c r="DD87" s="36"/>
      <c r="DE87" s="34"/>
      <c r="DF87" s="36"/>
      <c r="DG87" s="34"/>
      <c r="DH87" s="36"/>
    </row>
    <row r="88" spans="1:112" s="37" customFormat="1" ht="16.8" x14ac:dyDescent="0.4">
      <c r="A88" s="30">
        <v>84</v>
      </c>
      <c r="B88" s="31"/>
      <c r="C88" s="32"/>
      <c r="D88" s="32"/>
      <c r="E88" s="32"/>
      <c r="F88" s="32"/>
      <c r="G88" s="33">
        <f t="shared" si="5"/>
        <v>0</v>
      </c>
      <c r="H88" s="33">
        <f t="shared" si="6"/>
        <v>0</v>
      </c>
      <c r="I88" s="33">
        <f t="shared" si="7"/>
        <v>0</v>
      </c>
      <c r="J88" s="33">
        <f t="shared" si="8"/>
        <v>0</v>
      </c>
      <c r="K88" s="33">
        <f t="shared" si="9"/>
        <v>0</v>
      </c>
      <c r="L88" s="33"/>
      <c r="M88" s="34"/>
      <c r="N88" s="35"/>
      <c r="O88" s="36" t="str">
        <f>IFERROR(INDEX(Conversion!$A$2:$AH$103,MATCH(Pesée!N88,Conversion!$A$2:$A$103,0),MATCH(M88,Conversion!$A$2:$AH$2,0)),"0")</f>
        <v>0</v>
      </c>
      <c r="P88" s="34"/>
      <c r="Q88" s="35"/>
      <c r="R88" s="36" t="str">
        <f>IFERROR(INDEX(Conversion!$A$2:$AH$103,MATCH(Pesée!Q88,Conversion!$A$2:$A$103,0),MATCH(P88,Conversion!$A$2:$AH$2,0)),"0")</f>
        <v>0</v>
      </c>
      <c r="S88" s="34"/>
      <c r="T88" s="35"/>
      <c r="U88" s="36" t="str">
        <f>IFERROR(INDEX(Conversion!$A$2:$AH$103,MATCH(Pesée!T88,Conversion!$A$2:$A$103,0),MATCH(S88,Conversion!$A$2:$AH$2,0)),"0")</f>
        <v>0</v>
      </c>
      <c r="V88" s="34"/>
      <c r="W88" s="35"/>
      <c r="X88" s="36" t="str">
        <f>IFERROR(INDEX(Conversion!$A$2:$AH$103,MATCH(Pesée!W88,Conversion!$A$2:$A$103,0),MATCH(V88,Conversion!$A$2:$AH$2,0)),"0")</f>
        <v>0</v>
      </c>
      <c r="Y88" s="34"/>
      <c r="Z88" s="35"/>
      <c r="AA88" s="36" t="str">
        <f>IFERROR(INDEX(Conversion!$A$2:$AH$103,MATCH(Pesée!Z88,Conversion!$A$2:$A$103,0),MATCH(Y88,Conversion!$A$2:$AH$2,0)),"0")</f>
        <v>0</v>
      </c>
      <c r="AB88" s="34"/>
      <c r="AC88" s="35"/>
      <c r="AD88" s="36" t="str">
        <f>IFERROR(INDEX(Conversion!$A$2:$AH$103,MATCH(Pesée!AC88,Conversion!$A$2:$A$103,0),MATCH(AB88,Conversion!$A$2:$AH$2,0)),"0")</f>
        <v>0</v>
      </c>
      <c r="AE88" s="34"/>
      <c r="AF88" s="35"/>
      <c r="AG88" s="36" t="str">
        <f>IFERROR(INDEX(Conversion!$A$2:$AH$103,MATCH(Pesée!AF88,Conversion!$A$2:$A$103,0),MATCH(AE88,Conversion!$A$2:$AH$2,0)),"0")</f>
        <v>0</v>
      </c>
      <c r="AH88" s="34"/>
      <c r="AI88" s="35"/>
      <c r="AJ88" s="36" t="str">
        <f>IFERROR(INDEX(Conversion!$A$2:$AH$103,MATCH(Pesée!AI88,Conversion!$A$2:$A$103,0),MATCH(AH88,Conversion!$A$2:$AH$2,0)),"0")</f>
        <v>0</v>
      </c>
      <c r="AK88" s="34"/>
      <c r="AL88" s="35"/>
      <c r="AM88" s="36" t="str">
        <f>IFERROR(INDEX(Conversion!$A$2:$AH$103,MATCH(Pesée!AL88,Conversion!$A$2:$A$103,0),MATCH(AK88,Conversion!$A$2:$AH$2,0)),"0")</f>
        <v>0</v>
      </c>
      <c r="AN88" s="34"/>
      <c r="AO88" s="35"/>
      <c r="AP88" s="36" t="str">
        <f>IFERROR(INDEX(Conversion!$A$2:$AH$103,MATCH(Pesée!AO88,Conversion!$A$2:$A$103,0),MATCH(AN88,Conversion!$A$2:$AH$2,0)),"0")</f>
        <v>0</v>
      </c>
      <c r="AQ88" s="34"/>
      <c r="AR88" s="35"/>
      <c r="AS88" s="36" t="str">
        <f>IFERROR(INDEX(Conversion!$A$2:$AH$103,MATCH(Pesée!AR88,Conversion!$A$2:$A$103,0),MATCH(AQ88,Conversion!$A$2:$AH$2,0)),"0")</f>
        <v>0</v>
      </c>
      <c r="AT88" s="34"/>
      <c r="AU88" s="35"/>
      <c r="AV88" s="36" t="str">
        <f>IFERROR(INDEX(Conversion!$A$2:$AH$103,MATCH(Pesée!AU88,Conversion!$A$2:$A$103,0),MATCH(AT88,Conversion!$A$2:$AH$2,0)),"0")</f>
        <v>0</v>
      </c>
      <c r="AW88" s="34"/>
      <c r="AX88" s="35"/>
      <c r="AY88" s="36" t="str">
        <f>IFERROR(INDEX(Conversion!$A$2:$AH$103,MATCH(Pesée!AX88,Conversion!$A$2:$A$103,0),MATCH(AW88,Conversion!$A$2:$AH$2,0)),"0")</f>
        <v>0</v>
      </c>
      <c r="AZ88" s="34"/>
      <c r="BA88" s="35"/>
      <c r="BB88" s="36" t="str">
        <f>IFERROR(INDEX(Conversion!$A$2:$AH$103,MATCH(Pesée!BA88,Conversion!$A$2:$A$103,0),MATCH(AZ88,Conversion!$A$2:$AH$2,0)),"0")</f>
        <v>0</v>
      </c>
      <c r="BC88" s="34"/>
      <c r="BD88" s="35"/>
      <c r="BE88" s="36" t="str">
        <f>IFERROR(INDEX(Conversion!$A$2:$AH$103,MATCH(Pesée!BD88,Conversion!$A$2:$A$103,0),MATCH(BC88,Conversion!$A$2:$AH$2,0)),"0")</f>
        <v>0</v>
      </c>
      <c r="BF88" s="34"/>
      <c r="BG88" s="35"/>
      <c r="BH88" s="36" t="str">
        <f>IFERROR(INDEX(Conversion!$A$2:$AH$103,MATCH(Pesée!BG88,Conversion!$A$2:$A$103,0),MATCH(BF88,Conversion!$A$2:$AH$2,0)),"0")</f>
        <v>0</v>
      </c>
      <c r="BI88" s="34"/>
      <c r="BJ88" s="35"/>
      <c r="BK88" s="36" t="str">
        <f>IFERROR(INDEX(Conversion!$A$2:$AH$103,MATCH(Pesée!BJ88,Conversion!$A$2:$A$103,0),MATCH(BI88,Conversion!$A$2:$AH$2,0)),"0")</f>
        <v>0</v>
      </c>
      <c r="BL88" s="34"/>
      <c r="BM88" s="35"/>
      <c r="BN88" s="36" t="str">
        <f>IFERROR(INDEX(Conversion!$A$2:$AH$103,MATCH(Pesée!BM88,Conversion!$A$2:$A$103,0),MATCH(BL88,Conversion!$A$2:$AH$2,0)),"0")</f>
        <v>0</v>
      </c>
      <c r="BO88" s="34"/>
      <c r="BP88" s="35"/>
      <c r="BQ88" s="36" t="str">
        <f>IFERROR(INDEX(Conversion!$A$2:$AH$103,MATCH(Pesée!BP88,Conversion!$A$2:$A$103,0),MATCH(BO88,Conversion!$A$2:$AH$2,0)),"0")</f>
        <v>0</v>
      </c>
      <c r="BR88" s="34"/>
      <c r="BS88" s="35"/>
      <c r="BT88" s="36" t="str">
        <f>IFERROR(INDEX(Conversion!$A$2:$AH$103,MATCH(Pesée!BS88,Conversion!$A$2:$A$103,0),MATCH(BR88,Conversion!$A$2:$AH$2,0)),"0")</f>
        <v>0</v>
      </c>
      <c r="BU88" s="34"/>
      <c r="BV88" s="36"/>
      <c r="BW88" s="34"/>
      <c r="BX88" s="36"/>
      <c r="BY88" s="34"/>
      <c r="BZ88" s="36"/>
      <c r="CA88" s="34"/>
      <c r="CB88" s="36"/>
      <c r="CC88" s="34"/>
      <c r="CD88" s="36"/>
      <c r="CE88" s="34"/>
      <c r="CF88" s="36"/>
      <c r="CG88" s="34"/>
      <c r="CH88" s="36"/>
      <c r="CI88" s="34"/>
      <c r="CJ88" s="36"/>
      <c r="CK88" s="34"/>
      <c r="CL88" s="36"/>
      <c r="CM88" s="34"/>
      <c r="CN88" s="36"/>
      <c r="CO88" s="34"/>
      <c r="CP88" s="36"/>
      <c r="CQ88" s="34"/>
      <c r="CR88" s="36"/>
      <c r="CS88" s="34"/>
      <c r="CT88" s="36"/>
      <c r="CU88" s="34"/>
      <c r="CV88" s="36"/>
      <c r="CW88" s="34"/>
      <c r="CX88" s="36"/>
      <c r="CY88" s="34"/>
      <c r="CZ88" s="36"/>
      <c r="DA88" s="34"/>
      <c r="DB88" s="36"/>
      <c r="DC88" s="34"/>
      <c r="DD88" s="36"/>
      <c r="DE88" s="34"/>
      <c r="DF88" s="36"/>
      <c r="DG88" s="34"/>
      <c r="DH88" s="36"/>
    </row>
    <row r="89" spans="1:112" s="37" customFormat="1" ht="16.8" x14ac:dyDescent="0.4">
      <c r="A89" s="30">
        <v>85</v>
      </c>
      <c r="B89" s="31"/>
      <c r="C89" s="32"/>
      <c r="D89" s="32"/>
      <c r="E89" s="32"/>
      <c r="F89" s="32"/>
      <c r="G89" s="33">
        <f t="shared" si="5"/>
        <v>0</v>
      </c>
      <c r="H89" s="33">
        <f t="shared" si="6"/>
        <v>0</v>
      </c>
      <c r="I89" s="33">
        <f t="shared" si="7"/>
        <v>0</v>
      </c>
      <c r="J89" s="33">
        <f t="shared" si="8"/>
        <v>0</v>
      </c>
      <c r="K89" s="33">
        <f t="shared" si="9"/>
        <v>0</v>
      </c>
      <c r="L89" s="33"/>
      <c r="M89" s="34"/>
      <c r="N89" s="35"/>
      <c r="O89" s="36" t="str">
        <f>IFERROR(INDEX(Conversion!$A$2:$AH$103,MATCH(Pesée!N89,Conversion!$A$2:$A$103,0),MATCH(M89,Conversion!$A$2:$AH$2,0)),"0")</f>
        <v>0</v>
      </c>
      <c r="P89" s="34"/>
      <c r="Q89" s="35"/>
      <c r="R89" s="36" t="str">
        <f>IFERROR(INDEX(Conversion!$A$2:$AH$103,MATCH(Pesée!Q89,Conversion!$A$2:$A$103,0),MATCH(P89,Conversion!$A$2:$AH$2,0)),"0")</f>
        <v>0</v>
      </c>
      <c r="S89" s="34"/>
      <c r="T89" s="35"/>
      <c r="U89" s="36" t="str">
        <f>IFERROR(INDEX(Conversion!$A$2:$AH$103,MATCH(Pesée!T89,Conversion!$A$2:$A$103,0),MATCH(S89,Conversion!$A$2:$AH$2,0)),"0")</f>
        <v>0</v>
      </c>
      <c r="V89" s="34"/>
      <c r="W89" s="35"/>
      <c r="X89" s="36" t="str">
        <f>IFERROR(INDEX(Conversion!$A$2:$AH$103,MATCH(Pesée!W89,Conversion!$A$2:$A$103,0),MATCH(V89,Conversion!$A$2:$AH$2,0)),"0")</f>
        <v>0</v>
      </c>
      <c r="Y89" s="34"/>
      <c r="Z89" s="35"/>
      <c r="AA89" s="36" t="str">
        <f>IFERROR(INDEX(Conversion!$A$2:$AH$103,MATCH(Pesée!Z89,Conversion!$A$2:$A$103,0),MATCH(Y89,Conversion!$A$2:$AH$2,0)),"0")</f>
        <v>0</v>
      </c>
      <c r="AB89" s="34"/>
      <c r="AC89" s="35"/>
      <c r="AD89" s="36" t="str">
        <f>IFERROR(INDEX(Conversion!$A$2:$AH$103,MATCH(Pesée!AC89,Conversion!$A$2:$A$103,0),MATCH(AB89,Conversion!$A$2:$AH$2,0)),"0")</f>
        <v>0</v>
      </c>
      <c r="AE89" s="34"/>
      <c r="AF89" s="35"/>
      <c r="AG89" s="36" t="str">
        <f>IFERROR(INDEX(Conversion!$A$2:$AH$103,MATCH(Pesée!AF89,Conversion!$A$2:$A$103,0),MATCH(AE89,Conversion!$A$2:$AH$2,0)),"0")</f>
        <v>0</v>
      </c>
      <c r="AH89" s="34"/>
      <c r="AI89" s="35"/>
      <c r="AJ89" s="36" t="str">
        <f>IFERROR(INDEX(Conversion!$A$2:$AH$103,MATCH(Pesée!AI89,Conversion!$A$2:$A$103,0),MATCH(AH89,Conversion!$A$2:$AH$2,0)),"0")</f>
        <v>0</v>
      </c>
      <c r="AK89" s="34"/>
      <c r="AL89" s="35"/>
      <c r="AM89" s="36" t="str">
        <f>IFERROR(INDEX(Conversion!$A$2:$AH$103,MATCH(Pesée!AL89,Conversion!$A$2:$A$103,0),MATCH(AK89,Conversion!$A$2:$AH$2,0)),"0")</f>
        <v>0</v>
      </c>
      <c r="AN89" s="34"/>
      <c r="AO89" s="35"/>
      <c r="AP89" s="36" t="str">
        <f>IFERROR(INDEX(Conversion!$A$2:$AH$103,MATCH(Pesée!AO89,Conversion!$A$2:$A$103,0),MATCH(AN89,Conversion!$A$2:$AH$2,0)),"0")</f>
        <v>0</v>
      </c>
      <c r="AQ89" s="34"/>
      <c r="AR89" s="35"/>
      <c r="AS89" s="36" t="str">
        <f>IFERROR(INDEX(Conversion!$A$2:$AH$103,MATCH(Pesée!AR89,Conversion!$A$2:$A$103,0),MATCH(AQ89,Conversion!$A$2:$AH$2,0)),"0")</f>
        <v>0</v>
      </c>
      <c r="AT89" s="34"/>
      <c r="AU89" s="35"/>
      <c r="AV89" s="36" t="str">
        <f>IFERROR(INDEX(Conversion!$A$2:$AH$103,MATCH(Pesée!AU89,Conversion!$A$2:$A$103,0),MATCH(AT89,Conversion!$A$2:$AH$2,0)),"0")</f>
        <v>0</v>
      </c>
      <c r="AW89" s="34"/>
      <c r="AX89" s="35"/>
      <c r="AY89" s="36" t="str">
        <f>IFERROR(INDEX(Conversion!$A$2:$AH$103,MATCH(Pesée!AX89,Conversion!$A$2:$A$103,0),MATCH(AW89,Conversion!$A$2:$AH$2,0)),"0")</f>
        <v>0</v>
      </c>
      <c r="AZ89" s="34"/>
      <c r="BA89" s="35"/>
      <c r="BB89" s="36" t="str">
        <f>IFERROR(INDEX(Conversion!$A$2:$AH$103,MATCH(Pesée!BA89,Conversion!$A$2:$A$103,0),MATCH(AZ89,Conversion!$A$2:$AH$2,0)),"0")</f>
        <v>0</v>
      </c>
      <c r="BC89" s="34"/>
      <c r="BD89" s="35"/>
      <c r="BE89" s="36" t="str">
        <f>IFERROR(INDEX(Conversion!$A$2:$AH$103,MATCH(Pesée!BD89,Conversion!$A$2:$A$103,0),MATCH(BC89,Conversion!$A$2:$AH$2,0)),"0")</f>
        <v>0</v>
      </c>
      <c r="BF89" s="34"/>
      <c r="BG89" s="35"/>
      <c r="BH89" s="36" t="str">
        <f>IFERROR(INDEX(Conversion!$A$2:$AH$103,MATCH(Pesée!BG89,Conversion!$A$2:$A$103,0),MATCH(BF89,Conversion!$A$2:$AH$2,0)),"0")</f>
        <v>0</v>
      </c>
      <c r="BI89" s="34"/>
      <c r="BJ89" s="35"/>
      <c r="BK89" s="36" t="str">
        <f>IFERROR(INDEX(Conversion!$A$2:$AH$103,MATCH(Pesée!BJ89,Conversion!$A$2:$A$103,0),MATCH(BI89,Conversion!$A$2:$AH$2,0)),"0")</f>
        <v>0</v>
      </c>
      <c r="BL89" s="34"/>
      <c r="BM89" s="35"/>
      <c r="BN89" s="36" t="str">
        <f>IFERROR(INDEX(Conversion!$A$2:$AH$103,MATCH(Pesée!BM89,Conversion!$A$2:$A$103,0),MATCH(BL89,Conversion!$A$2:$AH$2,0)),"0")</f>
        <v>0</v>
      </c>
      <c r="BO89" s="34"/>
      <c r="BP89" s="35"/>
      <c r="BQ89" s="36" t="str">
        <f>IFERROR(INDEX(Conversion!$A$2:$AH$103,MATCH(Pesée!BP89,Conversion!$A$2:$A$103,0),MATCH(BO89,Conversion!$A$2:$AH$2,0)),"0")</f>
        <v>0</v>
      </c>
      <c r="BR89" s="34"/>
      <c r="BS89" s="35"/>
      <c r="BT89" s="36" t="str">
        <f>IFERROR(INDEX(Conversion!$A$2:$AH$103,MATCH(Pesée!BS89,Conversion!$A$2:$A$103,0),MATCH(BR89,Conversion!$A$2:$AH$2,0)),"0")</f>
        <v>0</v>
      </c>
      <c r="BU89" s="34"/>
      <c r="BV89" s="36"/>
      <c r="BW89" s="34"/>
      <c r="BX89" s="36"/>
      <c r="BY89" s="34"/>
      <c r="BZ89" s="36"/>
      <c r="CA89" s="34"/>
      <c r="CB89" s="36"/>
      <c r="CC89" s="34"/>
      <c r="CD89" s="36"/>
      <c r="CE89" s="34"/>
      <c r="CF89" s="36"/>
      <c r="CG89" s="34"/>
      <c r="CH89" s="36"/>
      <c r="CI89" s="34"/>
      <c r="CJ89" s="36"/>
      <c r="CK89" s="34"/>
      <c r="CL89" s="36"/>
      <c r="CM89" s="34"/>
      <c r="CN89" s="36"/>
      <c r="CO89" s="34"/>
      <c r="CP89" s="36"/>
      <c r="CQ89" s="34"/>
      <c r="CR89" s="36"/>
      <c r="CS89" s="34"/>
      <c r="CT89" s="36"/>
      <c r="CU89" s="34"/>
      <c r="CV89" s="36"/>
      <c r="CW89" s="34"/>
      <c r="CX89" s="36"/>
      <c r="CY89" s="34"/>
      <c r="CZ89" s="36"/>
      <c r="DA89" s="34"/>
      <c r="DB89" s="36"/>
      <c r="DC89" s="34"/>
      <c r="DD89" s="36"/>
      <c r="DE89" s="34"/>
      <c r="DF89" s="36"/>
      <c r="DG89" s="34"/>
      <c r="DH89" s="36"/>
    </row>
    <row r="90" spans="1:112" s="37" customFormat="1" ht="16.8" x14ac:dyDescent="0.4">
      <c r="A90" s="30">
        <v>86</v>
      </c>
      <c r="B90" s="31"/>
      <c r="C90" s="32"/>
      <c r="D90" s="32"/>
      <c r="E90" s="32"/>
      <c r="F90" s="32"/>
      <c r="G90" s="33">
        <f t="shared" si="5"/>
        <v>0</v>
      </c>
      <c r="H90" s="33">
        <f t="shared" si="6"/>
        <v>0</v>
      </c>
      <c r="I90" s="33">
        <f t="shared" si="7"/>
        <v>0</v>
      </c>
      <c r="J90" s="33">
        <f t="shared" si="8"/>
        <v>0</v>
      </c>
      <c r="K90" s="33">
        <f t="shared" si="9"/>
        <v>0</v>
      </c>
      <c r="L90" s="33"/>
      <c r="M90" s="34"/>
      <c r="N90" s="35"/>
      <c r="O90" s="36" t="str">
        <f>IFERROR(INDEX(Conversion!$A$2:$AH$103,MATCH(Pesée!N90,Conversion!$A$2:$A$103,0),MATCH(M90,Conversion!$A$2:$AH$2,0)),"0")</f>
        <v>0</v>
      </c>
      <c r="P90" s="34"/>
      <c r="Q90" s="35"/>
      <c r="R90" s="36" t="str">
        <f>IFERROR(INDEX(Conversion!$A$2:$AH$103,MATCH(Pesée!Q90,Conversion!$A$2:$A$103,0),MATCH(P90,Conversion!$A$2:$AH$2,0)),"0")</f>
        <v>0</v>
      </c>
      <c r="S90" s="34"/>
      <c r="T90" s="35"/>
      <c r="U90" s="36" t="str">
        <f>IFERROR(INDEX(Conversion!$A$2:$AH$103,MATCH(Pesée!T90,Conversion!$A$2:$A$103,0),MATCH(S90,Conversion!$A$2:$AH$2,0)),"0")</f>
        <v>0</v>
      </c>
      <c r="V90" s="34"/>
      <c r="W90" s="35"/>
      <c r="X90" s="36" t="str">
        <f>IFERROR(INDEX(Conversion!$A$2:$AH$103,MATCH(Pesée!W90,Conversion!$A$2:$A$103,0),MATCH(V90,Conversion!$A$2:$AH$2,0)),"0")</f>
        <v>0</v>
      </c>
      <c r="Y90" s="34"/>
      <c r="Z90" s="35"/>
      <c r="AA90" s="36" t="str">
        <f>IFERROR(INDEX(Conversion!$A$2:$AH$103,MATCH(Pesée!Z90,Conversion!$A$2:$A$103,0),MATCH(Y90,Conversion!$A$2:$AH$2,0)),"0")</f>
        <v>0</v>
      </c>
      <c r="AB90" s="34"/>
      <c r="AC90" s="35"/>
      <c r="AD90" s="36" t="str">
        <f>IFERROR(INDEX(Conversion!$A$2:$AH$103,MATCH(Pesée!AC90,Conversion!$A$2:$A$103,0),MATCH(AB90,Conversion!$A$2:$AH$2,0)),"0")</f>
        <v>0</v>
      </c>
      <c r="AE90" s="34"/>
      <c r="AF90" s="35"/>
      <c r="AG90" s="36" t="str">
        <f>IFERROR(INDEX(Conversion!$A$2:$AH$103,MATCH(Pesée!AF90,Conversion!$A$2:$A$103,0),MATCH(AE90,Conversion!$A$2:$AH$2,0)),"0")</f>
        <v>0</v>
      </c>
      <c r="AH90" s="34"/>
      <c r="AI90" s="35"/>
      <c r="AJ90" s="36" t="str">
        <f>IFERROR(INDEX(Conversion!$A$2:$AH$103,MATCH(Pesée!AI90,Conversion!$A$2:$A$103,0),MATCH(AH90,Conversion!$A$2:$AH$2,0)),"0")</f>
        <v>0</v>
      </c>
      <c r="AK90" s="34"/>
      <c r="AL90" s="35"/>
      <c r="AM90" s="36" t="str">
        <f>IFERROR(INDEX(Conversion!$A$2:$AH$103,MATCH(Pesée!AL90,Conversion!$A$2:$A$103,0),MATCH(AK90,Conversion!$A$2:$AH$2,0)),"0")</f>
        <v>0</v>
      </c>
      <c r="AN90" s="34"/>
      <c r="AO90" s="35"/>
      <c r="AP90" s="36" t="str">
        <f>IFERROR(INDEX(Conversion!$A$2:$AH$103,MATCH(Pesée!AO90,Conversion!$A$2:$A$103,0),MATCH(AN90,Conversion!$A$2:$AH$2,0)),"0")</f>
        <v>0</v>
      </c>
      <c r="AQ90" s="34"/>
      <c r="AR90" s="35"/>
      <c r="AS90" s="36" t="str">
        <f>IFERROR(INDEX(Conversion!$A$2:$AH$103,MATCH(Pesée!AR90,Conversion!$A$2:$A$103,0),MATCH(AQ90,Conversion!$A$2:$AH$2,0)),"0")</f>
        <v>0</v>
      </c>
      <c r="AT90" s="34"/>
      <c r="AU90" s="35"/>
      <c r="AV90" s="36" t="str">
        <f>IFERROR(INDEX(Conversion!$A$2:$AH$103,MATCH(Pesée!AU90,Conversion!$A$2:$A$103,0),MATCH(AT90,Conversion!$A$2:$AH$2,0)),"0")</f>
        <v>0</v>
      </c>
      <c r="AW90" s="34"/>
      <c r="AX90" s="35"/>
      <c r="AY90" s="36" t="str">
        <f>IFERROR(INDEX(Conversion!$A$2:$AH$103,MATCH(Pesée!AX90,Conversion!$A$2:$A$103,0),MATCH(AW90,Conversion!$A$2:$AH$2,0)),"0")</f>
        <v>0</v>
      </c>
      <c r="AZ90" s="34"/>
      <c r="BA90" s="35"/>
      <c r="BB90" s="36" t="str">
        <f>IFERROR(INDEX(Conversion!$A$2:$AH$103,MATCH(Pesée!BA90,Conversion!$A$2:$A$103,0),MATCH(AZ90,Conversion!$A$2:$AH$2,0)),"0")</f>
        <v>0</v>
      </c>
      <c r="BC90" s="34"/>
      <c r="BD90" s="35"/>
      <c r="BE90" s="36" t="str">
        <f>IFERROR(INDEX(Conversion!$A$2:$AH$103,MATCH(Pesée!BD90,Conversion!$A$2:$A$103,0),MATCH(BC90,Conversion!$A$2:$AH$2,0)),"0")</f>
        <v>0</v>
      </c>
      <c r="BF90" s="34"/>
      <c r="BG90" s="35"/>
      <c r="BH90" s="36" t="str">
        <f>IFERROR(INDEX(Conversion!$A$2:$AH$103,MATCH(Pesée!BG90,Conversion!$A$2:$A$103,0),MATCH(BF90,Conversion!$A$2:$AH$2,0)),"0")</f>
        <v>0</v>
      </c>
      <c r="BI90" s="34"/>
      <c r="BJ90" s="35"/>
      <c r="BK90" s="36" t="str">
        <f>IFERROR(INDEX(Conversion!$A$2:$AH$103,MATCH(Pesée!BJ90,Conversion!$A$2:$A$103,0),MATCH(BI90,Conversion!$A$2:$AH$2,0)),"0")</f>
        <v>0</v>
      </c>
      <c r="BL90" s="34"/>
      <c r="BM90" s="35"/>
      <c r="BN90" s="36" t="str">
        <f>IFERROR(INDEX(Conversion!$A$2:$AH$103,MATCH(Pesée!BM90,Conversion!$A$2:$A$103,0),MATCH(BL90,Conversion!$A$2:$AH$2,0)),"0")</f>
        <v>0</v>
      </c>
      <c r="BO90" s="34"/>
      <c r="BP90" s="35"/>
      <c r="BQ90" s="36" t="str">
        <f>IFERROR(INDEX(Conversion!$A$2:$AH$103,MATCH(Pesée!BP90,Conversion!$A$2:$A$103,0),MATCH(BO90,Conversion!$A$2:$AH$2,0)),"0")</f>
        <v>0</v>
      </c>
      <c r="BR90" s="34"/>
      <c r="BS90" s="35"/>
      <c r="BT90" s="36" t="str">
        <f>IFERROR(INDEX(Conversion!$A$2:$AH$103,MATCH(Pesée!BS90,Conversion!$A$2:$A$103,0),MATCH(BR90,Conversion!$A$2:$AH$2,0)),"0")</f>
        <v>0</v>
      </c>
      <c r="BU90" s="34"/>
      <c r="BV90" s="36"/>
      <c r="BW90" s="34"/>
      <c r="BX90" s="36"/>
      <c r="BY90" s="34"/>
      <c r="BZ90" s="36"/>
      <c r="CA90" s="34"/>
      <c r="CB90" s="36"/>
      <c r="CC90" s="34"/>
      <c r="CD90" s="36"/>
      <c r="CE90" s="34"/>
      <c r="CF90" s="36"/>
      <c r="CG90" s="34"/>
      <c r="CH90" s="36"/>
      <c r="CI90" s="34"/>
      <c r="CJ90" s="36"/>
      <c r="CK90" s="34"/>
      <c r="CL90" s="36"/>
      <c r="CM90" s="34"/>
      <c r="CN90" s="36"/>
      <c r="CO90" s="34"/>
      <c r="CP90" s="36"/>
      <c r="CQ90" s="34"/>
      <c r="CR90" s="36"/>
      <c r="CS90" s="34"/>
      <c r="CT90" s="36"/>
      <c r="CU90" s="34"/>
      <c r="CV90" s="36"/>
      <c r="CW90" s="34"/>
      <c r="CX90" s="36"/>
      <c r="CY90" s="34"/>
      <c r="CZ90" s="36"/>
      <c r="DA90" s="34"/>
      <c r="DB90" s="36"/>
      <c r="DC90" s="34"/>
      <c r="DD90" s="36"/>
      <c r="DE90" s="34"/>
      <c r="DF90" s="36"/>
      <c r="DG90" s="34"/>
      <c r="DH90" s="36"/>
    </row>
    <row r="91" spans="1:112" s="37" customFormat="1" ht="16.8" x14ac:dyDescent="0.4">
      <c r="A91" s="30">
        <v>87</v>
      </c>
      <c r="B91" s="31"/>
      <c r="C91" s="32"/>
      <c r="D91" s="32"/>
      <c r="E91" s="32"/>
      <c r="F91" s="32"/>
      <c r="G91" s="33">
        <f t="shared" si="5"/>
        <v>0</v>
      </c>
      <c r="H91" s="33">
        <f t="shared" si="6"/>
        <v>0</v>
      </c>
      <c r="I91" s="33">
        <f t="shared" si="7"/>
        <v>0</v>
      </c>
      <c r="J91" s="33">
        <f t="shared" si="8"/>
        <v>0</v>
      </c>
      <c r="K91" s="33">
        <f t="shared" si="9"/>
        <v>0</v>
      </c>
      <c r="L91" s="33"/>
      <c r="M91" s="34"/>
      <c r="N91" s="35"/>
      <c r="O91" s="36" t="str">
        <f>IFERROR(INDEX(Conversion!$A$2:$AH$103,MATCH(Pesée!N91,Conversion!$A$2:$A$103,0),MATCH(M91,Conversion!$A$2:$AH$2,0)),"0")</f>
        <v>0</v>
      </c>
      <c r="P91" s="34"/>
      <c r="Q91" s="35"/>
      <c r="R91" s="36" t="str">
        <f>IFERROR(INDEX(Conversion!$A$2:$AH$103,MATCH(Pesée!Q91,Conversion!$A$2:$A$103,0),MATCH(P91,Conversion!$A$2:$AH$2,0)),"0")</f>
        <v>0</v>
      </c>
      <c r="S91" s="34"/>
      <c r="T91" s="35"/>
      <c r="U91" s="36" t="str">
        <f>IFERROR(INDEX(Conversion!$A$2:$AH$103,MATCH(Pesée!T91,Conversion!$A$2:$A$103,0),MATCH(S91,Conversion!$A$2:$AH$2,0)),"0")</f>
        <v>0</v>
      </c>
      <c r="V91" s="34"/>
      <c r="W91" s="35"/>
      <c r="X91" s="36" t="str">
        <f>IFERROR(INDEX(Conversion!$A$2:$AH$103,MATCH(Pesée!W91,Conversion!$A$2:$A$103,0),MATCH(V91,Conversion!$A$2:$AH$2,0)),"0")</f>
        <v>0</v>
      </c>
      <c r="Y91" s="34"/>
      <c r="Z91" s="35"/>
      <c r="AA91" s="36" t="str">
        <f>IFERROR(INDEX(Conversion!$A$2:$AH$103,MATCH(Pesée!Z91,Conversion!$A$2:$A$103,0),MATCH(Y91,Conversion!$A$2:$AH$2,0)),"0")</f>
        <v>0</v>
      </c>
      <c r="AB91" s="34"/>
      <c r="AC91" s="35"/>
      <c r="AD91" s="36" t="str">
        <f>IFERROR(INDEX(Conversion!$A$2:$AH$103,MATCH(Pesée!AC91,Conversion!$A$2:$A$103,0),MATCH(AB91,Conversion!$A$2:$AH$2,0)),"0")</f>
        <v>0</v>
      </c>
      <c r="AE91" s="34"/>
      <c r="AF91" s="35"/>
      <c r="AG91" s="36" t="str">
        <f>IFERROR(INDEX(Conversion!$A$2:$AH$103,MATCH(Pesée!AF91,Conversion!$A$2:$A$103,0),MATCH(AE91,Conversion!$A$2:$AH$2,0)),"0")</f>
        <v>0</v>
      </c>
      <c r="AH91" s="34"/>
      <c r="AI91" s="35"/>
      <c r="AJ91" s="36" t="str">
        <f>IFERROR(INDEX(Conversion!$A$2:$AH$103,MATCH(Pesée!AI91,Conversion!$A$2:$A$103,0),MATCH(AH91,Conversion!$A$2:$AH$2,0)),"0")</f>
        <v>0</v>
      </c>
      <c r="AK91" s="34"/>
      <c r="AL91" s="35"/>
      <c r="AM91" s="36" t="str">
        <f>IFERROR(INDEX(Conversion!$A$2:$AH$103,MATCH(Pesée!AL91,Conversion!$A$2:$A$103,0),MATCH(AK91,Conversion!$A$2:$AH$2,0)),"0")</f>
        <v>0</v>
      </c>
      <c r="AN91" s="34"/>
      <c r="AO91" s="35"/>
      <c r="AP91" s="36" t="str">
        <f>IFERROR(INDEX(Conversion!$A$2:$AH$103,MATCH(Pesée!AO91,Conversion!$A$2:$A$103,0),MATCH(AN91,Conversion!$A$2:$AH$2,0)),"0")</f>
        <v>0</v>
      </c>
      <c r="AQ91" s="34"/>
      <c r="AR91" s="35"/>
      <c r="AS91" s="36" t="str">
        <f>IFERROR(INDEX(Conversion!$A$2:$AH$103,MATCH(Pesée!AR91,Conversion!$A$2:$A$103,0),MATCH(AQ91,Conversion!$A$2:$AH$2,0)),"0")</f>
        <v>0</v>
      </c>
      <c r="AT91" s="34"/>
      <c r="AU91" s="35"/>
      <c r="AV91" s="36" t="str">
        <f>IFERROR(INDEX(Conversion!$A$2:$AH$103,MATCH(Pesée!AU91,Conversion!$A$2:$A$103,0),MATCH(AT91,Conversion!$A$2:$AH$2,0)),"0")</f>
        <v>0</v>
      </c>
      <c r="AW91" s="34"/>
      <c r="AX91" s="35"/>
      <c r="AY91" s="36" t="str">
        <f>IFERROR(INDEX(Conversion!$A$2:$AH$103,MATCH(Pesée!AX91,Conversion!$A$2:$A$103,0),MATCH(AW91,Conversion!$A$2:$AH$2,0)),"0")</f>
        <v>0</v>
      </c>
      <c r="AZ91" s="34"/>
      <c r="BA91" s="35"/>
      <c r="BB91" s="36" t="str">
        <f>IFERROR(INDEX(Conversion!$A$2:$AH$103,MATCH(Pesée!BA91,Conversion!$A$2:$A$103,0),MATCH(AZ91,Conversion!$A$2:$AH$2,0)),"0")</f>
        <v>0</v>
      </c>
      <c r="BC91" s="34"/>
      <c r="BD91" s="35"/>
      <c r="BE91" s="36" t="str">
        <f>IFERROR(INDEX(Conversion!$A$2:$AH$103,MATCH(Pesée!BD91,Conversion!$A$2:$A$103,0),MATCH(BC91,Conversion!$A$2:$AH$2,0)),"0")</f>
        <v>0</v>
      </c>
      <c r="BF91" s="34"/>
      <c r="BG91" s="35"/>
      <c r="BH91" s="36" t="str">
        <f>IFERROR(INDEX(Conversion!$A$2:$AH$103,MATCH(Pesée!BG91,Conversion!$A$2:$A$103,0),MATCH(BF91,Conversion!$A$2:$AH$2,0)),"0")</f>
        <v>0</v>
      </c>
      <c r="BI91" s="34"/>
      <c r="BJ91" s="35"/>
      <c r="BK91" s="36" t="str">
        <f>IFERROR(INDEX(Conversion!$A$2:$AH$103,MATCH(Pesée!BJ91,Conversion!$A$2:$A$103,0),MATCH(BI91,Conversion!$A$2:$AH$2,0)),"0")</f>
        <v>0</v>
      </c>
      <c r="BL91" s="34"/>
      <c r="BM91" s="35"/>
      <c r="BN91" s="36" t="str">
        <f>IFERROR(INDEX(Conversion!$A$2:$AH$103,MATCH(Pesée!BM91,Conversion!$A$2:$A$103,0),MATCH(BL91,Conversion!$A$2:$AH$2,0)),"0")</f>
        <v>0</v>
      </c>
      <c r="BO91" s="34"/>
      <c r="BP91" s="35"/>
      <c r="BQ91" s="36" t="str">
        <f>IFERROR(INDEX(Conversion!$A$2:$AH$103,MATCH(Pesée!BP91,Conversion!$A$2:$A$103,0),MATCH(BO91,Conversion!$A$2:$AH$2,0)),"0")</f>
        <v>0</v>
      </c>
      <c r="BR91" s="34"/>
      <c r="BS91" s="35"/>
      <c r="BT91" s="36" t="str">
        <f>IFERROR(INDEX(Conversion!$A$2:$AH$103,MATCH(Pesée!BS91,Conversion!$A$2:$A$103,0),MATCH(BR91,Conversion!$A$2:$AH$2,0)),"0")</f>
        <v>0</v>
      </c>
      <c r="BU91" s="34"/>
      <c r="BV91" s="36"/>
      <c r="BW91" s="34"/>
      <c r="BX91" s="36"/>
      <c r="BY91" s="34"/>
      <c r="BZ91" s="36"/>
      <c r="CA91" s="34"/>
      <c r="CB91" s="36"/>
      <c r="CC91" s="34"/>
      <c r="CD91" s="36"/>
      <c r="CE91" s="34"/>
      <c r="CF91" s="36"/>
      <c r="CG91" s="34"/>
      <c r="CH91" s="36"/>
      <c r="CI91" s="34"/>
      <c r="CJ91" s="36"/>
      <c r="CK91" s="34"/>
      <c r="CL91" s="36"/>
      <c r="CM91" s="34"/>
      <c r="CN91" s="36"/>
      <c r="CO91" s="34"/>
      <c r="CP91" s="36"/>
      <c r="CQ91" s="34"/>
      <c r="CR91" s="36"/>
      <c r="CS91" s="34"/>
      <c r="CT91" s="36"/>
      <c r="CU91" s="34"/>
      <c r="CV91" s="36"/>
      <c r="CW91" s="34"/>
      <c r="CX91" s="36"/>
      <c r="CY91" s="34"/>
      <c r="CZ91" s="36"/>
      <c r="DA91" s="34"/>
      <c r="DB91" s="36"/>
      <c r="DC91" s="34"/>
      <c r="DD91" s="36"/>
      <c r="DE91" s="34"/>
      <c r="DF91" s="36"/>
      <c r="DG91" s="34"/>
      <c r="DH91" s="36"/>
    </row>
    <row r="92" spans="1:112" s="37" customFormat="1" ht="16.8" x14ac:dyDescent="0.4">
      <c r="A92" s="30">
        <v>88</v>
      </c>
      <c r="B92" s="31"/>
      <c r="C92" s="32"/>
      <c r="D92" s="32"/>
      <c r="E92" s="32"/>
      <c r="F92" s="32"/>
      <c r="G92" s="33">
        <f t="shared" si="5"/>
        <v>0</v>
      </c>
      <c r="H92" s="33">
        <f t="shared" si="6"/>
        <v>0</v>
      </c>
      <c r="I92" s="33">
        <f t="shared" si="7"/>
        <v>0</v>
      </c>
      <c r="J92" s="33">
        <f t="shared" si="8"/>
        <v>0</v>
      </c>
      <c r="K92" s="33">
        <f t="shared" si="9"/>
        <v>0</v>
      </c>
      <c r="L92" s="33"/>
      <c r="M92" s="34"/>
      <c r="N92" s="35"/>
      <c r="O92" s="36" t="str">
        <f>IFERROR(INDEX(Conversion!$A$2:$AH$103,MATCH(Pesée!N92,Conversion!$A$2:$A$103,0),MATCH(M92,Conversion!$A$2:$AH$2,0)),"0")</f>
        <v>0</v>
      </c>
      <c r="P92" s="34"/>
      <c r="Q92" s="35"/>
      <c r="R92" s="36" t="str">
        <f>IFERROR(INDEX(Conversion!$A$2:$AH$103,MATCH(Pesée!Q92,Conversion!$A$2:$A$103,0),MATCH(P92,Conversion!$A$2:$AH$2,0)),"0")</f>
        <v>0</v>
      </c>
      <c r="S92" s="34"/>
      <c r="T92" s="35"/>
      <c r="U92" s="36" t="str">
        <f>IFERROR(INDEX(Conversion!$A$2:$AH$103,MATCH(Pesée!T92,Conversion!$A$2:$A$103,0),MATCH(S92,Conversion!$A$2:$AH$2,0)),"0")</f>
        <v>0</v>
      </c>
      <c r="V92" s="34"/>
      <c r="W92" s="35"/>
      <c r="X92" s="36" t="str">
        <f>IFERROR(INDEX(Conversion!$A$2:$AH$103,MATCH(Pesée!W92,Conversion!$A$2:$A$103,0),MATCH(V92,Conversion!$A$2:$AH$2,0)),"0")</f>
        <v>0</v>
      </c>
      <c r="Y92" s="34"/>
      <c r="Z92" s="35"/>
      <c r="AA92" s="36" t="str">
        <f>IFERROR(INDEX(Conversion!$A$2:$AH$103,MATCH(Pesée!Z92,Conversion!$A$2:$A$103,0),MATCH(Y92,Conversion!$A$2:$AH$2,0)),"0")</f>
        <v>0</v>
      </c>
      <c r="AB92" s="34"/>
      <c r="AC92" s="35"/>
      <c r="AD92" s="36" t="str">
        <f>IFERROR(INDEX(Conversion!$A$2:$AH$103,MATCH(Pesée!AC92,Conversion!$A$2:$A$103,0),MATCH(AB92,Conversion!$A$2:$AH$2,0)),"0")</f>
        <v>0</v>
      </c>
      <c r="AE92" s="34"/>
      <c r="AF92" s="35"/>
      <c r="AG92" s="36" t="str">
        <f>IFERROR(INDEX(Conversion!$A$2:$AH$103,MATCH(Pesée!AF92,Conversion!$A$2:$A$103,0),MATCH(AE92,Conversion!$A$2:$AH$2,0)),"0")</f>
        <v>0</v>
      </c>
      <c r="AH92" s="34"/>
      <c r="AI92" s="35"/>
      <c r="AJ92" s="36" t="str">
        <f>IFERROR(INDEX(Conversion!$A$2:$AH$103,MATCH(Pesée!AI92,Conversion!$A$2:$A$103,0),MATCH(AH92,Conversion!$A$2:$AH$2,0)),"0")</f>
        <v>0</v>
      </c>
      <c r="AK92" s="34"/>
      <c r="AL92" s="35"/>
      <c r="AM92" s="36" t="str">
        <f>IFERROR(INDEX(Conversion!$A$2:$AH$103,MATCH(Pesée!AL92,Conversion!$A$2:$A$103,0),MATCH(AK92,Conversion!$A$2:$AH$2,0)),"0")</f>
        <v>0</v>
      </c>
      <c r="AN92" s="34"/>
      <c r="AO92" s="35"/>
      <c r="AP92" s="36" t="str">
        <f>IFERROR(INDEX(Conversion!$A$2:$AH$103,MATCH(Pesée!AO92,Conversion!$A$2:$A$103,0),MATCH(AN92,Conversion!$A$2:$AH$2,0)),"0")</f>
        <v>0</v>
      </c>
      <c r="AQ92" s="34"/>
      <c r="AR92" s="35"/>
      <c r="AS92" s="36" t="str">
        <f>IFERROR(INDEX(Conversion!$A$2:$AH$103,MATCH(Pesée!AR92,Conversion!$A$2:$A$103,0),MATCH(AQ92,Conversion!$A$2:$AH$2,0)),"0")</f>
        <v>0</v>
      </c>
      <c r="AT92" s="34"/>
      <c r="AU92" s="35"/>
      <c r="AV92" s="36" t="str">
        <f>IFERROR(INDEX(Conversion!$A$2:$AH$103,MATCH(Pesée!AU92,Conversion!$A$2:$A$103,0),MATCH(AT92,Conversion!$A$2:$AH$2,0)),"0")</f>
        <v>0</v>
      </c>
      <c r="AW92" s="34"/>
      <c r="AX92" s="35"/>
      <c r="AY92" s="36" t="str">
        <f>IFERROR(INDEX(Conversion!$A$2:$AH$103,MATCH(Pesée!AX92,Conversion!$A$2:$A$103,0),MATCH(AW92,Conversion!$A$2:$AH$2,0)),"0")</f>
        <v>0</v>
      </c>
      <c r="AZ92" s="34"/>
      <c r="BA92" s="35"/>
      <c r="BB92" s="36" t="str">
        <f>IFERROR(INDEX(Conversion!$A$2:$AH$103,MATCH(Pesée!BA92,Conversion!$A$2:$A$103,0),MATCH(AZ92,Conversion!$A$2:$AH$2,0)),"0")</f>
        <v>0</v>
      </c>
      <c r="BC92" s="34"/>
      <c r="BD92" s="35"/>
      <c r="BE92" s="36" t="str">
        <f>IFERROR(INDEX(Conversion!$A$2:$AH$103,MATCH(Pesée!BD92,Conversion!$A$2:$A$103,0),MATCH(BC92,Conversion!$A$2:$AH$2,0)),"0")</f>
        <v>0</v>
      </c>
      <c r="BF92" s="34"/>
      <c r="BG92" s="35"/>
      <c r="BH92" s="36" t="str">
        <f>IFERROR(INDEX(Conversion!$A$2:$AH$103,MATCH(Pesée!BG92,Conversion!$A$2:$A$103,0),MATCH(BF92,Conversion!$A$2:$AH$2,0)),"0")</f>
        <v>0</v>
      </c>
      <c r="BI92" s="34"/>
      <c r="BJ92" s="35"/>
      <c r="BK92" s="36" t="str">
        <f>IFERROR(INDEX(Conversion!$A$2:$AH$103,MATCH(Pesée!BJ92,Conversion!$A$2:$A$103,0),MATCH(BI92,Conversion!$A$2:$AH$2,0)),"0")</f>
        <v>0</v>
      </c>
      <c r="BL92" s="34"/>
      <c r="BM92" s="35"/>
      <c r="BN92" s="36" t="str">
        <f>IFERROR(INDEX(Conversion!$A$2:$AH$103,MATCH(Pesée!BM92,Conversion!$A$2:$A$103,0),MATCH(BL92,Conversion!$A$2:$AH$2,0)),"0")</f>
        <v>0</v>
      </c>
      <c r="BO92" s="34"/>
      <c r="BP92" s="35"/>
      <c r="BQ92" s="36" t="str">
        <f>IFERROR(INDEX(Conversion!$A$2:$AH$103,MATCH(Pesée!BP92,Conversion!$A$2:$A$103,0),MATCH(BO92,Conversion!$A$2:$AH$2,0)),"0")</f>
        <v>0</v>
      </c>
      <c r="BR92" s="34"/>
      <c r="BS92" s="35"/>
      <c r="BT92" s="36" t="str">
        <f>IFERROR(INDEX(Conversion!$A$2:$AH$103,MATCH(Pesée!BS92,Conversion!$A$2:$A$103,0),MATCH(BR92,Conversion!$A$2:$AH$2,0)),"0")</f>
        <v>0</v>
      </c>
      <c r="BU92" s="34"/>
      <c r="BV92" s="36"/>
      <c r="BW92" s="34"/>
      <c r="BX92" s="36"/>
      <c r="BY92" s="34"/>
      <c r="BZ92" s="36"/>
      <c r="CA92" s="34"/>
      <c r="CB92" s="36"/>
      <c r="CC92" s="34"/>
      <c r="CD92" s="36"/>
      <c r="CE92" s="34"/>
      <c r="CF92" s="36"/>
      <c r="CG92" s="34"/>
      <c r="CH92" s="36"/>
      <c r="CI92" s="34"/>
      <c r="CJ92" s="36"/>
      <c r="CK92" s="34"/>
      <c r="CL92" s="36"/>
      <c r="CM92" s="34"/>
      <c r="CN92" s="36"/>
      <c r="CO92" s="34"/>
      <c r="CP92" s="36"/>
      <c r="CQ92" s="34"/>
      <c r="CR92" s="36"/>
      <c r="CS92" s="34"/>
      <c r="CT92" s="36"/>
      <c r="CU92" s="34"/>
      <c r="CV92" s="36"/>
      <c r="CW92" s="34"/>
      <c r="CX92" s="36"/>
      <c r="CY92" s="34"/>
      <c r="CZ92" s="36"/>
      <c r="DA92" s="34"/>
      <c r="DB92" s="36"/>
      <c r="DC92" s="34"/>
      <c r="DD92" s="36"/>
      <c r="DE92" s="34"/>
      <c r="DF92" s="36"/>
      <c r="DG92" s="34"/>
      <c r="DH92" s="36"/>
    </row>
    <row r="93" spans="1:112" s="37" customFormat="1" ht="16.8" x14ac:dyDescent="0.4">
      <c r="A93" s="30">
        <v>89</v>
      </c>
      <c r="B93" s="31"/>
      <c r="C93" s="32"/>
      <c r="D93" s="32"/>
      <c r="E93" s="32"/>
      <c r="F93" s="32"/>
      <c r="G93" s="33">
        <f t="shared" si="5"/>
        <v>0</v>
      </c>
      <c r="H93" s="33">
        <f t="shared" si="6"/>
        <v>0</v>
      </c>
      <c r="I93" s="33">
        <f t="shared" si="7"/>
        <v>0</v>
      </c>
      <c r="J93" s="33">
        <f t="shared" si="8"/>
        <v>0</v>
      </c>
      <c r="K93" s="33">
        <f t="shared" si="9"/>
        <v>0</v>
      </c>
      <c r="L93" s="33"/>
      <c r="M93" s="34"/>
      <c r="N93" s="35"/>
      <c r="O93" s="36" t="str">
        <f>IFERROR(INDEX(Conversion!$A$2:$AH$103,MATCH(Pesée!N93,Conversion!$A$2:$A$103,0),MATCH(M93,Conversion!$A$2:$AH$2,0)),"0")</f>
        <v>0</v>
      </c>
      <c r="P93" s="34"/>
      <c r="Q93" s="35"/>
      <c r="R93" s="36" t="str">
        <f>IFERROR(INDEX(Conversion!$A$2:$AH$103,MATCH(Pesée!Q93,Conversion!$A$2:$A$103,0),MATCH(P93,Conversion!$A$2:$AH$2,0)),"0")</f>
        <v>0</v>
      </c>
      <c r="S93" s="34"/>
      <c r="T93" s="35"/>
      <c r="U93" s="36" t="str">
        <f>IFERROR(INDEX(Conversion!$A$2:$AH$103,MATCH(Pesée!T93,Conversion!$A$2:$A$103,0),MATCH(S93,Conversion!$A$2:$AH$2,0)),"0")</f>
        <v>0</v>
      </c>
      <c r="V93" s="34"/>
      <c r="W93" s="35"/>
      <c r="X93" s="36" t="str">
        <f>IFERROR(INDEX(Conversion!$A$2:$AH$103,MATCH(Pesée!W93,Conversion!$A$2:$A$103,0),MATCH(V93,Conversion!$A$2:$AH$2,0)),"0")</f>
        <v>0</v>
      </c>
      <c r="Y93" s="34"/>
      <c r="Z93" s="35"/>
      <c r="AA93" s="36" t="str">
        <f>IFERROR(INDEX(Conversion!$A$2:$AH$103,MATCH(Pesée!Z93,Conversion!$A$2:$A$103,0),MATCH(Y93,Conversion!$A$2:$AH$2,0)),"0")</f>
        <v>0</v>
      </c>
      <c r="AB93" s="34"/>
      <c r="AC93" s="35"/>
      <c r="AD93" s="36" t="str">
        <f>IFERROR(INDEX(Conversion!$A$2:$AH$103,MATCH(Pesée!AC93,Conversion!$A$2:$A$103,0),MATCH(AB93,Conversion!$A$2:$AH$2,0)),"0")</f>
        <v>0</v>
      </c>
      <c r="AE93" s="34"/>
      <c r="AF93" s="35"/>
      <c r="AG93" s="36" t="str">
        <f>IFERROR(INDEX(Conversion!$A$2:$AH$103,MATCH(Pesée!AF93,Conversion!$A$2:$A$103,0),MATCH(AE93,Conversion!$A$2:$AH$2,0)),"0")</f>
        <v>0</v>
      </c>
      <c r="AH93" s="34"/>
      <c r="AI93" s="35"/>
      <c r="AJ93" s="36" t="str">
        <f>IFERROR(INDEX(Conversion!$A$2:$AH$103,MATCH(Pesée!AI93,Conversion!$A$2:$A$103,0),MATCH(AH93,Conversion!$A$2:$AH$2,0)),"0")</f>
        <v>0</v>
      </c>
      <c r="AK93" s="34"/>
      <c r="AL93" s="35"/>
      <c r="AM93" s="36" t="str">
        <f>IFERROR(INDEX(Conversion!$A$2:$AH$103,MATCH(Pesée!AL93,Conversion!$A$2:$A$103,0),MATCH(AK93,Conversion!$A$2:$AH$2,0)),"0")</f>
        <v>0</v>
      </c>
      <c r="AN93" s="34"/>
      <c r="AO93" s="35"/>
      <c r="AP93" s="36" t="str">
        <f>IFERROR(INDEX(Conversion!$A$2:$AH$103,MATCH(Pesée!AO93,Conversion!$A$2:$A$103,0),MATCH(AN93,Conversion!$A$2:$AH$2,0)),"0")</f>
        <v>0</v>
      </c>
      <c r="AQ93" s="34"/>
      <c r="AR93" s="35"/>
      <c r="AS93" s="36" t="str">
        <f>IFERROR(INDEX(Conversion!$A$2:$AH$103,MATCH(Pesée!AR93,Conversion!$A$2:$A$103,0),MATCH(AQ93,Conversion!$A$2:$AH$2,0)),"0")</f>
        <v>0</v>
      </c>
      <c r="AT93" s="34"/>
      <c r="AU93" s="35"/>
      <c r="AV93" s="36" t="str">
        <f>IFERROR(INDEX(Conversion!$A$2:$AH$103,MATCH(Pesée!AU93,Conversion!$A$2:$A$103,0),MATCH(AT93,Conversion!$A$2:$AH$2,0)),"0")</f>
        <v>0</v>
      </c>
      <c r="AW93" s="34"/>
      <c r="AX93" s="35"/>
      <c r="AY93" s="36" t="str">
        <f>IFERROR(INDEX(Conversion!$A$2:$AH$103,MATCH(Pesée!AX93,Conversion!$A$2:$A$103,0),MATCH(AW93,Conversion!$A$2:$AH$2,0)),"0")</f>
        <v>0</v>
      </c>
      <c r="AZ93" s="34"/>
      <c r="BA93" s="35"/>
      <c r="BB93" s="36" t="str">
        <f>IFERROR(INDEX(Conversion!$A$2:$AH$103,MATCH(Pesée!BA93,Conversion!$A$2:$A$103,0),MATCH(AZ93,Conversion!$A$2:$AH$2,0)),"0")</f>
        <v>0</v>
      </c>
      <c r="BC93" s="34"/>
      <c r="BD93" s="35"/>
      <c r="BE93" s="36" t="str">
        <f>IFERROR(INDEX(Conversion!$A$2:$AH$103,MATCH(Pesée!BD93,Conversion!$A$2:$A$103,0),MATCH(BC93,Conversion!$A$2:$AH$2,0)),"0")</f>
        <v>0</v>
      </c>
      <c r="BF93" s="34"/>
      <c r="BG93" s="35"/>
      <c r="BH93" s="36" t="str">
        <f>IFERROR(INDEX(Conversion!$A$2:$AH$103,MATCH(Pesée!BG93,Conversion!$A$2:$A$103,0),MATCH(BF93,Conversion!$A$2:$AH$2,0)),"0")</f>
        <v>0</v>
      </c>
      <c r="BI93" s="34"/>
      <c r="BJ93" s="35"/>
      <c r="BK93" s="36" t="str">
        <f>IFERROR(INDEX(Conversion!$A$2:$AH$103,MATCH(Pesée!BJ93,Conversion!$A$2:$A$103,0),MATCH(BI93,Conversion!$A$2:$AH$2,0)),"0")</f>
        <v>0</v>
      </c>
      <c r="BL93" s="34"/>
      <c r="BM93" s="35"/>
      <c r="BN93" s="36" t="str">
        <f>IFERROR(INDEX(Conversion!$A$2:$AH$103,MATCH(Pesée!BM93,Conversion!$A$2:$A$103,0),MATCH(BL93,Conversion!$A$2:$AH$2,0)),"0")</f>
        <v>0</v>
      </c>
      <c r="BO93" s="34"/>
      <c r="BP93" s="35"/>
      <c r="BQ93" s="36" t="str">
        <f>IFERROR(INDEX(Conversion!$A$2:$AH$103,MATCH(Pesée!BP93,Conversion!$A$2:$A$103,0),MATCH(BO93,Conversion!$A$2:$AH$2,0)),"0")</f>
        <v>0</v>
      </c>
      <c r="BR93" s="34"/>
      <c r="BS93" s="35"/>
      <c r="BT93" s="36" t="str">
        <f>IFERROR(INDEX(Conversion!$A$2:$AH$103,MATCH(Pesée!BS93,Conversion!$A$2:$A$103,0),MATCH(BR93,Conversion!$A$2:$AH$2,0)),"0")</f>
        <v>0</v>
      </c>
      <c r="BU93" s="34"/>
      <c r="BV93" s="36"/>
      <c r="BW93" s="34"/>
      <c r="BX93" s="36"/>
      <c r="BY93" s="34"/>
      <c r="BZ93" s="36"/>
      <c r="CA93" s="34"/>
      <c r="CB93" s="36"/>
      <c r="CC93" s="34"/>
      <c r="CD93" s="36"/>
      <c r="CE93" s="34"/>
      <c r="CF93" s="36"/>
      <c r="CG93" s="34"/>
      <c r="CH93" s="36"/>
      <c r="CI93" s="34"/>
      <c r="CJ93" s="36"/>
      <c r="CK93" s="34"/>
      <c r="CL93" s="36"/>
      <c r="CM93" s="34"/>
      <c r="CN93" s="36"/>
      <c r="CO93" s="34"/>
      <c r="CP93" s="36"/>
      <c r="CQ93" s="34"/>
      <c r="CR93" s="36"/>
      <c r="CS93" s="34"/>
      <c r="CT93" s="36"/>
      <c r="CU93" s="34"/>
      <c r="CV93" s="36"/>
      <c r="CW93" s="34"/>
      <c r="CX93" s="36"/>
      <c r="CY93" s="34"/>
      <c r="CZ93" s="36"/>
      <c r="DA93" s="34"/>
      <c r="DB93" s="36"/>
      <c r="DC93" s="34"/>
      <c r="DD93" s="36"/>
      <c r="DE93" s="34"/>
      <c r="DF93" s="36"/>
      <c r="DG93" s="34"/>
      <c r="DH93" s="36"/>
    </row>
    <row r="94" spans="1:112" s="37" customFormat="1" ht="16.8" x14ac:dyDescent="0.4">
      <c r="A94" s="30">
        <v>90</v>
      </c>
      <c r="B94" s="31"/>
      <c r="C94" s="32"/>
      <c r="D94" s="32"/>
      <c r="E94" s="32"/>
      <c r="F94" s="32"/>
      <c r="G94" s="33">
        <f t="shared" si="5"/>
        <v>0</v>
      </c>
      <c r="H94" s="33">
        <f t="shared" si="6"/>
        <v>0</v>
      </c>
      <c r="I94" s="33">
        <f t="shared" si="7"/>
        <v>0</v>
      </c>
      <c r="J94" s="33">
        <f t="shared" si="8"/>
        <v>0</v>
      </c>
      <c r="K94" s="33">
        <f t="shared" si="9"/>
        <v>0</v>
      </c>
      <c r="L94" s="33"/>
      <c r="M94" s="34"/>
      <c r="N94" s="35"/>
      <c r="O94" s="36" t="str">
        <f>IFERROR(INDEX(Conversion!$A$2:$AH$103,MATCH(Pesée!N94,Conversion!$A$2:$A$103,0),MATCH(M94,Conversion!$A$2:$AH$2,0)),"0")</f>
        <v>0</v>
      </c>
      <c r="P94" s="34"/>
      <c r="Q94" s="35"/>
      <c r="R94" s="36" t="str">
        <f>IFERROR(INDEX(Conversion!$A$2:$AH$103,MATCH(Pesée!Q94,Conversion!$A$2:$A$103,0),MATCH(P94,Conversion!$A$2:$AH$2,0)),"0")</f>
        <v>0</v>
      </c>
      <c r="S94" s="34"/>
      <c r="T94" s="35"/>
      <c r="U94" s="36" t="str">
        <f>IFERROR(INDEX(Conversion!$A$2:$AH$103,MATCH(Pesée!T94,Conversion!$A$2:$A$103,0),MATCH(S94,Conversion!$A$2:$AH$2,0)),"0")</f>
        <v>0</v>
      </c>
      <c r="V94" s="34"/>
      <c r="W94" s="35"/>
      <c r="X94" s="36" t="str">
        <f>IFERROR(INDEX(Conversion!$A$2:$AH$103,MATCH(Pesée!W94,Conversion!$A$2:$A$103,0),MATCH(V94,Conversion!$A$2:$AH$2,0)),"0")</f>
        <v>0</v>
      </c>
      <c r="Y94" s="34"/>
      <c r="Z94" s="35"/>
      <c r="AA94" s="36" t="str">
        <f>IFERROR(INDEX(Conversion!$A$2:$AH$103,MATCH(Pesée!Z94,Conversion!$A$2:$A$103,0),MATCH(Y94,Conversion!$A$2:$AH$2,0)),"0")</f>
        <v>0</v>
      </c>
      <c r="AB94" s="34"/>
      <c r="AC94" s="35"/>
      <c r="AD94" s="36" t="str">
        <f>IFERROR(INDEX(Conversion!$A$2:$AH$103,MATCH(Pesée!AC94,Conversion!$A$2:$A$103,0),MATCH(AB94,Conversion!$A$2:$AH$2,0)),"0")</f>
        <v>0</v>
      </c>
      <c r="AE94" s="34"/>
      <c r="AF94" s="35"/>
      <c r="AG94" s="36" t="str">
        <f>IFERROR(INDEX(Conversion!$A$2:$AH$103,MATCH(Pesée!AF94,Conversion!$A$2:$A$103,0),MATCH(AE94,Conversion!$A$2:$AH$2,0)),"0")</f>
        <v>0</v>
      </c>
      <c r="AH94" s="34"/>
      <c r="AI94" s="35"/>
      <c r="AJ94" s="36" t="str">
        <f>IFERROR(INDEX(Conversion!$A$2:$AH$103,MATCH(Pesée!AI94,Conversion!$A$2:$A$103,0),MATCH(AH94,Conversion!$A$2:$AH$2,0)),"0")</f>
        <v>0</v>
      </c>
      <c r="AK94" s="34"/>
      <c r="AL94" s="35"/>
      <c r="AM94" s="36" t="str">
        <f>IFERROR(INDEX(Conversion!$A$2:$AH$103,MATCH(Pesée!AL94,Conversion!$A$2:$A$103,0),MATCH(AK94,Conversion!$A$2:$AH$2,0)),"0")</f>
        <v>0</v>
      </c>
      <c r="AN94" s="34"/>
      <c r="AO94" s="35"/>
      <c r="AP94" s="36" t="str">
        <f>IFERROR(INDEX(Conversion!$A$2:$AH$103,MATCH(Pesée!AO94,Conversion!$A$2:$A$103,0),MATCH(AN94,Conversion!$A$2:$AH$2,0)),"0")</f>
        <v>0</v>
      </c>
      <c r="AQ94" s="34"/>
      <c r="AR94" s="35"/>
      <c r="AS94" s="36" t="str">
        <f>IFERROR(INDEX(Conversion!$A$2:$AH$103,MATCH(Pesée!AR94,Conversion!$A$2:$A$103,0),MATCH(AQ94,Conversion!$A$2:$AH$2,0)),"0")</f>
        <v>0</v>
      </c>
      <c r="AT94" s="34"/>
      <c r="AU94" s="35"/>
      <c r="AV94" s="36" t="str">
        <f>IFERROR(INDEX(Conversion!$A$2:$AH$103,MATCH(Pesée!AU94,Conversion!$A$2:$A$103,0),MATCH(AT94,Conversion!$A$2:$AH$2,0)),"0")</f>
        <v>0</v>
      </c>
      <c r="AW94" s="34"/>
      <c r="AX94" s="35"/>
      <c r="AY94" s="36" t="str">
        <f>IFERROR(INDEX(Conversion!$A$2:$AH$103,MATCH(Pesée!AX94,Conversion!$A$2:$A$103,0),MATCH(AW94,Conversion!$A$2:$AH$2,0)),"0")</f>
        <v>0</v>
      </c>
      <c r="AZ94" s="34"/>
      <c r="BA94" s="35"/>
      <c r="BB94" s="36" t="str">
        <f>IFERROR(INDEX(Conversion!$A$2:$AH$103,MATCH(Pesée!BA94,Conversion!$A$2:$A$103,0),MATCH(AZ94,Conversion!$A$2:$AH$2,0)),"0")</f>
        <v>0</v>
      </c>
      <c r="BC94" s="34"/>
      <c r="BD94" s="35"/>
      <c r="BE94" s="36" t="str">
        <f>IFERROR(INDEX(Conversion!$A$2:$AH$103,MATCH(Pesée!BD94,Conversion!$A$2:$A$103,0),MATCH(BC94,Conversion!$A$2:$AH$2,0)),"0")</f>
        <v>0</v>
      </c>
      <c r="BF94" s="34"/>
      <c r="BG94" s="35"/>
      <c r="BH94" s="36" t="str">
        <f>IFERROR(INDEX(Conversion!$A$2:$AH$103,MATCH(Pesée!BG94,Conversion!$A$2:$A$103,0),MATCH(BF94,Conversion!$A$2:$AH$2,0)),"0")</f>
        <v>0</v>
      </c>
      <c r="BI94" s="34"/>
      <c r="BJ94" s="35"/>
      <c r="BK94" s="36" t="str">
        <f>IFERROR(INDEX(Conversion!$A$2:$AH$103,MATCH(Pesée!BJ94,Conversion!$A$2:$A$103,0),MATCH(BI94,Conversion!$A$2:$AH$2,0)),"0")</f>
        <v>0</v>
      </c>
      <c r="BL94" s="34"/>
      <c r="BM94" s="35"/>
      <c r="BN94" s="36" t="str">
        <f>IFERROR(INDEX(Conversion!$A$2:$AH$103,MATCH(Pesée!BM94,Conversion!$A$2:$A$103,0),MATCH(BL94,Conversion!$A$2:$AH$2,0)),"0")</f>
        <v>0</v>
      </c>
      <c r="BO94" s="34"/>
      <c r="BP94" s="35"/>
      <c r="BQ94" s="36" t="str">
        <f>IFERROR(INDEX(Conversion!$A$2:$AH$103,MATCH(Pesée!BP94,Conversion!$A$2:$A$103,0),MATCH(BO94,Conversion!$A$2:$AH$2,0)),"0")</f>
        <v>0</v>
      </c>
      <c r="BR94" s="34"/>
      <c r="BS94" s="35"/>
      <c r="BT94" s="36" t="str">
        <f>IFERROR(INDEX(Conversion!$A$2:$AH$103,MATCH(Pesée!BS94,Conversion!$A$2:$A$103,0),MATCH(BR94,Conversion!$A$2:$AH$2,0)),"0")</f>
        <v>0</v>
      </c>
      <c r="BU94" s="34"/>
      <c r="BV94" s="36"/>
      <c r="BW94" s="34"/>
      <c r="BX94" s="36"/>
      <c r="BY94" s="34"/>
      <c r="BZ94" s="36"/>
      <c r="CA94" s="34"/>
      <c r="CB94" s="36"/>
      <c r="CC94" s="34"/>
      <c r="CD94" s="36"/>
      <c r="CE94" s="34"/>
      <c r="CF94" s="36"/>
      <c r="CG94" s="34"/>
      <c r="CH94" s="36"/>
      <c r="CI94" s="34"/>
      <c r="CJ94" s="36"/>
      <c r="CK94" s="34"/>
      <c r="CL94" s="36"/>
      <c r="CM94" s="34"/>
      <c r="CN94" s="36"/>
      <c r="CO94" s="34"/>
      <c r="CP94" s="36"/>
      <c r="CQ94" s="34"/>
      <c r="CR94" s="36"/>
      <c r="CS94" s="34"/>
      <c r="CT94" s="36"/>
      <c r="CU94" s="34"/>
      <c r="CV94" s="36"/>
      <c r="CW94" s="34"/>
      <c r="CX94" s="36"/>
      <c r="CY94" s="34"/>
      <c r="CZ94" s="36"/>
      <c r="DA94" s="34"/>
      <c r="DB94" s="36"/>
      <c r="DC94" s="34"/>
      <c r="DD94" s="36"/>
      <c r="DE94" s="34"/>
      <c r="DF94" s="36"/>
      <c r="DG94" s="34"/>
      <c r="DH94" s="36"/>
    </row>
    <row r="95" spans="1:112" s="37" customFormat="1" ht="16.8" x14ac:dyDescent="0.4">
      <c r="A95" s="30">
        <v>91</v>
      </c>
      <c r="B95" s="31"/>
      <c r="C95" s="32"/>
      <c r="D95" s="32"/>
      <c r="E95" s="32"/>
      <c r="F95" s="32"/>
      <c r="G95" s="33">
        <f t="shared" si="5"/>
        <v>0</v>
      </c>
      <c r="H95" s="33">
        <f t="shared" si="6"/>
        <v>0</v>
      </c>
      <c r="I95" s="33">
        <f t="shared" si="7"/>
        <v>0</v>
      </c>
      <c r="J95" s="33">
        <f t="shared" si="8"/>
        <v>0</v>
      </c>
      <c r="K95" s="33">
        <f t="shared" si="9"/>
        <v>0</v>
      </c>
      <c r="L95" s="33"/>
      <c r="M95" s="34"/>
      <c r="N95" s="35"/>
      <c r="O95" s="36" t="str">
        <f>IFERROR(INDEX(Conversion!$A$2:$AH$103,MATCH(Pesée!N95,Conversion!$A$2:$A$103,0),MATCH(M95,Conversion!$A$2:$AH$2,0)),"0")</f>
        <v>0</v>
      </c>
      <c r="P95" s="34"/>
      <c r="Q95" s="35"/>
      <c r="R95" s="36" t="str">
        <f>IFERROR(INDEX(Conversion!$A$2:$AH$103,MATCH(Pesée!Q95,Conversion!$A$2:$A$103,0),MATCH(P95,Conversion!$A$2:$AH$2,0)),"0")</f>
        <v>0</v>
      </c>
      <c r="S95" s="34"/>
      <c r="T95" s="35"/>
      <c r="U95" s="36" t="str">
        <f>IFERROR(INDEX(Conversion!$A$2:$AH$103,MATCH(Pesée!T95,Conversion!$A$2:$A$103,0),MATCH(S95,Conversion!$A$2:$AH$2,0)),"0")</f>
        <v>0</v>
      </c>
      <c r="V95" s="34"/>
      <c r="W95" s="35"/>
      <c r="X95" s="36" t="str">
        <f>IFERROR(INDEX(Conversion!$A$2:$AH$103,MATCH(Pesée!W95,Conversion!$A$2:$A$103,0),MATCH(V95,Conversion!$A$2:$AH$2,0)),"0")</f>
        <v>0</v>
      </c>
      <c r="Y95" s="34"/>
      <c r="Z95" s="35"/>
      <c r="AA95" s="36" t="str">
        <f>IFERROR(INDEX(Conversion!$A$2:$AH$103,MATCH(Pesée!Z95,Conversion!$A$2:$A$103,0),MATCH(Y95,Conversion!$A$2:$AH$2,0)),"0")</f>
        <v>0</v>
      </c>
      <c r="AB95" s="34"/>
      <c r="AC95" s="35"/>
      <c r="AD95" s="36" t="str">
        <f>IFERROR(INDEX(Conversion!$A$2:$AH$103,MATCH(Pesée!AC95,Conversion!$A$2:$A$103,0),MATCH(AB95,Conversion!$A$2:$AH$2,0)),"0")</f>
        <v>0</v>
      </c>
      <c r="AE95" s="34"/>
      <c r="AF95" s="35"/>
      <c r="AG95" s="36" t="str">
        <f>IFERROR(INDEX(Conversion!$A$2:$AH$103,MATCH(Pesée!AF95,Conversion!$A$2:$A$103,0),MATCH(AE95,Conversion!$A$2:$AH$2,0)),"0")</f>
        <v>0</v>
      </c>
      <c r="AH95" s="34"/>
      <c r="AI95" s="35"/>
      <c r="AJ95" s="36" t="str">
        <f>IFERROR(INDEX(Conversion!$A$2:$AH$103,MATCH(Pesée!AI95,Conversion!$A$2:$A$103,0),MATCH(AH95,Conversion!$A$2:$AH$2,0)),"0")</f>
        <v>0</v>
      </c>
      <c r="AK95" s="34"/>
      <c r="AL95" s="35"/>
      <c r="AM95" s="36" t="str">
        <f>IFERROR(INDEX(Conversion!$A$2:$AH$103,MATCH(Pesée!AL95,Conversion!$A$2:$A$103,0),MATCH(AK95,Conversion!$A$2:$AH$2,0)),"0")</f>
        <v>0</v>
      </c>
      <c r="AN95" s="34"/>
      <c r="AO95" s="35"/>
      <c r="AP95" s="36" t="str">
        <f>IFERROR(INDEX(Conversion!$A$2:$AH$103,MATCH(Pesée!AO95,Conversion!$A$2:$A$103,0),MATCH(AN95,Conversion!$A$2:$AH$2,0)),"0")</f>
        <v>0</v>
      </c>
      <c r="AQ95" s="34"/>
      <c r="AR95" s="35"/>
      <c r="AS95" s="36" t="str">
        <f>IFERROR(INDEX(Conversion!$A$2:$AH$103,MATCH(Pesée!AR95,Conversion!$A$2:$A$103,0),MATCH(AQ95,Conversion!$A$2:$AH$2,0)),"0")</f>
        <v>0</v>
      </c>
      <c r="AT95" s="34"/>
      <c r="AU95" s="35"/>
      <c r="AV95" s="36" t="str">
        <f>IFERROR(INDEX(Conversion!$A$2:$AH$103,MATCH(Pesée!AU95,Conversion!$A$2:$A$103,0),MATCH(AT95,Conversion!$A$2:$AH$2,0)),"0")</f>
        <v>0</v>
      </c>
      <c r="AW95" s="34"/>
      <c r="AX95" s="35"/>
      <c r="AY95" s="36" t="str">
        <f>IFERROR(INDEX(Conversion!$A$2:$AH$103,MATCH(Pesée!AX95,Conversion!$A$2:$A$103,0),MATCH(AW95,Conversion!$A$2:$AH$2,0)),"0")</f>
        <v>0</v>
      </c>
      <c r="AZ95" s="34"/>
      <c r="BA95" s="35"/>
      <c r="BB95" s="36" t="str">
        <f>IFERROR(INDEX(Conversion!$A$2:$AH$103,MATCH(Pesée!BA95,Conversion!$A$2:$A$103,0),MATCH(AZ95,Conversion!$A$2:$AH$2,0)),"0")</f>
        <v>0</v>
      </c>
      <c r="BC95" s="34"/>
      <c r="BD95" s="35"/>
      <c r="BE95" s="36" t="str">
        <f>IFERROR(INDEX(Conversion!$A$2:$AH$103,MATCH(Pesée!BD95,Conversion!$A$2:$A$103,0),MATCH(BC95,Conversion!$A$2:$AH$2,0)),"0")</f>
        <v>0</v>
      </c>
      <c r="BF95" s="34"/>
      <c r="BG95" s="35"/>
      <c r="BH95" s="36" t="str">
        <f>IFERROR(INDEX(Conversion!$A$2:$AH$103,MATCH(Pesée!BG95,Conversion!$A$2:$A$103,0),MATCH(BF95,Conversion!$A$2:$AH$2,0)),"0")</f>
        <v>0</v>
      </c>
      <c r="BI95" s="34"/>
      <c r="BJ95" s="35"/>
      <c r="BK95" s="36" t="str">
        <f>IFERROR(INDEX(Conversion!$A$2:$AH$103,MATCH(Pesée!BJ95,Conversion!$A$2:$A$103,0),MATCH(BI95,Conversion!$A$2:$AH$2,0)),"0")</f>
        <v>0</v>
      </c>
      <c r="BL95" s="34"/>
      <c r="BM95" s="35"/>
      <c r="BN95" s="36" t="str">
        <f>IFERROR(INDEX(Conversion!$A$2:$AH$103,MATCH(Pesée!BM95,Conversion!$A$2:$A$103,0),MATCH(BL95,Conversion!$A$2:$AH$2,0)),"0")</f>
        <v>0</v>
      </c>
      <c r="BO95" s="34"/>
      <c r="BP95" s="35"/>
      <c r="BQ95" s="36" t="str">
        <f>IFERROR(INDEX(Conversion!$A$2:$AH$103,MATCH(Pesée!BP95,Conversion!$A$2:$A$103,0),MATCH(BO95,Conversion!$A$2:$AH$2,0)),"0")</f>
        <v>0</v>
      </c>
      <c r="BR95" s="34"/>
      <c r="BS95" s="35"/>
      <c r="BT95" s="36" t="str">
        <f>IFERROR(INDEX(Conversion!$A$2:$AH$103,MATCH(Pesée!BS95,Conversion!$A$2:$A$103,0),MATCH(BR95,Conversion!$A$2:$AH$2,0)),"0")</f>
        <v>0</v>
      </c>
      <c r="BU95" s="34"/>
      <c r="BV95" s="36"/>
      <c r="BW95" s="34"/>
      <c r="BX95" s="36"/>
      <c r="BY95" s="34"/>
      <c r="BZ95" s="36"/>
      <c r="CA95" s="34"/>
      <c r="CB95" s="36"/>
      <c r="CC95" s="34"/>
      <c r="CD95" s="36"/>
      <c r="CE95" s="34"/>
      <c r="CF95" s="36"/>
      <c r="CG95" s="34"/>
      <c r="CH95" s="36"/>
      <c r="CI95" s="34"/>
      <c r="CJ95" s="36"/>
      <c r="CK95" s="34"/>
      <c r="CL95" s="36"/>
      <c r="CM95" s="34"/>
      <c r="CN95" s="36"/>
      <c r="CO95" s="34"/>
      <c r="CP95" s="36"/>
      <c r="CQ95" s="34"/>
      <c r="CR95" s="36"/>
      <c r="CS95" s="34"/>
      <c r="CT95" s="36"/>
      <c r="CU95" s="34"/>
      <c r="CV95" s="36"/>
      <c r="CW95" s="34"/>
      <c r="CX95" s="36"/>
      <c r="CY95" s="34"/>
      <c r="CZ95" s="36"/>
      <c r="DA95" s="34"/>
      <c r="DB95" s="36"/>
      <c r="DC95" s="34"/>
      <c r="DD95" s="36"/>
      <c r="DE95" s="34"/>
      <c r="DF95" s="36"/>
      <c r="DG95" s="34"/>
      <c r="DH95" s="36"/>
    </row>
    <row r="96" spans="1:112" s="37" customFormat="1" ht="16.8" x14ac:dyDescent="0.4">
      <c r="A96" s="30">
        <v>92</v>
      </c>
      <c r="B96" s="31"/>
      <c r="C96" s="32"/>
      <c r="D96" s="32"/>
      <c r="E96" s="32"/>
      <c r="F96" s="32"/>
      <c r="G96" s="33">
        <f t="shared" si="5"/>
        <v>0</v>
      </c>
      <c r="H96" s="33">
        <f t="shared" si="6"/>
        <v>0</v>
      </c>
      <c r="I96" s="33">
        <f t="shared" si="7"/>
        <v>0</v>
      </c>
      <c r="J96" s="33">
        <f t="shared" si="8"/>
        <v>0</v>
      </c>
      <c r="K96" s="33">
        <f t="shared" si="9"/>
        <v>0</v>
      </c>
      <c r="L96" s="33"/>
      <c r="M96" s="34"/>
      <c r="N96" s="35"/>
      <c r="O96" s="36" t="str">
        <f>IFERROR(INDEX(Conversion!$A$2:$AH$103,MATCH(Pesée!N96,Conversion!$A$2:$A$103,0),MATCH(M96,Conversion!$A$2:$AH$2,0)),"0")</f>
        <v>0</v>
      </c>
      <c r="P96" s="34"/>
      <c r="Q96" s="35"/>
      <c r="R96" s="36" t="str">
        <f>IFERROR(INDEX(Conversion!$A$2:$AH$103,MATCH(Pesée!Q96,Conversion!$A$2:$A$103,0),MATCH(P96,Conversion!$A$2:$AH$2,0)),"0")</f>
        <v>0</v>
      </c>
      <c r="S96" s="34"/>
      <c r="T96" s="35"/>
      <c r="U96" s="36" t="str">
        <f>IFERROR(INDEX(Conversion!$A$2:$AH$103,MATCH(Pesée!T96,Conversion!$A$2:$A$103,0),MATCH(S96,Conversion!$A$2:$AH$2,0)),"0")</f>
        <v>0</v>
      </c>
      <c r="V96" s="34"/>
      <c r="W96" s="35"/>
      <c r="X96" s="36" t="str">
        <f>IFERROR(INDEX(Conversion!$A$2:$AH$103,MATCH(Pesée!W96,Conversion!$A$2:$A$103,0),MATCH(V96,Conversion!$A$2:$AH$2,0)),"0")</f>
        <v>0</v>
      </c>
      <c r="Y96" s="34"/>
      <c r="Z96" s="35"/>
      <c r="AA96" s="36" t="str">
        <f>IFERROR(INDEX(Conversion!$A$2:$AH$103,MATCH(Pesée!Z96,Conversion!$A$2:$A$103,0),MATCH(Y96,Conversion!$A$2:$AH$2,0)),"0")</f>
        <v>0</v>
      </c>
      <c r="AB96" s="34"/>
      <c r="AC96" s="35"/>
      <c r="AD96" s="36" t="str">
        <f>IFERROR(INDEX(Conversion!$A$2:$AH$103,MATCH(Pesée!AC96,Conversion!$A$2:$A$103,0),MATCH(AB96,Conversion!$A$2:$AH$2,0)),"0")</f>
        <v>0</v>
      </c>
      <c r="AE96" s="34"/>
      <c r="AF96" s="35"/>
      <c r="AG96" s="36" t="str">
        <f>IFERROR(INDEX(Conversion!$A$2:$AH$103,MATCH(Pesée!AF96,Conversion!$A$2:$A$103,0),MATCH(AE96,Conversion!$A$2:$AH$2,0)),"0")</f>
        <v>0</v>
      </c>
      <c r="AH96" s="34"/>
      <c r="AI96" s="35"/>
      <c r="AJ96" s="36" t="str">
        <f>IFERROR(INDEX(Conversion!$A$2:$AH$103,MATCH(Pesée!AI96,Conversion!$A$2:$A$103,0),MATCH(AH96,Conversion!$A$2:$AH$2,0)),"0")</f>
        <v>0</v>
      </c>
      <c r="AK96" s="34"/>
      <c r="AL96" s="35"/>
      <c r="AM96" s="36" t="str">
        <f>IFERROR(INDEX(Conversion!$A$2:$AH$103,MATCH(Pesée!AL96,Conversion!$A$2:$A$103,0),MATCH(AK96,Conversion!$A$2:$AH$2,0)),"0")</f>
        <v>0</v>
      </c>
      <c r="AN96" s="34"/>
      <c r="AO96" s="35"/>
      <c r="AP96" s="36" t="str">
        <f>IFERROR(INDEX(Conversion!$A$2:$AH$103,MATCH(Pesée!AO96,Conversion!$A$2:$A$103,0),MATCH(AN96,Conversion!$A$2:$AH$2,0)),"0")</f>
        <v>0</v>
      </c>
      <c r="AQ96" s="34"/>
      <c r="AR96" s="35"/>
      <c r="AS96" s="36" t="str">
        <f>IFERROR(INDEX(Conversion!$A$2:$AH$103,MATCH(Pesée!AR96,Conversion!$A$2:$A$103,0),MATCH(AQ96,Conversion!$A$2:$AH$2,0)),"0")</f>
        <v>0</v>
      </c>
      <c r="AT96" s="34"/>
      <c r="AU96" s="35"/>
      <c r="AV96" s="36" t="str">
        <f>IFERROR(INDEX(Conversion!$A$2:$AH$103,MATCH(Pesée!AU96,Conversion!$A$2:$A$103,0),MATCH(AT96,Conversion!$A$2:$AH$2,0)),"0")</f>
        <v>0</v>
      </c>
      <c r="AW96" s="34"/>
      <c r="AX96" s="35"/>
      <c r="AY96" s="36" t="str">
        <f>IFERROR(INDEX(Conversion!$A$2:$AH$103,MATCH(Pesée!AX96,Conversion!$A$2:$A$103,0),MATCH(AW96,Conversion!$A$2:$AH$2,0)),"0")</f>
        <v>0</v>
      </c>
      <c r="AZ96" s="34"/>
      <c r="BA96" s="35"/>
      <c r="BB96" s="36" t="str">
        <f>IFERROR(INDEX(Conversion!$A$2:$AH$103,MATCH(Pesée!BA96,Conversion!$A$2:$A$103,0),MATCH(AZ96,Conversion!$A$2:$AH$2,0)),"0")</f>
        <v>0</v>
      </c>
      <c r="BC96" s="34"/>
      <c r="BD96" s="35"/>
      <c r="BE96" s="36" t="str">
        <f>IFERROR(INDEX(Conversion!$A$2:$AH$103,MATCH(Pesée!BD96,Conversion!$A$2:$A$103,0),MATCH(BC96,Conversion!$A$2:$AH$2,0)),"0")</f>
        <v>0</v>
      </c>
      <c r="BF96" s="34"/>
      <c r="BG96" s="35"/>
      <c r="BH96" s="36" t="str">
        <f>IFERROR(INDEX(Conversion!$A$2:$AH$103,MATCH(Pesée!BG96,Conversion!$A$2:$A$103,0),MATCH(BF96,Conversion!$A$2:$AH$2,0)),"0")</f>
        <v>0</v>
      </c>
      <c r="BI96" s="34"/>
      <c r="BJ96" s="35"/>
      <c r="BK96" s="36" t="str">
        <f>IFERROR(INDEX(Conversion!$A$2:$AH$103,MATCH(Pesée!BJ96,Conversion!$A$2:$A$103,0),MATCH(BI96,Conversion!$A$2:$AH$2,0)),"0")</f>
        <v>0</v>
      </c>
      <c r="BL96" s="34"/>
      <c r="BM96" s="35"/>
      <c r="BN96" s="36" t="str">
        <f>IFERROR(INDEX(Conversion!$A$2:$AH$103,MATCH(Pesée!BM96,Conversion!$A$2:$A$103,0),MATCH(BL96,Conversion!$A$2:$AH$2,0)),"0")</f>
        <v>0</v>
      </c>
      <c r="BO96" s="34"/>
      <c r="BP96" s="35"/>
      <c r="BQ96" s="36" t="str">
        <f>IFERROR(INDEX(Conversion!$A$2:$AH$103,MATCH(Pesée!BP96,Conversion!$A$2:$A$103,0),MATCH(BO96,Conversion!$A$2:$AH$2,0)),"0")</f>
        <v>0</v>
      </c>
      <c r="BR96" s="34"/>
      <c r="BS96" s="35"/>
      <c r="BT96" s="36" t="str">
        <f>IFERROR(INDEX(Conversion!$A$2:$AH$103,MATCH(Pesée!BS96,Conversion!$A$2:$A$103,0),MATCH(BR96,Conversion!$A$2:$AH$2,0)),"0")</f>
        <v>0</v>
      </c>
      <c r="BU96" s="34"/>
      <c r="BV96" s="36"/>
      <c r="BW96" s="34"/>
      <c r="BX96" s="36"/>
      <c r="BY96" s="34"/>
      <c r="BZ96" s="36"/>
      <c r="CA96" s="34"/>
      <c r="CB96" s="36"/>
      <c r="CC96" s="34"/>
      <c r="CD96" s="36"/>
      <c r="CE96" s="34"/>
      <c r="CF96" s="36"/>
      <c r="CG96" s="34"/>
      <c r="CH96" s="36"/>
      <c r="CI96" s="34"/>
      <c r="CJ96" s="36"/>
      <c r="CK96" s="34"/>
      <c r="CL96" s="36"/>
      <c r="CM96" s="34"/>
      <c r="CN96" s="36"/>
      <c r="CO96" s="34"/>
      <c r="CP96" s="36"/>
      <c r="CQ96" s="34"/>
      <c r="CR96" s="36"/>
      <c r="CS96" s="34"/>
      <c r="CT96" s="36"/>
      <c r="CU96" s="34"/>
      <c r="CV96" s="36"/>
      <c r="CW96" s="34"/>
      <c r="CX96" s="36"/>
      <c r="CY96" s="34"/>
      <c r="CZ96" s="36"/>
      <c r="DA96" s="34"/>
      <c r="DB96" s="36"/>
      <c r="DC96" s="34"/>
      <c r="DD96" s="36"/>
      <c r="DE96" s="34"/>
      <c r="DF96" s="36"/>
      <c r="DG96" s="34"/>
      <c r="DH96" s="36"/>
    </row>
    <row r="97" spans="1:112" s="37" customFormat="1" ht="16.8" x14ac:dyDescent="0.4">
      <c r="A97" s="30">
        <v>93</v>
      </c>
      <c r="B97" s="31"/>
      <c r="C97" s="32"/>
      <c r="D97" s="32"/>
      <c r="E97" s="32"/>
      <c r="F97" s="32"/>
      <c r="G97" s="33">
        <f t="shared" si="5"/>
        <v>0</v>
      </c>
      <c r="H97" s="33">
        <f t="shared" si="6"/>
        <v>0</v>
      </c>
      <c r="I97" s="33">
        <f t="shared" si="7"/>
        <v>0</v>
      </c>
      <c r="J97" s="33">
        <f t="shared" si="8"/>
        <v>0</v>
      </c>
      <c r="K97" s="33">
        <f t="shared" si="9"/>
        <v>0</v>
      </c>
      <c r="L97" s="33"/>
      <c r="M97" s="34"/>
      <c r="N97" s="35"/>
      <c r="O97" s="36" t="str">
        <f>IFERROR(INDEX(Conversion!$A$2:$AH$103,MATCH(Pesée!N97,Conversion!$A$2:$A$103,0),MATCH(M97,Conversion!$A$2:$AH$2,0)),"0")</f>
        <v>0</v>
      </c>
      <c r="P97" s="34"/>
      <c r="Q97" s="35"/>
      <c r="R97" s="36" t="str">
        <f>IFERROR(INDEX(Conversion!$A$2:$AH$103,MATCH(Pesée!Q97,Conversion!$A$2:$A$103,0),MATCH(P97,Conversion!$A$2:$AH$2,0)),"0")</f>
        <v>0</v>
      </c>
      <c r="S97" s="34"/>
      <c r="T97" s="35"/>
      <c r="U97" s="36" t="str">
        <f>IFERROR(INDEX(Conversion!$A$2:$AH$103,MATCH(Pesée!T97,Conversion!$A$2:$A$103,0),MATCH(S97,Conversion!$A$2:$AH$2,0)),"0")</f>
        <v>0</v>
      </c>
      <c r="V97" s="34"/>
      <c r="W97" s="35"/>
      <c r="X97" s="36" t="str">
        <f>IFERROR(INDEX(Conversion!$A$2:$AH$103,MATCH(Pesée!W97,Conversion!$A$2:$A$103,0),MATCH(V97,Conversion!$A$2:$AH$2,0)),"0")</f>
        <v>0</v>
      </c>
      <c r="Y97" s="34"/>
      <c r="Z97" s="35"/>
      <c r="AA97" s="36" t="str">
        <f>IFERROR(INDEX(Conversion!$A$2:$AH$103,MATCH(Pesée!Z97,Conversion!$A$2:$A$103,0),MATCH(Y97,Conversion!$A$2:$AH$2,0)),"0")</f>
        <v>0</v>
      </c>
      <c r="AB97" s="34"/>
      <c r="AC97" s="35"/>
      <c r="AD97" s="36" t="str">
        <f>IFERROR(INDEX(Conversion!$A$2:$AH$103,MATCH(Pesée!AC97,Conversion!$A$2:$A$103,0),MATCH(AB97,Conversion!$A$2:$AH$2,0)),"0")</f>
        <v>0</v>
      </c>
      <c r="AE97" s="34"/>
      <c r="AF97" s="35"/>
      <c r="AG97" s="36" t="str">
        <f>IFERROR(INDEX(Conversion!$A$2:$AH$103,MATCH(Pesée!AF97,Conversion!$A$2:$A$103,0),MATCH(AE97,Conversion!$A$2:$AH$2,0)),"0")</f>
        <v>0</v>
      </c>
      <c r="AH97" s="34"/>
      <c r="AI97" s="35"/>
      <c r="AJ97" s="36" t="str">
        <f>IFERROR(INDEX(Conversion!$A$2:$AH$103,MATCH(Pesée!AI97,Conversion!$A$2:$A$103,0),MATCH(AH97,Conversion!$A$2:$AH$2,0)),"0")</f>
        <v>0</v>
      </c>
      <c r="AK97" s="34"/>
      <c r="AL97" s="35"/>
      <c r="AM97" s="36" t="str">
        <f>IFERROR(INDEX(Conversion!$A$2:$AH$103,MATCH(Pesée!AL97,Conversion!$A$2:$A$103,0),MATCH(AK97,Conversion!$A$2:$AH$2,0)),"0")</f>
        <v>0</v>
      </c>
      <c r="AN97" s="34"/>
      <c r="AO97" s="35"/>
      <c r="AP97" s="36" t="str">
        <f>IFERROR(INDEX(Conversion!$A$2:$AH$103,MATCH(Pesée!AO97,Conversion!$A$2:$A$103,0),MATCH(AN97,Conversion!$A$2:$AH$2,0)),"0")</f>
        <v>0</v>
      </c>
      <c r="AQ97" s="34"/>
      <c r="AR97" s="35"/>
      <c r="AS97" s="36" t="str">
        <f>IFERROR(INDEX(Conversion!$A$2:$AH$103,MATCH(Pesée!AR97,Conversion!$A$2:$A$103,0),MATCH(AQ97,Conversion!$A$2:$AH$2,0)),"0")</f>
        <v>0</v>
      </c>
      <c r="AT97" s="34"/>
      <c r="AU97" s="35"/>
      <c r="AV97" s="36" t="str">
        <f>IFERROR(INDEX(Conversion!$A$2:$AH$103,MATCH(Pesée!AU97,Conversion!$A$2:$A$103,0),MATCH(AT97,Conversion!$A$2:$AH$2,0)),"0")</f>
        <v>0</v>
      </c>
      <c r="AW97" s="34"/>
      <c r="AX97" s="35"/>
      <c r="AY97" s="36" t="str">
        <f>IFERROR(INDEX(Conversion!$A$2:$AH$103,MATCH(Pesée!AX97,Conversion!$A$2:$A$103,0),MATCH(AW97,Conversion!$A$2:$AH$2,0)),"0")</f>
        <v>0</v>
      </c>
      <c r="AZ97" s="34"/>
      <c r="BA97" s="35"/>
      <c r="BB97" s="36" t="str">
        <f>IFERROR(INDEX(Conversion!$A$2:$AH$103,MATCH(Pesée!BA97,Conversion!$A$2:$A$103,0),MATCH(AZ97,Conversion!$A$2:$AH$2,0)),"0")</f>
        <v>0</v>
      </c>
      <c r="BC97" s="34"/>
      <c r="BD97" s="35"/>
      <c r="BE97" s="36" t="str">
        <f>IFERROR(INDEX(Conversion!$A$2:$AH$103,MATCH(Pesée!BD97,Conversion!$A$2:$A$103,0),MATCH(BC97,Conversion!$A$2:$AH$2,0)),"0")</f>
        <v>0</v>
      </c>
      <c r="BF97" s="34"/>
      <c r="BG97" s="35"/>
      <c r="BH97" s="36" t="str">
        <f>IFERROR(INDEX(Conversion!$A$2:$AH$103,MATCH(Pesée!BG97,Conversion!$A$2:$A$103,0),MATCH(BF97,Conversion!$A$2:$AH$2,0)),"0")</f>
        <v>0</v>
      </c>
      <c r="BI97" s="34"/>
      <c r="BJ97" s="35"/>
      <c r="BK97" s="36" t="str">
        <f>IFERROR(INDEX(Conversion!$A$2:$AH$103,MATCH(Pesée!BJ97,Conversion!$A$2:$A$103,0),MATCH(BI97,Conversion!$A$2:$AH$2,0)),"0")</f>
        <v>0</v>
      </c>
      <c r="BL97" s="34"/>
      <c r="BM97" s="35"/>
      <c r="BN97" s="36" t="str">
        <f>IFERROR(INDEX(Conversion!$A$2:$AH$103,MATCH(Pesée!BM97,Conversion!$A$2:$A$103,0),MATCH(BL97,Conversion!$A$2:$AH$2,0)),"0")</f>
        <v>0</v>
      </c>
      <c r="BO97" s="34"/>
      <c r="BP97" s="35"/>
      <c r="BQ97" s="36" t="str">
        <f>IFERROR(INDEX(Conversion!$A$2:$AH$103,MATCH(Pesée!BP97,Conversion!$A$2:$A$103,0),MATCH(BO97,Conversion!$A$2:$AH$2,0)),"0")</f>
        <v>0</v>
      </c>
      <c r="BR97" s="34"/>
      <c r="BS97" s="35"/>
      <c r="BT97" s="36" t="str">
        <f>IFERROR(INDEX(Conversion!$A$2:$AH$103,MATCH(Pesée!BS97,Conversion!$A$2:$A$103,0),MATCH(BR97,Conversion!$A$2:$AH$2,0)),"0")</f>
        <v>0</v>
      </c>
      <c r="BU97" s="34"/>
      <c r="BV97" s="36"/>
      <c r="BW97" s="34"/>
      <c r="BX97" s="36"/>
      <c r="BY97" s="34"/>
      <c r="BZ97" s="36"/>
      <c r="CA97" s="34"/>
      <c r="CB97" s="36"/>
      <c r="CC97" s="34"/>
      <c r="CD97" s="36"/>
      <c r="CE97" s="34"/>
      <c r="CF97" s="36"/>
      <c r="CG97" s="34"/>
      <c r="CH97" s="36"/>
      <c r="CI97" s="34"/>
      <c r="CJ97" s="36"/>
      <c r="CK97" s="34"/>
      <c r="CL97" s="36"/>
      <c r="CM97" s="34"/>
      <c r="CN97" s="36"/>
      <c r="CO97" s="34"/>
      <c r="CP97" s="36"/>
      <c r="CQ97" s="34"/>
      <c r="CR97" s="36"/>
      <c r="CS97" s="34"/>
      <c r="CT97" s="36"/>
      <c r="CU97" s="34"/>
      <c r="CV97" s="36"/>
      <c r="CW97" s="34"/>
      <c r="CX97" s="36"/>
      <c r="CY97" s="34"/>
      <c r="CZ97" s="36"/>
      <c r="DA97" s="34"/>
      <c r="DB97" s="36"/>
      <c r="DC97" s="34"/>
      <c r="DD97" s="36"/>
      <c r="DE97" s="34"/>
      <c r="DF97" s="36"/>
      <c r="DG97" s="34"/>
      <c r="DH97" s="36"/>
    </row>
    <row r="98" spans="1:112" s="37" customFormat="1" ht="16.8" x14ac:dyDescent="0.4">
      <c r="A98" s="30">
        <v>94</v>
      </c>
      <c r="B98" s="31"/>
      <c r="C98" s="32"/>
      <c r="D98" s="32"/>
      <c r="E98" s="32"/>
      <c r="F98" s="32"/>
      <c r="G98" s="33">
        <f t="shared" si="5"/>
        <v>0</v>
      </c>
      <c r="H98" s="33">
        <f t="shared" si="6"/>
        <v>0</v>
      </c>
      <c r="I98" s="33">
        <f t="shared" si="7"/>
        <v>0</v>
      </c>
      <c r="J98" s="33">
        <f t="shared" si="8"/>
        <v>0</v>
      </c>
      <c r="K98" s="33">
        <f t="shared" si="9"/>
        <v>0</v>
      </c>
      <c r="L98" s="33"/>
      <c r="M98" s="34"/>
      <c r="N98" s="35"/>
      <c r="O98" s="36" t="str">
        <f>IFERROR(INDEX(Conversion!$A$2:$AH$103,MATCH(Pesée!N98,Conversion!$A$2:$A$103,0),MATCH(M98,Conversion!$A$2:$AH$2,0)),"0")</f>
        <v>0</v>
      </c>
      <c r="P98" s="34"/>
      <c r="Q98" s="35"/>
      <c r="R98" s="36" t="str">
        <f>IFERROR(INDEX(Conversion!$A$2:$AH$103,MATCH(Pesée!Q98,Conversion!$A$2:$A$103,0),MATCH(P98,Conversion!$A$2:$AH$2,0)),"0")</f>
        <v>0</v>
      </c>
      <c r="S98" s="34"/>
      <c r="T98" s="35"/>
      <c r="U98" s="36" t="str">
        <f>IFERROR(INDEX(Conversion!$A$2:$AH$103,MATCH(Pesée!T98,Conversion!$A$2:$A$103,0),MATCH(S98,Conversion!$A$2:$AH$2,0)),"0")</f>
        <v>0</v>
      </c>
      <c r="V98" s="34"/>
      <c r="W98" s="35"/>
      <c r="X98" s="36" t="str">
        <f>IFERROR(INDEX(Conversion!$A$2:$AH$103,MATCH(Pesée!W98,Conversion!$A$2:$A$103,0),MATCH(V98,Conversion!$A$2:$AH$2,0)),"0")</f>
        <v>0</v>
      </c>
      <c r="Y98" s="34"/>
      <c r="Z98" s="35"/>
      <c r="AA98" s="36" t="str">
        <f>IFERROR(INDEX(Conversion!$A$2:$AH$103,MATCH(Pesée!Z98,Conversion!$A$2:$A$103,0),MATCH(Y98,Conversion!$A$2:$AH$2,0)),"0")</f>
        <v>0</v>
      </c>
      <c r="AB98" s="34"/>
      <c r="AC98" s="35"/>
      <c r="AD98" s="36" t="str">
        <f>IFERROR(INDEX(Conversion!$A$2:$AH$103,MATCH(Pesée!AC98,Conversion!$A$2:$A$103,0),MATCH(AB98,Conversion!$A$2:$AH$2,0)),"0")</f>
        <v>0</v>
      </c>
      <c r="AE98" s="34"/>
      <c r="AF98" s="35"/>
      <c r="AG98" s="36" t="str">
        <f>IFERROR(INDEX(Conversion!$A$2:$AH$103,MATCH(Pesée!AF98,Conversion!$A$2:$A$103,0),MATCH(AE98,Conversion!$A$2:$AH$2,0)),"0")</f>
        <v>0</v>
      </c>
      <c r="AH98" s="34"/>
      <c r="AI98" s="35"/>
      <c r="AJ98" s="36" t="str">
        <f>IFERROR(INDEX(Conversion!$A$2:$AH$103,MATCH(Pesée!AI98,Conversion!$A$2:$A$103,0),MATCH(AH98,Conversion!$A$2:$AH$2,0)),"0")</f>
        <v>0</v>
      </c>
      <c r="AK98" s="34"/>
      <c r="AL98" s="35"/>
      <c r="AM98" s="36" t="str">
        <f>IFERROR(INDEX(Conversion!$A$2:$AH$103,MATCH(Pesée!AL98,Conversion!$A$2:$A$103,0),MATCH(AK98,Conversion!$A$2:$AH$2,0)),"0")</f>
        <v>0</v>
      </c>
      <c r="AN98" s="34"/>
      <c r="AO98" s="35"/>
      <c r="AP98" s="36" t="str">
        <f>IFERROR(INDEX(Conversion!$A$2:$AH$103,MATCH(Pesée!AO98,Conversion!$A$2:$A$103,0),MATCH(AN98,Conversion!$A$2:$AH$2,0)),"0")</f>
        <v>0</v>
      </c>
      <c r="AQ98" s="34"/>
      <c r="AR98" s="35"/>
      <c r="AS98" s="36" t="str">
        <f>IFERROR(INDEX(Conversion!$A$2:$AH$103,MATCH(Pesée!AR98,Conversion!$A$2:$A$103,0),MATCH(AQ98,Conversion!$A$2:$AH$2,0)),"0")</f>
        <v>0</v>
      </c>
      <c r="AT98" s="34"/>
      <c r="AU98" s="35"/>
      <c r="AV98" s="36" t="str">
        <f>IFERROR(INDEX(Conversion!$A$2:$AH$103,MATCH(Pesée!AU98,Conversion!$A$2:$A$103,0),MATCH(AT98,Conversion!$A$2:$AH$2,0)),"0")</f>
        <v>0</v>
      </c>
      <c r="AW98" s="34"/>
      <c r="AX98" s="35"/>
      <c r="AY98" s="36" t="str">
        <f>IFERROR(INDEX(Conversion!$A$2:$AH$103,MATCH(Pesée!AX98,Conversion!$A$2:$A$103,0),MATCH(AW98,Conversion!$A$2:$AH$2,0)),"0")</f>
        <v>0</v>
      </c>
      <c r="AZ98" s="34"/>
      <c r="BA98" s="35"/>
      <c r="BB98" s="36" t="str">
        <f>IFERROR(INDEX(Conversion!$A$2:$AH$103,MATCH(Pesée!BA98,Conversion!$A$2:$A$103,0),MATCH(AZ98,Conversion!$A$2:$AH$2,0)),"0")</f>
        <v>0</v>
      </c>
      <c r="BC98" s="34"/>
      <c r="BD98" s="35"/>
      <c r="BE98" s="36" t="str">
        <f>IFERROR(INDEX(Conversion!$A$2:$AH$103,MATCH(Pesée!BD98,Conversion!$A$2:$A$103,0),MATCH(BC98,Conversion!$A$2:$AH$2,0)),"0")</f>
        <v>0</v>
      </c>
      <c r="BF98" s="34"/>
      <c r="BG98" s="35"/>
      <c r="BH98" s="36" t="str">
        <f>IFERROR(INDEX(Conversion!$A$2:$AH$103,MATCH(Pesée!BG98,Conversion!$A$2:$A$103,0),MATCH(BF98,Conversion!$A$2:$AH$2,0)),"0")</f>
        <v>0</v>
      </c>
      <c r="BI98" s="34"/>
      <c r="BJ98" s="35"/>
      <c r="BK98" s="36" t="str">
        <f>IFERROR(INDEX(Conversion!$A$2:$AH$103,MATCH(Pesée!BJ98,Conversion!$A$2:$A$103,0),MATCH(BI98,Conversion!$A$2:$AH$2,0)),"0")</f>
        <v>0</v>
      </c>
      <c r="BL98" s="34"/>
      <c r="BM98" s="35"/>
      <c r="BN98" s="36" t="str">
        <f>IFERROR(INDEX(Conversion!$A$2:$AH$103,MATCH(Pesée!BM98,Conversion!$A$2:$A$103,0),MATCH(BL98,Conversion!$A$2:$AH$2,0)),"0")</f>
        <v>0</v>
      </c>
      <c r="BO98" s="34"/>
      <c r="BP98" s="35"/>
      <c r="BQ98" s="36" t="str">
        <f>IFERROR(INDEX(Conversion!$A$2:$AH$103,MATCH(Pesée!BP98,Conversion!$A$2:$A$103,0),MATCH(BO98,Conversion!$A$2:$AH$2,0)),"0")</f>
        <v>0</v>
      </c>
      <c r="BR98" s="34"/>
      <c r="BS98" s="35"/>
      <c r="BT98" s="36" t="str">
        <f>IFERROR(INDEX(Conversion!$A$2:$AH$103,MATCH(Pesée!BS98,Conversion!$A$2:$A$103,0),MATCH(BR98,Conversion!$A$2:$AH$2,0)),"0")</f>
        <v>0</v>
      </c>
      <c r="BU98" s="34"/>
      <c r="BV98" s="36"/>
      <c r="BW98" s="34"/>
      <c r="BX98" s="36"/>
      <c r="BY98" s="34"/>
      <c r="BZ98" s="36"/>
      <c r="CA98" s="34"/>
      <c r="CB98" s="36"/>
      <c r="CC98" s="34"/>
      <c r="CD98" s="36"/>
      <c r="CE98" s="34"/>
      <c r="CF98" s="36"/>
      <c r="CG98" s="34"/>
      <c r="CH98" s="36"/>
      <c r="CI98" s="34"/>
      <c r="CJ98" s="36"/>
      <c r="CK98" s="34"/>
      <c r="CL98" s="36"/>
      <c r="CM98" s="34"/>
      <c r="CN98" s="36"/>
      <c r="CO98" s="34"/>
      <c r="CP98" s="36"/>
      <c r="CQ98" s="34"/>
      <c r="CR98" s="36"/>
      <c r="CS98" s="34"/>
      <c r="CT98" s="36"/>
      <c r="CU98" s="34"/>
      <c r="CV98" s="36"/>
      <c r="CW98" s="34"/>
      <c r="CX98" s="36"/>
      <c r="CY98" s="34"/>
      <c r="CZ98" s="36"/>
      <c r="DA98" s="34"/>
      <c r="DB98" s="36"/>
      <c r="DC98" s="34"/>
      <c r="DD98" s="36"/>
      <c r="DE98" s="34"/>
      <c r="DF98" s="36"/>
      <c r="DG98" s="34"/>
      <c r="DH98" s="36"/>
    </row>
    <row r="99" spans="1:112" s="37" customFormat="1" ht="16.8" x14ac:dyDescent="0.4">
      <c r="A99" s="30">
        <v>95</v>
      </c>
      <c r="B99" s="31"/>
      <c r="C99" s="32"/>
      <c r="D99" s="32"/>
      <c r="E99" s="32"/>
      <c r="F99" s="32"/>
      <c r="G99" s="33">
        <f t="shared" si="5"/>
        <v>0</v>
      </c>
      <c r="H99" s="33">
        <f t="shared" si="6"/>
        <v>0</v>
      </c>
      <c r="I99" s="33">
        <f t="shared" si="7"/>
        <v>0</v>
      </c>
      <c r="J99" s="33">
        <f t="shared" si="8"/>
        <v>0</v>
      </c>
      <c r="K99" s="33">
        <f t="shared" si="9"/>
        <v>0</v>
      </c>
      <c r="L99" s="33"/>
      <c r="M99" s="34"/>
      <c r="N99" s="35"/>
      <c r="O99" s="36" t="str">
        <f>IFERROR(INDEX(Conversion!$A$2:$AH$103,MATCH(Pesée!N99,Conversion!$A$2:$A$103,0),MATCH(M99,Conversion!$A$2:$AH$2,0)),"0")</f>
        <v>0</v>
      </c>
      <c r="P99" s="34"/>
      <c r="Q99" s="35"/>
      <c r="R99" s="36" t="str">
        <f>IFERROR(INDEX(Conversion!$A$2:$AH$103,MATCH(Pesée!Q99,Conversion!$A$2:$A$103,0),MATCH(P99,Conversion!$A$2:$AH$2,0)),"0")</f>
        <v>0</v>
      </c>
      <c r="S99" s="34"/>
      <c r="T99" s="35"/>
      <c r="U99" s="36" t="str">
        <f>IFERROR(INDEX(Conversion!$A$2:$AH$103,MATCH(Pesée!T99,Conversion!$A$2:$A$103,0),MATCH(S99,Conversion!$A$2:$AH$2,0)),"0")</f>
        <v>0</v>
      </c>
      <c r="V99" s="34"/>
      <c r="W99" s="35"/>
      <c r="X99" s="36" t="str">
        <f>IFERROR(INDEX(Conversion!$A$2:$AH$103,MATCH(Pesée!W99,Conversion!$A$2:$A$103,0),MATCH(V99,Conversion!$A$2:$AH$2,0)),"0")</f>
        <v>0</v>
      </c>
      <c r="Y99" s="34"/>
      <c r="Z99" s="35"/>
      <c r="AA99" s="36" t="str">
        <f>IFERROR(INDEX(Conversion!$A$2:$AH$103,MATCH(Pesée!Z99,Conversion!$A$2:$A$103,0),MATCH(Y99,Conversion!$A$2:$AH$2,0)),"0")</f>
        <v>0</v>
      </c>
      <c r="AB99" s="34"/>
      <c r="AC99" s="35"/>
      <c r="AD99" s="36" t="str">
        <f>IFERROR(INDEX(Conversion!$A$2:$AH$103,MATCH(Pesée!AC99,Conversion!$A$2:$A$103,0),MATCH(AB99,Conversion!$A$2:$AH$2,0)),"0")</f>
        <v>0</v>
      </c>
      <c r="AE99" s="34"/>
      <c r="AF99" s="35"/>
      <c r="AG99" s="36" t="str">
        <f>IFERROR(INDEX(Conversion!$A$2:$AH$103,MATCH(Pesée!AF99,Conversion!$A$2:$A$103,0),MATCH(AE99,Conversion!$A$2:$AH$2,0)),"0")</f>
        <v>0</v>
      </c>
      <c r="AH99" s="34"/>
      <c r="AI99" s="35"/>
      <c r="AJ99" s="36" t="str">
        <f>IFERROR(INDEX(Conversion!$A$2:$AH$103,MATCH(Pesée!AI99,Conversion!$A$2:$A$103,0),MATCH(AH99,Conversion!$A$2:$AH$2,0)),"0")</f>
        <v>0</v>
      </c>
      <c r="AK99" s="34"/>
      <c r="AL99" s="35"/>
      <c r="AM99" s="36" t="str">
        <f>IFERROR(INDEX(Conversion!$A$2:$AH$103,MATCH(Pesée!AL99,Conversion!$A$2:$A$103,0),MATCH(AK99,Conversion!$A$2:$AH$2,0)),"0")</f>
        <v>0</v>
      </c>
      <c r="AN99" s="34"/>
      <c r="AO99" s="35"/>
      <c r="AP99" s="36" t="str">
        <f>IFERROR(INDEX(Conversion!$A$2:$AH$103,MATCH(Pesée!AO99,Conversion!$A$2:$A$103,0),MATCH(AN99,Conversion!$A$2:$AH$2,0)),"0")</f>
        <v>0</v>
      </c>
      <c r="AQ99" s="34"/>
      <c r="AR99" s="35"/>
      <c r="AS99" s="36" t="str">
        <f>IFERROR(INDEX(Conversion!$A$2:$AH$103,MATCH(Pesée!AR99,Conversion!$A$2:$A$103,0),MATCH(AQ99,Conversion!$A$2:$AH$2,0)),"0")</f>
        <v>0</v>
      </c>
      <c r="AT99" s="34"/>
      <c r="AU99" s="35"/>
      <c r="AV99" s="36" t="str">
        <f>IFERROR(INDEX(Conversion!$A$2:$AH$103,MATCH(Pesée!AU99,Conversion!$A$2:$A$103,0),MATCH(AT99,Conversion!$A$2:$AH$2,0)),"0")</f>
        <v>0</v>
      </c>
      <c r="AW99" s="34"/>
      <c r="AX99" s="35"/>
      <c r="AY99" s="36" t="str">
        <f>IFERROR(INDEX(Conversion!$A$2:$AH$103,MATCH(Pesée!AX99,Conversion!$A$2:$A$103,0),MATCH(AW99,Conversion!$A$2:$AH$2,0)),"0")</f>
        <v>0</v>
      </c>
      <c r="AZ99" s="34"/>
      <c r="BA99" s="35"/>
      <c r="BB99" s="36" t="str">
        <f>IFERROR(INDEX(Conversion!$A$2:$AH$103,MATCH(Pesée!BA99,Conversion!$A$2:$A$103,0),MATCH(AZ99,Conversion!$A$2:$AH$2,0)),"0")</f>
        <v>0</v>
      </c>
      <c r="BC99" s="34"/>
      <c r="BD99" s="35"/>
      <c r="BE99" s="36" t="str">
        <f>IFERROR(INDEX(Conversion!$A$2:$AH$103,MATCH(Pesée!BD99,Conversion!$A$2:$A$103,0),MATCH(BC99,Conversion!$A$2:$AH$2,0)),"0")</f>
        <v>0</v>
      </c>
      <c r="BF99" s="34"/>
      <c r="BG99" s="35"/>
      <c r="BH99" s="36" t="str">
        <f>IFERROR(INDEX(Conversion!$A$2:$AH$103,MATCH(Pesée!BG99,Conversion!$A$2:$A$103,0),MATCH(BF99,Conversion!$A$2:$AH$2,0)),"0")</f>
        <v>0</v>
      </c>
      <c r="BI99" s="34"/>
      <c r="BJ99" s="35"/>
      <c r="BK99" s="36" t="str">
        <f>IFERROR(INDEX(Conversion!$A$2:$AH$103,MATCH(Pesée!BJ99,Conversion!$A$2:$A$103,0),MATCH(BI99,Conversion!$A$2:$AH$2,0)),"0")</f>
        <v>0</v>
      </c>
      <c r="BL99" s="34"/>
      <c r="BM99" s="35"/>
      <c r="BN99" s="36" t="str">
        <f>IFERROR(INDEX(Conversion!$A$2:$AH$103,MATCH(Pesée!BM99,Conversion!$A$2:$A$103,0),MATCH(BL99,Conversion!$A$2:$AH$2,0)),"0")</f>
        <v>0</v>
      </c>
      <c r="BO99" s="34"/>
      <c r="BP99" s="35"/>
      <c r="BQ99" s="36" t="str">
        <f>IFERROR(INDEX(Conversion!$A$2:$AH$103,MATCH(Pesée!BP99,Conversion!$A$2:$A$103,0),MATCH(BO99,Conversion!$A$2:$AH$2,0)),"0")</f>
        <v>0</v>
      </c>
      <c r="BR99" s="34"/>
      <c r="BS99" s="35"/>
      <c r="BT99" s="36" t="str">
        <f>IFERROR(INDEX(Conversion!$A$2:$AH$103,MATCH(Pesée!BS99,Conversion!$A$2:$A$103,0),MATCH(BR99,Conversion!$A$2:$AH$2,0)),"0")</f>
        <v>0</v>
      </c>
      <c r="BU99" s="34"/>
      <c r="BV99" s="36"/>
      <c r="BW99" s="34"/>
      <c r="BX99" s="36"/>
      <c r="BY99" s="34"/>
      <c r="BZ99" s="36"/>
      <c r="CA99" s="34"/>
      <c r="CB99" s="36"/>
      <c r="CC99" s="34"/>
      <c r="CD99" s="36"/>
      <c r="CE99" s="34"/>
      <c r="CF99" s="36"/>
      <c r="CG99" s="34"/>
      <c r="CH99" s="36"/>
      <c r="CI99" s="34"/>
      <c r="CJ99" s="36"/>
      <c r="CK99" s="34"/>
      <c r="CL99" s="36"/>
      <c r="CM99" s="34"/>
      <c r="CN99" s="36"/>
      <c r="CO99" s="34"/>
      <c r="CP99" s="36"/>
      <c r="CQ99" s="34"/>
      <c r="CR99" s="36"/>
      <c r="CS99" s="34"/>
      <c r="CT99" s="36"/>
      <c r="CU99" s="34"/>
      <c r="CV99" s="36"/>
      <c r="CW99" s="34"/>
      <c r="CX99" s="36"/>
      <c r="CY99" s="34"/>
      <c r="CZ99" s="36"/>
      <c r="DA99" s="34"/>
      <c r="DB99" s="36"/>
      <c r="DC99" s="34"/>
      <c r="DD99" s="36"/>
      <c r="DE99" s="34"/>
      <c r="DF99" s="36"/>
      <c r="DG99" s="34"/>
      <c r="DH99" s="36"/>
    </row>
    <row r="100" spans="1:112" s="37" customFormat="1" ht="16.8" x14ac:dyDescent="0.4">
      <c r="A100" s="30">
        <v>96</v>
      </c>
      <c r="B100" s="31"/>
      <c r="C100" s="32"/>
      <c r="D100" s="32"/>
      <c r="E100" s="32"/>
      <c r="F100" s="32"/>
      <c r="G100" s="33">
        <f t="shared" si="5"/>
        <v>0</v>
      </c>
      <c r="H100" s="33">
        <f t="shared" si="6"/>
        <v>0</v>
      </c>
      <c r="I100" s="33">
        <f t="shared" si="7"/>
        <v>0</v>
      </c>
      <c r="J100" s="33">
        <f t="shared" si="8"/>
        <v>0</v>
      </c>
      <c r="K100" s="33">
        <f t="shared" si="9"/>
        <v>0</v>
      </c>
      <c r="L100" s="33"/>
      <c r="M100" s="34"/>
      <c r="N100" s="35"/>
      <c r="O100" s="36" t="str">
        <f>IFERROR(INDEX(Conversion!$A$2:$AH$103,MATCH(Pesée!N100,Conversion!$A$2:$A$103,0),MATCH(M100,Conversion!$A$2:$AH$2,0)),"0")</f>
        <v>0</v>
      </c>
      <c r="P100" s="34"/>
      <c r="Q100" s="35"/>
      <c r="R100" s="36" t="str">
        <f>IFERROR(INDEX(Conversion!$A$2:$AH$103,MATCH(Pesée!Q100,Conversion!$A$2:$A$103,0),MATCH(P100,Conversion!$A$2:$AH$2,0)),"0")</f>
        <v>0</v>
      </c>
      <c r="S100" s="34"/>
      <c r="T100" s="35"/>
      <c r="U100" s="36" t="str">
        <f>IFERROR(INDEX(Conversion!$A$2:$AH$103,MATCH(Pesée!T100,Conversion!$A$2:$A$103,0),MATCH(S100,Conversion!$A$2:$AH$2,0)),"0")</f>
        <v>0</v>
      </c>
      <c r="V100" s="34"/>
      <c r="W100" s="35"/>
      <c r="X100" s="36" t="str">
        <f>IFERROR(INDEX(Conversion!$A$2:$AH$103,MATCH(Pesée!W100,Conversion!$A$2:$A$103,0),MATCH(V100,Conversion!$A$2:$AH$2,0)),"0")</f>
        <v>0</v>
      </c>
      <c r="Y100" s="34"/>
      <c r="Z100" s="35"/>
      <c r="AA100" s="36" t="str">
        <f>IFERROR(INDEX(Conversion!$A$2:$AH$103,MATCH(Pesée!Z100,Conversion!$A$2:$A$103,0),MATCH(Y100,Conversion!$A$2:$AH$2,0)),"0")</f>
        <v>0</v>
      </c>
      <c r="AB100" s="34"/>
      <c r="AC100" s="35"/>
      <c r="AD100" s="36" t="str">
        <f>IFERROR(INDEX(Conversion!$A$2:$AH$103,MATCH(Pesée!AC100,Conversion!$A$2:$A$103,0),MATCH(AB100,Conversion!$A$2:$AH$2,0)),"0")</f>
        <v>0</v>
      </c>
      <c r="AE100" s="34"/>
      <c r="AF100" s="35"/>
      <c r="AG100" s="36" t="str">
        <f>IFERROR(INDEX(Conversion!$A$2:$AH$103,MATCH(Pesée!AF100,Conversion!$A$2:$A$103,0),MATCH(AE100,Conversion!$A$2:$AH$2,0)),"0")</f>
        <v>0</v>
      </c>
      <c r="AH100" s="34"/>
      <c r="AI100" s="35"/>
      <c r="AJ100" s="36" t="str">
        <f>IFERROR(INDEX(Conversion!$A$2:$AH$103,MATCH(Pesée!AI100,Conversion!$A$2:$A$103,0),MATCH(AH100,Conversion!$A$2:$AH$2,0)),"0")</f>
        <v>0</v>
      </c>
      <c r="AK100" s="34"/>
      <c r="AL100" s="35"/>
      <c r="AM100" s="36" t="str">
        <f>IFERROR(INDEX(Conversion!$A$2:$AH$103,MATCH(Pesée!AL100,Conversion!$A$2:$A$103,0),MATCH(AK100,Conversion!$A$2:$AH$2,0)),"0")</f>
        <v>0</v>
      </c>
      <c r="AN100" s="34"/>
      <c r="AO100" s="35"/>
      <c r="AP100" s="36" t="str">
        <f>IFERROR(INDEX(Conversion!$A$2:$AH$103,MATCH(Pesée!AO100,Conversion!$A$2:$A$103,0),MATCH(AN100,Conversion!$A$2:$AH$2,0)),"0")</f>
        <v>0</v>
      </c>
      <c r="AQ100" s="34"/>
      <c r="AR100" s="35"/>
      <c r="AS100" s="36" t="str">
        <f>IFERROR(INDEX(Conversion!$A$2:$AH$103,MATCH(Pesée!AR100,Conversion!$A$2:$A$103,0),MATCH(AQ100,Conversion!$A$2:$AH$2,0)),"0")</f>
        <v>0</v>
      </c>
      <c r="AT100" s="34"/>
      <c r="AU100" s="35"/>
      <c r="AV100" s="36" t="str">
        <f>IFERROR(INDEX(Conversion!$A$2:$AH$103,MATCH(Pesée!AU100,Conversion!$A$2:$A$103,0),MATCH(AT100,Conversion!$A$2:$AH$2,0)),"0")</f>
        <v>0</v>
      </c>
      <c r="AW100" s="34"/>
      <c r="AX100" s="35"/>
      <c r="AY100" s="36" t="str">
        <f>IFERROR(INDEX(Conversion!$A$2:$AH$103,MATCH(Pesée!AX100,Conversion!$A$2:$A$103,0),MATCH(AW100,Conversion!$A$2:$AH$2,0)),"0")</f>
        <v>0</v>
      </c>
      <c r="AZ100" s="34"/>
      <c r="BA100" s="35"/>
      <c r="BB100" s="36" t="str">
        <f>IFERROR(INDEX(Conversion!$A$2:$AH$103,MATCH(Pesée!BA100,Conversion!$A$2:$A$103,0),MATCH(AZ100,Conversion!$A$2:$AH$2,0)),"0")</f>
        <v>0</v>
      </c>
      <c r="BC100" s="34"/>
      <c r="BD100" s="35"/>
      <c r="BE100" s="36" t="str">
        <f>IFERROR(INDEX(Conversion!$A$2:$AH$103,MATCH(Pesée!BD100,Conversion!$A$2:$A$103,0),MATCH(BC100,Conversion!$A$2:$AH$2,0)),"0")</f>
        <v>0</v>
      </c>
      <c r="BF100" s="34"/>
      <c r="BG100" s="35"/>
      <c r="BH100" s="36" t="str">
        <f>IFERROR(INDEX(Conversion!$A$2:$AH$103,MATCH(Pesée!BG100,Conversion!$A$2:$A$103,0),MATCH(BF100,Conversion!$A$2:$AH$2,0)),"0")</f>
        <v>0</v>
      </c>
      <c r="BI100" s="34"/>
      <c r="BJ100" s="35"/>
      <c r="BK100" s="36" t="str">
        <f>IFERROR(INDEX(Conversion!$A$2:$AH$103,MATCH(Pesée!BJ100,Conversion!$A$2:$A$103,0),MATCH(BI100,Conversion!$A$2:$AH$2,0)),"0")</f>
        <v>0</v>
      </c>
      <c r="BL100" s="34"/>
      <c r="BM100" s="35"/>
      <c r="BN100" s="36" t="str">
        <f>IFERROR(INDEX(Conversion!$A$2:$AH$103,MATCH(Pesée!BM100,Conversion!$A$2:$A$103,0),MATCH(BL100,Conversion!$A$2:$AH$2,0)),"0")</f>
        <v>0</v>
      </c>
      <c r="BO100" s="34"/>
      <c r="BP100" s="35"/>
      <c r="BQ100" s="36" t="str">
        <f>IFERROR(INDEX(Conversion!$A$2:$AH$103,MATCH(Pesée!BP100,Conversion!$A$2:$A$103,0),MATCH(BO100,Conversion!$A$2:$AH$2,0)),"0")</f>
        <v>0</v>
      </c>
      <c r="BR100" s="34"/>
      <c r="BS100" s="35"/>
      <c r="BT100" s="36" t="str">
        <f>IFERROR(INDEX(Conversion!$A$2:$AH$103,MATCH(Pesée!BS100,Conversion!$A$2:$A$103,0),MATCH(BR100,Conversion!$A$2:$AH$2,0)),"0")</f>
        <v>0</v>
      </c>
      <c r="BU100" s="34"/>
      <c r="BV100" s="36"/>
      <c r="BW100" s="34"/>
      <c r="BX100" s="36"/>
      <c r="BY100" s="34"/>
      <c r="BZ100" s="36"/>
      <c r="CA100" s="34"/>
      <c r="CB100" s="36"/>
      <c r="CC100" s="34"/>
      <c r="CD100" s="36"/>
      <c r="CE100" s="34"/>
      <c r="CF100" s="36"/>
      <c r="CG100" s="34"/>
      <c r="CH100" s="36"/>
      <c r="CI100" s="34"/>
      <c r="CJ100" s="36"/>
      <c r="CK100" s="34"/>
      <c r="CL100" s="36"/>
      <c r="CM100" s="34"/>
      <c r="CN100" s="36"/>
      <c r="CO100" s="34"/>
      <c r="CP100" s="36"/>
      <c r="CQ100" s="34"/>
      <c r="CR100" s="36"/>
      <c r="CS100" s="34"/>
      <c r="CT100" s="36"/>
      <c r="CU100" s="34"/>
      <c r="CV100" s="36"/>
      <c r="CW100" s="34"/>
      <c r="CX100" s="36"/>
      <c r="CY100" s="34"/>
      <c r="CZ100" s="36"/>
      <c r="DA100" s="34"/>
      <c r="DB100" s="36"/>
      <c r="DC100" s="34"/>
      <c r="DD100" s="36"/>
      <c r="DE100" s="34"/>
      <c r="DF100" s="36"/>
      <c r="DG100" s="34"/>
      <c r="DH100" s="36"/>
    </row>
    <row r="101" spans="1:112" s="37" customFormat="1" ht="16.8" x14ac:dyDescent="0.4">
      <c r="A101" s="30">
        <v>97</v>
      </c>
      <c r="B101" s="31"/>
      <c r="C101" s="32"/>
      <c r="D101" s="32"/>
      <c r="E101" s="32"/>
      <c r="F101" s="32"/>
      <c r="G101" s="33">
        <f t="shared" si="5"/>
        <v>0</v>
      </c>
      <c r="H101" s="33">
        <f t="shared" si="6"/>
        <v>0</v>
      </c>
      <c r="I101" s="33">
        <f t="shared" si="7"/>
        <v>0</v>
      </c>
      <c r="J101" s="33">
        <f t="shared" si="8"/>
        <v>0</v>
      </c>
      <c r="K101" s="33">
        <f t="shared" si="9"/>
        <v>0</v>
      </c>
      <c r="L101" s="33"/>
      <c r="M101" s="34"/>
      <c r="N101" s="35"/>
      <c r="O101" s="36" t="str">
        <f>IFERROR(INDEX(Conversion!$A$2:$AH$103,MATCH(Pesée!N101,Conversion!$A$2:$A$103,0),MATCH(M101,Conversion!$A$2:$AH$2,0)),"0")</f>
        <v>0</v>
      </c>
      <c r="P101" s="34"/>
      <c r="Q101" s="35"/>
      <c r="R101" s="36" t="str">
        <f>IFERROR(INDEX(Conversion!$A$2:$AH$103,MATCH(Pesée!Q101,Conversion!$A$2:$A$103,0),MATCH(P101,Conversion!$A$2:$AH$2,0)),"0")</f>
        <v>0</v>
      </c>
      <c r="S101" s="34"/>
      <c r="T101" s="35"/>
      <c r="U101" s="36" t="str">
        <f>IFERROR(INDEX(Conversion!$A$2:$AH$103,MATCH(Pesée!T101,Conversion!$A$2:$A$103,0),MATCH(S101,Conversion!$A$2:$AH$2,0)),"0")</f>
        <v>0</v>
      </c>
      <c r="V101" s="34"/>
      <c r="W101" s="35"/>
      <c r="X101" s="36" t="str">
        <f>IFERROR(INDEX(Conversion!$A$2:$AH$103,MATCH(Pesée!W101,Conversion!$A$2:$A$103,0),MATCH(V101,Conversion!$A$2:$AH$2,0)),"0")</f>
        <v>0</v>
      </c>
      <c r="Y101" s="34"/>
      <c r="Z101" s="35"/>
      <c r="AA101" s="36" t="str">
        <f>IFERROR(INDEX(Conversion!$A$2:$AH$103,MATCH(Pesée!Z101,Conversion!$A$2:$A$103,0),MATCH(Y101,Conversion!$A$2:$AH$2,0)),"0")</f>
        <v>0</v>
      </c>
      <c r="AB101" s="34"/>
      <c r="AC101" s="35"/>
      <c r="AD101" s="36" t="str">
        <f>IFERROR(INDEX(Conversion!$A$2:$AH$103,MATCH(Pesée!AC101,Conversion!$A$2:$A$103,0),MATCH(AB101,Conversion!$A$2:$AH$2,0)),"0")</f>
        <v>0</v>
      </c>
      <c r="AE101" s="34"/>
      <c r="AF101" s="35"/>
      <c r="AG101" s="36" t="str">
        <f>IFERROR(INDEX(Conversion!$A$2:$AH$103,MATCH(Pesée!AF101,Conversion!$A$2:$A$103,0),MATCH(AE101,Conversion!$A$2:$AH$2,0)),"0")</f>
        <v>0</v>
      </c>
      <c r="AH101" s="34"/>
      <c r="AI101" s="35"/>
      <c r="AJ101" s="36" t="str">
        <f>IFERROR(INDEX(Conversion!$A$2:$AH$103,MATCH(Pesée!AI101,Conversion!$A$2:$A$103,0),MATCH(AH101,Conversion!$A$2:$AH$2,0)),"0")</f>
        <v>0</v>
      </c>
      <c r="AK101" s="34"/>
      <c r="AL101" s="35"/>
      <c r="AM101" s="36" t="str">
        <f>IFERROR(INDEX(Conversion!$A$2:$AH$103,MATCH(Pesée!AL101,Conversion!$A$2:$A$103,0),MATCH(AK101,Conversion!$A$2:$AH$2,0)),"0")</f>
        <v>0</v>
      </c>
      <c r="AN101" s="34"/>
      <c r="AO101" s="35"/>
      <c r="AP101" s="36" t="str">
        <f>IFERROR(INDEX(Conversion!$A$2:$AH$103,MATCH(Pesée!AO101,Conversion!$A$2:$A$103,0),MATCH(AN101,Conversion!$A$2:$AH$2,0)),"0")</f>
        <v>0</v>
      </c>
      <c r="AQ101" s="34"/>
      <c r="AR101" s="35"/>
      <c r="AS101" s="36" t="str">
        <f>IFERROR(INDEX(Conversion!$A$2:$AH$103,MATCH(Pesée!AR101,Conversion!$A$2:$A$103,0),MATCH(AQ101,Conversion!$A$2:$AH$2,0)),"0")</f>
        <v>0</v>
      </c>
      <c r="AT101" s="34"/>
      <c r="AU101" s="35"/>
      <c r="AV101" s="36" t="str">
        <f>IFERROR(INDEX(Conversion!$A$2:$AH$103,MATCH(Pesée!AU101,Conversion!$A$2:$A$103,0),MATCH(AT101,Conversion!$A$2:$AH$2,0)),"0")</f>
        <v>0</v>
      </c>
      <c r="AW101" s="34"/>
      <c r="AX101" s="35"/>
      <c r="AY101" s="36" t="str">
        <f>IFERROR(INDEX(Conversion!$A$2:$AH$103,MATCH(Pesée!AX101,Conversion!$A$2:$A$103,0),MATCH(AW101,Conversion!$A$2:$AH$2,0)),"0")</f>
        <v>0</v>
      </c>
      <c r="AZ101" s="34"/>
      <c r="BA101" s="35"/>
      <c r="BB101" s="36" t="str">
        <f>IFERROR(INDEX(Conversion!$A$2:$AH$103,MATCH(Pesée!BA101,Conversion!$A$2:$A$103,0),MATCH(AZ101,Conversion!$A$2:$AH$2,0)),"0")</f>
        <v>0</v>
      </c>
      <c r="BC101" s="34"/>
      <c r="BD101" s="35"/>
      <c r="BE101" s="36" t="str">
        <f>IFERROR(INDEX(Conversion!$A$2:$AH$103,MATCH(Pesée!BD101,Conversion!$A$2:$A$103,0),MATCH(BC101,Conversion!$A$2:$AH$2,0)),"0")</f>
        <v>0</v>
      </c>
      <c r="BF101" s="34"/>
      <c r="BG101" s="35"/>
      <c r="BH101" s="36" t="str">
        <f>IFERROR(INDEX(Conversion!$A$2:$AH$103,MATCH(Pesée!BG101,Conversion!$A$2:$A$103,0),MATCH(BF101,Conversion!$A$2:$AH$2,0)),"0")</f>
        <v>0</v>
      </c>
      <c r="BI101" s="34"/>
      <c r="BJ101" s="35"/>
      <c r="BK101" s="36" t="str">
        <f>IFERROR(INDEX(Conversion!$A$2:$AH$103,MATCH(Pesée!BJ101,Conversion!$A$2:$A$103,0),MATCH(BI101,Conversion!$A$2:$AH$2,0)),"0")</f>
        <v>0</v>
      </c>
      <c r="BL101" s="34"/>
      <c r="BM101" s="35"/>
      <c r="BN101" s="36" t="str">
        <f>IFERROR(INDEX(Conversion!$A$2:$AH$103,MATCH(Pesée!BM101,Conversion!$A$2:$A$103,0),MATCH(BL101,Conversion!$A$2:$AH$2,0)),"0")</f>
        <v>0</v>
      </c>
      <c r="BO101" s="34"/>
      <c r="BP101" s="35"/>
      <c r="BQ101" s="36" t="str">
        <f>IFERROR(INDEX(Conversion!$A$2:$AH$103,MATCH(Pesée!BP101,Conversion!$A$2:$A$103,0),MATCH(BO101,Conversion!$A$2:$AH$2,0)),"0")</f>
        <v>0</v>
      </c>
      <c r="BR101" s="34"/>
      <c r="BS101" s="35"/>
      <c r="BT101" s="36" t="str">
        <f>IFERROR(INDEX(Conversion!$A$2:$AH$103,MATCH(Pesée!BS101,Conversion!$A$2:$A$103,0),MATCH(BR101,Conversion!$A$2:$AH$2,0)),"0")</f>
        <v>0</v>
      </c>
      <c r="BU101" s="34"/>
      <c r="BV101" s="36"/>
      <c r="BW101" s="34"/>
      <c r="BX101" s="36"/>
      <c r="BY101" s="34"/>
      <c r="BZ101" s="36"/>
      <c r="CA101" s="34"/>
      <c r="CB101" s="36"/>
      <c r="CC101" s="34"/>
      <c r="CD101" s="36"/>
      <c r="CE101" s="34"/>
      <c r="CF101" s="36"/>
      <c r="CG101" s="34"/>
      <c r="CH101" s="36"/>
      <c r="CI101" s="34"/>
      <c r="CJ101" s="36"/>
      <c r="CK101" s="34"/>
      <c r="CL101" s="36"/>
      <c r="CM101" s="34"/>
      <c r="CN101" s="36"/>
      <c r="CO101" s="34"/>
      <c r="CP101" s="36"/>
      <c r="CQ101" s="34"/>
      <c r="CR101" s="36"/>
      <c r="CS101" s="34"/>
      <c r="CT101" s="36"/>
      <c r="CU101" s="34"/>
      <c r="CV101" s="36"/>
      <c r="CW101" s="34"/>
      <c r="CX101" s="36"/>
      <c r="CY101" s="34"/>
      <c r="CZ101" s="36"/>
      <c r="DA101" s="34"/>
      <c r="DB101" s="36"/>
      <c r="DC101" s="34"/>
      <c r="DD101" s="36"/>
      <c r="DE101" s="34"/>
      <c r="DF101" s="36"/>
      <c r="DG101" s="34"/>
      <c r="DH101" s="36"/>
    </row>
    <row r="102" spans="1:112" s="37" customFormat="1" ht="16.8" x14ac:dyDescent="0.4">
      <c r="A102" s="30">
        <v>98</v>
      </c>
      <c r="B102" s="31"/>
      <c r="C102" s="32"/>
      <c r="D102" s="32"/>
      <c r="E102" s="32"/>
      <c r="F102" s="32"/>
      <c r="G102" s="33">
        <f t="shared" si="5"/>
        <v>0</v>
      </c>
      <c r="H102" s="33">
        <f t="shared" si="6"/>
        <v>0</v>
      </c>
      <c r="I102" s="33">
        <f t="shared" si="7"/>
        <v>0</v>
      </c>
      <c r="J102" s="33">
        <f t="shared" si="8"/>
        <v>0</v>
      </c>
      <c r="K102" s="33">
        <f t="shared" si="9"/>
        <v>0</v>
      </c>
      <c r="L102" s="33"/>
      <c r="M102" s="34"/>
      <c r="N102" s="35"/>
      <c r="O102" s="36" t="str">
        <f>IFERROR(INDEX(Conversion!$A$2:$AH$103,MATCH(Pesée!N102,Conversion!$A$2:$A$103,0),MATCH(M102,Conversion!$A$2:$AH$2,0)),"0")</f>
        <v>0</v>
      </c>
      <c r="P102" s="34"/>
      <c r="Q102" s="35"/>
      <c r="R102" s="36" t="str">
        <f>IFERROR(INDEX(Conversion!$A$2:$AH$103,MATCH(Pesée!Q102,Conversion!$A$2:$A$103,0),MATCH(P102,Conversion!$A$2:$AH$2,0)),"0")</f>
        <v>0</v>
      </c>
      <c r="S102" s="34"/>
      <c r="T102" s="35"/>
      <c r="U102" s="36" t="str">
        <f>IFERROR(INDEX(Conversion!$A$2:$AH$103,MATCH(Pesée!T102,Conversion!$A$2:$A$103,0),MATCH(S102,Conversion!$A$2:$AH$2,0)),"0")</f>
        <v>0</v>
      </c>
      <c r="V102" s="34"/>
      <c r="W102" s="35"/>
      <c r="X102" s="36" t="str">
        <f>IFERROR(INDEX(Conversion!$A$2:$AH$103,MATCH(Pesée!W102,Conversion!$A$2:$A$103,0),MATCH(V102,Conversion!$A$2:$AH$2,0)),"0")</f>
        <v>0</v>
      </c>
      <c r="Y102" s="34"/>
      <c r="Z102" s="35"/>
      <c r="AA102" s="36" t="str">
        <f>IFERROR(INDEX(Conversion!$A$2:$AH$103,MATCH(Pesée!Z102,Conversion!$A$2:$A$103,0),MATCH(Y102,Conversion!$A$2:$AH$2,0)),"0")</f>
        <v>0</v>
      </c>
      <c r="AB102" s="34"/>
      <c r="AC102" s="35"/>
      <c r="AD102" s="36" t="str">
        <f>IFERROR(INDEX(Conversion!$A$2:$AH$103,MATCH(Pesée!AC102,Conversion!$A$2:$A$103,0),MATCH(AB102,Conversion!$A$2:$AH$2,0)),"0")</f>
        <v>0</v>
      </c>
      <c r="AE102" s="34"/>
      <c r="AF102" s="35"/>
      <c r="AG102" s="36" t="str">
        <f>IFERROR(INDEX(Conversion!$A$2:$AH$103,MATCH(Pesée!AF102,Conversion!$A$2:$A$103,0),MATCH(AE102,Conversion!$A$2:$AH$2,0)),"0")</f>
        <v>0</v>
      </c>
      <c r="AH102" s="34"/>
      <c r="AI102" s="35"/>
      <c r="AJ102" s="36" t="str">
        <f>IFERROR(INDEX(Conversion!$A$2:$AH$103,MATCH(Pesée!AI102,Conversion!$A$2:$A$103,0),MATCH(AH102,Conversion!$A$2:$AH$2,0)),"0")</f>
        <v>0</v>
      </c>
      <c r="AK102" s="34"/>
      <c r="AL102" s="35"/>
      <c r="AM102" s="36" t="str">
        <f>IFERROR(INDEX(Conversion!$A$2:$AH$103,MATCH(Pesée!AL102,Conversion!$A$2:$A$103,0),MATCH(AK102,Conversion!$A$2:$AH$2,0)),"0")</f>
        <v>0</v>
      </c>
      <c r="AN102" s="34"/>
      <c r="AO102" s="35"/>
      <c r="AP102" s="36" t="str">
        <f>IFERROR(INDEX(Conversion!$A$2:$AH$103,MATCH(Pesée!AO102,Conversion!$A$2:$A$103,0),MATCH(AN102,Conversion!$A$2:$AH$2,0)),"0")</f>
        <v>0</v>
      </c>
      <c r="AQ102" s="34"/>
      <c r="AR102" s="35"/>
      <c r="AS102" s="36" t="str">
        <f>IFERROR(INDEX(Conversion!$A$2:$AH$103,MATCH(Pesée!AR102,Conversion!$A$2:$A$103,0),MATCH(AQ102,Conversion!$A$2:$AH$2,0)),"0")</f>
        <v>0</v>
      </c>
      <c r="AT102" s="34"/>
      <c r="AU102" s="35"/>
      <c r="AV102" s="36" t="str">
        <f>IFERROR(INDEX(Conversion!$A$2:$AH$103,MATCH(Pesée!AU102,Conversion!$A$2:$A$103,0),MATCH(AT102,Conversion!$A$2:$AH$2,0)),"0")</f>
        <v>0</v>
      </c>
      <c r="AW102" s="34"/>
      <c r="AX102" s="35"/>
      <c r="AY102" s="36" t="str">
        <f>IFERROR(INDEX(Conversion!$A$2:$AH$103,MATCH(Pesée!AX102,Conversion!$A$2:$A$103,0),MATCH(AW102,Conversion!$A$2:$AH$2,0)),"0")</f>
        <v>0</v>
      </c>
      <c r="AZ102" s="34"/>
      <c r="BA102" s="35"/>
      <c r="BB102" s="36" t="str">
        <f>IFERROR(INDEX(Conversion!$A$2:$AH$103,MATCH(Pesée!BA102,Conversion!$A$2:$A$103,0),MATCH(AZ102,Conversion!$A$2:$AH$2,0)),"0")</f>
        <v>0</v>
      </c>
      <c r="BC102" s="34"/>
      <c r="BD102" s="35"/>
      <c r="BE102" s="36" t="str">
        <f>IFERROR(INDEX(Conversion!$A$2:$AH$103,MATCH(Pesée!BD102,Conversion!$A$2:$A$103,0),MATCH(BC102,Conversion!$A$2:$AH$2,0)),"0")</f>
        <v>0</v>
      </c>
      <c r="BF102" s="34"/>
      <c r="BG102" s="35"/>
      <c r="BH102" s="36" t="str">
        <f>IFERROR(INDEX(Conversion!$A$2:$AH$103,MATCH(Pesée!BG102,Conversion!$A$2:$A$103,0),MATCH(BF102,Conversion!$A$2:$AH$2,0)),"0")</f>
        <v>0</v>
      </c>
      <c r="BI102" s="34"/>
      <c r="BJ102" s="35"/>
      <c r="BK102" s="36" t="str">
        <f>IFERROR(INDEX(Conversion!$A$2:$AH$103,MATCH(Pesée!BJ102,Conversion!$A$2:$A$103,0),MATCH(BI102,Conversion!$A$2:$AH$2,0)),"0")</f>
        <v>0</v>
      </c>
      <c r="BL102" s="34"/>
      <c r="BM102" s="35"/>
      <c r="BN102" s="36" t="str">
        <f>IFERROR(INDEX(Conversion!$A$2:$AH$103,MATCH(Pesée!BM102,Conversion!$A$2:$A$103,0),MATCH(BL102,Conversion!$A$2:$AH$2,0)),"0")</f>
        <v>0</v>
      </c>
      <c r="BO102" s="34"/>
      <c r="BP102" s="35"/>
      <c r="BQ102" s="36" t="str">
        <f>IFERROR(INDEX(Conversion!$A$2:$AH$103,MATCH(Pesée!BP102,Conversion!$A$2:$A$103,0),MATCH(BO102,Conversion!$A$2:$AH$2,0)),"0")</f>
        <v>0</v>
      </c>
      <c r="BR102" s="34"/>
      <c r="BS102" s="35"/>
      <c r="BT102" s="36" t="str">
        <f>IFERROR(INDEX(Conversion!$A$2:$AH$103,MATCH(Pesée!BS102,Conversion!$A$2:$A$103,0),MATCH(BR102,Conversion!$A$2:$AH$2,0)),"0")</f>
        <v>0</v>
      </c>
      <c r="BU102" s="34"/>
      <c r="BV102" s="36"/>
      <c r="BW102" s="34"/>
      <c r="BX102" s="36"/>
      <c r="BY102" s="34"/>
      <c r="BZ102" s="36"/>
      <c r="CA102" s="34"/>
      <c r="CB102" s="36"/>
      <c r="CC102" s="34"/>
      <c r="CD102" s="36"/>
      <c r="CE102" s="34"/>
      <c r="CF102" s="36"/>
      <c r="CG102" s="34"/>
      <c r="CH102" s="36"/>
      <c r="CI102" s="34"/>
      <c r="CJ102" s="36"/>
      <c r="CK102" s="34"/>
      <c r="CL102" s="36"/>
      <c r="CM102" s="34"/>
      <c r="CN102" s="36"/>
      <c r="CO102" s="34"/>
      <c r="CP102" s="36"/>
      <c r="CQ102" s="34"/>
      <c r="CR102" s="36"/>
      <c r="CS102" s="34"/>
      <c r="CT102" s="36"/>
      <c r="CU102" s="34"/>
      <c r="CV102" s="36"/>
      <c r="CW102" s="34"/>
      <c r="CX102" s="36"/>
      <c r="CY102" s="34"/>
      <c r="CZ102" s="36"/>
      <c r="DA102" s="34"/>
      <c r="DB102" s="36"/>
      <c r="DC102" s="34"/>
      <c r="DD102" s="36"/>
      <c r="DE102" s="34"/>
      <c r="DF102" s="36"/>
      <c r="DG102" s="34"/>
      <c r="DH102" s="36"/>
    </row>
    <row r="103" spans="1:112" s="37" customFormat="1" ht="16.8" x14ac:dyDescent="0.4">
      <c r="A103" s="30">
        <v>99</v>
      </c>
      <c r="B103" s="31"/>
      <c r="C103" s="32"/>
      <c r="D103" s="32"/>
      <c r="E103" s="32"/>
      <c r="F103" s="32"/>
      <c r="G103" s="33">
        <f t="shared" si="5"/>
        <v>0</v>
      </c>
      <c r="H103" s="33">
        <f t="shared" si="6"/>
        <v>0</v>
      </c>
      <c r="I103" s="33">
        <f t="shared" si="7"/>
        <v>0</v>
      </c>
      <c r="J103" s="33">
        <f t="shared" si="8"/>
        <v>0</v>
      </c>
      <c r="K103" s="33">
        <f t="shared" si="9"/>
        <v>0</v>
      </c>
      <c r="L103" s="33"/>
      <c r="M103" s="34"/>
      <c r="N103" s="35"/>
      <c r="O103" s="36" t="str">
        <f>IFERROR(INDEX(Conversion!$A$2:$AH$103,MATCH(Pesée!N103,Conversion!$A$2:$A$103,0),MATCH(M103,Conversion!$A$2:$AH$2,0)),"0")</f>
        <v>0</v>
      </c>
      <c r="P103" s="34"/>
      <c r="Q103" s="35"/>
      <c r="R103" s="36" t="str">
        <f>IFERROR(INDEX(Conversion!$A$2:$AH$103,MATCH(Pesée!Q103,Conversion!$A$2:$A$103,0),MATCH(P103,Conversion!$A$2:$AH$2,0)),"0")</f>
        <v>0</v>
      </c>
      <c r="S103" s="34"/>
      <c r="T103" s="35"/>
      <c r="U103" s="36" t="str">
        <f>IFERROR(INDEX(Conversion!$A$2:$AH$103,MATCH(Pesée!T103,Conversion!$A$2:$A$103,0),MATCH(S103,Conversion!$A$2:$AH$2,0)),"0")</f>
        <v>0</v>
      </c>
      <c r="V103" s="34"/>
      <c r="W103" s="35"/>
      <c r="X103" s="36" t="str">
        <f>IFERROR(INDEX(Conversion!$A$2:$AH$103,MATCH(Pesée!W103,Conversion!$A$2:$A$103,0),MATCH(V103,Conversion!$A$2:$AH$2,0)),"0")</f>
        <v>0</v>
      </c>
      <c r="Y103" s="34"/>
      <c r="Z103" s="35"/>
      <c r="AA103" s="36" t="str">
        <f>IFERROR(INDEX(Conversion!$A$2:$AH$103,MATCH(Pesée!Z103,Conversion!$A$2:$A$103,0),MATCH(Y103,Conversion!$A$2:$AH$2,0)),"0")</f>
        <v>0</v>
      </c>
      <c r="AB103" s="34"/>
      <c r="AC103" s="35"/>
      <c r="AD103" s="36" t="str">
        <f>IFERROR(INDEX(Conversion!$A$2:$AH$103,MATCH(Pesée!AC103,Conversion!$A$2:$A$103,0),MATCH(AB103,Conversion!$A$2:$AH$2,0)),"0")</f>
        <v>0</v>
      </c>
      <c r="AE103" s="34"/>
      <c r="AF103" s="35"/>
      <c r="AG103" s="36" t="str">
        <f>IFERROR(INDEX(Conversion!$A$2:$AH$103,MATCH(Pesée!AF103,Conversion!$A$2:$A$103,0),MATCH(AE103,Conversion!$A$2:$AH$2,0)),"0")</f>
        <v>0</v>
      </c>
      <c r="AH103" s="34"/>
      <c r="AI103" s="35"/>
      <c r="AJ103" s="36" t="str">
        <f>IFERROR(INDEX(Conversion!$A$2:$AH$103,MATCH(Pesée!AI103,Conversion!$A$2:$A$103,0),MATCH(AH103,Conversion!$A$2:$AH$2,0)),"0")</f>
        <v>0</v>
      </c>
      <c r="AK103" s="34"/>
      <c r="AL103" s="35"/>
      <c r="AM103" s="36" t="str">
        <f>IFERROR(INDEX(Conversion!$A$2:$AH$103,MATCH(Pesée!AL103,Conversion!$A$2:$A$103,0),MATCH(AK103,Conversion!$A$2:$AH$2,0)),"0")</f>
        <v>0</v>
      </c>
      <c r="AN103" s="34"/>
      <c r="AO103" s="35"/>
      <c r="AP103" s="36" t="str">
        <f>IFERROR(INDEX(Conversion!$A$2:$AH$103,MATCH(Pesée!AO103,Conversion!$A$2:$A$103,0),MATCH(AN103,Conversion!$A$2:$AH$2,0)),"0")</f>
        <v>0</v>
      </c>
      <c r="AQ103" s="34"/>
      <c r="AR103" s="35"/>
      <c r="AS103" s="36" t="str">
        <f>IFERROR(INDEX(Conversion!$A$2:$AH$103,MATCH(Pesée!AR103,Conversion!$A$2:$A$103,0),MATCH(AQ103,Conversion!$A$2:$AH$2,0)),"0")</f>
        <v>0</v>
      </c>
      <c r="AT103" s="34"/>
      <c r="AU103" s="35"/>
      <c r="AV103" s="36" t="str">
        <f>IFERROR(INDEX(Conversion!$A$2:$AH$103,MATCH(Pesée!AU103,Conversion!$A$2:$A$103,0),MATCH(AT103,Conversion!$A$2:$AH$2,0)),"0")</f>
        <v>0</v>
      </c>
      <c r="AW103" s="34"/>
      <c r="AX103" s="35"/>
      <c r="AY103" s="36" t="str">
        <f>IFERROR(INDEX(Conversion!$A$2:$AH$103,MATCH(Pesée!AX103,Conversion!$A$2:$A$103,0),MATCH(AW103,Conversion!$A$2:$AH$2,0)),"0")</f>
        <v>0</v>
      </c>
      <c r="AZ103" s="34"/>
      <c r="BA103" s="35"/>
      <c r="BB103" s="36" t="str">
        <f>IFERROR(INDEX(Conversion!$A$2:$AH$103,MATCH(Pesée!BA103,Conversion!$A$2:$A$103,0),MATCH(AZ103,Conversion!$A$2:$AH$2,0)),"0")</f>
        <v>0</v>
      </c>
      <c r="BC103" s="34"/>
      <c r="BD103" s="35"/>
      <c r="BE103" s="36" t="str">
        <f>IFERROR(INDEX(Conversion!$A$2:$AH$103,MATCH(Pesée!BD103,Conversion!$A$2:$A$103,0),MATCH(BC103,Conversion!$A$2:$AH$2,0)),"0")</f>
        <v>0</v>
      </c>
      <c r="BF103" s="34"/>
      <c r="BG103" s="35"/>
      <c r="BH103" s="36" t="str">
        <f>IFERROR(INDEX(Conversion!$A$2:$AH$103,MATCH(Pesée!BG103,Conversion!$A$2:$A$103,0),MATCH(BF103,Conversion!$A$2:$AH$2,0)),"0")</f>
        <v>0</v>
      </c>
      <c r="BI103" s="34"/>
      <c r="BJ103" s="35"/>
      <c r="BK103" s="36" t="str">
        <f>IFERROR(INDEX(Conversion!$A$2:$AH$103,MATCH(Pesée!BJ103,Conversion!$A$2:$A$103,0),MATCH(BI103,Conversion!$A$2:$AH$2,0)),"0")</f>
        <v>0</v>
      </c>
      <c r="BL103" s="34"/>
      <c r="BM103" s="35"/>
      <c r="BN103" s="36" t="str">
        <f>IFERROR(INDEX(Conversion!$A$2:$AH$103,MATCH(Pesée!BM103,Conversion!$A$2:$A$103,0),MATCH(BL103,Conversion!$A$2:$AH$2,0)),"0")</f>
        <v>0</v>
      </c>
      <c r="BO103" s="34"/>
      <c r="BP103" s="35"/>
      <c r="BQ103" s="36" t="str">
        <f>IFERROR(INDEX(Conversion!$A$2:$AH$103,MATCH(Pesée!BP103,Conversion!$A$2:$A$103,0),MATCH(BO103,Conversion!$A$2:$AH$2,0)),"0")</f>
        <v>0</v>
      </c>
      <c r="BR103" s="34"/>
      <c r="BS103" s="35"/>
      <c r="BT103" s="36" t="str">
        <f>IFERROR(INDEX(Conversion!$A$2:$AH$103,MATCH(Pesée!BS103,Conversion!$A$2:$A$103,0),MATCH(BR103,Conversion!$A$2:$AH$2,0)),"0")</f>
        <v>0</v>
      </c>
      <c r="BU103" s="34"/>
      <c r="BV103" s="36"/>
      <c r="BW103" s="34"/>
      <c r="BX103" s="36"/>
      <c r="BY103" s="34"/>
      <c r="BZ103" s="36"/>
      <c r="CA103" s="34"/>
      <c r="CB103" s="36"/>
      <c r="CC103" s="34"/>
      <c r="CD103" s="36"/>
      <c r="CE103" s="34"/>
      <c r="CF103" s="36"/>
      <c r="CG103" s="34"/>
      <c r="CH103" s="36"/>
      <c r="CI103" s="34"/>
      <c r="CJ103" s="36"/>
      <c r="CK103" s="34"/>
      <c r="CL103" s="36"/>
      <c r="CM103" s="34"/>
      <c r="CN103" s="36"/>
      <c r="CO103" s="34"/>
      <c r="CP103" s="36"/>
      <c r="CQ103" s="34"/>
      <c r="CR103" s="36"/>
      <c r="CS103" s="34"/>
      <c r="CT103" s="36"/>
      <c r="CU103" s="34"/>
      <c r="CV103" s="36"/>
      <c r="CW103" s="34"/>
      <c r="CX103" s="36"/>
      <c r="CY103" s="34"/>
      <c r="CZ103" s="36"/>
      <c r="DA103" s="34"/>
      <c r="DB103" s="36"/>
      <c r="DC103" s="34"/>
      <c r="DD103" s="36"/>
      <c r="DE103" s="34"/>
      <c r="DF103" s="36"/>
      <c r="DG103" s="34"/>
      <c r="DH103" s="36"/>
    </row>
    <row r="104" spans="1:112" s="37" customFormat="1" ht="16.8" x14ac:dyDescent="0.4">
      <c r="A104" s="30">
        <v>100</v>
      </c>
      <c r="B104" s="31"/>
      <c r="C104" s="32"/>
      <c r="D104" s="32"/>
      <c r="E104" s="32"/>
      <c r="F104" s="32"/>
      <c r="G104" s="33">
        <f t="shared" si="5"/>
        <v>0</v>
      </c>
      <c r="H104" s="33">
        <f t="shared" si="6"/>
        <v>0</v>
      </c>
      <c r="I104" s="33">
        <f t="shared" si="7"/>
        <v>0</v>
      </c>
      <c r="J104" s="33">
        <f t="shared" si="8"/>
        <v>0</v>
      </c>
      <c r="K104" s="33">
        <f t="shared" si="9"/>
        <v>0</v>
      </c>
      <c r="L104" s="33"/>
      <c r="M104" s="34"/>
      <c r="N104" s="35"/>
      <c r="O104" s="36" t="str">
        <f>IFERROR(INDEX(Conversion!$A$2:$AH$103,MATCH(Pesée!N104,Conversion!$A$2:$A$103,0),MATCH(M104,Conversion!$A$2:$AH$2,0)),"0")</f>
        <v>0</v>
      </c>
      <c r="P104" s="34"/>
      <c r="Q104" s="35"/>
      <c r="R104" s="36" t="str">
        <f>IFERROR(INDEX(Conversion!$A$2:$AH$103,MATCH(Pesée!Q104,Conversion!$A$2:$A$103,0),MATCH(P104,Conversion!$A$2:$AH$2,0)),"0")</f>
        <v>0</v>
      </c>
      <c r="S104" s="34"/>
      <c r="T104" s="35"/>
      <c r="U104" s="36" t="str">
        <f>IFERROR(INDEX(Conversion!$A$2:$AH$103,MATCH(Pesée!T104,Conversion!$A$2:$A$103,0),MATCH(S104,Conversion!$A$2:$AH$2,0)),"0")</f>
        <v>0</v>
      </c>
      <c r="V104" s="34"/>
      <c r="W104" s="35"/>
      <c r="X104" s="36" t="str">
        <f>IFERROR(INDEX(Conversion!$A$2:$AH$103,MATCH(Pesée!W104,Conversion!$A$2:$A$103,0),MATCH(V104,Conversion!$A$2:$AH$2,0)),"0")</f>
        <v>0</v>
      </c>
      <c r="Y104" s="34"/>
      <c r="Z104" s="35"/>
      <c r="AA104" s="36" t="str">
        <f>IFERROR(INDEX(Conversion!$A$2:$AH$103,MATCH(Pesée!Z104,Conversion!$A$2:$A$103,0),MATCH(Y104,Conversion!$A$2:$AH$2,0)),"0")</f>
        <v>0</v>
      </c>
      <c r="AB104" s="34"/>
      <c r="AC104" s="35"/>
      <c r="AD104" s="36" t="str">
        <f>IFERROR(INDEX(Conversion!$A$2:$AH$103,MATCH(Pesée!AC104,Conversion!$A$2:$A$103,0),MATCH(AB104,Conversion!$A$2:$AH$2,0)),"0")</f>
        <v>0</v>
      </c>
      <c r="AE104" s="34"/>
      <c r="AF104" s="35"/>
      <c r="AG104" s="36" t="str">
        <f>IFERROR(INDEX(Conversion!$A$2:$AH$103,MATCH(Pesée!AF104,Conversion!$A$2:$A$103,0),MATCH(AE104,Conversion!$A$2:$AH$2,0)),"0")</f>
        <v>0</v>
      </c>
      <c r="AH104" s="34"/>
      <c r="AI104" s="35"/>
      <c r="AJ104" s="36" t="str">
        <f>IFERROR(INDEX(Conversion!$A$2:$AH$103,MATCH(Pesée!AI104,Conversion!$A$2:$A$103,0),MATCH(AH104,Conversion!$A$2:$AH$2,0)),"0")</f>
        <v>0</v>
      </c>
      <c r="AK104" s="34"/>
      <c r="AL104" s="35"/>
      <c r="AM104" s="36" t="str">
        <f>IFERROR(INDEX(Conversion!$A$2:$AH$103,MATCH(Pesée!AL104,Conversion!$A$2:$A$103,0),MATCH(AK104,Conversion!$A$2:$AH$2,0)),"0")</f>
        <v>0</v>
      </c>
      <c r="AN104" s="34"/>
      <c r="AO104" s="35"/>
      <c r="AP104" s="36" t="str">
        <f>IFERROR(INDEX(Conversion!$A$2:$AH$103,MATCH(Pesée!AO104,Conversion!$A$2:$A$103,0),MATCH(AN104,Conversion!$A$2:$AH$2,0)),"0")</f>
        <v>0</v>
      </c>
      <c r="AQ104" s="34"/>
      <c r="AR104" s="35"/>
      <c r="AS104" s="36" t="str">
        <f>IFERROR(INDEX(Conversion!$A$2:$AH$103,MATCH(Pesée!AR104,Conversion!$A$2:$A$103,0),MATCH(AQ104,Conversion!$A$2:$AH$2,0)),"0")</f>
        <v>0</v>
      </c>
      <c r="AT104" s="34"/>
      <c r="AU104" s="35"/>
      <c r="AV104" s="36" t="str">
        <f>IFERROR(INDEX(Conversion!$A$2:$AH$103,MATCH(Pesée!AU104,Conversion!$A$2:$A$103,0),MATCH(AT104,Conversion!$A$2:$AH$2,0)),"0")</f>
        <v>0</v>
      </c>
      <c r="AW104" s="34"/>
      <c r="AX104" s="35"/>
      <c r="AY104" s="36" t="str">
        <f>IFERROR(INDEX(Conversion!$A$2:$AH$103,MATCH(Pesée!AX104,Conversion!$A$2:$A$103,0),MATCH(AW104,Conversion!$A$2:$AH$2,0)),"0")</f>
        <v>0</v>
      </c>
      <c r="AZ104" s="34"/>
      <c r="BA104" s="35"/>
      <c r="BB104" s="36" t="str">
        <f>IFERROR(INDEX(Conversion!$A$2:$AH$103,MATCH(Pesée!BA104,Conversion!$A$2:$A$103,0),MATCH(AZ104,Conversion!$A$2:$AH$2,0)),"0")</f>
        <v>0</v>
      </c>
      <c r="BC104" s="34"/>
      <c r="BD104" s="35"/>
      <c r="BE104" s="36" t="str">
        <f>IFERROR(INDEX(Conversion!$A$2:$AH$103,MATCH(Pesée!BD104,Conversion!$A$2:$A$103,0),MATCH(BC104,Conversion!$A$2:$AH$2,0)),"0")</f>
        <v>0</v>
      </c>
      <c r="BF104" s="34"/>
      <c r="BG104" s="35"/>
      <c r="BH104" s="36" t="str">
        <f>IFERROR(INDEX(Conversion!$A$2:$AH$103,MATCH(Pesée!BG104,Conversion!$A$2:$A$103,0),MATCH(BF104,Conversion!$A$2:$AH$2,0)),"0")</f>
        <v>0</v>
      </c>
      <c r="BI104" s="34"/>
      <c r="BJ104" s="35"/>
      <c r="BK104" s="36" t="str">
        <f>IFERROR(INDEX(Conversion!$A$2:$AH$103,MATCH(Pesée!BJ104,Conversion!$A$2:$A$103,0),MATCH(BI104,Conversion!$A$2:$AH$2,0)),"0")</f>
        <v>0</v>
      </c>
      <c r="BL104" s="34"/>
      <c r="BM104" s="35"/>
      <c r="BN104" s="36" t="str">
        <f>IFERROR(INDEX(Conversion!$A$2:$AH$103,MATCH(Pesée!BM104,Conversion!$A$2:$A$103,0),MATCH(BL104,Conversion!$A$2:$AH$2,0)),"0")</f>
        <v>0</v>
      </c>
      <c r="BO104" s="34"/>
      <c r="BP104" s="35"/>
      <c r="BQ104" s="36" t="str">
        <f>IFERROR(INDEX(Conversion!$A$2:$AH$103,MATCH(Pesée!BP104,Conversion!$A$2:$A$103,0),MATCH(BO104,Conversion!$A$2:$AH$2,0)),"0")</f>
        <v>0</v>
      </c>
      <c r="BR104" s="34"/>
      <c r="BS104" s="35"/>
      <c r="BT104" s="36" t="str">
        <f>IFERROR(INDEX(Conversion!$A$2:$AH$103,MATCH(Pesée!BS104,Conversion!$A$2:$A$103,0),MATCH(BR104,Conversion!$A$2:$AH$2,0)),"0")</f>
        <v>0</v>
      </c>
      <c r="BU104" s="34"/>
      <c r="BV104" s="36"/>
      <c r="BW104" s="34"/>
      <c r="BX104" s="36"/>
      <c r="BY104" s="34"/>
      <c r="BZ104" s="36"/>
      <c r="CA104" s="34"/>
      <c r="CB104" s="36"/>
      <c r="CC104" s="34"/>
      <c r="CD104" s="36"/>
      <c r="CE104" s="34"/>
      <c r="CF104" s="36"/>
      <c r="CG104" s="34"/>
      <c r="CH104" s="36"/>
      <c r="CI104" s="34"/>
      <c r="CJ104" s="36"/>
      <c r="CK104" s="34"/>
      <c r="CL104" s="36"/>
      <c r="CM104" s="34"/>
      <c r="CN104" s="36"/>
      <c r="CO104" s="34"/>
      <c r="CP104" s="36"/>
      <c r="CQ104" s="34"/>
      <c r="CR104" s="36"/>
      <c r="CS104" s="34"/>
      <c r="CT104" s="36"/>
      <c r="CU104" s="34"/>
      <c r="CV104" s="36"/>
      <c r="CW104" s="34"/>
      <c r="CX104" s="36"/>
      <c r="CY104" s="34"/>
      <c r="CZ104" s="36"/>
      <c r="DA104" s="34"/>
      <c r="DB104" s="36"/>
      <c r="DC104" s="34"/>
      <c r="DD104" s="36"/>
      <c r="DE104" s="34"/>
      <c r="DF104" s="36"/>
      <c r="DG104" s="34"/>
      <c r="DH104" s="36"/>
    </row>
    <row r="105" spans="1:112" s="37" customFormat="1" ht="16.8" x14ac:dyDescent="0.4">
      <c r="A105" s="30">
        <v>101</v>
      </c>
      <c r="B105" s="31"/>
      <c r="C105" s="32"/>
      <c r="D105" s="32"/>
      <c r="E105" s="32"/>
      <c r="F105" s="32"/>
      <c r="G105" s="33">
        <f t="shared" si="5"/>
        <v>0</v>
      </c>
      <c r="H105" s="33">
        <f t="shared" si="6"/>
        <v>0</v>
      </c>
      <c r="I105" s="33">
        <f t="shared" si="7"/>
        <v>0</v>
      </c>
      <c r="J105" s="33">
        <f t="shared" si="8"/>
        <v>0</v>
      </c>
      <c r="K105" s="33">
        <f t="shared" si="9"/>
        <v>0</v>
      </c>
      <c r="L105" s="33"/>
      <c r="M105" s="34"/>
      <c r="N105" s="35"/>
      <c r="O105" s="36" t="str">
        <f>IFERROR(INDEX(Conversion!$A$2:$AH$103,MATCH(Pesée!N105,Conversion!$A$2:$A$103,0),MATCH(M105,Conversion!$A$2:$AH$2,0)),"0")</f>
        <v>0</v>
      </c>
      <c r="P105" s="34"/>
      <c r="Q105" s="35"/>
      <c r="R105" s="36" t="str">
        <f>IFERROR(INDEX(Conversion!$A$2:$AH$103,MATCH(Pesée!Q105,Conversion!$A$2:$A$103,0),MATCH(P105,Conversion!$A$2:$AH$2,0)),"0")</f>
        <v>0</v>
      </c>
      <c r="S105" s="34"/>
      <c r="T105" s="35"/>
      <c r="U105" s="36" t="str">
        <f>IFERROR(INDEX(Conversion!$A$2:$AH$103,MATCH(Pesée!T105,Conversion!$A$2:$A$103,0),MATCH(S105,Conversion!$A$2:$AH$2,0)),"0")</f>
        <v>0</v>
      </c>
      <c r="V105" s="34"/>
      <c r="W105" s="35"/>
      <c r="X105" s="36" t="str">
        <f>IFERROR(INDEX(Conversion!$A$2:$AH$103,MATCH(Pesée!W105,Conversion!$A$2:$A$103,0),MATCH(V105,Conversion!$A$2:$AH$2,0)),"0")</f>
        <v>0</v>
      </c>
      <c r="Y105" s="34"/>
      <c r="Z105" s="35"/>
      <c r="AA105" s="36" t="str">
        <f>IFERROR(INDEX(Conversion!$A$2:$AH$103,MATCH(Pesée!Z105,Conversion!$A$2:$A$103,0),MATCH(Y105,Conversion!$A$2:$AH$2,0)),"0")</f>
        <v>0</v>
      </c>
      <c r="AB105" s="34"/>
      <c r="AC105" s="35"/>
      <c r="AD105" s="36" t="str">
        <f>IFERROR(INDEX(Conversion!$A$2:$AH$103,MATCH(Pesée!AC105,Conversion!$A$2:$A$103,0),MATCH(AB105,Conversion!$A$2:$AH$2,0)),"0")</f>
        <v>0</v>
      </c>
      <c r="AE105" s="34"/>
      <c r="AF105" s="35"/>
      <c r="AG105" s="36" t="str">
        <f>IFERROR(INDEX(Conversion!$A$2:$AH$103,MATCH(Pesée!AF105,Conversion!$A$2:$A$103,0),MATCH(AE105,Conversion!$A$2:$AH$2,0)),"0")</f>
        <v>0</v>
      </c>
      <c r="AH105" s="34"/>
      <c r="AI105" s="35"/>
      <c r="AJ105" s="36" t="str">
        <f>IFERROR(INDEX(Conversion!$A$2:$AH$103,MATCH(Pesée!AI105,Conversion!$A$2:$A$103,0),MATCH(AH105,Conversion!$A$2:$AH$2,0)),"0")</f>
        <v>0</v>
      </c>
      <c r="AK105" s="34"/>
      <c r="AL105" s="35"/>
      <c r="AM105" s="36" t="str">
        <f>IFERROR(INDEX(Conversion!$A$2:$AH$103,MATCH(Pesée!AL105,Conversion!$A$2:$A$103,0),MATCH(AK105,Conversion!$A$2:$AH$2,0)),"0")</f>
        <v>0</v>
      </c>
      <c r="AN105" s="34"/>
      <c r="AO105" s="35"/>
      <c r="AP105" s="36" t="str">
        <f>IFERROR(INDEX(Conversion!$A$2:$AH$103,MATCH(Pesée!AO105,Conversion!$A$2:$A$103,0),MATCH(AN105,Conversion!$A$2:$AH$2,0)),"0")</f>
        <v>0</v>
      </c>
      <c r="AQ105" s="34"/>
      <c r="AR105" s="35"/>
      <c r="AS105" s="36" t="str">
        <f>IFERROR(INDEX(Conversion!$A$2:$AH$103,MATCH(Pesée!AR105,Conversion!$A$2:$A$103,0),MATCH(AQ105,Conversion!$A$2:$AH$2,0)),"0")</f>
        <v>0</v>
      </c>
      <c r="AT105" s="34"/>
      <c r="AU105" s="35"/>
      <c r="AV105" s="36" t="str">
        <f>IFERROR(INDEX(Conversion!$A$2:$AH$103,MATCH(Pesée!AU105,Conversion!$A$2:$A$103,0),MATCH(AT105,Conversion!$A$2:$AH$2,0)),"0")</f>
        <v>0</v>
      </c>
      <c r="AW105" s="34"/>
      <c r="AX105" s="35"/>
      <c r="AY105" s="36" t="str">
        <f>IFERROR(INDEX(Conversion!$A$2:$AH$103,MATCH(Pesée!AX105,Conversion!$A$2:$A$103,0),MATCH(AW105,Conversion!$A$2:$AH$2,0)),"0")</f>
        <v>0</v>
      </c>
      <c r="AZ105" s="34"/>
      <c r="BA105" s="35"/>
      <c r="BB105" s="36" t="str">
        <f>IFERROR(INDEX(Conversion!$A$2:$AH$103,MATCH(Pesée!BA105,Conversion!$A$2:$A$103,0),MATCH(AZ105,Conversion!$A$2:$AH$2,0)),"0")</f>
        <v>0</v>
      </c>
      <c r="BC105" s="34"/>
      <c r="BD105" s="35"/>
      <c r="BE105" s="36" t="str">
        <f>IFERROR(INDEX(Conversion!$A$2:$AH$103,MATCH(Pesée!BD105,Conversion!$A$2:$A$103,0),MATCH(BC105,Conversion!$A$2:$AH$2,0)),"0")</f>
        <v>0</v>
      </c>
      <c r="BF105" s="34"/>
      <c r="BG105" s="35"/>
      <c r="BH105" s="36" t="str">
        <f>IFERROR(INDEX(Conversion!$A$2:$AH$103,MATCH(Pesée!BG105,Conversion!$A$2:$A$103,0),MATCH(BF105,Conversion!$A$2:$AH$2,0)),"0")</f>
        <v>0</v>
      </c>
      <c r="BI105" s="34"/>
      <c r="BJ105" s="35"/>
      <c r="BK105" s="36" t="str">
        <f>IFERROR(INDEX(Conversion!$A$2:$AH$103,MATCH(Pesée!BJ105,Conversion!$A$2:$A$103,0),MATCH(BI105,Conversion!$A$2:$AH$2,0)),"0")</f>
        <v>0</v>
      </c>
      <c r="BL105" s="34"/>
      <c r="BM105" s="35"/>
      <c r="BN105" s="36" t="str">
        <f>IFERROR(INDEX(Conversion!$A$2:$AH$103,MATCH(Pesée!BM105,Conversion!$A$2:$A$103,0),MATCH(BL105,Conversion!$A$2:$AH$2,0)),"0")</f>
        <v>0</v>
      </c>
      <c r="BO105" s="34"/>
      <c r="BP105" s="35"/>
      <c r="BQ105" s="36" t="str">
        <f>IFERROR(INDEX(Conversion!$A$2:$AH$103,MATCH(Pesée!BP105,Conversion!$A$2:$A$103,0),MATCH(BO105,Conversion!$A$2:$AH$2,0)),"0")</f>
        <v>0</v>
      </c>
      <c r="BR105" s="34"/>
      <c r="BS105" s="35"/>
      <c r="BT105" s="36" t="str">
        <f>IFERROR(INDEX(Conversion!$A$2:$AH$103,MATCH(Pesée!BS105,Conversion!$A$2:$A$103,0),MATCH(BR105,Conversion!$A$2:$AH$2,0)),"0")</f>
        <v>0</v>
      </c>
      <c r="BU105" s="34"/>
      <c r="BV105" s="36"/>
      <c r="BW105" s="34"/>
      <c r="BX105" s="36"/>
      <c r="BY105" s="34"/>
      <c r="BZ105" s="36"/>
      <c r="CA105" s="34"/>
      <c r="CB105" s="36"/>
      <c r="CC105" s="34"/>
      <c r="CD105" s="36"/>
      <c r="CE105" s="34"/>
      <c r="CF105" s="36"/>
      <c r="CG105" s="34"/>
      <c r="CH105" s="36"/>
      <c r="CI105" s="34"/>
      <c r="CJ105" s="36"/>
      <c r="CK105" s="34"/>
      <c r="CL105" s="36"/>
      <c r="CM105" s="34"/>
      <c r="CN105" s="36"/>
      <c r="CO105" s="34"/>
      <c r="CP105" s="36"/>
      <c r="CQ105" s="34"/>
      <c r="CR105" s="36"/>
      <c r="CS105" s="34"/>
      <c r="CT105" s="36"/>
      <c r="CU105" s="34"/>
      <c r="CV105" s="36"/>
      <c r="CW105" s="34"/>
      <c r="CX105" s="36"/>
      <c r="CY105" s="34"/>
      <c r="CZ105" s="36"/>
      <c r="DA105" s="34"/>
      <c r="DB105" s="36"/>
      <c r="DC105" s="34"/>
      <c r="DD105" s="36"/>
      <c r="DE105" s="34"/>
      <c r="DF105" s="36"/>
      <c r="DG105" s="34"/>
      <c r="DH105" s="36"/>
    </row>
    <row r="106" spans="1:112" s="37" customFormat="1" ht="16.8" x14ac:dyDescent="0.4">
      <c r="A106" s="30">
        <v>102</v>
      </c>
      <c r="B106" s="31"/>
      <c r="C106" s="32"/>
      <c r="D106" s="32"/>
      <c r="E106" s="32"/>
      <c r="F106" s="32"/>
      <c r="G106" s="33">
        <f t="shared" si="5"/>
        <v>0</v>
      </c>
      <c r="H106" s="33">
        <f t="shared" si="6"/>
        <v>0</v>
      </c>
      <c r="I106" s="33">
        <f t="shared" si="7"/>
        <v>0</v>
      </c>
      <c r="J106" s="33">
        <f t="shared" si="8"/>
        <v>0</v>
      </c>
      <c r="K106" s="33">
        <f t="shared" si="9"/>
        <v>0</v>
      </c>
      <c r="L106" s="33"/>
      <c r="M106" s="34"/>
      <c r="N106" s="35"/>
      <c r="O106" s="36" t="str">
        <f>IFERROR(INDEX(Conversion!$A$2:$AH$103,MATCH(Pesée!N106,Conversion!$A$2:$A$103,0),MATCH(M106,Conversion!$A$2:$AH$2,0)),"0")</f>
        <v>0</v>
      </c>
      <c r="P106" s="34"/>
      <c r="Q106" s="35"/>
      <c r="R106" s="36" t="str">
        <f>IFERROR(INDEX(Conversion!$A$2:$AH$103,MATCH(Pesée!Q106,Conversion!$A$2:$A$103,0),MATCH(P106,Conversion!$A$2:$AH$2,0)),"0")</f>
        <v>0</v>
      </c>
      <c r="S106" s="34"/>
      <c r="T106" s="35"/>
      <c r="U106" s="36" t="str">
        <f>IFERROR(INDEX(Conversion!$A$2:$AH$103,MATCH(Pesée!T106,Conversion!$A$2:$A$103,0),MATCH(S106,Conversion!$A$2:$AH$2,0)),"0")</f>
        <v>0</v>
      </c>
      <c r="V106" s="34"/>
      <c r="W106" s="35"/>
      <c r="X106" s="36" t="str">
        <f>IFERROR(INDEX(Conversion!$A$2:$AH$103,MATCH(Pesée!W106,Conversion!$A$2:$A$103,0),MATCH(V106,Conversion!$A$2:$AH$2,0)),"0")</f>
        <v>0</v>
      </c>
      <c r="Y106" s="34"/>
      <c r="Z106" s="35"/>
      <c r="AA106" s="36" t="str">
        <f>IFERROR(INDEX(Conversion!$A$2:$AH$103,MATCH(Pesée!Z106,Conversion!$A$2:$A$103,0),MATCH(Y106,Conversion!$A$2:$AH$2,0)),"0")</f>
        <v>0</v>
      </c>
      <c r="AB106" s="34"/>
      <c r="AC106" s="35"/>
      <c r="AD106" s="36" t="str">
        <f>IFERROR(INDEX(Conversion!$A$2:$AH$103,MATCH(Pesée!AC106,Conversion!$A$2:$A$103,0),MATCH(AB106,Conversion!$A$2:$AH$2,0)),"0")</f>
        <v>0</v>
      </c>
      <c r="AE106" s="34"/>
      <c r="AF106" s="35"/>
      <c r="AG106" s="36" t="str">
        <f>IFERROR(INDEX(Conversion!$A$2:$AH$103,MATCH(Pesée!AF106,Conversion!$A$2:$A$103,0),MATCH(AE106,Conversion!$A$2:$AH$2,0)),"0")</f>
        <v>0</v>
      </c>
      <c r="AH106" s="34"/>
      <c r="AI106" s="35"/>
      <c r="AJ106" s="36" t="str">
        <f>IFERROR(INDEX(Conversion!$A$2:$AH$103,MATCH(Pesée!AI106,Conversion!$A$2:$A$103,0),MATCH(AH106,Conversion!$A$2:$AH$2,0)),"0")</f>
        <v>0</v>
      </c>
      <c r="AK106" s="34"/>
      <c r="AL106" s="35"/>
      <c r="AM106" s="36" t="str">
        <f>IFERROR(INDEX(Conversion!$A$2:$AH$103,MATCH(Pesée!AL106,Conversion!$A$2:$A$103,0),MATCH(AK106,Conversion!$A$2:$AH$2,0)),"0")</f>
        <v>0</v>
      </c>
      <c r="AN106" s="34"/>
      <c r="AO106" s="35"/>
      <c r="AP106" s="36" t="str">
        <f>IFERROR(INDEX(Conversion!$A$2:$AH$103,MATCH(Pesée!AO106,Conversion!$A$2:$A$103,0),MATCH(AN106,Conversion!$A$2:$AH$2,0)),"0")</f>
        <v>0</v>
      </c>
      <c r="AQ106" s="34"/>
      <c r="AR106" s="35"/>
      <c r="AS106" s="36" t="str">
        <f>IFERROR(INDEX(Conversion!$A$2:$AH$103,MATCH(Pesée!AR106,Conversion!$A$2:$A$103,0),MATCH(AQ106,Conversion!$A$2:$AH$2,0)),"0")</f>
        <v>0</v>
      </c>
      <c r="AT106" s="34"/>
      <c r="AU106" s="35"/>
      <c r="AV106" s="36" t="str">
        <f>IFERROR(INDEX(Conversion!$A$2:$AH$103,MATCH(Pesée!AU106,Conversion!$A$2:$A$103,0),MATCH(AT106,Conversion!$A$2:$AH$2,0)),"0")</f>
        <v>0</v>
      </c>
      <c r="AW106" s="34"/>
      <c r="AX106" s="35"/>
      <c r="AY106" s="36" t="str">
        <f>IFERROR(INDEX(Conversion!$A$2:$AH$103,MATCH(Pesée!AX106,Conversion!$A$2:$A$103,0),MATCH(AW106,Conversion!$A$2:$AH$2,0)),"0")</f>
        <v>0</v>
      </c>
      <c r="AZ106" s="34"/>
      <c r="BA106" s="35"/>
      <c r="BB106" s="36" t="str">
        <f>IFERROR(INDEX(Conversion!$A$2:$AH$103,MATCH(Pesée!BA106,Conversion!$A$2:$A$103,0),MATCH(AZ106,Conversion!$A$2:$AH$2,0)),"0")</f>
        <v>0</v>
      </c>
      <c r="BC106" s="34"/>
      <c r="BD106" s="35"/>
      <c r="BE106" s="36" t="str">
        <f>IFERROR(INDEX(Conversion!$A$2:$AH$103,MATCH(Pesée!BD106,Conversion!$A$2:$A$103,0),MATCH(BC106,Conversion!$A$2:$AH$2,0)),"0")</f>
        <v>0</v>
      </c>
      <c r="BF106" s="34"/>
      <c r="BG106" s="35"/>
      <c r="BH106" s="36" t="str">
        <f>IFERROR(INDEX(Conversion!$A$2:$AH$103,MATCH(Pesée!BG106,Conversion!$A$2:$A$103,0),MATCH(BF106,Conversion!$A$2:$AH$2,0)),"0")</f>
        <v>0</v>
      </c>
      <c r="BI106" s="34"/>
      <c r="BJ106" s="35"/>
      <c r="BK106" s="36" t="str">
        <f>IFERROR(INDEX(Conversion!$A$2:$AH$103,MATCH(Pesée!BJ106,Conversion!$A$2:$A$103,0),MATCH(BI106,Conversion!$A$2:$AH$2,0)),"0")</f>
        <v>0</v>
      </c>
      <c r="BL106" s="34"/>
      <c r="BM106" s="35"/>
      <c r="BN106" s="36" t="str">
        <f>IFERROR(INDEX(Conversion!$A$2:$AH$103,MATCH(Pesée!BM106,Conversion!$A$2:$A$103,0),MATCH(BL106,Conversion!$A$2:$AH$2,0)),"0")</f>
        <v>0</v>
      </c>
      <c r="BO106" s="34"/>
      <c r="BP106" s="35"/>
      <c r="BQ106" s="36" t="str">
        <f>IFERROR(INDEX(Conversion!$A$2:$AH$103,MATCH(Pesée!BP106,Conversion!$A$2:$A$103,0),MATCH(BO106,Conversion!$A$2:$AH$2,0)),"0")</f>
        <v>0</v>
      </c>
      <c r="BR106" s="34"/>
      <c r="BS106" s="35"/>
      <c r="BT106" s="36" t="str">
        <f>IFERROR(INDEX(Conversion!$A$2:$AH$103,MATCH(Pesée!BS106,Conversion!$A$2:$A$103,0),MATCH(BR106,Conversion!$A$2:$AH$2,0)),"0")</f>
        <v>0</v>
      </c>
      <c r="BU106" s="34"/>
      <c r="BV106" s="36"/>
      <c r="BW106" s="34"/>
      <c r="BX106" s="36"/>
      <c r="BY106" s="34"/>
      <c r="BZ106" s="36"/>
      <c r="CA106" s="34"/>
      <c r="CB106" s="36"/>
      <c r="CC106" s="34"/>
      <c r="CD106" s="36"/>
      <c r="CE106" s="34"/>
      <c r="CF106" s="36"/>
      <c r="CG106" s="34"/>
      <c r="CH106" s="36"/>
      <c r="CI106" s="34"/>
      <c r="CJ106" s="36"/>
      <c r="CK106" s="34"/>
      <c r="CL106" s="36"/>
      <c r="CM106" s="34"/>
      <c r="CN106" s="36"/>
      <c r="CO106" s="34"/>
      <c r="CP106" s="36"/>
      <c r="CQ106" s="34"/>
      <c r="CR106" s="36"/>
      <c r="CS106" s="34"/>
      <c r="CT106" s="36"/>
      <c r="CU106" s="34"/>
      <c r="CV106" s="36"/>
      <c r="CW106" s="34"/>
      <c r="CX106" s="36"/>
      <c r="CY106" s="34"/>
      <c r="CZ106" s="36"/>
      <c r="DA106" s="34"/>
      <c r="DB106" s="36"/>
      <c r="DC106" s="34"/>
      <c r="DD106" s="36"/>
      <c r="DE106" s="34"/>
      <c r="DF106" s="36"/>
      <c r="DG106" s="34"/>
      <c r="DH106" s="36"/>
    </row>
    <row r="107" spans="1:112" s="37" customFormat="1" ht="16.8" x14ac:dyDescent="0.4">
      <c r="A107" s="30">
        <v>103</v>
      </c>
      <c r="B107" s="31"/>
      <c r="C107" s="32"/>
      <c r="D107" s="32"/>
      <c r="E107" s="32"/>
      <c r="F107" s="32"/>
      <c r="G107" s="33">
        <f t="shared" si="5"/>
        <v>0</v>
      </c>
      <c r="H107" s="33">
        <f t="shared" si="6"/>
        <v>0</v>
      </c>
      <c r="I107" s="33">
        <f t="shared" si="7"/>
        <v>0</v>
      </c>
      <c r="J107" s="33">
        <f t="shared" si="8"/>
        <v>0</v>
      </c>
      <c r="K107" s="33">
        <f t="shared" si="9"/>
        <v>0</v>
      </c>
      <c r="L107" s="33"/>
      <c r="M107" s="34"/>
      <c r="N107" s="35"/>
      <c r="O107" s="36" t="str">
        <f>IFERROR(INDEX(Conversion!$A$2:$AH$103,MATCH(Pesée!N107,Conversion!$A$2:$A$103,0),MATCH(M107,Conversion!$A$2:$AH$2,0)),"0")</f>
        <v>0</v>
      </c>
      <c r="P107" s="34"/>
      <c r="Q107" s="35"/>
      <c r="R107" s="36" t="str">
        <f>IFERROR(INDEX(Conversion!$A$2:$AH$103,MATCH(Pesée!Q107,Conversion!$A$2:$A$103,0),MATCH(P107,Conversion!$A$2:$AH$2,0)),"0")</f>
        <v>0</v>
      </c>
      <c r="S107" s="34"/>
      <c r="T107" s="35"/>
      <c r="U107" s="36" t="str">
        <f>IFERROR(INDEX(Conversion!$A$2:$AH$103,MATCH(Pesée!T107,Conversion!$A$2:$A$103,0),MATCH(S107,Conversion!$A$2:$AH$2,0)),"0")</f>
        <v>0</v>
      </c>
      <c r="V107" s="34"/>
      <c r="W107" s="35"/>
      <c r="X107" s="36" t="str">
        <f>IFERROR(INDEX(Conversion!$A$2:$AH$103,MATCH(Pesée!W107,Conversion!$A$2:$A$103,0),MATCH(V107,Conversion!$A$2:$AH$2,0)),"0")</f>
        <v>0</v>
      </c>
      <c r="Y107" s="34"/>
      <c r="Z107" s="35"/>
      <c r="AA107" s="36" t="str">
        <f>IFERROR(INDEX(Conversion!$A$2:$AH$103,MATCH(Pesée!Z107,Conversion!$A$2:$A$103,0),MATCH(Y107,Conversion!$A$2:$AH$2,0)),"0")</f>
        <v>0</v>
      </c>
      <c r="AB107" s="34"/>
      <c r="AC107" s="35"/>
      <c r="AD107" s="36" t="str">
        <f>IFERROR(INDEX(Conversion!$A$2:$AH$103,MATCH(Pesée!AC107,Conversion!$A$2:$A$103,0),MATCH(AB107,Conversion!$A$2:$AH$2,0)),"0")</f>
        <v>0</v>
      </c>
      <c r="AE107" s="34"/>
      <c r="AF107" s="35"/>
      <c r="AG107" s="36" t="str">
        <f>IFERROR(INDEX(Conversion!$A$2:$AH$103,MATCH(Pesée!AF107,Conversion!$A$2:$A$103,0),MATCH(AE107,Conversion!$A$2:$AH$2,0)),"0")</f>
        <v>0</v>
      </c>
      <c r="AH107" s="34"/>
      <c r="AI107" s="35"/>
      <c r="AJ107" s="36" t="str">
        <f>IFERROR(INDEX(Conversion!$A$2:$AH$103,MATCH(Pesée!AI107,Conversion!$A$2:$A$103,0),MATCH(AH107,Conversion!$A$2:$AH$2,0)),"0")</f>
        <v>0</v>
      </c>
      <c r="AK107" s="34"/>
      <c r="AL107" s="35"/>
      <c r="AM107" s="36" t="str">
        <f>IFERROR(INDEX(Conversion!$A$2:$AH$103,MATCH(Pesée!AL107,Conversion!$A$2:$A$103,0),MATCH(AK107,Conversion!$A$2:$AH$2,0)),"0")</f>
        <v>0</v>
      </c>
      <c r="AN107" s="34"/>
      <c r="AO107" s="35"/>
      <c r="AP107" s="36" t="str">
        <f>IFERROR(INDEX(Conversion!$A$2:$AH$103,MATCH(Pesée!AO107,Conversion!$A$2:$A$103,0),MATCH(AN107,Conversion!$A$2:$AH$2,0)),"0")</f>
        <v>0</v>
      </c>
      <c r="AQ107" s="34"/>
      <c r="AR107" s="35"/>
      <c r="AS107" s="36" t="str">
        <f>IFERROR(INDEX(Conversion!$A$2:$AH$103,MATCH(Pesée!AR107,Conversion!$A$2:$A$103,0),MATCH(AQ107,Conversion!$A$2:$AH$2,0)),"0")</f>
        <v>0</v>
      </c>
      <c r="AT107" s="34"/>
      <c r="AU107" s="35"/>
      <c r="AV107" s="36" t="str">
        <f>IFERROR(INDEX(Conversion!$A$2:$AH$103,MATCH(Pesée!AU107,Conversion!$A$2:$A$103,0),MATCH(AT107,Conversion!$A$2:$AH$2,0)),"0")</f>
        <v>0</v>
      </c>
      <c r="AW107" s="34"/>
      <c r="AX107" s="35"/>
      <c r="AY107" s="36" t="str">
        <f>IFERROR(INDEX(Conversion!$A$2:$AH$103,MATCH(Pesée!AX107,Conversion!$A$2:$A$103,0),MATCH(AW107,Conversion!$A$2:$AH$2,0)),"0")</f>
        <v>0</v>
      </c>
      <c r="AZ107" s="34"/>
      <c r="BA107" s="35"/>
      <c r="BB107" s="36" t="str">
        <f>IFERROR(INDEX(Conversion!$A$2:$AH$103,MATCH(Pesée!BA107,Conversion!$A$2:$A$103,0),MATCH(AZ107,Conversion!$A$2:$AH$2,0)),"0")</f>
        <v>0</v>
      </c>
      <c r="BC107" s="34"/>
      <c r="BD107" s="35"/>
      <c r="BE107" s="36" t="str">
        <f>IFERROR(INDEX(Conversion!$A$2:$AH$103,MATCH(Pesée!BD107,Conversion!$A$2:$A$103,0),MATCH(BC107,Conversion!$A$2:$AH$2,0)),"0")</f>
        <v>0</v>
      </c>
      <c r="BF107" s="34"/>
      <c r="BG107" s="35"/>
      <c r="BH107" s="36" t="str">
        <f>IFERROR(INDEX(Conversion!$A$2:$AH$103,MATCH(Pesée!BG107,Conversion!$A$2:$A$103,0),MATCH(BF107,Conversion!$A$2:$AH$2,0)),"0")</f>
        <v>0</v>
      </c>
      <c r="BI107" s="34"/>
      <c r="BJ107" s="35"/>
      <c r="BK107" s="36" t="str">
        <f>IFERROR(INDEX(Conversion!$A$2:$AH$103,MATCH(Pesée!BJ107,Conversion!$A$2:$A$103,0),MATCH(BI107,Conversion!$A$2:$AH$2,0)),"0")</f>
        <v>0</v>
      </c>
      <c r="BL107" s="34"/>
      <c r="BM107" s="35"/>
      <c r="BN107" s="36" t="str">
        <f>IFERROR(INDEX(Conversion!$A$2:$AH$103,MATCH(Pesée!BM107,Conversion!$A$2:$A$103,0),MATCH(BL107,Conversion!$A$2:$AH$2,0)),"0")</f>
        <v>0</v>
      </c>
      <c r="BO107" s="34"/>
      <c r="BP107" s="35"/>
      <c r="BQ107" s="36" t="str">
        <f>IFERROR(INDEX(Conversion!$A$2:$AH$103,MATCH(Pesée!BP107,Conversion!$A$2:$A$103,0),MATCH(BO107,Conversion!$A$2:$AH$2,0)),"0")</f>
        <v>0</v>
      </c>
      <c r="BR107" s="34"/>
      <c r="BS107" s="35"/>
      <c r="BT107" s="36" t="str">
        <f>IFERROR(INDEX(Conversion!$A$2:$AH$103,MATCH(Pesée!BS107,Conversion!$A$2:$A$103,0),MATCH(BR107,Conversion!$A$2:$AH$2,0)),"0")</f>
        <v>0</v>
      </c>
      <c r="BU107" s="34"/>
      <c r="BV107" s="36"/>
      <c r="BW107" s="34"/>
      <c r="BX107" s="36"/>
      <c r="BY107" s="34"/>
      <c r="BZ107" s="36"/>
      <c r="CA107" s="34"/>
      <c r="CB107" s="36"/>
      <c r="CC107" s="34"/>
      <c r="CD107" s="36"/>
      <c r="CE107" s="34"/>
      <c r="CF107" s="36"/>
      <c r="CG107" s="34"/>
      <c r="CH107" s="36"/>
      <c r="CI107" s="34"/>
      <c r="CJ107" s="36"/>
      <c r="CK107" s="34"/>
      <c r="CL107" s="36"/>
      <c r="CM107" s="34"/>
      <c r="CN107" s="36"/>
      <c r="CO107" s="34"/>
      <c r="CP107" s="36"/>
      <c r="CQ107" s="34"/>
      <c r="CR107" s="36"/>
      <c r="CS107" s="34"/>
      <c r="CT107" s="36"/>
      <c r="CU107" s="34"/>
      <c r="CV107" s="36"/>
      <c r="CW107" s="34"/>
      <c r="CX107" s="36"/>
      <c r="CY107" s="34"/>
      <c r="CZ107" s="36"/>
      <c r="DA107" s="34"/>
      <c r="DB107" s="36"/>
      <c r="DC107" s="34"/>
      <c r="DD107" s="36"/>
      <c r="DE107" s="34"/>
      <c r="DF107" s="36"/>
      <c r="DG107" s="34"/>
      <c r="DH107" s="36"/>
    </row>
    <row r="108" spans="1:112" s="37" customFormat="1" ht="16.8" x14ac:dyDescent="0.4">
      <c r="A108" s="30">
        <v>104</v>
      </c>
      <c r="B108" s="31"/>
      <c r="C108" s="32"/>
      <c r="D108" s="32"/>
      <c r="E108" s="32"/>
      <c r="F108" s="32"/>
      <c r="G108" s="33">
        <f t="shared" si="5"/>
        <v>0</v>
      </c>
      <c r="H108" s="33">
        <f t="shared" si="6"/>
        <v>0</v>
      </c>
      <c r="I108" s="33">
        <f t="shared" si="7"/>
        <v>0</v>
      </c>
      <c r="J108" s="33">
        <f t="shared" si="8"/>
        <v>0</v>
      </c>
      <c r="K108" s="33">
        <f t="shared" si="9"/>
        <v>0</v>
      </c>
      <c r="L108" s="33"/>
      <c r="M108" s="34"/>
      <c r="N108" s="35"/>
      <c r="O108" s="36" t="str">
        <f>IFERROR(INDEX(Conversion!$A$2:$AH$103,MATCH(Pesée!N108,Conversion!$A$2:$A$103,0),MATCH(M108,Conversion!$A$2:$AH$2,0)),"0")</f>
        <v>0</v>
      </c>
      <c r="P108" s="34"/>
      <c r="Q108" s="35"/>
      <c r="R108" s="36" t="str">
        <f>IFERROR(INDEX(Conversion!$A$2:$AH$103,MATCH(Pesée!Q108,Conversion!$A$2:$A$103,0),MATCH(P108,Conversion!$A$2:$AH$2,0)),"0")</f>
        <v>0</v>
      </c>
      <c r="S108" s="34"/>
      <c r="T108" s="35"/>
      <c r="U108" s="36" t="str">
        <f>IFERROR(INDEX(Conversion!$A$2:$AH$103,MATCH(Pesée!T108,Conversion!$A$2:$A$103,0),MATCH(S108,Conversion!$A$2:$AH$2,0)),"0")</f>
        <v>0</v>
      </c>
      <c r="V108" s="34"/>
      <c r="W108" s="35"/>
      <c r="X108" s="36" t="str">
        <f>IFERROR(INDEX(Conversion!$A$2:$AH$103,MATCH(Pesée!W108,Conversion!$A$2:$A$103,0),MATCH(V108,Conversion!$A$2:$AH$2,0)),"0")</f>
        <v>0</v>
      </c>
      <c r="Y108" s="34"/>
      <c r="Z108" s="35"/>
      <c r="AA108" s="36" t="str">
        <f>IFERROR(INDEX(Conversion!$A$2:$AH$103,MATCH(Pesée!Z108,Conversion!$A$2:$A$103,0),MATCH(Y108,Conversion!$A$2:$AH$2,0)),"0")</f>
        <v>0</v>
      </c>
      <c r="AB108" s="34"/>
      <c r="AC108" s="35"/>
      <c r="AD108" s="36" t="str">
        <f>IFERROR(INDEX(Conversion!$A$2:$AH$103,MATCH(Pesée!AC108,Conversion!$A$2:$A$103,0),MATCH(AB108,Conversion!$A$2:$AH$2,0)),"0")</f>
        <v>0</v>
      </c>
      <c r="AE108" s="34"/>
      <c r="AF108" s="35"/>
      <c r="AG108" s="36" t="str">
        <f>IFERROR(INDEX(Conversion!$A$2:$AH$103,MATCH(Pesée!AF108,Conversion!$A$2:$A$103,0),MATCH(AE108,Conversion!$A$2:$AH$2,0)),"0")</f>
        <v>0</v>
      </c>
      <c r="AH108" s="34"/>
      <c r="AI108" s="35"/>
      <c r="AJ108" s="36" t="str">
        <f>IFERROR(INDEX(Conversion!$A$2:$AH$103,MATCH(Pesée!AI108,Conversion!$A$2:$A$103,0),MATCH(AH108,Conversion!$A$2:$AH$2,0)),"0")</f>
        <v>0</v>
      </c>
      <c r="AK108" s="34"/>
      <c r="AL108" s="35"/>
      <c r="AM108" s="36" t="str">
        <f>IFERROR(INDEX(Conversion!$A$2:$AH$103,MATCH(Pesée!AL108,Conversion!$A$2:$A$103,0),MATCH(AK108,Conversion!$A$2:$AH$2,0)),"0")</f>
        <v>0</v>
      </c>
      <c r="AN108" s="34"/>
      <c r="AO108" s="35"/>
      <c r="AP108" s="36" t="str">
        <f>IFERROR(INDEX(Conversion!$A$2:$AH$103,MATCH(Pesée!AO108,Conversion!$A$2:$A$103,0),MATCH(AN108,Conversion!$A$2:$AH$2,0)),"0")</f>
        <v>0</v>
      </c>
      <c r="AQ108" s="34"/>
      <c r="AR108" s="35"/>
      <c r="AS108" s="36" t="str">
        <f>IFERROR(INDEX(Conversion!$A$2:$AH$103,MATCH(Pesée!AR108,Conversion!$A$2:$A$103,0),MATCH(AQ108,Conversion!$A$2:$AH$2,0)),"0")</f>
        <v>0</v>
      </c>
      <c r="AT108" s="34"/>
      <c r="AU108" s="35"/>
      <c r="AV108" s="36" t="str">
        <f>IFERROR(INDEX(Conversion!$A$2:$AH$103,MATCH(Pesée!AU108,Conversion!$A$2:$A$103,0),MATCH(AT108,Conversion!$A$2:$AH$2,0)),"0")</f>
        <v>0</v>
      </c>
      <c r="AW108" s="34"/>
      <c r="AX108" s="35"/>
      <c r="AY108" s="36" t="str">
        <f>IFERROR(INDEX(Conversion!$A$2:$AH$103,MATCH(Pesée!AX108,Conversion!$A$2:$A$103,0),MATCH(AW108,Conversion!$A$2:$AH$2,0)),"0")</f>
        <v>0</v>
      </c>
      <c r="AZ108" s="34"/>
      <c r="BA108" s="35"/>
      <c r="BB108" s="36" t="str">
        <f>IFERROR(INDEX(Conversion!$A$2:$AH$103,MATCH(Pesée!BA108,Conversion!$A$2:$A$103,0),MATCH(AZ108,Conversion!$A$2:$AH$2,0)),"0")</f>
        <v>0</v>
      </c>
      <c r="BC108" s="34"/>
      <c r="BD108" s="35"/>
      <c r="BE108" s="36" t="str">
        <f>IFERROR(INDEX(Conversion!$A$2:$AH$103,MATCH(Pesée!BD108,Conversion!$A$2:$A$103,0),MATCH(BC108,Conversion!$A$2:$AH$2,0)),"0")</f>
        <v>0</v>
      </c>
      <c r="BF108" s="34"/>
      <c r="BG108" s="35"/>
      <c r="BH108" s="36" t="str">
        <f>IFERROR(INDEX(Conversion!$A$2:$AH$103,MATCH(Pesée!BG108,Conversion!$A$2:$A$103,0),MATCH(BF108,Conversion!$A$2:$AH$2,0)),"0")</f>
        <v>0</v>
      </c>
      <c r="BI108" s="34"/>
      <c r="BJ108" s="35"/>
      <c r="BK108" s="36" t="str">
        <f>IFERROR(INDEX(Conversion!$A$2:$AH$103,MATCH(Pesée!BJ108,Conversion!$A$2:$A$103,0),MATCH(BI108,Conversion!$A$2:$AH$2,0)),"0")</f>
        <v>0</v>
      </c>
      <c r="BL108" s="34"/>
      <c r="BM108" s="35"/>
      <c r="BN108" s="36" t="str">
        <f>IFERROR(INDEX(Conversion!$A$2:$AH$103,MATCH(Pesée!BM108,Conversion!$A$2:$A$103,0),MATCH(BL108,Conversion!$A$2:$AH$2,0)),"0")</f>
        <v>0</v>
      </c>
      <c r="BO108" s="34"/>
      <c r="BP108" s="35"/>
      <c r="BQ108" s="36" t="str">
        <f>IFERROR(INDEX(Conversion!$A$2:$AH$103,MATCH(Pesée!BP108,Conversion!$A$2:$A$103,0),MATCH(BO108,Conversion!$A$2:$AH$2,0)),"0")</f>
        <v>0</v>
      </c>
      <c r="BR108" s="34"/>
      <c r="BS108" s="35"/>
      <c r="BT108" s="36" t="str">
        <f>IFERROR(INDEX(Conversion!$A$2:$AH$103,MATCH(Pesée!BS108,Conversion!$A$2:$A$103,0),MATCH(BR108,Conversion!$A$2:$AH$2,0)),"0")</f>
        <v>0</v>
      </c>
      <c r="BU108" s="34"/>
      <c r="BV108" s="36"/>
      <c r="BW108" s="34"/>
      <c r="BX108" s="36"/>
      <c r="BY108" s="34"/>
      <c r="BZ108" s="36"/>
      <c r="CA108" s="34"/>
      <c r="CB108" s="36"/>
      <c r="CC108" s="34"/>
      <c r="CD108" s="36"/>
      <c r="CE108" s="34"/>
      <c r="CF108" s="36"/>
      <c r="CG108" s="34"/>
      <c r="CH108" s="36"/>
      <c r="CI108" s="34"/>
      <c r="CJ108" s="36"/>
      <c r="CK108" s="34"/>
      <c r="CL108" s="36"/>
      <c r="CM108" s="34"/>
      <c r="CN108" s="36"/>
      <c r="CO108" s="34"/>
      <c r="CP108" s="36"/>
      <c r="CQ108" s="34"/>
      <c r="CR108" s="36"/>
      <c r="CS108" s="34"/>
      <c r="CT108" s="36"/>
      <c r="CU108" s="34"/>
      <c r="CV108" s="36"/>
      <c r="CW108" s="34"/>
      <c r="CX108" s="36"/>
      <c r="CY108" s="34"/>
      <c r="CZ108" s="36"/>
      <c r="DA108" s="34"/>
      <c r="DB108" s="36"/>
      <c r="DC108" s="34"/>
      <c r="DD108" s="36"/>
      <c r="DE108" s="34"/>
      <c r="DF108" s="36"/>
      <c r="DG108" s="34"/>
      <c r="DH108" s="36"/>
    </row>
    <row r="109" spans="1:112" s="37" customFormat="1" ht="16.8" x14ac:dyDescent="0.4">
      <c r="A109" s="30">
        <v>105</v>
      </c>
      <c r="B109" s="31"/>
      <c r="C109" s="32"/>
      <c r="D109" s="32"/>
      <c r="E109" s="32"/>
      <c r="F109" s="32"/>
      <c r="G109" s="33">
        <f t="shared" si="5"/>
        <v>0</v>
      </c>
      <c r="H109" s="33">
        <f t="shared" si="6"/>
        <v>0</v>
      </c>
      <c r="I109" s="33">
        <f t="shared" si="7"/>
        <v>0</v>
      </c>
      <c r="J109" s="33">
        <f t="shared" si="8"/>
        <v>0</v>
      </c>
      <c r="K109" s="33">
        <f t="shared" si="9"/>
        <v>0</v>
      </c>
      <c r="L109" s="33"/>
      <c r="M109" s="34"/>
      <c r="N109" s="35"/>
      <c r="O109" s="36" t="str">
        <f>IFERROR(INDEX(Conversion!$A$2:$AH$103,MATCH(Pesée!N109,Conversion!$A$2:$A$103,0),MATCH(M109,Conversion!$A$2:$AH$2,0)),"0")</f>
        <v>0</v>
      </c>
      <c r="P109" s="34"/>
      <c r="Q109" s="35"/>
      <c r="R109" s="36" t="str">
        <f>IFERROR(INDEX(Conversion!$A$2:$AH$103,MATCH(Pesée!Q109,Conversion!$A$2:$A$103,0),MATCH(P109,Conversion!$A$2:$AH$2,0)),"0")</f>
        <v>0</v>
      </c>
      <c r="S109" s="34"/>
      <c r="T109" s="35"/>
      <c r="U109" s="36" t="str">
        <f>IFERROR(INDEX(Conversion!$A$2:$AH$103,MATCH(Pesée!T109,Conversion!$A$2:$A$103,0),MATCH(S109,Conversion!$A$2:$AH$2,0)),"0")</f>
        <v>0</v>
      </c>
      <c r="V109" s="34"/>
      <c r="W109" s="35"/>
      <c r="X109" s="36" t="str">
        <f>IFERROR(INDEX(Conversion!$A$2:$AH$103,MATCH(Pesée!W109,Conversion!$A$2:$A$103,0),MATCH(V109,Conversion!$A$2:$AH$2,0)),"0")</f>
        <v>0</v>
      </c>
      <c r="Y109" s="34"/>
      <c r="Z109" s="35"/>
      <c r="AA109" s="36" t="str">
        <f>IFERROR(INDEX(Conversion!$A$2:$AH$103,MATCH(Pesée!Z109,Conversion!$A$2:$A$103,0),MATCH(Y109,Conversion!$A$2:$AH$2,0)),"0")</f>
        <v>0</v>
      </c>
      <c r="AB109" s="34"/>
      <c r="AC109" s="35"/>
      <c r="AD109" s="36" t="str">
        <f>IFERROR(INDEX(Conversion!$A$2:$AH$103,MATCH(Pesée!AC109,Conversion!$A$2:$A$103,0),MATCH(AB109,Conversion!$A$2:$AH$2,0)),"0")</f>
        <v>0</v>
      </c>
      <c r="AE109" s="34"/>
      <c r="AF109" s="35"/>
      <c r="AG109" s="36" t="str">
        <f>IFERROR(INDEX(Conversion!$A$2:$AH$103,MATCH(Pesée!AF109,Conversion!$A$2:$A$103,0),MATCH(AE109,Conversion!$A$2:$AH$2,0)),"0")</f>
        <v>0</v>
      </c>
      <c r="AH109" s="34"/>
      <c r="AI109" s="35"/>
      <c r="AJ109" s="36" t="str">
        <f>IFERROR(INDEX(Conversion!$A$2:$AH$103,MATCH(Pesée!AI109,Conversion!$A$2:$A$103,0),MATCH(AH109,Conversion!$A$2:$AH$2,0)),"0")</f>
        <v>0</v>
      </c>
      <c r="AK109" s="34"/>
      <c r="AL109" s="35"/>
      <c r="AM109" s="36" t="str">
        <f>IFERROR(INDEX(Conversion!$A$2:$AH$103,MATCH(Pesée!AL109,Conversion!$A$2:$A$103,0),MATCH(AK109,Conversion!$A$2:$AH$2,0)),"0")</f>
        <v>0</v>
      </c>
      <c r="AN109" s="34"/>
      <c r="AO109" s="35"/>
      <c r="AP109" s="36" t="str">
        <f>IFERROR(INDEX(Conversion!$A$2:$AH$103,MATCH(Pesée!AO109,Conversion!$A$2:$A$103,0),MATCH(AN109,Conversion!$A$2:$AH$2,0)),"0")</f>
        <v>0</v>
      </c>
      <c r="AQ109" s="34"/>
      <c r="AR109" s="35"/>
      <c r="AS109" s="36" t="str">
        <f>IFERROR(INDEX(Conversion!$A$2:$AH$103,MATCH(Pesée!AR109,Conversion!$A$2:$A$103,0),MATCH(AQ109,Conversion!$A$2:$AH$2,0)),"0")</f>
        <v>0</v>
      </c>
      <c r="AT109" s="34"/>
      <c r="AU109" s="35"/>
      <c r="AV109" s="36" t="str">
        <f>IFERROR(INDEX(Conversion!$A$2:$AH$103,MATCH(Pesée!AU109,Conversion!$A$2:$A$103,0),MATCH(AT109,Conversion!$A$2:$AH$2,0)),"0")</f>
        <v>0</v>
      </c>
      <c r="AW109" s="34"/>
      <c r="AX109" s="35"/>
      <c r="AY109" s="36" t="str">
        <f>IFERROR(INDEX(Conversion!$A$2:$AH$103,MATCH(Pesée!AX109,Conversion!$A$2:$A$103,0),MATCH(AW109,Conversion!$A$2:$AH$2,0)),"0")</f>
        <v>0</v>
      </c>
      <c r="AZ109" s="34"/>
      <c r="BA109" s="35"/>
      <c r="BB109" s="36" t="str">
        <f>IFERROR(INDEX(Conversion!$A$2:$AH$103,MATCH(Pesée!BA109,Conversion!$A$2:$A$103,0),MATCH(AZ109,Conversion!$A$2:$AH$2,0)),"0")</f>
        <v>0</v>
      </c>
      <c r="BC109" s="34"/>
      <c r="BD109" s="35"/>
      <c r="BE109" s="36" t="str">
        <f>IFERROR(INDEX(Conversion!$A$2:$AH$103,MATCH(Pesée!BD109,Conversion!$A$2:$A$103,0),MATCH(BC109,Conversion!$A$2:$AH$2,0)),"0")</f>
        <v>0</v>
      </c>
      <c r="BF109" s="34"/>
      <c r="BG109" s="35"/>
      <c r="BH109" s="36" t="str">
        <f>IFERROR(INDEX(Conversion!$A$2:$AH$103,MATCH(Pesée!BG109,Conversion!$A$2:$A$103,0),MATCH(BF109,Conversion!$A$2:$AH$2,0)),"0")</f>
        <v>0</v>
      </c>
      <c r="BI109" s="34"/>
      <c r="BJ109" s="35"/>
      <c r="BK109" s="36" t="str">
        <f>IFERROR(INDEX(Conversion!$A$2:$AH$103,MATCH(Pesée!BJ109,Conversion!$A$2:$A$103,0),MATCH(BI109,Conversion!$A$2:$AH$2,0)),"0")</f>
        <v>0</v>
      </c>
      <c r="BL109" s="34"/>
      <c r="BM109" s="35"/>
      <c r="BN109" s="36" t="str">
        <f>IFERROR(INDEX(Conversion!$A$2:$AH$103,MATCH(Pesée!BM109,Conversion!$A$2:$A$103,0),MATCH(BL109,Conversion!$A$2:$AH$2,0)),"0")</f>
        <v>0</v>
      </c>
      <c r="BO109" s="34"/>
      <c r="BP109" s="35"/>
      <c r="BQ109" s="36" t="str">
        <f>IFERROR(INDEX(Conversion!$A$2:$AH$103,MATCH(Pesée!BP109,Conversion!$A$2:$A$103,0),MATCH(BO109,Conversion!$A$2:$AH$2,0)),"0")</f>
        <v>0</v>
      </c>
      <c r="BR109" s="34"/>
      <c r="BS109" s="35"/>
      <c r="BT109" s="36" t="str">
        <f>IFERROR(INDEX(Conversion!$A$2:$AH$103,MATCH(Pesée!BS109,Conversion!$A$2:$A$103,0),MATCH(BR109,Conversion!$A$2:$AH$2,0)),"0")</f>
        <v>0</v>
      </c>
      <c r="BU109" s="34"/>
      <c r="BV109" s="36"/>
      <c r="BW109" s="34"/>
      <c r="BX109" s="36"/>
      <c r="BY109" s="34"/>
      <c r="BZ109" s="36"/>
      <c r="CA109" s="34"/>
      <c r="CB109" s="36"/>
      <c r="CC109" s="34"/>
      <c r="CD109" s="36"/>
      <c r="CE109" s="34"/>
      <c r="CF109" s="36"/>
      <c r="CG109" s="34"/>
      <c r="CH109" s="36"/>
      <c r="CI109" s="34"/>
      <c r="CJ109" s="36"/>
      <c r="CK109" s="34"/>
      <c r="CL109" s="36"/>
      <c r="CM109" s="34"/>
      <c r="CN109" s="36"/>
      <c r="CO109" s="34"/>
      <c r="CP109" s="36"/>
      <c r="CQ109" s="34"/>
      <c r="CR109" s="36"/>
      <c r="CS109" s="34"/>
      <c r="CT109" s="36"/>
      <c r="CU109" s="34"/>
      <c r="CV109" s="36"/>
      <c r="CW109" s="34"/>
      <c r="CX109" s="36"/>
      <c r="CY109" s="34"/>
      <c r="CZ109" s="36"/>
      <c r="DA109" s="34"/>
      <c r="DB109" s="36"/>
      <c r="DC109" s="34"/>
      <c r="DD109" s="36"/>
      <c r="DE109" s="34"/>
      <c r="DF109" s="36"/>
      <c r="DG109" s="34"/>
      <c r="DH109" s="36"/>
    </row>
    <row r="110" spans="1:112" s="37" customFormat="1" ht="16.8" x14ac:dyDescent="0.4">
      <c r="A110" s="30">
        <v>106</v>
      </c>
      <c r="B110" s="31"/>
      <c r="C110" s="32"/>
      <c r="D110" s="32"/>
      <c r="E110" s="32"/>
      <c r="F110" s="32"/>
      <c r="G110" s="33">
        <f t="shared" si="5"/>
        <v>0</v>
      </c>
      <c r="H110" s="33">
        <f t="shared" si="6"/>
        <v>0</v>
      </c>
      <c r="I110" s="33">
        <f t="shared" si="7"/>
        <v>0</v>
      </c>
      <c r="J110" s="33">
        <f t="shared" si="8"/>
        <v>0</v>
      </c>
      <c r="K110" s="33">
        <f t="shared" si="9"/>
        <v>0</v>
      </c>
      <c r="L110" s="33"/>
      <c r="M110" s="34"/>
      <c r="N110" s="35"/>
      <c r="O110" s="36" t="str">
        <f>IFERROR(INDEX(Conversion!$A$2:$AH$103,MATCH(Pesée!N110,Conversion!$A$2:$A$103,0),MATCH(M110,Conversion!$A$2:$AH$2,0)),"0")</f>
        <v>0</v>
      </c>
      <c r="P110" s="34"/>
      <c r="Q110" s="35"/>
      <c r="R110" s="36" t="str">
        <f>IFERROR(INDEX(Conversion!$A$2:$AH$103,MATCH(Pesée!Q110,Conversion!$A$2:$A$103,0),MATCH(P110,Conversion!$A$2:$AH$2,0)),"0")</f>
        <v>0</v>
      </c>
      <c r="S110" s="34"/>
      <c r="T110" s="35"/>
      <c r="U110" s="36" t="str">
        <f>IFERROR(INDEX(Conversion!$A$2:$AH$103,MATCH(Pesée!T110,Conversion!$A$2:$A$103,0),MATCH(S110,Conversion!$A$2:$AH$2,0)),"0")</f>
        <v>0</v>
      </c>
      <c r="V110" s="34"/>
      <c r="W110" s="35"/>
      <c r="X110" s="36" t="str">
        <f>IFERROR(INDEX(Conversion!$A$2:$AH$103,MATCH(Pesée!W110,Conversion!$A$2:$A$103,0),MATCH(V110,Conversion!$A$2:$AH$2,0)),"0")</f>
        <v>0</v>
      </c>
      <c r="Y110" s="34"/>
      <c r="Z110" s="35"/>
      <c r="AA110" s="36" t="str">
        <f>IFERROR(INDEX(Conversion!$A$2:$AH$103,MATCH(Pesée!Z110,Conversion!$A$2:$A$103,0),MATCH(Y110,Conversion!$A$2:$AH$2,0)),"0")</f>
        <v>0</v>
      </c>
      <c r="AB110" s="34"/>
      <c r="AC110" s="35"/>
      <c r="AD110" s="36" t="str">
        <f>IFERROR(INDEX(Conversion!$A$2:$AH$103,MATCH(Pesée!AC110,Conversion!$A$2:$A$103,0),MATCH(AB110,Conversion!$A$2:$AH$2,0)),"0")</f>
        <v>0</v>
      </c>
      <c r="AE110" s="34"/>
      <c r="AF110" s="35"/>
      <c r="AG110" s="36" t="str">
        <f>IFERROR(INDEX(Conversion!$A$2:$AH$103,MATCH(Pesée!AF110,Conversion!$A$2:$A$103,0),MATCH(AE110,Conversion!$A$2:$AH$2,0)),"0")</f>
        <v>0</v>
      </c>
      <c r="AH110" s="34"/>
      <c r="AI110" s="35"/>
      <c r="AJ110" s="36" t="str">
        <f>IFERROR(INDEX(Conversion!$A$2:$AH$103,MATCH(Pesée!AI110,Conversion!$A$2:$A$103,0),MATCH(AH110,Conversion!$A$2:$AH$2,0)),"0")</f>
        <v>0</v>
      </c>
      <c r="AK110" s="34"/>
      <c r="AL110" s="35"/>
      <c r="AM110" s="36" t="str">
        <f>IFERROR(INDEX(Conversion!$A$2:$AH$103,MATCH(Pesée!AL110,Conversion!$A$2:$A$103,0),MATCH(AK110,Conversion!$A$2:$AH$2,0)),"0")</f>
        <v>0</v>
      </c>
      <c r="AN110" s="34"/>
      <c r="AO110" s="35"/>
      <c r="AP110" s="36" t="str">
        <f>IFERROR(INDEX(Conversion!$A$2:$AH$103,MATCH(Pesée!AO110,Conversion!$A$2:$A$103,0),MATCH(AN110,Conversion!$A$2:$AH$2,0)),"0")</f>
        <v>0</v>
      </c>
      <c r="AQ110" s="34"/>
      <c r="AR110" s="35"/>
      <c r="AS110" s="36" t="str">
        <f>IFERROR(INDEX(Conversion!$A$2:$AH$103,MATCH(Pesée!AR110,Conversion!$A$2:$A$103,0),MATCH(AQ110,Conversion!$A$2:$AH$2,0)),"0")</f>
        <v>0</v>
      </c>
      <c r="AT110" s="34"/>
      <c r="AU110" s="35"/>
      <c r="AV110" s="36" t="str">
        <f>IFERROR(INDEX(Conversion!$A$2:$AH$103,MATCH(Pesée!AU110,Conversion!$A$2:$A$103,0),MATCH(AT110,Conversion!$A$2:$AH$2,0)),"0")</f>
        <v>0</v>
      </c>
      <c r="AW110" s="34"/>
      <c r="AX110" s="35"/>
      <c r="AY110" s="36" t="str">
        <f>IFERROR(INDEX(Conversion!$A$2:$AH$103,MATCH(Pesée!AX110,Conversion!$A$2:$A$103,0),MATCH(AW110,Conversion!$A$2:$AH$2,0)),"0")</f>
        <v>0</v>
      </c>
      <c r="AZ110" s="34"/>
      <c r="BA110" s="35"/>
      <c r="BB110" s="36" t="str">
        <f>IFERROR(INDEX(Conversion!$A$2:$AH$103,MATCH(Pesée!BA110,Conversion!$A$2:$A$103,0),MATCH(AZ110,Conversion!$A$2:$AH$2,0)),"0")</f>
        <v>0</v>
      </c>
      <c r="BC110" s="34"/>
      <c r="BD110" s="35"/>
      <c r="BE110" s="36" t="str">
        <f>IFERROR(INDEX(Conversion!$A$2:$AH$103,MATCH(Pesée!BD110,Conversion!$A$2:$A$103,0),MATCH(BC110,Conversion!$A$2:$AH$2,0)),"0")</f>
        <v>0</v>
      </c>
      <c r="BF110" s="34"/>
      <c r="BG110" s="35"/>
      <c r="BH110" s="36" t="str">
        <f>IFERROR(INDEX(Conversion!$A$2:$AH$103,MATCH(Pesée!BG110,Conversion!$A$2:$A$103,0),MATCH(BF110,Conversion!$A$2:$AH$2,0)),"0")</f>
        <v>0</v>
      </c>
      <c r="BI110" s="34"/>
      <c r="BJ110" s="35"/>
      <c r="BK110" s="36" t="str">
        <f>IFERROR(INDEX(Conversion!$A$2:$AH$103,MATCH(Pesée!BJ110,Conversion!$A$2:$A$103,0),MATCH(BI110,Conversion!$A$2:$AH$2,0)),"0")</f>
        <v>0</v>
      </c>
      <c r="BL110" s="34"/>
      <c r="BM110" s="35"/>
      <c r="BN110" s="36" t="str">
        <f>IFERROR(INDEX(Conversion!$A$2:$AH$103,MATCH(Pesée!BM110,Conversion!$A$2:$A$103,0),MATCH(BL110,Conversion!$A$2:$AH$2,0)),"0")</f>
        <v>0</v>
      </c>
      <c r="BO110" s="34"/>
      <c r="BP110" s="35"/>
      <c r="BQ110" s="36" t="str">
        <f>IFERROR(INDEX(Conversion!$A$2:$AH$103,MATCH(Pesée!BP110,Conversion!$A$2:$A$103,0),MATCH(BO110,Conversion!$A$2:$AH$2,0)),"0")</f>
        <v>0</v>
      </c>
      <c r="BR110" s="34"/>
      <c r="BS110" s="35"/>
      <c r="BT110" s="36" t="str">
        <f>IFERROR(INDEX(Conversion!$A$2:$AH$103,MATCH(Pesée!BS110,Conversion!$A$2:$A$103,0),MATCH(BR110,Conversion!$A$2:$AH$2,0)),"0")</f>
        <v>0</v>
      </c>
      <c r="BU110" s="34"/>
      <c r="BV110" s="36"/>
      <c r="BW110" s="34"/>
      <c r="BX110" s="36"/>
      <c r="BY110" s="34"/>
      <c r="BZ110" s="36"/>
      <c r="CA110" s="34"/>
      <c r="CB110" s="36"/>
      <c r="CC110" s="34"/>
      <c r="CD110" s="36"/>
      <c r="CE110" s="34"/>
      <c r="CF110" s="36"/>
      <c r="CG110" s="34"/>
      <c r="CH110" s="36"/>
      <c r="CI110" s="34"/>
      <c r="CJ110" s="36"/>
      <c r="CK110" s="34"/>
      <c r="CL110" s="36"/>
      <c r="CM110" s="34"/>
      <c r="CN110" s="36"/>
      <c r="CO110" s="34"/>
      <c r="CP110" s="36"/>
      <c r="CQ110" s="34"/>
      <c r="CR110" s="36"/>
      <c r="CS110" s="34"/>
      <c r="CT110" s="36"/>
      <c r="CU110" s="34"/>
      <c r="CV110" s="36"/>
      <c r="CW110" s="34"/>
      <c r="CX110" s="36"/>
      <c r="CY110" s="34"/>
      <c r="CZ110" s="36"/>
      <c r="DA110" s="34"/>
      <c r="DB110" s="36"/>
      <c r="DC110" s="34"/>
      <c r="DD110" s="36"/>
      <c r="DE110" s="34"/>
      <c r="DF110" s="36"/>
      <c r="DG110" s="34"/>
      <c r="DH110" s="36"/>
    </row>
    <row r="111" spans="1:112" s="37" customFormat="1" ht="16.8" x14ac:dyDescent="0.4">
      <c r="A111" s="30">
        <v>107</v>
      </c>
      <c r="B111" s="31"/>
      <c r="C111" s="32"/>
      <c r="D111" s="32"/>
      <c r="E111" s="32"/>
      <c r="F111" s="32"/>
      <c r="G111" s="33">
        <f t="shared" si="5"/>
        <v>0</v>
      </c>
      <c r="H111" s="33">
        <f t="shared" si="6"/>
        <v>0</v>
      </c>
      <c r="I111" s="33">
        <f t="shared" si="7"/>
        <v>0</v>
      </c>
      <c r="J111" s="33">
        <f t="shared" si="8"/>
        <v>0</v>
      </c>
      <c r="K111" s="33">
        <f t="shared" si="9"/>
        <v>0</v>
      </c>
      <c r="L111" s="33"/>
      <c r="M111" s="34"/>
      <c r="N111" s="35"/>
      <c r="O111" s="36" t="str">
        <f>IFERROR(INDEX(Conversion!$A$2:$AH$103,MATCH(Pesée!N111,Conversion!$A$2:$A$103,0),MATCH(M111,Conversion!$A$2:$AH$2,0)),"0")</f>
        <v>0</v>
      </c>
      <c r="P111" s="34"/>
      <c r="Q111" s="35"/>
      <c r="R111" s="36" t="str">
        <f>IFERROR(INDEX(Conversion!$A$2:$AH$103,MATCH(Pesée!Q111,Conversion!$A$2:$A$103,0),MATCH(P111,Conversion!$A$2:$AH$2,0)),"0")</f>
        <v>0</v>
      </c>
      <c r="S111" s="34"/>
      <c r="T111" s="35"/>
      <c r="U111" s="36" t="str">
        <f>IFERROR(INDEX(Conversion!$A$2:$AH$103,MATCH(Pesée!T111,Conversion!$A$2:$A$103,0),MATCH(S111,Conversion!$A$2:$AH$2,0)),"0")</f>
        <v>0</v>
      </c>
      <c r="V111" s="34"/>
      <c r="W111" s="35"/>
      <c r="X111" s="36" t="str">
        <f>IFERROR(INDEX(Conversion!$A$2:$AH$103,MATCH(Pesée!W111,Conversion!$A$2:$A$103,0),MATCH(V111,Conversion!$A$2:$AH$2,0)),"0")</f>
        <v>0</v>
      </c>
      <c r="Y111" s="34"/>
      <c r="Z111" s="35"/>
      <c r="AA111" s="36" t="str">
        <f>IFERROR(INDEX(Conversion!$A$2:$AH$103,MATCH(Pesée!Z111,Conversion!$A$2:$A$103,0),MATCH(Y111,Conversion!$A$2:$AH$2,0)),"0")</f>
        <v>0</v>
      </c>
      <c r="AB111" s="34"/>
      <c r="AC111" s="35"/>
      <c r="AD111" s="36" t="str">
        <f>IFERROR(INDEX(Conversion!$A$2:$AH$103,MATCH(Pesée!AC111,Conversion!$A$2:$A$103,0),MATCH(AB111,Conversion!$A$2:$AH$2,0)),"0")</f>
        <v>0</v>
      </c>
      <c r="AE111" s="34"/>
      <c r="AF111" s="35"/>
      <c r="AG111" s="36" t="str">
        <f>IFERROR(INDEX(Conversion!$A$2:$AH$103,MATCH(Pesée!AF111,Conversion!$A$2:$A$103,0),MATCH(AE111,Conversion!$A$2:$AH$2,0)),"0")</f>
        <v>0</v>
      </c>
      <c r="AH111" s="34"/>
      <c r="AI111" s="35"/>
      <c r="AJ111" s="36" t="str">
        <f>IFERROR(INDEX(Conversion!$A$2:$AH$103,MATCH(Pesée!AI111,Conversion!$A$2:$A$103,0),MATCH(AH111,Conversion!$A$2:$AH$2,0)),"0")</f>
        <v>0</v>
      </c>
      <c r="AK111" s="34"/>
      <c r="AL111" s="35"/>
      <c r="AM111" s="36" t="str">
        <f>IFERROR(INDEX(Conversion!$A$2:$AH$103,MATCH(Pesée!AL111,Conversion!$A$2:$A$103,0),MATCH(AK111,Conversion!$A$2:$AH$2,0)),"0")</f>
        <v>0</v>
      </c>
      <c r="AN111" s="34"/>
      <c r="AO111" s="35"/>
      <c r="AP111" s="36" t="str">
        <f>IFERROR(INDEX(Conversion!$A$2:$AH$103,MATCH(Pesée!AO111,Conversion!$A$2:$A$103,0),MATCH(AN111,Conversion!$A$2:$AH$2,0)),"0")</f>
        <v>0</v>
      </c>
      <c r="AQ111" s="34"/>
      <c r="AR111" s="35"/>
      <c r="AS111" s="36" t="str">
        <f>IFERROR(INDEX(Conversion!$A$2:$AH$103,MATCH(Pesée!AR111,Conversion!$A$2:$A$103,0),MATCH(AQ111,Conversion!$A$2:$AH$2,0)),"0")</f>
        <v>0</v>
      </c>
      <c r="AT111" s="34"/>
      <c r="AU111" s="35"/>
      <c r="AV111" s="36" t="str">
        <f>IFERROR(INDEX(Conversion!$A$2:$AH$103,MATCH(Pesée!AU111,Conversion!$A$2:$A$103,0),MATCH(AT111,Conversion!$A$2:$AH$2,0)),"0")</f>
        <v>0</v>
      </c>
      <c r="AW111" s="34"/>
      <c r="AX111" s="35"/>
      <c r="AY111" s="36" t="str">
        <f>IFERROR(INDEX(Conversion!$A$2:$AH$103,MATCH(Pesée!AX111,Conversion!$A$2:$A$103,0),MATCH(AW111,Conversion!$A$2:$AH$2,0)),"0")</f>
        <v>0</v>
      </c>
      <c r="AZ111" s="34"/>
      <c r="BA111" s="35"/>
      <c r="BB111" s="36" t="str">
        <f>IFERROR(INDEX(Conversion!$A$2:$AH$103,MATCH(Pesée!BA111,Conversion!$A$2:$A$103,0),MATCH(AZ111,Conversion!$A$2:$AH$2,0)),"0")</f>
        <v>0</v>
      </c>
      <c r="BC111" s="34"/>
      <c r="BD111" s="35"/>
      <c r="BE111" s="36" t="str">
        <f>IFERROR(INDEX(Conversion!$A$2:$AH$103,MATCH(Pesée!BD111,Conversion!$A$2:$A$103,0),MATCH(BC111,Conversion!$A$2:$AH$2,0)),"0")</f>
        <v>0</v>
      </c>
      <c r="BF111" s="34"/>
      <c r="BG111" s="35"/>
      <c r="BH111" s="36" t="str">
        <f>IFERROR(INDEX(Conversion!$A$2:$AH$103,MATCH(Pesée!BG111,Conversion!$A$2:$A$103,0),MATCH(BF111,Conversion!$A$2:$AH$2,0)),"0")</f>
        <v>0</v>
      </c>
      <c r="BI111" s="34"/>
      <c r="BJ111" s="35"/>
      <c r="BK111" s="36" t="str">
        <f>IFERROR(INDEX(Conversion!$A$2:$AH$103,MATCH(Pesée!BJ111,Conversion!$A$2:$A$103,0),MATCH(BI111,Conversion!$A$2:$AH$2,0)),"0")</f>
        <v>0</v>
      </c>
      <c r="BL111" s="34"/>
      <c r="BM111" s="35"/>
      <c r="BN111" s="36" t="str">
        <f>IFERROR(INDEX(Conversion!$A$2:$AH$103,MATCH(Pesée!BM111,Conversion!$A$2:$A$103,0),MATCH(BL111,Conversion!$A$2:$AH$2,0)),"0")</f>
        <v>0</v>
      </c>
      <c r="BO111" s="34"/>
      <c r="BP111" s="35"/>
      <c r="BQ111" s="36" t="str">
        <f>IFERROR(INDEX(Conversion!$A$2:$AH$103,MATCH(Pesée!BP111,Conversion!$A$2:$A$103,0),MATCH(BO111,Conversion!$A$2:$AH$2,0)),"0")</f>
        <v>0</v>
      </c>
      <c r="BR111" s="34"/>
      <c r="BS111" s="35"/>
      <c r="BT111" s="36" t="str">
        <f>IFERROR(INDEX(Conversion!$A$2:$AH$103,MATCH(Pesée!BS111,Conversion!$A$2:$A$103,0),MATCH(BR111,Conversion!$A$2:$AH$2,0)),"0")</f>
        <v>0</v>
      </c>
      <c r="BU111" s="34"/>
      <c r="BV111" s="36"/>
      <c r="BW111" s="34"/>
      <c r="BX111" s="36"/>
      <c r="BY111" s="34"/>
      <c r="BZ111" s="36"/>
      <c r="CA111" s="34"/>
      <c r="CB111" s="36"/>
      <c r="CC111" s="34"/>
      <c r="CD111" s="36"/>
      <c r="CE111" s="34"/>
      <c r="CF111" s="36"/>
      <c r="CG111" s="34"/>
      <c r="CH111" s="36"/>
      <c r="CI111" s="34"/>
      <c r="CJ111" s="36"/>
      <c r="CK111" s="34"/>
      <c r="CL111" s="36"/>
      <c r="CM111" s="34"/>
      <c r="CN111" s="36"/>
      <c r="CO111" s="34"/>
      <c r="CP111" s="36"/>
      <c r="CQ111" s="34"/>
      <c r="CR111" s="36"/>
      <c r="CS111" s="34"/>
      <c r="CT111" s="36"/>
      <c r="CU111" s="34"/>
      <c r="CV111" s="36"/>
      <c r="CW111" s="34"/>
      <c r="CX111" s="36"/>
      <c r="CY111" s="34"/>
      <c r="CZ111" s="36"/>
      <c r="DA111" s="34"/>
      <c r="DB111" s="36"/>
      <c r="DC111" s="34"/>
      <c r="DD111" s="36"/>
      <c r="DE111" s="34"/>
      <c r="DF111" s="36"/>
      <c r="DG111" s="34"/>
      <c r="DH111" s="36"/>
    </row>
    <row r="112" spans="1:112" s="37" customFormat="1" ht="16.8" x14ac:dyDescent="0.4">
      <c r="A112" s="30">
        <v>108</v>
      </c>
      <c r="B112" s="31"/>
      <c r="C112" s="32"/>
      <c r="D112" s="32"/>
      <c r="E112" s="32"/>
      <c r="F112" s="32"/>
      <c r="G112" s="33">
        <f t="shared" si="5"/>
        <v>0</v>
      </c>
      <c r="H112" s="33">
        <f t="shared" si="6"/>
        <v>0</v>
      </c>
      <c r="I112" s="33">
        <f t="shared" si="7"/>
        <v>0</v>
      </c>
      <c r="J112" s="33">
        <f t="shared" si="8"/>
        <v>0</v>
      </c>
      <c r="K112" s="33">
        <f t="shared" si="9"/>
        <v>0</v>
      </c>
      <c r="L112" s="33"/>
      <c r="M112" s="34"/>
      <c r="N112" s="35"/>
      <c r="O112" s="36" t="str">
        <f>IFERROR(INDEX(Conversion!$A$2:$AH$103,MATCH(Pesée!N112,Conversion!$A$2:$A$103,0),MATCH(M112,Conversion!$A$2:$AH$2,0)),"0")</f>
        <v>0</v>
      </c>
      <c r="P112" s="34"/>
      <c r="Q112" s="35"/>
      <c r="R112" s="36" t="str">
        <f>IFERROR(INDEX(Conversion!$A$2:$AH$103,MATCH(Pesée!Q112,Conversion!$A$2:$A$103,0),MATCH(P112,Conversion!$A$2:$AH$2,0)),"0")</f>
        <v>0</v>
      </c>
      <c r="S112" s="34"/>
      <c r="T112" s="35"/>
      <c r="U112" s="36" t="str">
        <f>IFERROR(INDEX(Conversion!$A$2:$AH$103,MATCH(Pesée!T112,Conversion!$A$2:$A$103,0),MATCH(S112,Conversion!$A$2:$AH$2,0)),"0")</f>
        <v>0</v>
      </c>
      <c r="V112" s="34"/>
      <c r="W112" s="35"/>
      <c r="X112" s="36" t="str">
        <f>IFERROR(INDEX(Conversion!$A$2:$AH$103,MATCH(Pesée!W112,Conversion!$A$2:$A$103,0),MATCH(V112,Conversion!$A$2:$AH$2,0)),"0")</f>
        <v>0</v>
      </c>
      <c r="Y112" s="34"/>
      <c r="Z112" s="35"/>
      <c r="AA112" s="36" t="str">
        <f>IFERROR(INDEX(Conversion!$A$2:$AH$103,MATCH(Pesée!Z112,Conversion!$A$2:$A$103,0),MATCH(Y112,Conversion!$A$2:$AH$2,0)),"0")</f>
        <v>0</v>
      </c>
      <c r="AB112" s="34"/>
      <c r="AC112" s="35"/>
      <c r="AD112" s="36" t="str">
        <f>IFERROR(INDEX(Conversion!$A$2:$AH$103,MATCH(Pesée!AC112,Conversion!$A$2:$A$103,0),MATCH(AB112,Conversion!$A$2:$AH$2,0)),"0")</f>
        <v>0</v>
      </c>
      <c r="AE112" s="34"/>
      <c r="AF112" s="35"/>
      <c r="AG112" s="36" t="str">
        <f>IFERROR(INDEX(Conversion!$A$2:$AH$103,MATCH(Pesée!AF112,Conversion!$A$2:$A$103,0),MATCH(AE112,Conversion!$A$2:$AH$2,0)),"0")</f>
        <v>0</v>
      </c>
      <c r="AH112" s="34"/>
      <c r="AI112" s="35"/>
      <c r="AJ112" s="36" t="str">
        <f>IFERROR(INDEX(Conversion!$A$2:$AH$103,MATCH(Pesée!AI112,Conversion!$A$2:$A$103,0),MATCH(AH112,Conversion!$A$2:$AH$2,0)),"0")</f>
        <v>0</v>
      </c>
      <c r="AK112" s="34"/>
      <c r="AL112" s="35"/>
      <c r="AM112" s="36" t="str">
        <f>IFERROR(INDEX(Conversion!$A$2:$AH$103,MATCH(Pesée!AL112,Conversion!$A$2:$A$103,0),MATCH(AK112,Conversion!$A$2:$AH$2,0)),"0")</f>
        <v>0</v>
      </c>
      <c r="AN112" s="34"/>
      <c r="AO112" s="35"/>
      <c r="AP112" s="36" t="str">
        <f>IFERROR(INDEX(Conversion!$A$2:$AH$103,MATCH(Pesée!AO112,Conversion!$A$2:$A$103,0),MATCH(AN112,Conversion!$A$2:$AH$2,0)),"0")</f>
        <v>0</v>
      </c>
      <c r="AQ112" s="34"/>
      <c r="AR112" s="35"/>
      <c r="AS112" s="36" t="str">
        <f>IFERROR(INDEX(Conversion!$A$2:$AH$103,MATCH(Pesée!AR112,Conversion!$A$2:$A$103,0),MATCH(AQ112,Conversion!$A$2:$AH$2,0)),"0")</f>
        <v>0</v>
      </c>
      <c r="AT112" s="34"/>
      <c r="AU112" s="35"/>
      <c r="AV112" s="36" t="str">
        <f>IFERROR(INDEX(Conversion!$A$2:$AH$103,MATCH(Pesée!AU112,Conversion!$A$2:$A$103,0),MATCH(AT112,Conversion!$A$2:$AH$2,0)),"0")</f>
        <v>0</v>
      </c>
      <c r="AW112" s="34"/>
      <c r="AX112" s="35"/>
      <c r="AY112" s="36" t="str">
        <f>IFERROR(INDEX(Conversion!$A$2:$AH$103,MATCH(Pesée!AX112,Conversion!$A$2:$A$103,0),MATCH(AW112,Conversion!$A$2:$AH$2,0)),"0")</f>
        <v>0</v>
      </c>
      <c r="AZ112" s="34"/>
      <c r="BA112" s="35"/>
      <c r="BB112" s="36" t="str">
        <f>IFERROR(INDEX(Conversion!$A$2:$AH$103,MATCH(Pesée!BA112,Conversion!$A$2:$A$103,0),MATCH(AZ112,Conversion!$A$2:$AH$2,0)),"0")</f>
        <v>0</v>
      </c>
      <c r="BC112" s="34"/>
      <c r="BD112" s="35"/>
      <c r="BE112" s="36" t="str">
        <f>IFERROR(INDEX(Conversion!$A$2:$AH$103,MATCH(Pesée!BD112,Conversion!$A$2:$A$103,0),MATCH(BC112,Conversion!$A$2:$AH$2,0)),"0")</f>
        <v>0</v>
      </c>
      <c r="BF112" s="34"/>
      <c r="BG112" s="35"/>
      <c r="BH112" s="36" t="str">
        <f>IFERROR(INDEX(Conversion!$A$2:$AH$103,MATCH(Pesée!BG112,Conversion!$A$2:$A$103,0),MATCH(BF112,Conversion!$A$2:$AH$2,0)),"0")</f>
        <v>0</v>
      </c>
      <c r="BI112" s="34"/>
      <c r="BJ112" s="35"/>
      <c r="BK112" s="36" t="str">
        <f>IFERROR(INDEX(Conversion!$A$2:$AH$103,MATCH(Pesée!BJ112,Conversion!$A$2:$A$103,0),MATCH(BI112,Conversion!$A$2:$AH$2,0)),"0")</f>
        <v>0</v>
      </c>
      <c r="BL112" s="34"/>
      <c r="BM112" s="35"/>
      <c r="BN112" s="36" t="str">
        <f>IFERROR(INDEX(Conversion!$A$2:$AH$103,MATCH(Pesée!BM112,Conversion!$A$2:$A$103,0),MATCH(BL112,Conversion!$A$2:$AH$2,0)),"0")</f>
        <v>0</v>
      </c>
      <c r="BO112" s="34"/>
      <c r="BP112" s="35"/>
      <c r="BQ112" s="36" t="str">
        <f>IFERROR(INDEX(Conversion!$A$2:$AH$103,MATCH(Pesée!BP112,Conversion!$A$2:$A$103,0),MATCH(BO112,Conversion!$A$2:$AH$2,0)),"0")</f>
        <v>0</v>
      </c>
      <c r="BR112" s="34"/>
      <c r="BS112" s="35"/>
      <c r="BT112" s="36" t="str">
        <f>IFERROR(INDEX(Conversion!$A$2:$AH$103,MATCH(Pesée!BS112,Conversion!$A$2:$A$103,0),MATCH(BR112,Conversion!$A$2:$AH$2,0)),"0")</f>
        <v>0</v>
      </c>
      <c r="BU112" s="34"/>
      <c r="BV112" s="36"/>
      <c r="BW112" s="34"/>
      <c r="BX112" s="36"/>
      <c r="BY112" s="34"/>
      <c r="BZ112" s="36"/>
      <c r="CA112" s="34"/>
      <c r="CB112" s="36"/>
      <c r="CC112" s="34"/>
      <c r="CD112" s="36"/>
      <c r="CE112" s="34"/>
      <c r="CF112" s="36"/>
      <c r="CG112" s="34"/>
      <c r="CH112" s="36"/>
      <c r="CI112" s="34"/>
      <c r="CJ112" s="36"/>
      <c r="CK112" s="34"/>
      <c r="CL112" s="36"/>
      <c r="CM112" s="34"/>
      <c r="CN112" s="36"/>
      <c r="CO112" s="34"/>
      <c r="CP112" s="36"/>
      <c r="CQ112" s="34"/>
      <c r="CR112" s="36"/>
      <c r="CS112" s="34"/>
      <c r="CT112" s="36"/>
      <c r="CU112" s="34"/>
      <c r="CV112" s="36"/>
      <c r="CW112" s="34"/>
      <c r="CX112" s="36"/>
      <c r="CY112" s="34"/>
      <c r="CZ112" s="36"/>
      <c r="DA112" s="34"/>
      <c r="DB112" s="36"/>
      <c r="DC112" s="34"/>
      <c r="DD112" s="36"/>
      <c r="DE112" s="34"/>
      <c r="DF112" s="36"/>
      <c r="DG112" s="34"/>
      <c r="DH112" s="36"/>
    </row>
    <row r="113" spans="1:112" s="37" customFormat="1" ht="16.8" x14ac:dyDescent="0.4">
      <c r="A113" s="30">
        <v>109</v>
      </c>
      <c r="B113" s="31"/>
      <c r="C113" s="32"/>
      <c r="D113" s="32"/>
      <c r="E113" s="32"/>
      <c r="F113" s="32"/>
      <c r="G113" s="33">
        <f t="shared" si="5"/>
        <v>0</v>
      </c>
      <c r="H113" s="33">
        <f t="shared" si="6"/>
        <v>0</v>
      </c>
      <c r="I113" s="33">
        <f t="shared" si="7"/>
        <v>0</v>
      </c>
      <c r="J113" s="33">
        <f t="shared" si="8"/>
        <v>0</v>
      </c>
      <c r="K113" s="33">
        <f t="shared" si="9"/>
        <v>0</v>
      </c>
      <c r="L113" s="33"/>
      <c r="M113" s="34"/>
      <c r="N113" s="35"/>
      <c r="O113" s="36" t="str">
        <f>IFERROR(INDEX(Conversion!$A$2:$AH$103,MATCH(Pesée!N113,Conversion!$A$2:$A$103,0),MATCH(M113,Conversion!$A$2:$AH$2,0)),"0")</f>
        <v>0</v>
      </c>
      <c r="P113" s="34"/>
      <c r="Q113" s="35"/>
      <c r="R113" s="36" t="str">
        <f>IFERROR(INDEX(Conversion!$A$2:$AH$103,MATCH(Pesée!Q113,Conversion!$A$2:$A$103,0),MATCH(P113,Conversion!$A$2:$AH$2,0)),"0")</f>
        <v>0</v>
      </c>
      <c r="S113" s="34"/>
      <c r="T113" s="35"/>
      <c r="U113" s="36" t="str">
        <f>IFERROR(INDEX(Conversion!$A$2:$AH$103,MATCH(Pesée!T113,Conversion!$A$2:$A$103,0),MATCH(S113,Conversion!$A$2:$AH$2,0)),"0")</f>
        <v>0</v>
      </c>
      <c r="V113" s="34"/>
      <c r="W113" s="35"/>
      <c r="X113" s="36" t="str">
        <f>IFERROR(INDEX(Conversion!$A$2:$AH$103,MATCH(Pesée!W113,Conversion!$A$2:$A$103,0),MATCH(V113,Conversion!$A$2:$AH$2,0)),"0")</f>
        <v>0</v>
      </c>
      <c r="Y113" s="34"/>
      <c r="Z113" s="35"/>
      <c r="AA113" s="36" t="str">
        <f>IFERROR(INDEX(Conversion!$A$2:$AH$103,MATCH(Pesée!Z113,Conversion!$A$2:$A$103,0),MATCH(Y113,Conversion!$A$2:$AH$2,0)),"0")</f>
        <v>0</v>
      </c>
      <c r="AB113" s="34"/>
      <c r="AC113" s="35"/>
      <c r="AD113" s="36" t="str">
        <f>IFERROR(INDEX(Conversion!$A$2:$AH$103,MATCH(Pesée!AC113,Conversion!$A$2:$A$103,0),MATCH(AB113,Conversion!$A$2:$AH$2,0)),"0")</f>
        <v>0</v>
      </c>
      <c r="AE113" s="34"/>
      <c r="AF113" s="35"/>
      <c r="AG113" s="36" t="str">
        <f>IFERROR(INDEX(Conversion!$A$2:$AH$103,MATCH(Pesée!AF113,Conversion!$A$2:$A$103,0),MATCH(AE113,Conversion!$A$2:$AH$2,0)),"0")</f>
        <v>0</v>
      </c>
      <c r="AH113" s="34"/>
      <c r="AI113" s="35"/>
      <c r="AJ113" s="36" t="str">
        <f>IFERROR(INDEX(Conversion!$A$2:$AH$103,MATCH(Pesée!AI113,Conversion!$A$2:$A$103,0),MATCH(AH113,Conversion!$A$2:$AH$2,0)),"0")</f>
        <v>0</v>
      </c>
      <c r="AK113" s="34"/>
      <c r="AL113" s="35"/>
      <c r="AM113" s="36" t="str">
        <f>IFERROR(INDEX(Conversion!$A$2:$AH$103,MATCH(Pesée!AL113,Conversion!$A$2:$A$103,0),MATCH(AK113,Conversion!$A$2:$AH$2,0)),"0")</f>
        <v>0</v>
      </c>
      <c r="AN113" s="34"/>
      <c r="AO113" s="35"/>
      <c r="AP113" s="36" t="str">
        <f>IFERROR(INDEX(Conversion!$A$2:$AH$103,MATCH(Pesée!AO113,Conversion!$A$2:$A$103,0),MATCH(AN113,Conversion!$A$2:$AH$2,0)),"0")</f>
        <v>0</v>
      </c>
      <c r="AQ113" s="34"/>
      <c r="AR113" s="35"/>
      <c r="AS113" s="36" t="str">
        <f>IFERROR(INDEX(Conversion!$A$2:$AH$103,MATCH(Pesée!AR113,Conversion!$A$2:$A$103,0),MATCH(AQ113,Conversion!$A$2:$AH$2,0)),"0")</f>
        <v>0</v>
      </c>
      <c r="AT113" s="34"/>
      <c r="AU113" s="35"/>
      <c r="AV113" s="36" t="str">
        <f>IFERROR(INDEX(Conversion!$A$2:$AH$103,MATCH(Pesée!AU113,Conversion!$A$2:$A$103,0),MATCH(AT113,Conversion!$A$2:$AH$2,0)),"0")</f>
        <v>0</v>
      </c>
      <c r="AW113" s="34"/>
      <c r="AX113" s="35"/>
      <c r="AY113" s="36" t="str">
        <f>IFERROR(INDEX(Conversion!$A$2:$AH$103,MATCH(Pesée!AX113,Conversion!$A$2:$A$103,0),MATCH(AW113,Conversion!$A$2:$AH$2,0)),"0")</f>
        <v>0</v>
      </c>
      <c r="AZ113" s="34"/>
      <c r="BA113" s="35"/>
      <c r="BB113" s="36" t="str">
        <f>IFERROR(INDEX(Conversion!$A$2:$AH$103,MATCH(Pesée!BA113,Conversion!$A$2:$A$103,0),MATCH(AZ113,Conversion!$A$2:$AH$2,0)),"0")</f>
        <v>0</v>
      </c>
      <c r="BC113" s="34"/>
      <c r="BD113" s="35"/>
      <c r="BE113" s="36" t="str">
        <f>IFERROR(INDEX(Conversion!$A$2:$AH$103,MATCH(Pesée!BD113,Conversion!$A$2:$A$103,0),MATCH(BC113,Conversion!$A$2:$AH$2,0)),"0")</f>
        <v>0</v>
      </c>
      <c r="BF113" s="34"/>
      <c r="BG113" s="35"/>
      <c r="BH113" s="36" t="str">
        <f>IFERROR(INDEX(Conversion!$A$2:$AH$103,MATCH(Pesée!BG113,Conversion!$A$2:$A$103,0),MATCH(BF113,Conversion!$A$2:$AH$2,0)),"0")</f>
        <v>0</v>
      </c>
      <c r="BI113" s="34"/>
      <c r="BJ113" s="35"/>
      <c r="BK113" s="36" t="str">
        <f>IFERROR(INDEX(Conversion!$A$2:$AH$103,MATCH(Pesée!BJ113,Conversion!$A$2:$A$103,0),MATCH(BI113,Conversion!$A$2:$AH$2,0)),"0")</f>
        <v>0</v>
      </c>
      <c r="BL113" s="34"/>
      <c r="BM113" s="35"/>
      <c r="BN113" s="36" t="str">
        <f>IFERROR(INDEX(Conversion!$A$2:$AH$103,MATCH(Pesée!BM113,Conversion!$A$2:$A$103,0),MATCH(BL113,Conversion!$A$2:$AH$2,0)),"0")</f>
        <v>0</v>
      </c>
      <c r="BO113" s="34"/>
      <c r="BP113" s="35"/>
      <c r="BQ113" s="36" t="str">
        <f>IFERROR(INDEX(Conversion!$A$2:$AH$103,MATCH(Pesée!BP113,Conversion!$A$2:$A$103,0),MATCH(BO113,Conversion!$A$2:$AH$2,0)),"0")</f>
        <v>0</v>
      </c>
      <c r="BR113" s="34"/>
      <c r="BS113" s="35"/>
      <c r="BT113" s="36" t="str">
        <f>IFERROR(INDEX(Conversion!$A$2:$AH$103,MATCH(Pesée!BS113,Conversion!$A$2:$A$103,0),MATCH(BR113,Conversion!$A$2:$AH$2,0)),"0")</f>
        <v>0</v>
      </c>
      <c r="BU113" s="34"/>
      <c r="BV113" s="36"/>
      <c r="BW113" s="34"/>
      <c r="BX113" s="36"/>
      <c r="BY113" s="34"/>
      <c r="BZ113" s="36"/>
      <c r="CA113" s="34"/>
      <c r="CB113" s="36"/>
      <c r="CC113" s="34"/>
      <c r="CD113" s="36"/>
      <c r="CE113" s="34"/>
      <c r="CF113" s="36"/>
      <c r="CG113" s="34"/>
      <c r="CH113" s="36"/>
      <c r="CI113" s="34"/>
      <c r="CJ113" s="36"/>
      <c r="CK113" s="34"/>
      <c r="CL113" s="36"/>
      <c r="CM113" s="34"/>
      <c r="CN113" s="36"/>
      <c r="CO113" s="34"/>
      <c r="CP113" s="36"/>
      <c r="CQ113" s="34"/>
      <c r="CR113" s="36"/>
      <c r="CS113" s="34"/>
      <c r="CT113" s="36"/>
      <c r="CU113" s="34"/>
      <c r="CV113" s="36"/>
      <c r="CW113" s="34"/>
      <c r="CX113" s="36"/>
      <c r="CY113" s="34"/>
      <c r="CZ113" s="36"/>
      <c r="DA113" s="34"/>
      <c r="DB113" s="36"/>
      <c r="DC113" s="34"/>
      <c r="DD113" s="36"/>
      <c r="DE113" s="34"/>
      <c r="DF113" s="36"/>
      <c r="DG113" s="34"/>
      <c r="DH113" s="36"/>
    </row>
    <row r="114" spans="1:112" s="37" customFormat="1" ht="16.8" x14ac:dyDescent="0.4">
      <c r="A114" s="30">
        <v>110</v>
      </c>
      <c r="B114" s="31"/>
      <c r="C114" s="32"/>
      <c r="D114" s="32"/>
      <c r="E114" s="32"/>
      <c r="F114" s="32"/>
      <c r="G114" s="33">
        <f t="shared" si="5"/>
        <v>0</v>
      </c>
      <c r="H114" s="33">
        <f t="shared" si="6"/>
        <v>0</v>
      </c>
      <c r="I114" s="33">
        <f t="shared" si="7"/>
        <v>0</v>
      </c>
      <c r="J114" s="33">
        <f t="shared" si="8"/>
        <v>0</v>
      </c>
      <c r="K114" s="33">
        <f t="shared" si="9"/>
        <v>0</v>
      </c>
      <c r="L114" s="33"/>
      <c r="M114" s="34"/>
      <c r="N114" s="35"/>
      <c r="O114" s="36" t="str">
        <f>IFERROR(INDEX(Conversion!$A$2:$AH$103,MATCH(Pesée!N114,Conversion!$A$2:$A$103,0),MATCH(M114,Conversion!$A$2:$AH$2,0)),"0")</f>
        <v>0</v>
      </c>
      <c r="P114" s="34"/>
      <c r="Q114" s="35"/>
      <c r="R114" s="36" t="str">
        <f>IFERROR(INDEX(Conversion!$A$2:$AH$103,MATCH(Pesée!Q114,Conversion!$A$2:$A$103,0),MATCH(P114,Conversion!$A$2:$AH$2,0)),"0")</f>
        <v>0</v>
      </c>
      <c r="S114" s="34"/>
      <c r="T114" s="35"/>
      <c r="U114" s="36" t="str">
        <f>IFERROR(INDEX(Conversion!$A$2:$AH$103,MATCH(Pesée!T114,Conversion!$A$2:$A$103,0),MATCH(S114,Conversion!$A$2:$AH$2,0)),"0")</f>
        <v>0</v>
      </c>
      <c r="V114" s="34"/>
      <c r="W114" s="35"/>
      <c r="X114" s="36" t="str">
        <f>IFERROR(INDEX(Conversion!$A$2:$AH$103,MATCH(Pesée!W114,Conversion!$A$2:$A$103,0),MATCH(V114,Conversion!$A$2:$AH$2,0)),"0")</f>
        <v>0</v>
      </c>
      <c r="Y114" s="34"/>
      <c r="Z114" s="35"/>
      <c r="AA114" s="36" t="str">
        <f>IFERROR(INDEX(Conversion!$A$2:$AH$103,MATCH(Pesée!Z114,Conversion!$A$2:$A$103,0),MATCH(Y114,Conversion!$A$2:$AH$2,0)),"0")</f>
        <v>0</v>
      </c>
      <c r="AB114" s="34"/>
      <c r="AC114" s="35"/>
      <c r="AD114" s="36" t="str">
        <f>IFERROR(INDEX(Conversion!$A$2:$AH$103,MATCH(Pesée!AC114,Conversion!$A$2:$A$103,0),MATCH(AB114,Conversion!$A$2:$AH$2,0)),"0")</f>
        <v>0</v>
      </c>
      <c r="AE114" s="34"/>
      <c r="AF114" s="35"/>
      <c r="AG114" s="36" t="str">
        <f>IFERROR(INDEX(Conversion!$A$2:$AH$103,MATCH(Pesée!AF114,Conversion!$A$2:$A$103,0),MATCH(AE114,Conversion!$A$2:$AH$2,0)),"0")</f>
        <v>0</v>
      </c>
      <c r="AH114" s="34"/>
      <c r="AI114" s="35"/>
      <c r="AJ114" s="36" t="str">
        <f>IFERROR(INDEX(Conversion!$A$2:$AH$103,MATCH(Pesée!AI114,Conversion!$A$2:$A$103,0),MATCH(AH114,Conversion!$A$2:$AH$2,0)),"0")</f>
        <v>0</v>
      </c>
      <c r="AK114" s="34"/>
      <c r="AL114" s="35"/>
      <c r="AM114" s="36" t="str">
        <f>IFERROR(INDEX(Conversion!$A$2:$AH$103,MATCH(Pesée!AL114,Conversion!$A$2:$A$103,0),MATCH(AK114,Conversion!$A$2:$AH$2,0)),"0")</f>
        <v>0</v>
      </c>
      <c r="AN114" s="34"/>
      <c r="AO114" s="35"/>
      <c r="AP114" s="36" t="str">
        <f>IFERROR(INDEX(Conversion!$A$2:$AH$103,MATCH(Pesée!AO114,Conversion!$A$2:$A$103,0),MATCH(AN114,Conversion!$A$2:$AH$2,0)),"0")</f>
        <v>0</v>
      </c>
      <c r="AQ114" s="34"/>
      <c r="AR114" s="35"/>
      <c r="AS114" s="36" t="str">
        <f>IFERROR(INDEX(Conversion!$A$2:$AH$103,MATCH(Pesée!AR114,Conversion!$A$2:$A$103,0),MATCH(AQ114,Conversion!$A$2:$AH$2,0)),"0")</f>
        <v>0</v>
      </c>
      <c r="AT114" s="34"/>
      <c r="AU114" s="35"/>
      <c r="AV114" s="36" t="str">
        <f>IFERROR(INDEX(Conversion!$A$2:$AH$103,MATCH(Pesée!AU114,Conversion!$A$2:$A$103,0),MATCH(AT114,Conversion!$A$2:$AH$2,0)),"0")</f>
        <v>0</v>
      </c>
      <c r="AW114" s="34"/>
      <c r="AX114" s="35"/>
      <c r="AY114" s="36" t="str">
        <f>IFERROR(INDEX(Conversion!$A$2:$AH$103,MATCH(Pesée!AX114,Conversion!$A$2:$A$103,0),MATCH(AW114,Conversion!$A$2:$AH$2,0)),"0")</f>
        <v>0</v>
      </c>
      <c r="AZ114" s="34"/>
      <c r="BA114" s="35"/>
      <c r="BB114" s="36" t="str">
        <f>IFERROR(INDEX(Conversion!$A$2:$AH$103,MATCH(Pesée!BA114,Conversion!$A$2:$A$103,0),MATCH(AZ114,Conversion!$A$2:$AH$2,0)),"0")</f>
        <v>0</v>
      </c>
      <c r="BC114" s="34"/>
      <c r="BD114" s="35"/>
      <c r="BE114" s="36" t="str">
        <f>IFERROR(INDEX(Conversion!$A$2:$AH$103,MATCH(Pesée!BD114,Conversion!$A$2:$A$103,0),MATCH(BC114,Conversion!$A$2:$AH$2,0)),"0")</f>
        <v>0</v>
      </c>
      <c r="BF114" s="34"/>
      <c r="BG114" s="35"/>
      <c r="BH114" s="36" t="str">
        <f>IFERROR(INDEX(Conversion!$A$2:$AH$103,MATCH(Pesée!BG114,Conversion!$A$2:$A$103,0),MATCH(BF114,Conversion!$A$2:$AH$2,0)),"0")</f>
        <v>0</v>
      </c>
      <c r="BI114" s="34"/>
      <c r="BJ114" s="35"/>
      <c r="BK114" s="36" t="str">
        <f>IFERROR(INDEX(Conversion!$A$2:$AH$103,MATCH(Pesée!BJ114,Conversion!$A$2:$A$103,0),MATCH(BI114,Conversion!$A$2:$AH$2,0)),"0")</f>
        <v>0</v>
      </c>
      <c r="BL114" s="34"/>
      <c r="BM114" s="35"/>
      <c r="BN114" s="36" t="str">
        <f>IFERROR(INDEX(Conversion!$A$2:$AH$103,MATCH(Pesée!BM114,Conversion!$A$2:$A$103,0),MATCH(BL114,Conversion!$A$2:$AH$2,0)),"0")</f>
        <v>0</v>
      </c>
      <c r="BO114" s="34"/>
      <c r="BP114" s="35"/>
      <c r="BQ114" s="36" t="str">
        <f>IFERROR(INDEX(Conversion!$A$2:$AH$103,MATCH(Pesée!BP114,Conversion!$A$2:$A$103,0),MATCH(BO114,Conversion!$A$2:$AH$2,0)),"0")</f>
        <v>0</v>
      </c>
      <c r="BR114" s="34"/>
      <c r="BS114" s="35"/>
      <c r="BT114" s="36" t="str">
        <f>IFERROR(INDEX(Conversion!$A$2:$AH$103,MATCH(Pesée!BS114,Conversion!$A$2:$A$103,0),MATCH(BR114,Conversion!$A$2:$AH$2,0)),"0")</f>
        <v>0</v>
      </c>
      <c r="BU114" s="34"/>
      <c r="BV114" s="36"/>
      <c r="BW114" s="34"/>
      <c r="BX114" s="36"/>
      <c r="BY114" s="34"/>
      <c r="BZ114" s="36"/>
      <c r="CA114" s="34"/>
      <c r="CB114" s="36"/>
      <c r="CC114" s="34"/>
      <c r="CD114" s="36"/>
      <c r="CE114" s="34"/>
      <c r="CF114" s="36"/>
      <c r="CG114" s="34"/>
      <c r="CH114" s="36"/>
      <c r="CI114" s="34"/>
      <c r="CJ114" s="36"/>
      <c r="CK114" s="34"/>
      <c r="CL114" s="36"/>
      <c r="CM114" s="34"/>
      <c r="CN114" s="36"/>
      <c r="CO114" s="34"/>
      <c r="CP114" s="36"/>
      <c r="CQ114" s="34"/>
      <c r="CR114" s="36"/>
      <c r="CS114" s="34"/>
      <c r="CT114" s="36"/>
      <c r="CU114" s="34"/>
      <c r="CV114" s="36"/>
      <c r="CW114" s="34"/>
      <c r="CX114" s="36"/>
      <c r="CY114" s="34"/>
      <c r="CZ114" s="36"/>
      <c r="DA114" s="34"/>
      <c r="DB114" s="36"/>
      <c r="DC114" s="34"/>
      <c r="DD114" s="36"/>
      <c r="DE114" s="34"/>
      <c r="DF114" s="36"/>
      <c r="DG114" s="34"/>
      <c r="DH114" s="36"/>
    </row>
    <row r="115" spans="1:112" s="37" customFormat="1" ht="16.8" x14ac:dyDescent="0.4">
      <c r="A115" s="30">
        <v>111</v>
      </c>
      <c r="B115" s="31"/>
      <c r="C115" s="32"/>
      <c r="D115" s="32"/>
      <c r="E115" s="32"/>
      <c r="F115" s="32"/>
      <c r="G115" s="33">
        <f t="shared" si="5"/>
        <v>0</v>
      </c>
      <c r="H115" s="33">
        <f t="shared" si="6"/>
        <v>0</v>
      </c>
      <c r="I115" s="33">
        <f t="shared" si="7"/>
        <v>0</v>
      </c>
      <c r="J115" s="33">
        <f t="shared" si="8"/>
        <v>0</v>
      </c>
      <c r="K115" s="33">
        <f t="shared" si="9"/>
        <v>0</v>
      </c>
      <c r="L115" s="33"/>
      <c r="M115" s="34"/>
      <c r="N115" s="35"/>
      <c r="O115" s="36" t="str">
        <f>IFERROR(INDEX(Conversion!$A$2:$AH$103,MATCH(Pesée!N115,Conversion!$A$2:$A$103,0),MATCH(M115,Conversion!$A$2:$AH$2,0)),"0")</f>
        <v>0</v>
      </c>
      <c r="P115" s="34"/>
      <c r="Q115" s="35"/>
      <c r="R115" s="36" t="str">
        <f>IFERROR(INDEX(Conversion!$A$2:$AH$103,MATCH(Pesée!Q115,Conversion!$A$2:$A$103,0),MATCH(P115,Conversion!$A$2:$AH$2,0)),"0")</f>
        <v>0</v>
      </c>
      <c r="S115" s="34"/>
      <c r="T115" s="35"/>
      <c r="U115" s="36" t="str">
        <f>IFERROR(INDEX(Conversion!$A$2:$AH$103,MATCH(Pesée!T115,Conversion!$A$2:$A$103,0),MATCH(S115,Conversion!$A$2:$AH$2,0)),"0")</f>
        <v>0</v>
      </c>
      <c r="V115" s="34"/>
      <c r="W115" s="35"/>
      <c r="X115" s="36" t="str">
        <f>IFERROR(INDEX(Conversion!$A$2:$AH$103,MATCH(Pesée!W115,Conversion!$A$2:$A$103,0),MATCH(V115,Conversion!$A$2:$AH$2,0)),"0")</f>
        <v>0</v>
      </c>
      <c r="Y115" s="34"/>
      <c r="Z115" s="35"/>
      <c r="AA115" s="36" t="str">
        <f>IFERROR(INDEX(Conversion!$A$2:$AH$103,MATCH(Pesée!Z115,Conversion!$A$2:$A$103,0),MATCH(Y115,Conversion!$A$2:$AH$2,0)),"0")</f>
        <v>0</v>
      </c>
      <c r="AB115" s="34"/>
      <c r="AC115" s="35"/>
      <c r="AD115" s="36" t="str">
        <f>IFERROR(INDEX(Conversion!$A$2:$AH$103,MATCH(Pesée!AC115,Conversion!$A$2:$A$103,0),MATCH(AB115,Conversion!$A$2:$AH$2,0)),"0")</f>
        <v>0</v>
      </c>
      <c r="AE115" s="34"/>
      <c r="AF115" s="35"/>
      <c r="AG115" s="36" t="str">
        <f>IFERROR(INDEX(Conversion!$A$2:$AH$103,MATCH(Pesée!AF115,Conversion!$A$2:$A$103,0),MATCH(AE115,Conversion!$A$2:$AH$2,0)),"0")</f>
        <v>0</v>
      </c>
      <c r="AH115" s="34"/>
      <c r="AI115" s="35"/>
      <c r="AJ115" s="36" t="str">
        <f>IFERROR(INDEX(Conversion!$A$2:$AH$103,MATCH(Pesée!AI115,Conversion!$A$2:$A$103,0),MATCH(AH115,Conversion!$A$2:$AH$2,0)),"0")</f>
        <v>0</v>
      </c>
      <c r="AK115" s="34"/>
      <c r="AL115" s="35"/>
      <c r="AM115" s="36" t="str">
        <f>IFERROR(INDEX(Conversion!$A$2:$AH$103,MATCH(Pesée!AL115,Conversion!$A$2:$A$103,0),MATCH(AK115,Conversion!$A$2:$AH$2,0)),"0")</f>
        <v>0</v>
      </c>
      <c r="AN115" s="34"/>
      <c r="AO115" s="35"/>
      <c r="AP115" s="36" t="str">
        <f>IFERROR(INDEX(Conversion!$A$2:$AH$103,MATCH(Pesée!AO115,Conversion!$A$2:$A$103,0),MATCH(AN115,Conversion!$A$2:$AH$2,0)),"0")</f>
        <v>0</v>
      </c>
      <c r="AQ115" s="34"/>
      <c r="AR115" s="35"/>
      <c r="AS115" s="36" t="str">
        <f>IFERROR(INDEX(Conversion!$A$2:$AH$103,MATCH(Pesée!AR115,Conversion!$A$2:$A$103,0),MATCH(AQ115,Conversion!$A$2:$AH$2,0)),"0")</f>
        <v>0</v>
      </c>
      <c r="AT115" s="34"/>
      <c r="AU115" s="35"/>
      <c r="AV115" s="36" t="str">
        <f>IFERROR(INDEX(Conversion!$A$2:$AH$103,MATCH(Pesée!AU115,Conversion!$A$2:$A$103,0),MATCH(AT115,Conversion!$A$2:$AH$2,0)),"0")</f>
        <v>0</v>
      </c>
      <c r="AW115" s="34"/>
      <c r="AX115" s="35"/>
      <c r="AY115" s="36" t="str">
        <f>IFERROR(INDEX(Conversion!$A$2:$AH$103,MATCH(Pesée!AX115,Conversion!$A$2:$A$103,0),MATCH(AW115,Conversion!$A$2:$AH$2,0)),"0")</f>
        <v>0</v>
      </c>
      <c r="AZ115" s="34"/>
      <c r="BA115" s="35"/>
      <c r="BB115" s="36" t="str">
        <f>IFERROR(INDEX(Conversion!$A$2:$AH$103,MATCH(Pesée!BA115,Conversion!$A$2:$A$103,0),MATCH(AZ115,Conversion!$A$2:$AH$2,0)),"0")</f>
        <v>0</v>
      </c>
      <c r="BC115" s="34"/>
      <c r="BD115" s="35"/>
      <c r="BE115" s="36" t="str">
        <f>IFERROR(INDEX(Conversion!$A$2:$AH$103,MATCH(Pesée!BD115,Conversion!$A$2:$A$103,0),MATCH(BC115,Conversion!$A$2:$AH$2,0)),"0")</f>
        <v>0</v>
      </c>
      <c r="BF115" s="34"/>
      <c r="BG115" s="35"/>
      <c r="BH115" s="36" t="str">
        <f>IFERROR(INDEX(Conversion!$A$2:$AH$103,MATCH(Pesée!BG115,Conversion!$A$2:$A$103,0),MATCH(BF115,Conversion!$A$2:$AH$2,0)),"0")</f>
        <v>0</v>
      </c>
      <c r="BI115" s="34"/>
      <c r="BJ115" s="35"/>
      <c r="BK115" s="36" t="str">
        <f>IFERROR(INDEX(Conversion!$A$2:$AH$103,MATCH(Pesée!BJ115,Conversion!$A$2:$A$103,0),MATCH(BI115,Conversion!$A$2:$AH$2,0)),"0")</f>
        <v>0</v>
      </c>
      <c r="BL115" s="34"/>
      <c r="BM115" s="35"/>
      <c r="BN115" s="36" t="str">
        <f>IFERROR(INDEX(Conversion!$A$2:$AH$103,MATCH(Pesée!BM115,Conversion!$A$2:$A$103,0),MATCH(BL115,Conversion!$A$2:$AH$2,0)),"0")</f>
        <v>0</v>
      </c>
      <c r="BO115" s="34"/>
      <c r="BP115" s="35"/>
      <c r="BQ115" s="36" t="str">
        <f>IFERROR(INDEX(Conversion!$A$2:$AH$103,MATCH(Pesée!BP115,Conversion!$A$2:$A$103,0),MATCH(BO115,Conversion!$A$2:$AH$2,0)),"0")</f>
        <v>0</v>
      </c>
      <c r="BR115" s="34"/>
      <c r="BS115" s="35"/>
      <c r="BT115" s="36" t="str">
        <f>IFERROR(INDEX(Conversion!$A$2:$AH$103,MATCH(Pesée!BS115,Conversion!$A$2:$A$103,0),MATCH(BR115,Conversion!$A$2:$AH$2,0)),"0")</f>
        <v>0</v>
      </c>
      <c r="BU115" s="34"/>
      <c r="BV115" s="36"/>
      <c r="BW115" s="34"/>
      <c r="BX115" s="36"/>
      <c r="BY115" s="34"/>
      <c r="BZ115" s="36"/>
      <c r="CA115" s="34"/>
      <c r="CB115" s="36"/>
      <c r="CC115" s="34"/>
      <c r="CD115" s="36"/>
      <c r="CE115" s="34"/>
      <c r="CF115" s="36"/>
      <c r="CG115" s="34"/>
      <c r="CH115" s="36"/>
      <c r="CI115" s="34"/>
      <c r="CJ115" s="36"/>
      <c r="CK115" s="34"/>
      <c r="CL115" s="36"/>
      <c r="CM115" s="34"/>
      <c r="CN115" s="36"/>
      <c r="CO115" s="34"/>
      <c r="CP115" s="36"/>
      <c r="CQ115" s="34"/>
      <c r="CR115" s="36"/>
      <c r="CS115" s="34"/>
      <c r="CT115" s="36"/>
      <c r="CU115" s="34"/>
      <c r="CV115" s="36"/>
      <c r="CW115" s="34"/>
      <c r="CX115" s="36"/>
      <c r="CY115" s="34"/>
      <c r="CZ115" s="36"/>
      <c r="DA115" s="34"/>
      <c r="DB115" s="36"/>
      <c r="DC115" s="34"/>
      <c r="DD115" s="36"/>
      <c r="DE115" s="34"/>
      <c r="DF115" s="36"/>
      <c r="DG115" s="34"/>
      <c r="DH115" s="36"/>
    </row>
    <row r="116" spans="1:112" s="37" customFormat="1" ht="16.8" x14ac:dyDescent="0.4">
      <c r="A116" s="30">
        <v>112</v>
      </c>
      <c r="B116" s="31"/>
      <c r="C116" s="32"/>
      <c r="D116" s="32"/>
      <c r="E116" s="32"/>
      <c r="F116" s="32"/>
      <c r="G116" s="33">
        <f t="shared" si="5"/>
        <v>0</v>
      </c>
      <c r="H116" s="33">
        <f t="shared" si="6"/>
        <v>0</v>
      </c>
      <c r="I116" s="33">
        <f t="shared" si="7"/>
        <v>0</v>
      </c>
      <c r="J116" s="33">
        <f t="shared" si="8"/>
        <v>0</v>
      </c>
      <c r="K116" s="33">
        <f t="shared" si="9"/>
        <v>0</v>
      </c>
      <c r="L116" s="33"/>
      <c r="M116" s="34"/>
      <c r="N116" s="35"/>
      <c r="O116" s="36" t="str">
        <f>IFERROR(INDEX(Conversion!$A$2:$AH$103,MATCH(Pesée!N116,Conversion!$A$2:$A$103,0),MATCH(M116,Conversion!$A$2:$AH$2,0)),"0")</f>
        <v>0</v>
      </c>
      <c r="P116" s="34"/>
      <c r="Q116" s="35"/>
      <c r="R116" s="36" t="str">
        <f>IFERROR(INDEX(Conversion!$A$2:$AH$103,MATCH(Pesée!Q116,Conversion!$A$2:$A$103,0),MATCH(P116,Conversion!$A$2:$AH$2,0)),"0")</f>
        <v>0</v>
      </c>
      <c r="S116" s="34"/>
      <c r="T116" s="35"/>
      <c r="U116" s="36" t="str">
        <f>IFERROR(INDEX(Conversion!$A$2:$AH$103,MATCH(Pesée!T116,Conversion!$A$2:$A$103,0),MATCH(S116,Conversion!$A$2:$AH$2,0)),"0")</f>
        <v>0</v>
      </c>
      <c r="V116" s="34"/>
      <c r="W116" s="35"/>
      <c r="X116" s="36" t="str">
        <f>IFERROR(INDEX(Conversion!$A$2:$AH$103,MATCH(Pesée!W116,Conversion!$A$2:$A$103,0),MATCH(V116,Conversion!$A$2:$AH$2,0)),"0")</f>
        <v>0</v>
      </c>
      <c r="Y116" s="34"/>
      <c r="Z116" s="35"/>
      <c r="AA116" s="36" t="str">
        <f>IFERROR(INDEX(Conversion!$A$2:$AH$103,MATCH(Pesée!Z116,Conversion!$A$2:$A$103,0),MATCH(Y116,Conversion!$A$2:$AH$2,0)),"0")</f>
        <v>0</v>
      </c>
      <c r="AB116" s="34"/>
      <c r="AC116" s="35"/>
      <c r="AD116" s="36" t="str">
        <f>IFERROR(INDEX(Conversion!$A$2:$AH$103,MATCH(Pesée!AC116,Conversion!$A$2:$A$103,0),MATCH(AB116,Conversion!$A$2:$AH$2,0)),"0")</f>
        <v>0</v>
      </c>
      <c r="AE116" s="34"/>
      <c r="AF116" s="35"/>
      <c r="AG116" s="36" t="str">
        <f>IFERROR(INDEX(Conversion!$A$2:$AH$103,MATCH(Pesée!AF116,Conversion!$A$2:$A$103,0),MATCH(AE116,Conversion!$A$2:$AH$2,0)),"0")</f>
        <v>0</v>
      </c>
      <c r="AH116" s="34"/>
      <c r="AI116" s="35"/>
      <c r="AJ116" s="36" t="str">
        <f>IFERROR(INDEX(Conversion!$A$2:$AH$103,MATCH(Pesée!AI116,Conversion!$A$2:$A$103,0),MATCH(AH116,Conversion!$A$2:$AH$2,0)),"0")</f>
        <v>0</v>
      </c>
      <c r="AK116" s="34"/>
      <c r="AL116" s="35"/>
      <c r="AM116" s="36" t="str">
        <f>IFERROR(INDEX(Conversion!$A$2:$AH$103,MATCH(Pesée!AL116,Conversion!$A$2:$A$103,0),MATCH(AK116,Conversion!$A$2:$AH$2,0)),"0")</f>
        <v>0</v>
      </c>
      <c r="AN116" s="34"/>
      <c r="AO116" s="35"/>
      <c r="AP116" s="36" t="str">
        <f>IFERROR(INDEX(Conversion!$A$2:$AH$103,MATCH(Pesée!AO116,Conversion!$A$2:$A$103,0),MATCH(AN116,Conversion!$A$2:$AH$2,0)),"0")</f>
        <v>0</v>
      </c>
      <c r="AQ116" s="34"/>
      <c r="AR116" s="35"/>
      <c r="AS116" s="36" t="str">
        <f>IFERROR(INDEX(Conversion!$A$2:$AH$103,MATCH(Pesée!AR116,Conversion!$A$2:$A$103,0),MATCH(AQ116,Conversion!$A$2:$AH$2,0)),"0")</f>
        <v>0</v>
      </c>
      <c r="AT116" s="34"/>
      <c r="AU116" s="35"/>
      <c r="AV116" s="36" t="str">
        <f>IFERROR(INDEX(Conversion!$A$2:$AH$103,MATCH(Pesée!AU116,Conversion!$A$2:$A$103,0),MATCH(AT116,Conversion!$A$2:$AH$2,0)),"0")</f>
        <v>0</v>
      </c>
      <c r="AW116" s="34"/>
      <c r="AX116" s="35"/>
      <c r="AY116" s="36" t="str">
        <f>IFERROR(INDEX(Conversion!$A$2:$AH$103,MATCH(Pesée!AX116,Conversion!$A$2:$A$103,0),MATCH(AW116,Conversion!$A$2:$AH$2,0)),"0")</f>
        <v>0</v>
      </c>
      <c r="AZ116" s="34"/>
      <c r="BA116" s="35"/>
      <c r="BB116" s="36" t="str">
        <f>IFERROR(INDEX(Conversion!$A$2:$AH$103,MATCH(Pesée!BA116,Conversion!$A$2:$A$103,0),MATCH(AZ116,Conversion!$A$2:$AH$2,0)),"0")</f>
        <v>0</v>
      </c>
      <c r="BC116" s="34"/>
      <c r="BD116" s="35"/>
      <c r="BE116" s="36" t="str">
        <f>IFERROR(INDEX(Conversion!$A$2:$AH$103,MATCH(Pesée!BD116,Conversion!$A$2:$A$103,0),MATCH(BC116,Conversion!$A$2:$AH$2,0)),"0")</f>
        <v>0</v>
      </c>
      <c r="BF116" s="34"/>
      <c r="BG116" s="35"/>
      <c r="BH116" s="36" t="str">
        <f>IFERROR(INDEX(Conversion!$A$2:$AH$103,MATCH(Pesée!BG116,Conversion!$A$2:$A$103,0),MATCH(BF116,Conversion!$A$2:$AH$2,0)),"0")</f>
        <v>0</v>
      </c>
      <c r="BI116" s="34"/>
      <c r="BJ116" s="35"/>
      <c r="BK116" s="36" t="str">
        <f>IFERROR(INDEX(Conversion!$A$2:$AH$103,MATCH(Pesée!BJ116,Conversion!$A$2:$A$103,0),MATCH(BI116,Conversion!$A$2:$AH$2,0)),"0")</f>
        <v>0</v>
      </c>
      <c r="BL116" s="34"/>
      <c r="BM116" s="35"/>
      <c r="BN116" s="36" t="str">
        <f>IFERROR(INDEX(Conversion!$A$2:$AH$103,MATCH(Pesée!BM116,Conversion!$A$2:$A$103,0),MATCH(BL116,Conversion!$A$2:$AH$2,0)),"0")</f>
        <v>0</v>
      </c>
      <c r="BO116" s="34"/>
      <c r="BP116" s="35"/>
      <c r="BQ116" s="36" t="str">
        <f>IFERROR(INDEX(Conversion!$A$2:$AH$103,MATCH(Pesée!BP116,Conversion!$A$2:$A$103,0),MATCH(BO116,Conversion!$A$2:$AH$2,0)),"0")</f>
        <v>0</v>
      </c>
      <c r="BR116" s="34"/>
      <c r="BS116" s="35"/>
      <c r="BT116" s="36" t="str">
        <f>IFERROR(INDEX(Conversion!$A$2:$AH$103,MATCH(Pesée!BS116,Conversion!$A$2:$A$103,0),MATCH(BR116,Conversion!$A$2:$AH$2,0)),"0")</f>
        <v>0</v>
      </c>
      <c r="BU116" s="34"/>
      <c r="BV116" s="36"/>
      <c r="BW116" s="34"/>
      <c r="BX116" s="36"/>
      <c r="BY116" s="34"/>
      <c r="BZ116" s="36"/>
      <c r="CA116" s="34"/>
      <c r="CB116" s="36"/>
      <c r="CC116" s="34"/>
      <c r="CD116" s="36"/>
      <c r="CE116" s="34"/>
      <c r="CF116" s="36"/>
      <c r="CG116" s="34"/>
      <c r="CH116" s="36"/>
      <c r="CI116" s="34"/>
      <c r="CJ116" s="36"/>
      <c r="CK116" s="34"/>
      <c r="CL116" s="36"/>
      <c r="CM116" s="34"/>
      <c r="CN116" s="36"/>
      <c r="CO116" s="34"/>
      <c r="CP116" s="36"/>
      <c r="CQ116" s="34"/>
      <c r="CR116" s="36"/>
      <c r="CS116" s="34"/>
      <c r="CT116" s="36"/>
      <c r="CU116" s="34"/>
      <c r="CV116" s="36"/>
      <c r="CW116" s="34"/>
      <c r="CX116" s="36"/>
      <c r="CY116" s="34"/>
      <c r="CZ116" s="36"/>
      <c r="DA116" s="34"/>
      <c r="DB116" s="36"/>
      <c r="DC116" s="34"/>
      <c r="DD116" s="36"/>
      <c r="DE116" s="34"/>
      <c r="DF116" s="36"/>
      <c r="DG116" s="34"/>
      <c r="DH116" s="36"/>
    </row>
    <row r="117" spans="1:112" s="37" customFormat="1" ht="16.8" x14ac:dyDescent="0.4">
      <c r="A117" s="30">
        <v>113</v>
      </c>
      <c r="B117" s="31"/>
      <c r="C117" s="32"/>
      <c r="D117" s="32"/>
      <c r="E117" s="32"/>
      <c r="F117" s="32"/>
      <c r="G117" s="33">
        <f t="shared" si="5"/>
        <v>0</v>
      </c>
      <c r="H117" s="33">
        <f t="shared" si="6"/>
        <v>0</v>
      </c>
      <c r="I117" s="33">
        <f t="shared" si="7"/>
        <v>0</v>
      </c>
      <c r="J117" s="33">
        <f t="shared" si="8"/>
        <v>0</v>
      </c>
      <c r="K117" s="33">
        <f t="shared" si="9"/>
        <v>0</v>
      </c>
      <c r="L117" s="33"/>
      <c r="M117" s="34"/>
      <c r="N117" s="35"/>
      <c r="O117" s="36" t="str">
        <f>IFERROR(INDEX(Conversion!$A$2:$AH$103,MATCH(Pesée!N117,Conversion!$A$2:$A$103,0),MATCH(M117,Conversion!$A$2:$AH$2,0)),"0")</f>
        <v>0</v>
      </c>
      <c r="P117" s="34"/>
      <c r="Q117" s="35"/>
      <c r="R117" s="36" t="str">
        <f>IFERROR(INDEX(Conversion!$A$2:$AH$103,MATCH(Pesée!Q117,Conversion!$A$2:$A$103,0),MATCH(P117,Conversion!$A$2:$AH$2,0)),"0")</f>
        <v>0</v>
      </c>
      <c r="S117" s="34"/>
      <c r="T117" s="35"/>
      <c r="U117" s="36" t="str">
        <f>IFERROR(INDEX(Conversion!$A$2:$AH$103,MATCH(Pesée!T117,Conversion!$A$2:$A$103,0),MATCH(S117,Conversion!$A$2:$AH$2,0)),"0")</f>
        <v>0</v>
      </c>
      <c r="V117" s="34"/>
      <c r="W117" s="35"/>
      <c r="X117" s="36" t="str">
        <f>IFERROR(INDEX(Conversion!$A$2:$AH$103,MATCH(Pesée!W117,Conversion!$A$2:$A$103,0),MATCH(V117,Conversion!$A$2:$AH$2,0)),"0")</f>
        <v>0</v>
      </c>
      <c r="Y117" s="34"/>
      <c r="Z117" s="35"/>
      <c r="AA117" s="36" t="str">
        <f>IFERROR(INDEX(Conversion!$A$2:$AH$103,MATCH(Pesée!Z117,Conversion!$A$2:$A$103,0),MATCH(Y117,Conversion!$A$2:$AH$2,0)),"0")</f>
        <v>0</v>
      </c>
      <c r="AB117" s="34"/>
      <c r="AC117" s="35"/>
      <c r="AD117" s="36" t="str">
        <f>IFERROR(INDEX(Conversion!$A$2:$AH$103,MATCH(Pesée!AC117,Conversion!$A$2:$A$103,0),MATCH(AB117,Conversion!$A$2:$AH$2,0)),"0")</f>
        <v>0</v>
      </c>
      <c r="AE117" s="34"/>
      <c r="AF117" s="35"/>
      <c r="AG117" s="36" t="str">
        <f>IFERROR(INDEX(Conversion!$A$2:$AH$103,MATCH(Pesée!AF117,Conversion!$A$2:$A$103,0),MATCH(AE117,Conversion!$A$2:$AH$2,0)),"0")</f>
        <v>0</v>
      </c>
      <c r="AH117" s="34"/>
      <c r="AI117" s="35"/>
      <c r="AJ117" s="36" t="str">
        <f>IFERROR(INDEX(Conversion!$A$2:$AH$103,MATCH(Pesée!AI117,Conversion!$A$2:$A$103,0),MATCH(AH117,Conversion!$A$2:$AH$2,0)),"0")</f>
        <v>0</v>
      </c>
      <c r="AK117" s="34"/>
      <c r="AL117" s="35"/>
      <c r="AM117" s="36" t="str">
        <f>IFERROR(INDEX(Conversion!$A$2:$AH$103,MATCH(Pesée!AL117,Conversion!$A$2:$A$103,0),MATCH(AK117,Conversion!$A$2:$AH$2,0)),"0")</f>
        <v>0</v>
      </c>
      <c r="AN117" s="34"/>
      <c r="AO117" s="35"/>
      <c r="AP117" s="36" t="str">
        <f>IFERROR(INDEX(Conversion!$A$2:$AH$103,MATCH(Pesée!AO117,Conversion!$A$2:$A$103,0),MATCH(AN117,Conversion!$A$2:$AH$2,0)),"0")</f>
        <v>0</v>
      </c>
      <c r="AQ117" s="34"/>
      <c r="AR117" s="35"/>
      <c r="AS117" s="36" t="str">
        <f>IFERROR(INDEX(Conversion!$A$2:$AH$103,MATCH(Pesée!AR117,Conversion!$A$2:$A$103,0),MATCH(AQ117,Conversion!$A$2:$AH$2,0)),"0")</f>
        <v>0</v>
      </c>
      <c r="AT117" s="34"/>
      <c r="AU117" s="35"/>
      <c r="AV117" s="36" t="str">
        <f>IFERROR(INDEX(Conversion!$A$2:$AH$103,MATCH(Pesée!AU117,Conversion!$A$2:$A$103,0),MATCH(AT117,Conversion!$A$2:$AH$2,0)),"0")</f>
        <v>0</v>
      </c>
      <c r="AW117" s="34"/>
      <c r="AX117" s="35"/>
      <c r="AY117" s="36" t="str">
        <f>IFERROR(INDEX(Conversion!$A$2:$AH$103,MATCH(Pesée!AX117,Conversion!$A$2:$A$103,0),MATCH(AW117,Conversion!$A$2:$AH$2,0)),"0")</f>
        <v>0</v>
      </c>
      <c r="AZ117" s="34"/>
      <c r="BA117" s="35"/>
      <c r="BB117" s="36" t="str">
        <f>IFERROR(INDEX(Conversion!$A$2:$AH$103,MATCH(Pesée!BA117,Conversion!$A$2:$A$103,0),MATCH(AZ117,Conversion!$A$2:$AH$2,0)),"0")</f>
        <v>0</v>
      </c>
      <c r="BC117" s="34"/>
      <c r="BD117" s="35"/>
      <c r="BE117" s="36" t="str">
        <f>IFERROR(INDEX(Conversion!$A$2:$AH$103,MATCH(Pesée!BD117,Conversion!$A$2:$A$103,0),MATCH(BC117,Conversion!$A$2:$AH$2,0)),"0")</f>
        <v>0</v>
      </c>
      <c r="BF117" s="34"/>
      <c r="BG117" s="35"/>
      <c r="BH117" s="36" t="str">
        <f>IFERROR(INDEX(Conversion!$A$2:$AH$103,MATCH(Pesée!BG117,Conversion!$A$2:$A$103,0),MATCH(BF117,Conversion!$A$2:$AH$2,0)),"0")</f>
        <v>0</v>
      </c>
      <c r="BI117" s="34"/>
      <c r="BJ117" s="35"/>
      <c r="BK117" s="36" t="str">
        <f>IFERROR(INDEX(Conversion!$A$2:$AH$103,MATCH(Pesée!BJ117,Conversion!$A$2:$A$103,0),MATCH(BI117,Conversion!$A$2:$AH$2,0)),"0")</f>
        <v>0</v>
      </c>
      <c r="BL117" s="34"/>
      <c r="BM117" s="35"/>
      <c r="BN117" s="36" t="str">
        <f>IFERROR(INDEX(Conversion!$A$2:$AH$103,MATCH(Pesée!BM117,Conversion!$A$2:$A$103,0),MATCH(BL117,Conversion!$A$2:$AH$2,0)),"0")</f>
        <v>0</v>
      </c>
      <c r="BO117" s="34"/>
      <c r="BP117" s="35"/>
      <c r="BQ117" s="36" t="str">
        <f>IFERROR(INDEX(Conversion!$A$2:$AH$103,MATCH(Pesée!BP117,Conversion!$A$2:$A$103,0),MATCH(BO117,Conversion!$A$2:$AH$2,0)),"0")</f>
        <v>0</v>
      </c>
      <c r="BR117" s="34"/>
      <c r="BS117" s="35"/>
      <c r="BT117" s="36" t="str">
        <f>IFERROR(INDEX(Conversion!$A$2:$AH$103,MATCH(Pesée!BS117,Conversion!$A$2:$A$103,0),MATCH(BR117,Conversion!$A$2:$AH$2,0)),"0")</f>
        <v>0</v>
      </c>
      <c r="BU117" s="34"/>
      <c r="BV117" s="36"/>
      <c r="BW117" s="34"/>
      <c r="BX117" s="36"/>
      <c r="BY117" s="34"/>
      <c r="BZ117" s="36"/>
      <c r="CA117" s="34"/>
      <c r="CB117" s="36"/>
      <c r="CC117" s="34"/>
      <c r="CD117" s="36"/>
      <c r="CE117" s="34"/>
      <c r="CF117" s="36"/>
      <c r="CG117" s="34"/>
      <c r="CH117" s="36"/>
      <c r="CI117" s="34"/>
      <c r="CJ117" s="36"/>
      <c r="CK117" s="34"/>
      <c r="CL117" s="36"/>
      <c r="CM117" s="34"/>
      <c r="CN117" s="36"/>
      <c r="CO117" s="34"/>
      <c r="CP117" s="36"/>
      <c r="CQ117" s="34"/>
      <c r="CR117" s="36"/>
      <c r="CS117" s="34"/>
      <c r="CT117" s="36"/>
      <c r="CU117" s="34"/>
      <c r="CV117" s="36"/>
      <c r="CW117" s="34"/>
      <c r="CX117" s="36"/>
      <c r="CY117" s="34"/>
      <c r="CZ117" s="36"/>
      <c r="DA117" s="34"/>
      <c r="DB117" s="36"/>
      <c r="DC117" s="34"/>
      <c r="DD117" s="36"/>
      <c r="DE117" s="34"/>
      <c r="DF117" s="36"/>
      <c r="DG117" s="34"/>
      <c r="DH117" s="36"/>
    </row>
    <row r="118" spans="1:112" s="37" customFormat="1" ht="16.8" x14ac:dyDescent="0.4">
      <c r="A118" s="30">
        <v>114</v>
      </c>
      <c r="B118" s="31"/>
      <c r="C118" s="32"/>
      <c r="D118" s="32"/>
      <c r="E118" s="32"/>
      <c r="F118" s="32"/>
      <c r="G118" s="33">
        <f t="shared" si="5"/>
        <v>0</v>
      </c>
      <c r="H118" s="33">
        <f t="shared" si="6"/>
        <v>0</v>
      </c>
      <c r="I118" s="33">
        <f t="shared" si="7"/>
        <v>0</v>
      </c>
      <c r="J118" s="33">
        <f t="shared" si="8"/>
        <v>0</v>
      </c>
      <c r="K118" s="33">
        <f t="shared" si="9"/>
        <v>0</v>
      </c>
      <c r="L118" s="33"/>
      <c r="M118" s="34"/>
      <c r="N118" s="35"/>
      <c r="O118" s="36" t="str">
        <f>IFERROR(INDEX(Conversion!$A$2:$AH$103,MATCH(Pesée!N118,Conversion!$A$2:$A$103,0),MATCH(M118,Conversion!$A$2:$AH$2,0)),"0")</f>
        <v>0</v>
      </c>
      <c r="P118" s="34"/>
      <c r="Q118" s="35"/>
      <c r="R118" s="36" t="str">
        <f>IFERROR(INDEX(Conversion!$A$2:$AH$103,MATCH(Pesée!Q118,Conversion!$A$2:$A$103,0),MATCH(P118,Conversion!$A$2:$AH$2,0)),"0")</f>
        <v>0</v>
      </c>
      <c r="S118" s="34"/>
      <c r="T118" s="35"/>
      <c r="U118" s="36" t="str">
        <f>IFERROR(INDEX(Conversion!$A$2:$AH$103,MATCH(Pesée!T118,Conversion!$A$2:$A$103,0),MATCH(S118,Conversion!$A$2:$AH$2,0)),"0")</f>
        <v>0</v>
      </c>
      <c r="V118" s="34"/>
      <c r="W118" s="35"/>
      <c r="X118" s="36" t="str">
        <f>IFERROR(INDEX(Conversion!$A$2:$AH$103,MATCH(Pesée!W118,Conversion!$A$2:$A$103,0),MATCH(V118,Conversion!$A$2:$AH$2,0)),"0")</f>
        <v>0</v>
      </c>
      <c r="Y118" s="34"/>
      <c r="Z118" s="35"/>
      <c r="AA118" s="36" t="str">
        <f>IFERROR(INDEX(Conversion!$A$2:$AH$103,MATCH(Pesée!Z118,Conversion!$A$2:$A$103,0),MATCH(Y118,Conversion!$A$2:$AH$2,0)),"0")</f>
        <v>0</v>
      </c>
      <c r="AB118" s="34"/>
      <c r="AC118" s="35"/>
      <c r="AD118" s="36" t="str">
        <f>IFERROR(INDEX(Conversion!$A$2:$AH$103,MATCH(Pesée!AC118,Conversion!$A$2:$A$103,0),MATCH(AB118,Conversion!$A$2:$AH$2,0)),"0")</f>
        <v>0</v>
      </c>
      <c r="AE118" s="34"/>
      <c r="AF118" s="35"/>
      <c r="AG118" s="36" t="str">
        <f>IFERROR(INDEX(Conversion!$A$2:$AH$103,MATCH(Pesée!AF118,Conversion!$A$2:$A$103,0),MATCH(AE118,Conversion!$A$2:$AH$2,0)),"0")</f>
        <v>0</v>
      </c>
      <c r="AH118" s="34"/>
      <c r="AI118" s="35"/>
      <c r="AJ118" s="36" t="str">
        <f>IFERROR(INDEX(Conversion!$A$2:$AH$103,MATCH(Pesée!AI118,Conversion!$A$2:$A$103,0),MATCH(AH118,Conversion!$A$2:$AH$2,0)),"0")</f>
        <v>0</v>
      </c>
      <c r="AK118" s="34"/>
      <c r="AL118" s="35"/>
      <c r="AM118" s="36" t="str">
        <f>IFERROR(INDEX(Conversion!$A$2:$AH$103,MATCH(Pesée!AL118,Conversion!$A$2:$A$103,0),MATCH(AK118,Conversion!$A$2:$AH$2,0)),"0")</f>
        <v>0</v>
      </c>
      <c r="AN118" s="34"/>
      <c r="AO118" s="35"/>
      <c r="AP118" s="36" t="str">
        <f>IFERROR(INDEX(Conversion!$A$2:$AH$103,MATCH(Pesée!AO118,Conversion!$A$2:$A$103,0),MATCH(AN118,Conversion!$A$2:$AH$2,0)),"0")</f>
        <v>0</v>
      </c>
      <c r="AQ118" s="34"/>
      <c r="AR118" s="35"/>
      <c r="AS118" s="36" t="str">
        <f>IFERROR(INDEX(Conversion!$A$2:$AH$103,MATCH(Pesée!AR118,Conversion!$A$2:$A$103,0),MATCH(AQ118,Conversion!$A$2:$AH$2,0)),"0")</f>
        <v>0</v>
      </c>
      <c r="AT118" s="34"/>
      <c r="AU118" s="35"/>
      <c r="AV118" s="36" t="str">
        <f>IFERROR(INDEX(Conversion!$A$2:$AH$103,MATCH(Pesée!AU118,Conversion!$A$2:$A$103,0),MATCH(AT118,Conversion!$A$2:$AH$2,0)),"0")</f>
        <v>0</v>
      </c>
      <c r="AW118" s="34"/>
      <c r="AX118" s="35"/>
      <c r="AY118" s="36" t="str">
        <f>IFERROR(INDEX(Conversion!$A$2:$AH$103,MATCH(Pesée!AX118,Conversion!$A$2:$A$103,0),MATCH(AW118,Conversion!$A$2:$AH$2,0)),"0")</f>
        <v>0</v>
      </c>
      <c r="AZ118" s="34"/>
      <c r="BA118" s="35"/>
      <c r="BB118" s="36" t="str">
        <f>IFERROR(INDEX(Conversion!$A$2:$AH$103,MATCH(Pesée!BA118,Conversion!$A$2:$A$103,0),MATCH(AZ118,Conversion!$A$2:$AH$2,0)),"0")</f>
        <v>0</v>
      </c>
      <c r="BC118" s="34"/>
      <c r="BD118" s="35"/>
      <c r="BE118" s="36" t="str">
        <f>IFERROR(INDEX(Conversion!$A$2:$AH$103,MATCH(Pesée!BD118,Conversion!$A$2:$A$103,0),MATCH(BC118,Conversion!$A$2:$AH$2,0)),"0")</f>
        <v>0</v>
      </c>
      <c r="BF118" s="34"/>
      <c r="BG118" s="35"/>
      <c r="BH118" s="36" t="str">
        <f>IFERROR(INDEX(Conversion!$A$2:$AH$103,MATCH(Pesée!BG118,Conversion!$A$2:$A$103,0),MATCH(BF118,Conversion!$A$2:$AH$2,0)),"0")</f>
        <v>0</v>
      </c>
      <c r="BI118" s="34"/>
      <c r="BJ118" s="35"/>
      <c r="BK118" s="36" t="str">
        <f>IFERROR(INDEX(Conversion!$A$2:$AH$103,MATCH(Pesée!BJ118,Conversion!$A$2:$A$103,0),MATCH(BI118,Conversion!$A$2:$AH$2,0)),"0")</f>
        <v>0</v>
      </c>
      <c r="BL118" s="34"/>
      <c r="BM118" s="35"/>
      <c r="BN118" s="36" t="str">
        <f>IFERROR(INDEX(Conversion!$A$2:$AH$103,MATCH(Pesée!BM118,Conversion!$A$2:$A$103,0),MATCH(BL118,Conversion!$A$2:$AH$2,0)),"0")</f>
        <v>0</v>
      </c>
      <c r="BO118" s="34"/>
      <c r="BP118" s="35"/>
      <c r="BQ118" s="36" t="str">
        <f>IFERROR(INDEX(Conversion!$A$2:$AH$103,MATCH(Pesée!BP118,Conversion!$A$2:$A$103,0),MATCH(BO118,Conversion!$A$2:$AH$2,0)),"0")</f>
        <v>0</v>
      </c>
      <c r="BR118" s="34"/>
      <c r="BS118" s="35"/>
      <c r="BT118" s="36" t="str">
        <f>IFERROR(INDEX(Conversion!$A$2:$AH$103,MATCH(Pesée!BS118,Conversion!$A$2:$A$103,0),MATCH(BR118,Conversion!$A$2:$AH$2,0)),"0")</f>
        <v>0</v>
      </c>
      <c r="BU118" s="34"/>
      <c r="BV118" s="36"/>
      <c r="BW118" s="34"/>
      <c r="BX118" s="36"/>
      <c r="BY118" s="34"/>
      <c r="BZ118" s="36"/>
      <c r="CA118" s="34"/>
      <c r="CB118" s="36"/>
      <c r="CC118" s="34"/>
      <c r="CD118" s="36"/>
      <c r="CE118" s="34"/>
      <c r="CF118" s="36"/>
      <c r="CG118" s="34"/>
      <c r="CH118" s="36"/>
      <c r="CI118" s="34"/>
      <c r="CJ118" s="36"/>
      <c r="CK118" s="34"/>
      <c r="CL118" s="36"/>
      <c r="CM118" s="34"/>
      <c r="CN118" s="36"/>
      <c r="CO118" s="34"/>
      <c r="CP118" s="36"/>
      <c r="CQ118" s="34"/>
      <c r="CR118" s="36"/>
      <c r="CS118" s="34"/>
      <c r="CT118" s="36"/>
      <c r="CU118" s="34"/>
      <c r="CV118" s="36"/>
      <c r="CW118" s="34"/>
      <c r="CX118" s="36"/>
      <c r="CY118" s="34"/>
      <c r="CZ118" s="36"/>
      <c r="DA118" s="34"/>
      <c r="DB118" s="36"/>
      <c r="DC118" s="34"/>
      <c r="DD118" s="36"/>
      <c r="DE118" s="34"/>
      <c r="DF118" s="36"/>
      <c r="DG118" s="34"/>
      <c r="DH118" s="36"/>
    </row>
    <row r="119" spans="1:112" s="37" customFormat="1" ht="16.8" x14ac:dyDescent="0.4">
      <c r="A119" s="30">
        <v>115</v>
      </c>
      <c r="B119" s="31"/>
      <c r="C119" s="32"/>
      <c r="D119" s="32"/>
      <c r="E119" s="32"/>
      <c r="F119" s="32"/>
      <c r="G119" s="33">
        <f t="shared" si="5"/>
        <v>0</v>
      </c>
      <c r="H119" s="33">
        <f t="shared" si="6"/>
        <v>0</v>
      </c>
      <c r="I119" s="33">
        <f t="shared" si="7"/>
        <v>0</v>
      </c>
      <c r="J119" s="33">
        <f t="shared" si="8"/>
        <v>0</v>
      </c>
      <c r="K119" s="33">
        <f t="shared" si="9"/>
        <v>0</v>
      </c>
      <c r="L119" s="33"/>
      <c r="M119" s="34"/>
      <c r="N119" s="35"/>
      <c r="O119" s="36" t="str">
        <f>IFERROR(INDEX(Conversion!$A$2:$AH$103,MATCH(Pesée!N119,Conversion!$A$2:$A$103,0),MATCH(M119,Conversion!$A$2:$AH$2,0)),"0")</f>
        <v>0</v>
      </c>
      <c r="P119" s="34"/>
      <c r="Q119" s="35"/>
      <c r="R119" s="36" t="str">
        <f>IFERROR(INDEX(Conversion!$A$2:$AH$103,MATCH(Pesée!Q119,Conversion!$A$2:$A$103,0),MATCH(P119,Conversion!$A$2:$AH$2,0)),"0")</f>
        <v>0</v>
      </c>
      <c r="S119" s="34"/>
      <c r="T119" s="35"/>
      <c r="U119" s="36" t="str">
        <f>IFERROR(INDEX(Conversion!$A$2:$AH$103,MATCH(Pesée!T119,Conversion!$A$2:$A$103,0),MATCH(S119,Conversion!$A$2:$AH$2,0)),"0")</f>
        <v>0</v>
      </c>
      <c r="V119" s="34"/>
      <c r="W119" s="35"/>
      <c r="X119" s="36" t="str">
        <f>IFERROR(INDEX(Conversion!$A$2:$AH$103,MATCH(Pesée!W119,Conversion!$A$2:$A$103,0),MATCH(V119,Conversion!$A$2:$AH$2,0)),"0")</f>
        <v>0</v>
      </c>
      <c r="Y119" s="34"/>
      <c r="Z119" s="35"/>
      <c r="AA119" s="36" t="str">
        <f>IFERROR(INDEX(Conversion!$A$2:$AH$103,MATCH(Pesée!Z119,Conversion!$A$2:$A$103,0),MATCH(Y119,Conversion!$A$2:$AH$2,0)),"0")</f>
        <v>0</v>
      </c>
      <c r="AB119" s="34"/>
      <c r="AC119" s="35"/>
      <c r="AD119" s="36" t="str">
        <f>IFERROR(INDEX(Conversion!$A$2:$AH$103,MATCH(Pesée!AC119,Conversion!$A$2:$A$103,0),MATCH(AB119,Conversion!$A$2:$AH$2,0)),"0")</f>
        <v>0</v>
      </c>
      <c r="AE119" s="34"/>
      <c r="AF119" s="35"/>
      <c r="AG119" s="36" t="str">
        <f>IFERROR(INDEX(Conversion!$A$2:$AH$103,MATCH(Pesée!AF119,Conversion!$A$2:$A$103,0),MATCH(AE119,Conversion!$A$2:$AH$2,0)),"0")</f>
        <v>0</v>
      </c>
      <c r="AH119" s="34"/>
      <c r="AI119" s="35"/>
      <c r="AJ119" s="36" t="str">
        <f>IFERROR(INDEX(Conversion!$A$2:$AH$103,MATCH(Pesée!AI119,Conversion!$A$2:$A$103,0),MATCH(AH119,Conversion!$A$2:$AH$2,0)),"0")</f>
        <v>0</v>
      </c>
      <c r="AK119" s="34"/>
      <c r="AL119" s="35"/>
      <c r="AM119" s="36" t="str">
        <f>IFERROR(INDEX(Conversion!$A$2:$AH$103,MATCH(Pesée!AL119,Conversion!$A$2:$A$103,0),MATCH(AK119,Conversion!$A$2:$AH$2,0)),"0")</f>
        <v>0</v>
      </c>
      <c r="AN119" s="34"/>
      <c r="AO119" s="35"/>
      <c r="AP119" s="36" t="str">
        <f>IFERROR(INDEX(Conversion!$A$2:$AH$103,MATCH(Pesée!AO119,Conversion!$A$2:$A$103,0),MATCH(AN119,Conversion!$A$2:$AH$2,0)),"0")</f>
        <v>0</v>
      </c>
      <c r="AQ119" s="34"/>
      <c r="AR119" s="35"/>
      <c r="AS119" s="36" t="str">
        <f>IFERROR(INDEX(Conversion!$A$2:$AH$103,MATCH(Pesée!AR119,Conversion!$A$2:$A$103,0),MATCH(AQ119,Conversion!$A$2:$AH$2,0)),"0")</f>
        <v>0</v>
      </c>
      <c r="AT119" s="34"/>
      <c r="AU119" s="35"/>
      <c r="AV119" s="36" t="str">
        <f>IFERROR(INDEX(Conversion!$A$2:$AH$103,MATCH(Pesée!AU119,Conversion!$A$2:$A$103,0),MATCH(AT119,Conversion!$A$2:$AH$2,0)),"0")</f>
        <v>0</v>
      </c>
      <c r="AW119" s="34"/>
      <c r="AX119" s="35"/>
      <c r="AY119" s="36" t="str">
        <f>IFERROR(INDEX(Conversion!$A$2:$AH$103,MATCH(Pesée!AX119,Conversion!$A$2:$A$103,0),MATCH(AW119,Conversion!$A$2:$AH$2,0)),"0")</f>
        <v>0</v>
      </c>
      <c r="AZ119" s="34"/>
      <c r="BA119" s="35"/>
      <c r="BB119" s="36" t="str">
        <f>IFERROR(INDEX(Conversion!$A$2:$AH$103,MATCH(Pesée!BA119,Conversion!$A$2:$A$103,0),MATCH(AZ119,Conversion!$A$2:$AH$2,0)),"0")</f>
        <v>0</v>
      </c>
      <c r="BC119" s="34"/>
      <c r="BD119" s="35"/>
      <c r="BE119" s="36" t="str">
        <f>IFERROR(INDEX(Conversion!$A$2:$AH$103,MATCH(Pesée!BD119,Conversion!$A$2:$A$103,0),MATCH(BC119,Conversion!$A$2:$AH$2,0)),"0")</f>
        <v>0</v>
      </c>
      <c r="BF119" s="34"/>
      <c r="BG119" s="35"/>
      <c r="BH119" s="36" t="str">
        <f>IFERROR(INDEX(Conversion!$A$2:$AH$103,MATCH(Pesée!BG119,Conversion!$A$2:$A$103,0),MATCH(BF119,Conversion!$A$2:$AH$2,0)),"0")</f>
        <v>0</v>
      </c>
      <c r="BI119" s="34"/>
      <c r="BJ119" s="35"/>
      <c r="BK119" s="36" t="str">
        <f>IFERROR(INDEX(Conversion!$A$2:$AH$103,MATCH(Pesée!BJ119,Conversion!$A$2:$A$103,0),MATCH(BI119,Conversion!$A$2:$AH$2,0)),"0")</f>
        <v>0</v>
      </c>
      <c r="BL119" s="34"/>
      <c r="BM119" s="35"/>
      <c r="BN119" s="36" t="str">
        <f>IFERROR(INDEX(Conversion!$A$2:$AH$103,MATCH(Pesée!BM119,Conversion!$A$2:$A$103,0),MATCH(BL119,Conversion!$A$2:$AH$2,0)),"0")</f>
        <v>0</v>
      </c>
      <c r="BO119" s="34"/>
      <c r="BP119" s="35"/>
      <c r="BQ119" s="36" t="str">
        <f>IFERROR(INDEX(Conversion!$A$2:$AH$103,MATCH(Pesée!BP119,Conversion!$A$2:$A$103,0),MATCH(BO119,Conversion!$A$2:$AH$2,0)),"0")</f>
        <v>0</v>
      </c>
      <c r="BR119" s="34"/>
      <c r="BS119" s="35"/>
      <c r="BT119" s="36" t="str">
        <f>IFERROR(INDEX(Conversion!$A$2:$AH$103,MATCH(Pesée!BS119,Conversion!$A$2:$A$103,0),MATCH(BR119,Conversion!$A$2:$AH$2,0)),"0")</f>
        <v>0</v>
      </c>
      <c r="BU119" s="34"/>
      <c r="BV119" s="36"/>
      <c r="BW119" s="34"/>
      <c r="BX119" s="36"/>
      <c r="BY119" s="34"/>
      <c r="BZ119" s="36"/>
      <c r="CA119" s="34"/>
      <c r="CB119" s="36"/>
      <c r="CC119" s="34"/>
      <c r="CD119" s="36"/>
      <c r="CE119" s="34"/>
      <c r="CF119" s="36"/>
      <c r="CG119" s="34"/>
      <c r="CH119" s="36"/>
      <c r="CI119" s="34"/>
      <c r="CJ119" s="36"/>
      <c r="CK119" s="34"/>
      <c r="CL119" s="36"/>
      <c r="CM119" s="34"/>
      <c r="CN119" s="36"/>
      <c r="CO119" s="34"/>
      <c r="CP119" s="36"/>
      <c r="CQ119" s="34"/>
      <c r="CR119" s="36"/>
      <c r="CS119" s="34"/>
      <c r="CT119" s="36"/>
      <c r="CU119" s="34"/>
      <c r="CV119" s="36"/>
      <c r="CW119" s="34"/>
      <c r="CX119" s="36"/>
      <c r="CY119" s="34"/>
      <c r="CZ119" s="36"/>
      <c r="DA119" s="34"/>
      <c r="DB119" s="36"/>
      <c r="DC119" s="34"/>
      <c r="DD119" s="36"/>
      <c r="DE119" s="34"/>
      <c r="DF119" s="36"/>
      <c r="DG119" s="34"/>
      <c r="DH119" s="36"/>
    </row>
    <row r="120" spans="1:112" s="37" customFormat="1" ht="16.8" x14ac:dyDescent="0.4">
      <c r="A120" s="30">
        <v>116</v>
      </c>
      <c r="B120" s="31"/>
      <c r="C120" s="32"/>
      <c r="D120" s="32"/>
      <c r="E120" s="32"/>
      <c r="F120" s="32"/>
      <c r="G120" s="33">
        <f t="shared" si="5"/>
        <v>0</v>
      </c>
      <c r="H120" s="33">
        <f t="shared" si="6"/>
        <v>0</v>
      </c>
      <c r="I120" s="33">
        <f t="shared" si="7"/>
        <v>0</v>
      </c>
      <c r="J120" s="33">
        <f t="shared" si="8"/>
        <v>0</v>
      </c>
      <c r="K120" s="33">
        <f t="shared" si="9"/>
        <v>0</v>
      </c>
      <c r="L120" s="33"/>
      <c r="M120" s="34"/>
      <c r="N120" s="35"/>
      <c r="O120" s="36" t="str">
        <f>IFERROR(INDEX(Conversion!$A$2:$AH$103,MATCH(Pesée!N120,Conversion!$A$2:$A$103,0),MATCH(M120,Conversion!$A$2:$AH$2,0)),"0")</f>
        <v>0</v>
      </c>
      <c r="P120" s="34"/>
      <c r="Q120" s="35"/>
      <c r="R120" s="36" t="str">
        <f>IFERROR(INDEX(Conversion!$A$2:$AH$103,MATCH(Pesée!Q120,Conversion!$A$2:$A$103,0),MATCH(P120,Conversion!$A$2:$AH$2,0)),"0")</f>
        <v>0</v>
      </c>
      <c r="S120" s="34"/>
      <c r="T120" s="35"/>
      <c r="U120" s="36" t="str">
        <f>IFERROR(INDEX(Conversion!$A$2:$AH$103,MATCH(Pesée!T120,Conversion!$A$2:$A$103,0),MATCH(S120,Conversion!$A$2:$AH$2,0)),"0")</f>
        <v>0</v>
      </c>
      <c r="V120" s="34"/>
      <c r="W120" s="35"/>
      <c r="X120" s="36" t="str">
        <f>IFERROR(INDEX(Conversion!$A$2:$AH$103,MATCH(Pesée!W120,Conversion!$A$2:$A$103,0),MATCH(V120,Conversion!$A$2:$AH$2,0)),"0")</f>
        <v>0</v>
      </c>
      <c r="Y120" s="34"/>
      <c r="Z120" s="35"/>
      <c r="AA120" s="36" t="str">
        <f>IFERROR(INDEX(Conversion!$A$2:$AH$103,MATCH(Pesée!Z120,Conversion!$A$2:$A$103,0),MATCH(Y120,Conversion!$A$2:$AH$2,0)),"0")</f>
        <v>0</v>
      </c>
      <c r="AB120" s="34"/>
      <c r="AC120" s="35"/>
      <c r="AD120" s="36" t="str">
        <f>IFERROR(INDEX(Conversion!$A$2:$AH$103,MATCH(Pesée!AC120,Conversion!$A$2:$A$103,0),MATCH(AB120,Conversion!$A$2:$AH$2,0)),"0")</f>
        <v>0</v>
      </c>
      <c r="AE120" s="34"/>
      <c r="AF120" s="35"/>
      <c r="AG120" s="36" t="str">
        <f>IFERROR(INDEX(Conversion!$A$2:$AH$103,MATCH(Pesée!AF120,Conversion!$A$2:$A$103,0),MATCH(AE120,Conversion!$A$2:$AH$2,0)),"0")</f>
        <v>0</v>
      </c>
      <c r="AH120" s="34"/>
      <c r="AI120" s="35"/>
      <c r="AJ120" s="36" t="str">
        <f>IFERROR(INDEX(Conversion!$A$2:$AH$103,MATCH(Pesée!AI120,Conversion!$A$2:$A$103,0),MATCH(AH120,Conversion!$A$2:$AH$2,0)),"0")</f>
        <v>0</v>
      </c>
      <c r="AK120" s="34"/>
      <c r="AL120" s="35"/>
      <c r="AM120" s="36" t="str">
        <f>IFERROR(INDEX(Conversion!$A$2:$AH$103,MATCH(Pesée!AL120,Conversion!$A$2:$A$103,0),MATCH(AK120,Conversion!$A$2:$AH$2,0)),"0")</f>
        <v>0</v>
      </c>
      <c r="AN120" s="34"/>
      <c r="AO120" s="35"/>
      <c r="AP120" s="36" t="str">
        <f>IFERROR(INDEX(Conversion!$A$2:$AH$103,MATCH(Pesée!AO120,Conversion!$A$2:$A$103,0),MATCH(AN120,Conversion!$A$2:$AH$2,0)),"0")</f>
        <v>0</v>
      </c>
      <c r="AQ120" s="34"/>
      <c r="AR120" s="35"/>
      <c r="AS120" s="36" t="str">
        <f>IFERROR(INDEX(Conversion!$A$2:$AH$103,MATCH(Pesée!AR120,Conversion!$A$2:$A$103,0),MATCH(AQ120,Conversion!$A$2:$AH$2,0)),"0")</f>
        <v>0</v>
      </c>
      <c r="AT120" s="34"/>
      <c r="AU120" s="35"/>
      <c r="AV120" s="36" t="str">
        <f>IFERROR(INDEX(Conversion!$A$2:$AH$103,MATCH(Pesée!AU120,Conversion!$A$2:$A$103,0),MATCH(AT120,Conversion!$A$2:$AH$2,0)),"0")</f>
        <v>0</v>
      </c>
      <c r="AW120" s="34"/>
      <c r="AX120" s="35"/>
      <c r="AY120" s="36" t="str">
        <f>IFERROR(INDEX(Conversion!$A$2:$AH$103,MATCH(Pesée!AX120,Conversion!$A$2:$A$103,0),MATCH(AW120,Conversion!$A$2:$AH$2,0)),"0")</f>
        <v>0</v>
      </c>
      <c r="AZ120" s="34"/>
      <c r="BA120" s="35"/>
      <c r="BB120" s="36" t="str">
        <f>IFERROR(INDEX(Conversion!$A$2:$AH$103,MATCH(Pesée!BA120,Conversion!$A$2:$A$103,0),MATCH(AZ120,Conversion!$A$2:$AH$2,0)),"0")</f>
        <v>0</v>
      </c>
      <c r="BC120" s="34"/>
      <c r="BD120" s="35"/>
      <c r="BE120" s="36" t="str">
        <f>IFERROR(INDEX(Conversion!$A$2:$AH$103,MATCH(Pesée!BD120,Conversion!$A$2:$A$103,0),MATCH(BC120,Conversion!$A$2:$AH$2,0)),"0")</f>
        <v>0</v>
      </c>
      <c r="BF120" s="34"/>
      <c r="BG120" s="35"/>
      <c r="BH120" s="36" t="str">
        <f>IFERROR(INDEX(Conversion!$A$2:$AH$103,MATCH(Pesée!BG120,Conversion!$A$2:$A$103,0),MATCH(BF120,Conversion!$A$2:$AH$2,0)),"0")</f>
        <v>0</v>
      </c>
      <c r="BI120" s="34"/>
      <c r="BJ120" s="35"/>
      <c r="BK120" s="36" t="str">
        <f>IFERROR(INDEX(Conversion!$A$2:$AH$103,MATCH(Pesée!BJ120,Conversion!$A$2:$A$103,0),MATCH(BI120,Conversion!$A$2:$AH$2,0)),"0")</f>
        <v>0</v>
      </c>
      <c r="BL120" s="34"/>
      <c r="BM120" s="35"/>
      <c r="BN120" s="36" t="str">
        <f>IFERROR(INDEX(Conversion!$A$2:$AH$103,MATCH(Pesée!BM120,Conversion!$A$2:$A$103,0),MATCH(BL120,Conversion!$A$2:$AH$2,0)),"0")</f>
        <v>0</v>
      </c>
      <c r="BO120" s="34"/>
      <c r="BP120" s="35"/>
      <c r="BQ120" s="36" t="str">
        <f>IFERROR(INDEX(Conversion!$A$2:$AH$103,MATCH(Pesée!BP120,Conversion!$A$2:$A$103,0),MATCH(BO120,Conversion!$A$2:$AH$2,0)),"0")</f>
        <v>0</v>
      </c>
      <c r="BR120" s="34"/>
      <c r="BS120" s="35"/>
      <c r="BT120" s="36" t="str">
        <f>IFERROR(INDEX(Conversion!$A$2:$AH$103,MATCH(Pesée!BS120,Conversion!$A$2:$A$103,0),MATCH(BR120,Conversion!$A$2:$AH$2,0)),"0")</f>
        <v>0</v>
      </c>
      <c r="BU120" s="34"/>
      <c r="BV120" s="36"/>
      <c r="BW120" s="34"/>
      <c r="BX120" s="36"/>
      <c r="BY120" s="34"/>
      <c r="BZ120" s="36"/>
      <c r="CA120" s="34"/>
      <c r="CB120" s="36"/>
      <c r="CC120" s="34"/>
      <c r="CD120" s="36"/>
      <c r="CE120" s="34"/>
      <c r="CF120" s="36"/>
      <c r="CG120" s="34"/>
      <c r="CH120" s="36"/>
      <c r="CI120" s="34"/>
      <c r="CJ120" s="36"/>
      <c r="CK120" s="34"/>
      <c r="CL120" s="36"/>
      <c r="CM120" s="34"/>
      <c r="CN120" s="36"/>
      <c r="CO120" s="34"/>
      <c r="CP120" s="36"/>
      <c r="CQ120" s="34"/>
      <c r="CR120" s="36"/>
      <c r="CS120" s="34"/>
      <c r="CT120" s="36"/>
      <c r="CU120" s="34"/>
      <c r="CV120" s="36"/>
      <c r="CW120" s="34"/>
      <c r="CX120" s="36"/>
      <c r="CY120" s="34"/>
      <c r="CZ120" s="36"/>
      <c r="DA120" s="34"/>
      <c r="DB120" s="36"/>
      <c r="DC120" s="34"/>
      <c r="DD120" s="36"/>
      <c r="DE120" s="34"/>
      <c r="DF120" s="36"/>
      <c r="DG120" s="34"/>
      <c r="DH120" s="36"/>
    </row>
    <row r="121" spans="1:112" s="37" customFormat="1" ht="16.8" x14ac:dyDescent="0.4">
      <c r="A121" s="30">
        <v>117</v>
      </c>
      <c r="B121" s="31"/>
      <c r="C121" s="32"/>
      <c r="D121" s="32"/>
      <c r="E121" s="32"/>
      <c r="F121" s="32"/>
      <c r="G121" s="33">
        <f t="shared" si="5"/>
        <v>0</v>
      </c>
      <c r="H121" s="33">
        <f t="shared" si="6"/>
        <v>0</v>
      </c>
      <c r="I121" s="33">
        <f t="shared" si="7"/>
        <v>0</v>
      </c>
      <c r="J121" s="33">
        <f t="shared" si="8"/>
        <v>0</v>
      </c>
      <c r="K121" s="33">
        <f t="shared" si="9"/>
        <v>0</v>
      </c>
      <c r="L121" s="33"/>
      <c r="M121" s="34"/>
      <c r="N121" s="35"/>
      <c r="O121" s="36" t="str">
        <f>IFERROR(INDEX(Conversion!$A$2:$AH$103,MATCH(Pesée!N121,Conversion!$A$2:$A$103,0),MATCH(M121,Conversion!$A$2:$AH$2,0)),"0")</f>
        <v>0</v>
      </c>
      <c r="P121" s="34"/>
      <c r="Q121" s="35"/>
      <c r="R121" s="36" t="str">
        <f>IFERROR(INDEX(Conversion!$A$2:$AH$103,MATCH(Pesée!Q121,Conversion!$A$2:$A$103,0),MATCH(P121,Conversion!$A$2:$AH$2,0)),"0")</f>
        <v>0</v>
      </c>
      <c r="S121" s="34"/>
      <c r="T121" s="35"/>
      <c r="U121" s="36" t="str">
        <f>IFERROR(INDEX(Conversion!$A$2:$AH$103,MATCH(Pesée!T121,Conversion!$A$2:$A$103,0),MATCH(S121,Conversion!$A$2:$AH$2,0)),"0")</f>
        <v>0</v>
      </c>
      <c r="V121" s="34"/>
      <c r="W121" s="35"/>
      <c r="X121" s="36" t="str">
        <f>IFERROR(INDEX(Conversion!$A$2:$AH$103,MATCH(Pesée!W121,Conversion!$A$2:$A$103,0),MATCH(V121,Conversion!$A$2:$AH$2,0)),"0")</f>
        <v>0</v>
      </c>
      <c r="Y121" s="34"/>
      <c r="Z121" s="35"/>
      <c r="AA121" s="36" t="str">
        <f>IFERROR(INDEX(Conversion!$A$2:$AH$103,MATCH(Pesée!Z121,Conversion!$A$2:$A$103,0),MATCH(Y121,Conversion!$A$2:$AH$2,0)),"0")</f>
        <v>0</v>
      </c>
      <c r="AB121" s="34"/>
      <c r="AC121" s="35"/>
      <c r="AD121" s="36" t="str">
        <f>IFERROR(INDEX(Conversion!$A$2:$AH$103,MATCH(Pesée!AC121,Conversion!$A$2:$A$103,0),MATCH(AB121,Conversion!$A$2:$AH$2,0)),"0")</f>
        <v>0</v>
      </c>
      <c r="AE121" s="34"/>
      <c r="AF121" s="35"/>
      <c r="AG121" s="36" t="str">
        <f>IFERROR(INDEX(Conversion!$A$2:$AH$103,MATCH(Pesée!AF121,Conversion!$A$2:$A$103,0),MATCH(AE121,Conversion!$A$2:$AH$2,0)),"0")</f>
        <v>0</v>
      </c>
      <c r="AH121" s="34"/>
      <c r="AI121" s="35"/>
      <c r="AJ121" s="36" t="str">
        <f>IFERROR(INDEX(Conversion!$A$2:$AH$103,MATCH(Pesée!AI121,Conversion!$A$2:$A$103,0),MATCH(AH121,Conversion!$A$2:$AH$2,0)),"0")</f>
        <v>0</v>
      </c>
      <c r="AK121" s="34"/>
      <c r="AL121" s="35"/>
      <c r="AM121" s="36" t="str">
        <f>IFERROR(INDEX(Conversion!$A$2:$AH$103,MATCH(Pesée!AL121,Conversion!$A$2:$A$103,0),MATCH(AK121,Conversion!$A$2:$AH$2,0)),"0")</f>
        <v>0</v>
      </c>
      <c r="AN121" s="34"/>
      <c r="AO121" s="35"/>
      <c r="AP121" s="36" t="str">
        <f>IFERROR(INDEX(Conversion!$A$2:$AH$103,MATCH(Pesée!AO121,Conversion!$A$2:$A$103,0),MATCH(AN121,Conversion!$A$2:$AH$2,0)),"0")</f>
        <v>0</v>
      </c>
      <c r="AQ121" s="34"/>
      <c r="AR121" s="35"/>
      <c r="AS121" s="36" t="str">
        <f>IFERROR(INDEX(Conversion!$A$2:$AH$103,MATCH(Pesée!AR121,Conversion!$A$2:$A$103,0),MATCH(AQ121,Conversion!$A$2:$AH$2,0)),"0")</f>
        <v>0</v>
      </c>
      <c r="AT121" s="34"/>
      <c r="AU121" s="35"/>
      <c r="AV121" s="36" t="str">
        <f>IFERROR(INDEX(Conversion!$A$2:$AH$103,MATCH(Pesée!AU121,Conversion!$A$2:$A$103,0),MATCH(AT121,Conversion!$A$2:$AH$2,0)),"0")</f>
        <v>0</v>
      </c>
      <c r="AW121" s="34"/>
      <c r="AX121" s="35"/>
      <c r="AY121" s="36" t="str">
        <f>IFERROR(INDEX(Conversion!$A$2:$AH$103,MATCH(Pesée!AX121,Conversion!$A$2:$A$103,0),MATCH(AW121,Conversion!$A$2:$AH$2,0)),"0")</f>
        <v>0</v>
      </c>
      <c r="AZ121" s="34"/>
      <c r="BA121" s="35"/>
      <c r="BB121" s="36" t="str">
        <f>IFERROR(INDEX(Conversion!$A$2:$AH$103,MATCH(Pesée!BA121,Conversion!$A$2:$A$103,0),MATCH(AZ121,Conversion!$A$2:$AH$2,0)),"0")</f>
        <v>0</v>
      </c>
      <c r="BC121" s="34"/>
      <c r="BD121" s="35"/>
      <c r="BE121" s="36" t="str">
        <f>IFERROR(INDEX(Conversion!$A$2:$AH$103,MATCH(Pesée!BD121,Conversion!$A$2:$A$103,0),MATCH(BC121,Conversion!$A$2:$AH$2,0)),"0")</f>
        <v>0</v>
      </c>
      <c r="BF121" s="34"/>
      <c r="BG121" s="35"/>
      <c r="BH121" s="36" t="str">
        <f>IFERROR(INDEX(Conversion!$A$2:$AH$103,MATCH(Pesée!BG121,Conversion!$A$2:$A$103,0),MATCH(BF121,Conversion!$A$2:$AH$2,0)),"0")</f>
        <v>0</v>
      </c>
      <c r="BI121" s="34"/>
      <c r="BJ121" s="35"/>
      <c r="BK121" s="36" t="str">
        <f>IFERROR(INDEX(Conversion!$A$2:$AH$103,MATCH(Pesée!BJ121,Conversion!$A$2:$A$103,0),MATCH(BI121,Conversion!$A$2:$AH$2,0)),"0")</f>
        <v>0</v>
      </c>
      <c r="BL121" s="34"/>
      <c r="BM121" s="35"/>
      <c r="BN121" s="36" t="str">
        <f>IFERROR(INDEX(Conversion!$A$2:$AH$103,MATCH(Pesée!BM121,Conversion!$A$2:$A$103,0),MATCH(BL121,Conversion!$A$2:$AH$2,0)),"0")</f>
        <v>0</v>
      </c>
      <c r="BO121" s="34"/>
      <c r="BP121" s="35"/>
      <c r="BQ121" s="36" t="str">
        <f>IFERROR(INDEX(Conversion!$A$2:$AH$103,MATCH(Pesée!BP121,Conversion!$A$2:$A$103,0),MATCH(BO121,Conversion!$A$2:$AH$2,0)),"0")</f>
        <v>0</v>
      </c>
      <c r="BR121" s="34"/>
      <c r="BS121" s="35"/>
      <c r="BT121" s="36" t="str">
        <f>IFERROR(INDEX(Conversion!$A$2:$AH$103,MATCH(Pesée!BS121,Conversion!$A$2:$A$103,0),MATCH(BR121,Conversion!$A$2:$AH$2,0)),"0")</f>
        <v>0</v>
      </c>
      <c r="BU121" s="34"/>
      <c r="BV121" s="36"/>
      <c r="BW121" s="34"/>
      <c r="BX121" s="36"/>
      <c r="BY121" s="34"/>
      <c r="BZ121" s="36"/>
      <c r="CA121" s="34"/>
      <c r="CB121" s="36"/>
      <c r="CC121" s="34"/>
      <c r="CD121" s="36"/>
      <c r="CE121" s="34"/>
      <c r="CF121" s="36"/>
      <c r="CG121" s="34"/>
      <c r="CH121" s="36"/>
      <c r="CI121" s="34"/>
      <c r="CJ121" s="36"/>
      <c r="CK121" s="34"/>
      <c r="CL121" s="36"/>
      <c r="CM121" s="34"/>
      <c r="CN121" s="36"/>
      <c r="CO121" s="34"/>
      <c r="CP121" s="36"/>
      <c r="CQ121" s="34"/>
      <c r="CR121" s="36"/>
      <c r="CS121" s="34"/>
      <c r="CT121" s="36"/>
      <c r="CU121" s="34"/>
      <c r="CV121" s="36"/>
      <c r="CW121" s="34"/>
      <c r="CX121" s="36"/>
      <c r="CY121" s="34"/>
      <c r="CZ121" s="36"/>
      <c r="DA121" s="34"/>
      <c r="DB121" s="36"/>
      <c r="DC121" s="34"/>
      <c r="DD121" s="36"/>
      <c r="DE121" s="34"/>
      <c r="DF121" s="36"/>
      <c r="DG121" s="34"/>
      <c r="DH121" s="36"/>
    </row>
    <row r="122" spans="1:112" s="37" customFormat="1" ht="16.8" x14ac:dyDescent="0.4">
      <c r="A122" s="30">
        <v>118</v>
      </c>
      <c r="B122" s="31"/>
      <c r="C122" s="32"/>
      <c r="D122" s="32"/>
      <c r="E122" s="32"/>
      <c r="F122" s="32"/>
      <c r="G122" s="33">
        <f t="shared" si="5"/>
        <v>0</v>
      </c>
      <c r="H122" s="33">
        <f t="shared" si="6"/>
        <v>0</v>
      </c>
      <c r="I122" s="33">
        <f t="shared" si="7"/>
        <v>0</v>
      </c>
      <c r="J122" s="33">
        <f t="shared" si="8"/>
        <v>0</v>
      </c>
      <c r="K122" s="33">
        <f t="shared" si="9"/>
        <v>0</v>
      </c>
      <c r="L122" s="33"/>
      <c r="M122" s="34"/>
      <c r="N122" s="35"/>
      <c r="O122" s="36" t="str">
        <f>IFERROR(INDEX(Conversion!$A$2:$AH$103,MATCH(Pesée!N122,Conversion!$A$2:$A$103,0),MATCH(M122,Conversion!$A$2:$AH$2,0)),"0")</f>
        <v>0</v>
      </c>
      <c r="P122" s="34"/>
      <c r="Q122" s="35"/>
      <c r="R122" s="36" t="str">
        <f>IFERROR(INDEX(Conversion!$A$2:$AH$103,MATCH(Pesée!Q122,Conversion!$A$2:$A$103,0),MATCH(P122,Conversion!$A$2:$AH$2,0)),"0")</f>
        <v>0</v>
      </c>
      <c r="S122" s="34"/>
      <c r="T122" s="35"/>
      <c r="U122" s="36" t="str">
        <f>IFERROR(INDEX(Conversion!$A$2:$AH$103,MATCH(Pesée!T122,Conversion!$A$2:$A$103,0),MATCH(S122,Conversion!$A$2:$AH$2,0)),"0")</f>
        <v>0</v>
      </c>
      <c r="V122" s="34"/>
      <c r="W122" s="35"/>
      <c r="X122" s="36" t="str">
        <f>IFERROR(INDEX(Conversion!$A$2:$AH$103,MATCH(Pesée!W122,Conversion!$A$2:$A$103,0),MATCH(V122,Conversion!$A$2:$AH$2,0)),"0")</f>
        <v>0</v>
      </c>
      <c r="Y122" s="34"/>
      <c r="Z122" s="35"/>
      <c r="AA122" s="36" t="str">
        <f>IFERROR(INDEX(Conversion!$A$2:$AH$103,MATCH(Pesée!Z122,Conversion!$A$2:$A$103,0),MATCH(Y122,Conversion!$A$2:$AH$2,0)),"0")</f>
        <v>0</v>
      </c>
      <c r="AB122" s="34"/>
      <c r="AC122" s="35"/>
      <c r="AD122" s="36" t="str">
        <f>IFERROR(INDEX(Conversion!$A$2:$AH$103,MATCH(Pesée!AC122,Conversion!$A$2:$A$103,0),MATCH(AB122,Conversion!$A$2:$AH$2,0)),"0")</f>
        <v>0</v>
      </c>
      <c r="AE122" s="34"/>
      <c r="AF122" s="35"/>
      <c r="AG122" s="36" t="str">
        <f>IFERROR(INDEX(Conversion!$A$2:$AH$103,MATCH(Pesée!AF122,Conversion!$A$2:$A$103,0),MATCH(AE122,Conversion!$A$2:$AH$2,0)),"0")</f>
        <v>0</v>
      </c>
      <c r="AH122" s="34"/>
      <c r="AI122" s="35"/>
      <c r="AJ122" s="36" t="str">
        <f>IFERROR(INDEX(Conversion!$A$2:$AH$103,MATCH(Pesée!AI122,Conversion!$A$2:$A$103,0),MATCH(AH122,Conversion!$A$2:$AH$2,0)),"0")</f>
        <v>0</v>
      </c>
      <c r="AK122" s="34"/>
      <c r="AL122" s="35"/>
      <c r="AM122" s="36" t="str">
        <f>IFERROR(INDEX(Conversion!$A$2:$AH$103,MATCH(Pesée!AL122,Conversion!$A$2:$A$103,0),MATCH(AK122,Conversion!$A$2:$AH$2,0)),"0")</f>
        <v>0</v>
      </c>
      <c r="AN122" s="34"/>
      <c r="AO122" s="35"/>
      <c r="AP122" s="36" t="str">
        <f>IFERROR(INDEX(Conversion!$A$2:$AH$103,MATCH(Pesée!AO122,Conversion!$A$2:$A$103,0),MATCH(AN122,Conversion!$A$2:$AH$2,0)),"0")</f>
        <v>0</v>
      </c>
      <c r="AQ122" s="34"/>
      <c r="AR122" s="35"/>
      <c r="AS122" s="36" t="str">
        <f>IFERROR(INDEX(Conversion!$A$2:$AH$103,MATCH(Pesée!AR122,Conversion!$A$2:$A$103,0),MATCH(AQ122,Conversion!$A$2:$AH$2,0)),"0")</f>
        <v>0</v>
      </c>
      <c r="AT122" s="34"/>
      <c r="AU122" s="35"/>
      <c r="AV122" s="36" t="str">
        <f>IFERROR(INDEX(Conversion!$A$2:$AH$103,MATCH(Pesée!AU122,Conversion!$A$2:$A$103,0),MATCH(AT122,Conversion!$A$2:$AH$2,0)),"0")</f>
        <v>0</v>
      </c>
      <c r="AW122" s="34"/>
      <c r="AX122" s="35"/>
      <c r="AY122" s="36" t="str">
        <f>IFERROR(INDEX(Conversion!$A$2:$AH$103,MATCH(Pesée!AX122,Conversion!$A$2:$A$103,0),MATCH(AW122,Conversion!$A$2:$AH$2,0)),"0")</f>
        <v>0</v>
      </c>
      <c r="AZ122" s="34"/>
      <c r="BA122" s="35"/>
      <c r="BB122" s="36" t="str">
        <f>IFERROR(INDEX(Conversion!$A$2:$AH$103,MATCH(Pesée!BA122,Conversion!$A$2:$A$103,0),MATCH(AZ122,Conversion!$A$2:$AH$2,0)),"0")</f>
        <v>0</v>
      </c>
      <c r="BC122" s="34"/>
      <c r="BD122" s="35"/>
      <c r="BE122" s="36" t="str">
        <f>IFERROR(INDEX(Conversion!$A$2:$AH$103,MATCH(Pesée!BD122,Conversion!$A$2:$A$103,0),MATCH(BC122,Conversion!$A$2:$AH$2,0)),"0")</f>
        <v>0</v>
      </c>
      <c r="BF122" s="34"/>
      <c r="BG122" s="35"/>
      <c r="BH122" s="36" t="str">
        <f>IFERROR(INDEX(Conversion!$A$2:$AH$103,MATCH(Pesée!BG122,Conversion!$A$2:$A$103,0),MATCH(BF122,Conversion!$A$2:$AH$2,0)),"0")</f>
        <v>0</v>
      </c>
      <c r="BI122" s="34"/>
      <c r="BJ122" s="35"/>
      <c r="BK122" s="36" t="str">
        <f>IFERROR(INDEX(Conversion!$A$2:$AH$103,MATCH(Pesée!BJ122,Conversion!$A$2:$A$103,0),MATCH(BI122,Conversion!$A$2:$AH$2,0)),"0")</f>
        <v>0</v>
      </c>
      <c r="BL122" s="34"/>
      <c r="BM122" s="35"/>
      <c r="BN122" s="36" t="str">
        <f>IFERROR(INDEX(Conversion!$A$2:$AH$103,MATCH(Pesée!BM122,Conversion!$A$2:$A$103,0),MATCH(BL122,Conversion!$A$2:$AH$2,0)),"0")</f>
        <v>0</v>
      </c>
      <c r="BO122" s="34"/>
      <c r="BP122" s="35"/>
      <c r="BQ122" s="36" t="str">
        <f>IFERROR(INDEX(Conversion!$A$2:$AH$103,MATCH(Pesée!BP122,Conversion!$A$2:$A$103,0),MATCH(BO122,Conversion!$A$2:$AH$2,0)),"0")</f>
        <v>0</v>
      </c>
      <c r="BR122" s="34"/>
      <c r="BS122" s="35"/>
      <c r="BT122" s="36" t="str">
        <f>IFERROR(INDEX(Conversion!$A$2:$AH$103,MATCH(Pesée!BS122,Conversion!$A$2:$A$103,0),MATCH(BR122,Conversion!$A$2:$AH$2,0)),"0")</f>
        <v>0</v>
      </c>
      <c r="BU122" s="34"/>
      <c r="BV122" s="36"/>
      <c r="BW122" s="34"/>
      <c r="BX122" s="36"/>
      <c r="BY122" s="34"/>
      <c r="BZ122" s="36"/>
      <c r="CA122" s="34"/>
      <c r="CB122" s="36"/>
      <c r="CC122" s="34"/>
      <c r="CD122" s="36"/>
      <c r="CE122" s="34"/>
      <c r="CF122" s="36"/>
      <c r="CG122" s="34"/>
      <c r="CH122" s="36"/>
      <c r="CI122" s="34"/>
      <c r="CJ122" s="36"/>
      <c r="CK122" s="34"/>
      <c r="CL122" s="36"/>
      <c r="CM122" s="34"/>
      <c r="CN122" s="36"/>
      <c r="CO122" s="34"/>
      <c r="CP122" s="36"/>
      <c r="CQ122" s="34"/>
      <c r="CR122" s="36"/>
      <c r="CS122" s="34"/>
      <c r="CT122" s="36"/>
      <c r="CU122" s="34"/>
      <c r="CV122" s="36"/>
      <c r="CW122" s="34"/>
      <c r="CX122" s="36"/>
      <c r="CY122" s="34"/>
      <c r="CZ122" s="36"/>
      <c r="DA122" s="34"/>
      <c r="DB122" s="36"/>
      <c r="DC122" s="34"/>
      <c r="DD122" s="36"/>
      <c r="DE122" s="34"/>
      <c r="DF122" s="36"/>
      <c r="DG122" s="34"/>
      <c r="DH122" s="36"/>
    </row>
    <row r="123" spans="1:112" s="37" customFormat="1" ht="16.8" x14ac:dyDescent="0.4">
      <c r="A123" s="30">
        <v>119</v>
      </c>
      <c r="B123" s="31"/>
      <c r="C123" s="32"/>
      <c r="D123" s="32"/>
      <c r="E123" s="32"/>
      <c r="F123" s="32"/>
      <c r="G123" s="33">
        <f t="shared" si="5"/>
        <v>0</v>
      </c>
      <c r="H123" s="33">
        <f t="shared" si="6"/>
        <v>0</v>
      </c>
      <c r="I123" s="33">
        <f t="shared" si="7"/>
        <v>0</v>
      </c>
      <c r="J123" s="33">
        <f t="shared" si="8"/>
        <v>0</v>
      </c>
      <c r="K123" s="33">
        <f t="shared" si="9"/>
        <v>0</v>
      </c>
      <c r="L123" s="33"/>
      <c r="M123" s="34"/>
      <c r="N123" s="35"/>
      <c r="O123" s="36" t="str">
        <f>IFERROR(INDEX(Conversion!$A$2:$AH$103,MATCH(Pesée!N123,Conversion!$A$2:$A$103,0),MATCH(M123,Conversion!$A$2:$AH$2,0)),"0")</f>
        <v>0</v>
      </c>
      <c r="P123" s="34"/>
      <c r="Q123" s="35"/>
      <c r="R123" s="36" t="str">
        <f>IFERROR(INDEX(Conversion!$A$2:$AH$103,MATCH(Pesée!Q123,Conversion!$A$2:$A$103,0),MATCH(P123,Conversion!$A$2:$AH$2,0)),"0")</f>
        <v>0</v>
      </c>
      <c r="S123" s="34"/>
      <c r="T123" s="35"/>
      <c r="U123" s="36" t="str">
        <f>IFERROR(INDEX(Conversion!$A$2:$AH$103,MATCH(Pesée!T123,Conversion!$A$2:$A$103,0),MATCH(S123,Conversion!$A$2:$AH$2,0)),"0")</f>
        <v>0</v>
      </c>
      <c r="V123" s="34"/>
      <c r="W123" s="35"/>
      <c r="X123" s="36" t="str">
        <f>IFERROR(INDEX(Conversion!$A$2:$AH$103,MATCH(Pesée!W123,Conversion!$A$2:$A$103,0),MATCH(V123,Conversion!$A$2:$AH$2,0)),"0")</f>
        <v>0</v>
      </c>
      <c r="Y123" s="34"/>
      <c r="Z123" s="35"/>
      <c r="AA123" s="36" t="str">
        <f>IFERROR(INDEX(Conversion!$A$2:$AH$103,MATCH(Pesée!Z123,Conversion!$A$2:$A$103,0),MATCH(Y123,Conversion!$A$2:$AH$2,0)),"0")</f>
        <v>0</v>
      </c>
      <c r="AB123" s="34"/>
      <c r="AC123" s="35"/>
      <c r="AD123" s="36" t="str">
        <f>IFERROR(INDEX(Conversion!$A$2:$AH$103,MATCH(Pesée!AC123,Conversion!$A$2:$A$103,0),MATCH(AB123,Conversion!$A$2:$AH$2,0)),"0")</f>
        <v>0</v>
      </c>
      <c r="AE123" s="34"/>
      <c r="AF123" s="35"/>
      <c r="AG123" s="36" t="str">
        <f>IFERROR(INDEX(Conversion!$A$2:$AH$103,MATCH(Pesée!AF123,Conversion!$A$2:$A$103,0),MATCH(AE123,Conversion!$A$2:$AH$2,0)),"0")</f>
        <v>0</v>
      </c>
      <c r="AH123" s="34"/>
      <c r="AI123" s="35"/>
      <c r="AJ123" s="36" t="str">
        <f>IFERROR(INDEX(Conversion!$A$2:$AH$103,MATCH(Pesée!AI123,Conversion!$A$2:$A$103,0),MATCH(AH123,Conversion!$A$2:$AH$2,0)),"0")</f>
        <v>0</v>
      </c>
      <c r="AK123" s="34"/>
      <c r="AL123" s="35"/>
      <c r="AM123" s="36" t="str">
        <f>IFERROR(INDEX(Conversion!$A$2:$AH$103,MATCH(Pesée!AL123,Conversion!$A$2:$A$103,0),MATCH(AK123,Conversion!$A$2:$AH$2,0)),"0")</f>
        <v>0</v>
      </c>
      <c r="AN123" s="34"/>
      <c r="AO123" s="35"/>
      <c r="AP123" s="36" t="str">
        <f>IFERROR(INDEX(Conversion!$A$2:$AH$103,MATCH(Pesée!AO123,Conversion!$A$2:$A$103,0),MATCH(AN123,Conversion!$A$2:$AH$2,0)),"0")</f>
        <v>0</v>
      </c>
      <c r="AQ123" s="34"/>
      <c r="AR123" s="35"/>
      <c r="AS123" s="36" t="str">
        <f>IFERROR(INDEX(Conversion!$A$2:$AH$103,MATCH(Pesée!AR123,Conversion!$A$2:$A$103,0),MATCH(AQ123,Conversion!$A$2:$AH$2,0)),"0")</f>
        <v>0</v>
      </c>
      <c r="AT123" s="34"/>
      <c r="AU123" s="35"/>
      <c r="AV123" s="36" t="str">
        <f>IFERROR(INDEX(Conversion!$A$2:$AH$103,MATCH(Pesée!AU123,Conversion!$A$2:$A$103,0),MATCH(AT123,Conversion!$A$2:$AH$2,0)),"0")</f>
        <v>0</v>
      </c>
      <c r="AW123" s="34"/>
      <c r="AX123" s="35"/>
      <c r="AY123" s="36" t="str">
        <f>IFERROR(INDEX(Conversion!$A$2:$AH$103,MATCH(Pesée!AX123,Conversion!$A$2:$A$103,0),MATCH(AW123,Conversion!$A$2:$AH$2,0)),"0")</f>
        <v>0</v>
      </c>
      <c r="AZ123" s="34"/>
      <c r="BA123" s="35"/>
      <c r="BB123" s="36" t="str">
        <f>IFERROR(INDEX(Conversion!$A$2:$AH$103,MATCH(Pesée!BA123,Conversion!$A$2:$A$103,0),MATCH(AZ123,Conversion!$A$2:$AH$2,0)),"0")</f>
        <v>0</v>
      </c>
      <c r="BC123" s="34"/>
      <c r="BD123" s="35"/>
      <c r="BE123" s="36" t="str">
        <f>IFERROR(INDEX(Conversion!$A$2:$AH$103,MATCH(Pesée!BD123,Conversion!$A$2:$A$103,0),MATCH(BC123,Conversion!$A$2:$AH$2,0)),"0")</f>
        <v>0</v>
      </c>
      <c r="BF123" s="34"/>
      <c r="BG123" s="35"/>
      <c r="BH123" s="36" t="str">
        <f>IFERROR(INDEX(Conversion!$A$2:$AH$103,MATCH(Pesée!BG123,Conversion!$A$2:$A$103,0),MATCH(BF123,Conversion!$A$2:$AH$2,0)),"0")</f>
        <v>0</v>
      </c>
      <c r="BI123" s="34"/>
      <c r="BJ123" s="35"/>
      <c r="BK123" s="36" t="str">
        <f>IFERROR(INDEX(Conversion!$A$2:$AH$103,MATCH(Pesée!BJ123,Conversion!$A$2:$A$103,0),MATCH(BI123,Conversion!$A$2:$AH$2,0)),"0")</f>
        <v>0</v>
      </c>
      <c r="BL123" s="34"/>
      <c r="BM123" s="35"/>
      <c r="BN123" s="36" t="str">
        <f>IFERROR(INDEX(Conversion!$A$2:$AH$103,MATCH(Pesée!BM123,Conversion!$A$2:$A$103,0),MATCH(BL123,Conversion!$A$2:$AH$2,0)),"0")</f>
        <v>0</v>
      </c>
      <c r="BO123" s="34"/>
      <c r="BP123" s="35"/>
      <c r="BQ123" s="36" t="str">
        <f>IFERROR(INDEX(Conversion!$A$2:$AH$103,MATCH(Pesée!BP123,Conversion!$A$2:$A$103,0),MATCH(BO123,Conversion!$A$2:$AH$2,0)),"0")</f>
        <v>0</v>
      </c>
      <c r="BR123" s="34"/>
      <c r="BS123" s="35"/>
      <c r="BT123" s="36" t="str">
        <f>IFERROR(INDEX(Conversion!$A$2:$AH$103,MATCH(Pesée!BS123,Conversion!$A$2:$A$103,0),MATCH(BR123,Conversion!$A$2:$AH$2,0)),"0")</f>
        <v>0</v>
      </c>
      <c r="BU123" s="34"/>
      <c r="BV123" s="36"/>
      <c r="BW123" s="34"/>
      <c r="BX123" s="36"/>
      <c r="BY123" s="34"/>
      <c r="BZ123" s="36"/>
      <c r="CA123" s="34"/>
      <c r="CB123" s="36"/>
      <c r="CC123" s="34"/>
      <c r="CD123" s="36"/>
      <c r="CE123" s="34"/>
      <c r="CF123" s="36"/>
      <c r="CG123" s="34"/>
      <c r="CH123" s="36"/>
      <c r="CI123" s="34"/>
      <c r="CJ123" s="36"/>
      <c r="CK123" s="34"/>
      <c r="CL123" s="36"/>
      <c r="CM123" s="34"/>
      <c r="CN123" s="36"/>
      <c r="CO123" s="34"/>
      <c r="CP123" s="36"/>
      <c r="CQ123" s="34"/>
      <c r="CR123" s="36"/>
      <c r="CS123" s="34"/>
      <c r="CT123" s="36"/>
      <c r="CU123" s="34"/>
      <c r="CV123" s="36"/>
      <c r="CW123" s="34"/>
      <c r="CX123" s="36"/>
      <c r="CY123" s="34"/>
      <c r="CZ123" s="36"/>
      <c r="DA123" s="34"/>
      <c r="DB123" s="36"/>
      <c r="DC123" s="34"/>
      <c r="DD123" s="36"/>
      <c r="DE123" s="34"/>
      <c r="DF123" s="36"/>
      <c r="DG123" s="34"/>
      <c r="DH123" s="36"/>
    </row>
    <row r="124" spans="1:112" s="37" customFormat="1" ht="16.8" x14ac:dyDescent="0.4">
      <c r="A124" s="30">
        <v>120</v>
      </c>
      <c r="B124" s="31"/>
      <c r="C124" s="32"/>
      <c r="D124" s="32"/>
      <c r="E124" s="32"/>
      <c r="F124" s="32"/>
      <c r="G124" s="33">
        <f t="shared" si="5"/>
        <v>0</v>
      </c>
      <c r="H124" s="33">
        <f t="shared" si="6"/>
        <v>0</v>
      </c>
      <c r="I124" s="33">
        <f t="shared" si="7"/>
        <v>0</v>
      </c>
      <c r="J124" s="33">
        <f t="shared" si="8"/>
        <v>0</v>
      </c>
      <c r="K124" s="33">
        <f t="shared" si="9"/>
        <v>0</v>
      </c>
      <c r="L124" s="33"/>
      <c r="M124" s="34"/>
      <c r="N124" s="35"/>
      <c r="O124" s="36" t="str">
        <f>IFERROR(INDEX(Conversion!$A$2:$AH$103,MATCH(Pesée!N124,Conversion!$A$2:$A$103,0),MATCH(M124,Conversion!$A$2:$AH$2,0)),"0")</f>
        <v>0</v>
      </c>
      <c r="P124" s="34"/>
      <c r="Q124" s="35"/>
      <c r="R124" s="36" t="str">
        <f>IFERROR(INDEX(Conversion!$A$2:$AH$103,MATCH(Pesée!Q124,Conversion!$A$2:$A$103,0),MATCH(P124,Conversion!$A$2:$AH$2,0)),"0")</f>
        <v>0</v>
      </c>
      <c r="S124" s="34"/>
      <c r="T124" s="35"/>
      <c r="U124" s="36" t="str">
        <f>IFERROR(INDEX(Conversion!$A$2:$AH$103,MATCH(Pesée!T124,Conversion!$A$2:$A$103,0),MATCH(S124,Conversion!$A$2:$AH$2,0)),"0")</f>
        <v>0</v>
      </c>
      <c r="V124" s="34"/>
      <c r="W124" s="35"/>
      <c r="X124" s="36" t="str">
        <f>IFERROR(INDEX(Conversion!$A$2:$AH$103,MATCH(Pesée!W124,Conversion!$A$2:$A$103,0),MATCH(V124,Conversion!$A$2:$AH$2,0)),"0")</f>
        <v>0</v>
      </c>
      <c r="Y124" s="34"/>
      <c r="Z124" s="35"/>
      <c r="AA124" s="36" t="str">
        <f>IFERROR(INDEX(Conversion!$A$2:$AH$103,MATCH(Pesée!Z124,Conversion!$A$2:$A$103,0),MATCH(Y124,Conversion!$A$2:$AH$2,0)),"0")</f>
        <v>0</v>
      </c>
      <c r="AB124" s="34"/>
      <c r="AC124" s="35"/>
      <c r="AD124" s="36" t="str">
        <f>IFERROR(INDEX(Conversion!$A$2:$AH$103,MATCH(Pesée!AC124,Conversion!$A$2:$A$103,0),MATCH(AB124,Conversion!$A$2:$AH$2,0)),"0")</f>
        <v>0</v>
      </c>
      <c r="AE124" s="34"/>
      <c r="AF124" s="35"/>
      <c r="AG124" s="36" t="str">
        <f>IFERROR(INDEX(Conversion!$A$2:$AH$103,MATCH(Pesée!AF124,Conversion!$A$2:$A$103,0),MATCH(AE124,Conversion!$A$2:$AH$2,0)),"0")</f>
        <v>0</v>
      </c>
      <c r="AH124" s="34"/>
      <c r="AI124" s="35"/>
      <c r="AJ124" s="36" t="str">
        <f>IFERROR(INDEX(Conversion!$A$2:$AH$103,MATCH(Pesée!AI124,Conversion!$A$2:$A$103,0),MATCH(AH124,Conversion!$A$2:$AH$2,0)),"0")</f>
        <v>0</v>
      </c>
      <c r="AK124" s="34"/>
      <c r="AL124" s="35"/>
      <c r="AM124" s="36" t="str">
        <f>IFERROR(INDEX(Conversion!$A$2:$AH$103,MATCH(Pesée!AL124,Conversion!$A$2:$A$103,0),MATCH(AK124,Conversion!$A$2:$AH$2,0)),"0")</f>
        <v>0</v>
      </c>
      <c r="AN124" s="34"/>
      <c r="AO124" s="35"/>
      <c r="AP124" s="36" t="str">
        <f>IFERROR(INDEX(Conversion!$A$2:$AH$103,MATCH(Pesée!AO124,Conversion!$A$2:$A$103,0),MATCH(AN124,Conversion!$A$2:$AH$2,0)),"0")</f>
        <v>0</v>
      </c>
      <c r="AQ124" s="34"/>
      <c r="AR124" s="35"/>
      <c r="AS124" s="36" t="str">
        <f>IFERROR(INDEX(Conversion!$A$2:$AH$103,MATCH(Pesée!AR124,Conversion!$A$2:$A$103,0),MATCH(AQ124,Conversion!$A$2:$AH$2,0)),"0")</f>
        <v>0</v>
      </c>
      <c r="AT124" s="34"/>
      <c r="AU124" s="35"/>
      <c r="AV124" s="36" t="str">
        <f>IFERROR(INDEX(Conversion!$A$2:$AH$103,MATCH(Pesée!AU124,Conversion!$A$2:$A$103,0),MATCH(AT124,Conversion!$A$2:$AH$2,0)),"0")</f>
        <v>0</v>
      </c>
      <c r="AW124" s="34"/>
      <c r="AX124" s="35"/>
      <c r="AY124" s="36" t="str">
        <f>IFERROR(INDEX(Conversion!$A$2:$AH$103,MATCH(Pesée!AX124,Conversion!$A$2:$A$103,0),MATCH(AW124,Conversion!$A$2:$AH$2,0)),"0")</f>
        <v>0</v>
      </c>
      <c r="AZ124" s="34"/>
      <c r="BA124" s="35"/>
      <c r="BB124" s="36" t="str">
        <f>IFERROR(INDEX(Conversion!$A$2:$AH$103,MATCH(Pesée!BA124,Conversion!$A$2:$A$103,0),MATCH(AZ124,Conversion!$A$2:$AH$2,0)),"0")</f>
        <v>0</v>
      </c>
      <c r="BC124" s="34"/>
      <c r="BD124" s="35"/>
      <c r="BE124" s="36" t="str">
        <f>IFERROR(INDEX(Conversion!$A$2:$AH$103,MATCH(Pesée!BD124,Conversion!$A$2:$A$103,0),MATCH(BC124,Conversion!$A$2:$AH$2,0)),"0")</f>
        <v>0</v>
      </c>
      <c r="BF124" s="34"/>
      <c r="BG124" s="35"/>
      <c r="BH124" s="36" t="str">
        <f>IFERROR(INDEX(Conversion!$A$2:$AH$103,MATCH(Pesée!BG124,Conversion!$A$2:$A$103,0),MATCH(BF124,Conversion!$A$2:$AH$2,0)),"0")</f>
        <v>0</v>
      </c>
      <c r="BI124" s="34"/>
      <c r="BJ124" s="35"/>
      <c r="BK124" s="36" t="str">
        <f>IFERROR(INDEX(Conversion!$A$2:$AH$103,MATCH(Pesée!BJ124,Conversion!$A$2:$A$103,0),MATCH(BI124,Conversion!$A$2:$AH$2,0)),"0")</f>
        <v>0</v>
      </c>
      <c r="BL124" s="34"/>
      <c r="BM124" s="35"/>
      <c r="BN124" s="36" t="str">
        <f>IFERROR(INDEX(Conversion!$A$2:$AH$103,MATCH(Pesée!BM124,Conversion!$A$2:$A$103,0),MATCH(BL124,Conversion!$A$2:$AH$2,0)),"0")</f>
        <v>0</v>
      </c>
      <c r="BO124" s="34"/>
      <c r="BP124" s="35"/>
      <c r="BQ124" s="36" t="str">
        <f>IFERROR(INDEX(Conversion!$A$2:$AH$103,MATCH(Pesée!BP124,Conversion!$A$2:$A$103,0),MATCH(BO124,Conversion!$A$2:$AH$2,0)),"0")</f>
        <v>0</v>
      </c>
      <c r="BR124" s="34"/>
      <c r="BS124" s="35"/>
      <c r="BT124" s="36" t="str">
        <f>IFERROR(INDEX(Conversion!$A$2:$AH$103,MATCH(Pesée!BS124,Conversion!$A$2:$A$103,0),MATCH(BR124,Conversion!$A$2:$AH$2,0)),"0")</f>
        <v>0</v>
      </c>
      <c r="BU124" s="34"/>
      <c r="BV124" s="36"/>
      <c r="BW124" s="34"/>
      <c r="BX124" s="36"/>
      <c r="BY124" s="34"/>
      <c r="BZ124" s="36"/>
      <c r="CA124" s="34"/>
      <c r="CB124" s="36"/>
      <c r="CC124" s="34"/>
      <c r="CD124" s="36"/>
      <c r="CE124" s="34"/>
      <c r="CF124" s="36"/>
      <c r="CG124" s="34"/>
      <c r="CH124" s="36"/>
      <c r="CI124" s="34"/>
      <c r="CJ124" s="36"/>
      <c r="CK124" s="34"/>
      <c r="CL124" s="36"/>
      <c r="CM124" s="34"/>
      <c r="CN124" s="36"/>
      <c r="CO124" s="34"/>
      <c r="CP124" s="36"/>
      <c r="CQ124" s="34"/>
      <c r="CR124" s="36"/>
      <c r="CS124" s="34"/>
      <c r="CT124" s="36"/>
      <c r="CU124" s="34"/>
      <c r="CV124" s="36"/>
      <c r="CW124" s="34"/>
      <c r="CX124" s="36"/>
      <c r="CY124" s="34"/>
      <c r="CZ124" s="36"/>
      <c r="DA124" s="34"/>
      <c r="DB124" s="36"/>
      <c r="DC124" s="34"/>
      <c r="DD124" s="36"/>
      <c r="DE124" s="34"/>
      <c r="DF124" s="36"/>
      <c r="DG124" s="34"/>
      <c r="DH124" s="36"/>
    </row>
    <row r="125" spans="1:112" s="37" customFormat="1" ht="16.8" x14ac:dyDescent="0.4">
      <c r="A125" s="30">
        <v>121</v>
      </c>
      <c r="B125" s="31"/>
      <c r="C125" s="32"/>
      <c r="D125" s="32"/>
      <c r="E125" s="32"/>
      <c r="F125" s="32"/>
      <c r="G125" s="33">
        <f t="shared" si="5"/>
        <v>0</v>
      </c>
      <c r="H125" s="33">
        <f t="shared" si="6"/>
        <v>0</v>
      </c>
      <c r="I125" s="33">
        <f t="shared" si="7"/>
        <v>0</v>
      </c>
      <c r="J125" s="33">
        <f t="shared" si="8"/>
        <v>0</v>
      </c>
      <c r="K125" s="33">
        <f t="shared" si="9"/>
        <v>0</v>
      </c>
      <c r="L125" s="33"/>
      <c r="M125" s="34"/>
      <c r="N125" s="35"/>
      <c r="O125" s="36" t="str">
        <f>IFERROR(INDEX(Conversion!$A$2:$AH$103,MATCH(Pesée!N125,Conversion!$A$2:$A$103,0),MATCH(M125,Conversion!$A$2:$AH$2,0)),"0")</f>
        <v>0</v>
      </c>
      <c r="P125" s="34"/>
      <c r="Q125" s="35"/>
      <c r="R125" s="36" t="str">
        <f>IFERROR(INDEX(Conversion!$A$2:$AH$103,MATCH(Pesée!Q125,Conversion!$A$2:$A$103,0),MATCH(P125,Conversion!$A$2:$AH$2,0)),"0")</f>
        <v>0</v>
      </c>
      <c r="S125" s="34"/>
      <c r="T125" s="35"/>
      <c r="U125" s="36" t="str">
        <f>IFERROR(INDEX(Conversion!$A$2:$AH$103,MATCH(Pesée!T125,Conversion!$A$2:$A$103,0),MATCH(S125,Conversion!$A$2:$AH$2,0)),"0")</f>
        <v>0</v>
      </c>
      <c r="V125" s="34"/>
      <c r="W125" s="35"/>
      <c r="X125" s="36" t="str">
        <f>IFERROR(INDEX(Conversion!$A$2:$AH$103,MATCH(Pesée!W125,Conversion!$A$2:$A$103,0),MATCH(V125,Conversion!$A$2:$AH$2,0)),"0")</f>
        <v>0</v>
      </c>
      <c r="Y125" s="34"/>
      <c r="Z125" s="35"/>
      <c r="AA125" s="36" t="str">
        <f>IFERROR(INDEX(Conversion!$A$2:$AH$103,MATCH(Pesée!Z125,Conversion!$A$2:$A$103,0),MATCH(Y125,Conversion!$A$2:$AH$2,0)),"0")</f>
        <v>0</v>
      </c>
      <c r="AB125" s="34"/>
      <c r="AC125" s="35"/>
      <c r="AD125" s="36" t="str">
        <f>IFERROR(INDEX(Conversion!$A$2:$AH$103,MATCH(Pesée!AC125,Conversion!$A$2:$A$103,0),MATCH(AB125,Conversion!$A$2:$AH$2,0)),"0")</f>
        <v>0</v>
      </c>
      <c r="AE125" s="34"/>
      <c r="AF125" s="35"/>
      <c r="AG125" s="36" t="str">
        <f>IFERROR(INDEX(Conversion!$A$2:$AH$103,MATCH(Pesée!AF125,Conversion!$A$2:$A$103,0),MATCH(AE125,Conversion!$A$2:$AH$2,0)),"0")</f>
        <v>0</v>
      </c>
      <c r="AH125" s="34"/>
      <c r="AI125" s="35"/>
      <c r="AJ125" s="36" t="str">
        <f>IFERROR(INDEX(Conversion!$A$2:$AH$103,MATCH(Pesée!AI125,Conversion!$A$2:$A$103,0),MATCH(AH125,Conversion!$A$2:$AH$2,0)),"0")</f>
        <v>0</v>
      </c>
      <c r="AK125" s="34"/>
      <c r="AL125" s="35"/>
      <c r="AM125" s="36" t="str">
        <f>IFERROR(INDEX(Conversion!$A$2:$AH$103,MATCH(Pesée!AL125,Conversion!$A$2:$A$103,0),MATCH(AK125,Conversion!$A$2:$AH$2,0)),"0")</f>
        <v>0</v>
      </c>
      <c r="AN125" s="34"/>
      <c r="AO125" s="35"/>
      <c r="AP125" s="36" t="str">
        <f>IFERROR(INDEX(Conversion!$A$2:$AH$103,MATCH(Pesée!AO125,Conversion!$A$2:$A$103,0),MATCH(AN125,Conversion!$A$2:$AH$2,0)),"0")</f>
        <v>0</v>
      </c>
      <c r="AQ125" s="34"/>
      <c r="AR125" s="35"/>
      <c r="AS125" s="36" t="str">
        <f>IFERROR(INDEX(Conversion!$A$2:$AH$103,MATCH(Pesée!AR125,Conversion!$A$2:$A$103,0),MATCH(AQ125,Conversion!$A$2:$AH$2,0)),"0")</f>
        <v>0</v>
      </c>
      <c r="AT125" s="34"/>
      <c r="AU125" s="35"/>
      <c r="AV125" s="36" t="str">
        <f>IFERROR(INDEX(Conversion!$A$2:$AH$103,MATCH(Pesée!AU125,Conversion!$A$2:$A$103,0),MATCH(AT125,Conversion!$A$2:$AH$2,0)),"0")</f>
        <v>0</v>
      </c>
      <c r="AW125" s="34"/>
      <c r="AX125" s="35"/>
      <c r="AY125" s="36" t="str">
        <f>IFERROR(INDEX(Conversion!$A$2:$AH$103,MATCH(Pesée!AX125,Conversion!$A$2:$A$103,0),MATCH(AW125,Conversion!$A$2:$AH$2,0)),"0")</f>
        <v>0</v>
      </c>
      <c r="AZ125" s="34"/>
      <c r="BA125" s="35"/>
      <c r="BB125" s="36" t="str">
        <f>IFERROR(INDEX(Conversion!$A$2:$AH$103,MATCH(Pesée!BA125,Conversion!$A$2:$A$103,0),MATCH(AZ125,Conversion!$A$2:$AH$2,0)),"0")</f>
        <v>0</v>
      </c>
      <c r="BC125" s="34"/>
      <c r="BD125" s="35"/>
      <c r="BE125" s="36" t="str">
        <f>IFERROR(INDEX(Conversion!$A$2:$AH$103,MATCH(Pesée!BD125,Conversion!$A$2:$A$103,0),MATCH(BC125,Conversion!$A$2:$AH$2,0)),"0")</f>
        <v>0</v>
      </c>
      <c r="BF125" s="34"/>
      <c r="BG125" s="35"/>
      <c r="BH125" s="36" t="str">
        <f>IFERROR(INDEX(Conversion!$A$2:$AH$103,MATCH(Pesée!BG125,Conversion!$A$2:$A$103,0),MATCH(BF125,Conversion!$A$2:$AH$2,0)),"0")</f>
        <v>0</v>
      </c>
      <c r="BI125" s="34"/>
      <c r="BJ125" s="35"/>
      <c r="BK125" s="36" t="str">
        <f>IFERROR(INDEX(Conversion!$A$2:$AH$103,MATCH(Pesée!BJ125,Conversion!$A$2:$A$103,0),MATCH(BI125,Conversion!$A$2:$AH$2,0)),"0")</f>
        <v>0</v>
      </c>
      <c r="BL125" s="34"/>
      <c r="BM125" s="35"/>
      <c r="BN125" s="36" t="str">
        <f>IFERROR(INDEX(Conversion!$A$2:$AH$103,MATCH(Pesée!BM125,Conversion!$A$2:$A$103,0),MATCH(BL125,Conversion!$A$2:$AH$2,0)),"0")</f>
        <v>0</v>
      </c>
      <c r="BO125" s="34"/>
      <c r="BP125" s="35"/>
      <c r="BQ125" s="36" t="str">
        <f>IFERROR(INDEX(Conversion!$A$2:$AH$103,MATCH(Pesée!BP125,Conversion!$A$2:$A$103,0),MATCH(BO125,Conversion!$A$2:$AH$2,0)),"0")</f>
        <v>0</v>
      </c>
      <c r="BR125" s="34"/>
      <c r="BS125" s="35"/>
      <c r="BT125" s="36" t="str">
        <f>IFERROR(INDEX(Conversion!$A$2:$AH$103,MATCH(Pesée!BS125,Conversion!$A$2:$A$103,0),MATCH(BR125,Conversion!$A$2:$AH$2,0)),"0")</f>
        <v>0</v>
      </c>
      <c r="BU125" s="34"/>
      <c r="BV125" s="36"/>
      <c r="BW125" s="34"/>
      <c r="BX125" s="36"/>
      <c r="BY125" s="34"/>
      <c r="BZ125" s="36"/>
      <c r="CA125" s="34"/>
      <c r="CB125" s="36"/>
      <c r="CC125" s="34"/>
      <c r="CD125" s="36"/>
      <c r="CE125" s="34"/>
      <c r="CF125" s="36"/>
      <c r="CG125" s="34"/>
      <c r="CH125" s="36"/>
      <c r="CI125" s="34"/>
      <c r="CJ125" s="36"/>
      <c r="CK125" s="34"/>
      <c r="CL125" s="36"/>
      <c r="CM125" s="34"/>
      <c r="CN125" s="36"/>
      <c r="CO125" s="34"/>
      <c r="CP125" s="36"/>
      <c r="CQ125" s="34"/>
      <c r="CR125" s="36"/>
      <c r="CS125" s="34"/>
      <c r="CT125" s="36"/>
      <c r="CU125" s="34"/>
      <c r="CV125" s="36"/>
      <c r="CW125" s="34"/>
      <c r="CX125" s="36"/>
      <c r="CY125" s="34"/>
      <c r="CZ125" s="36"/>
      <c r="DA125" s="34"/>
      <c r="DB125" s="36"/>
      <c r="DC125" s="34"/>
      <c r="DD125" s="36"/>
      <c r="DE125" s="34"/>
      <c r="DF125" s="36"/>
      <c r="DG125" s="34"/>
      <c r="DH125" s="36"/>
    </row>
    <row r="126" spans="1:112" s="37" customFormat="1" ht="16.8" x14ac:dyDescent="0.4">
      <c r="A126" s="30">
        <v>122</v>
      </c>
      <c r="B126" s="31"/>
      <c r="C126" s="32"/>
      <c r="D126" s="32"/>
      <c r="E126" s="32"/>
      <c r="F126" s="32"/>
      <c r="G126" s="33">
        <f t="shared" si="5"/>
        <v>0</v>
      </c>
      <c r="H126" s="33">
        <f t="shared" si="6"/>
        <v>0</v>
      </c>
      <c r="I126" s="33">
        <f t="shared" si="7"/>
        <v>0</v>
      </c>
      <c r="J126" s="33">
        <f t="shared" si="8"/>
        <v>0</v>
      </c>
      <c r="K126" s="33">
        <f t="shared" si="9"/>
        <v>0</v>
      </c>
      <c r="L126" s="33"/>
      <c r="M126" s="34"/>
      <c r="N126" s="35"/>
      <c r="O126" s="36" t="str">
        <f>IFERROR(INDEX(Conversion!$A$2:$AH$103,MATCH(Pesée!N126,Conversion!$A$2:$A$103,0),MATCH(M126,Conversion!$A$2:$AH$2,0)),"0")</f>
        <v>0</v>
      </c>
      <c r="P126" s="34"/>
      <c r="Q126" s="35"/>
      <c r="R126" s="36" t="str">
        <f>IFERROR(INDEX(Conversion!$A$2:$AH$103,MATCH(Pesée!Q126,Conversion!$A$2:$A$103,0),MATCH(P126,Conversion!$A$2:$AH$2,0)),"0")</f>
        <v>0</v>
      </c>
      <c r="S126" s="34"/>
      <c r="T126" s="35"/>
      <c r="U126" s="36" t="str">
        <f>IFERROR(INDEX(Conversion!$A$2:$AH$103,MATCH(Pesée!T126,Conversion!$A$2:$A$103,0),MATCH(S126,Conversion!$A$2:$AH$2,0)),"0")</f>
        <v>0</v>
      </c>
      <c r="V126" s="34"/>
      <c r="W126" s="35"/>
      <c r="X126" s="36" t="str">
        <f>IFERROR(INDEX(Conversion!$A$2:$AH$103,MATCH(Pesée!W126,Conversion!$A$2:$A$103,0),MATCH(V126,Conversion!$A$2:$AH$2,0)),"0")</f>
        <v>0</v>
      </c>
      <c r="Y126" s="34"/>
      <c r="Z126" s="35"/>
      <c r="AA126" s="36" t="str">
        <f>IFERROR(INDEX(Conversion!$A$2:$AH$103,MATCH(Pesée!Z126,Conversion!$A$2:$A$103,0),MATCH(Y126,Conversion!$A$2:$AH$2,0)),"0")</f>
        <v>0</v>
      </c>
      <c r="AB126" s="34"/>
      <c r="AC126" s="35"/>
      <c r="AD126" s="36" t="str">
        <f>IFERROR(INDEX(Conversion!$A$2:$AH$103,MATCH(Pesée!AC126,Conversion!$A$2:$A$103,0),MATCH(AB126,Conversion!$A$2:$AH$2,0)),"0")</f>
        <v>0</v>
      </c>
      <c r="AE126" s="34"/>
      <c r="AF126" s="35"/>
      <c r="AG126" s="36" t="str">
        <f>IFERROR(INDEX(Conversion!$A$2:$AH$103,MATCH(Pesée!AF126,Conversion!$A$2:$A$103,0),MATCH(AE126,Conversion!$A$2:$AH$2,0)),"0")</f>
        <v>0</v>
      </c>
      <c r="AH126" s="34"/>
      <c r="AI126" s="35"/>
      <c r="AJ126" s="36" t="str">
        <f>IFERROR(INDEX(Conversion!$A$2:$AH$103,MATCH(Pesée!AI126,Conversion!$A$2:$A$103,0),MATCH(AH126,Conversion!$A$2:$AH$2,0)),"0")</f>
        <v>0</v>
      </c>
      <c r="AK126" s="34"/>
      <c r="AL126" s="35"/>
      <c r="AM126" s="36" t="str">
        <f>IFERROR(INDEX(Conversion!$A$2:$AH$103,MATCH(Pesée!AL126,Conversion!$A$2:$A$103,0),MATCH(AK126,Conversion!$A$2:$AH$2,0)),"0")</f>
        <v>0</v>
      </c>
      <c r="AN126" s="34"/>
      <c r="AO126" s="35"/>
      <c r="AP126" s="36" t="str">
        <f>IFERROR(INDEX(Conversion!$A$2:$AH$103,MATCH(Pesée!AO126,Conversion!$A$2:$A$103,0),MATCH(AN126,Conversion!$A$2:$AH$2,0)),"0")</f>
        <v>0</v>
      </c>
      <c r="AQ126" s="34"/>
      <c r="AR126" s="35"/>
      <c r="AS126" s="36" t="str">
        <f>IFERROR(INDEX(Conversion!$A$2:$AH$103,MATCH(Pesée!AR126,Conversion!$A$2:$A$103,0),MATCH(AQ126,Conversion!$A$2:$AH$2,0)),"0")</f>
        <v>0</v>
      </c>
      <c r="AT126" s="34"/>
      <c r="AU126" s="35"/>
      <c r="AV126" s="36" t="str">
        <f>IFERROR(INDEX(Conversion!$A$2:$AH$103,MATCH(Pesée!AU126,Conversion!$A$2:$A$103,0),MATCH(AT126,Conversion!$A$2:$AH$2,0)),"0")</f>
        <v>0</v>
      </c>
      <c r="AW126" s="34"/>
      <c r="AX126" s="35"/>
      <c r="AY126" s="36" t="str">
        <f>IFERROR(INDEX(Conversion!$A$2:$AH$103,MATCH(Pesée!AX126,Conversion!$A$2:$A$103,0),MATCH(AW126,Conversion!$A$2:$AH$2,0)),"0")</f>
        <v>0</v>
      </c>
      <c r="AZ126" s="34"/>
      <c r="BA126" s="35"/>
      <c r="BB126" s="36" t="str">
        <f>IFERROR(INDEX(Conversion!$A$2:$AH$103,MATCH(Pesée!BA126,Conversion!$A$2:$A$103,0),MATCH(AZ126,Conversion!$A$2:$AH$2,0)),"0")</f>
        <v>0</v>
      </c>
      <c r="BC126" s="34"/>
      <c r="BD126" s="35"/>
      <c r="BE126" s="36" t="str">
        <f>IFERROR(INDEX(Conversion!$A$2:$AH$103,MATCH(Pesée!BD126,Conversion!$A$2:$A$103,0),MATCH(BC126,Conversion!$A$2:$AH$2,0)),"0")</f>
        <v>0</v>
      </c>
      <c r="BF126" s="34"/>
      <c r="BG126" s="35"/>
      <c r="BH126" s="36" t="str">
        <f>IFERROR(INDEX(Conversion!$A$2:$AH$103,MATCH(Pesée!BG126,Conversion!$A$2:$A$103,0),MATCH(BF126,Conversion!$A$2:$AH$2,0)),"0")</f>
        <v>0</v>
      </c>
      <c r="BI126" s="34"/>
      <c r="BJ126" s="35"/>
      <c r="BK126" s="36" t="str">
        <f>IFERROR(INDEX(Conversion!$A$2:$AH$103,MATCH(Pesée!BJ126,Conversion!$A$2:$A$103,0),MATCH(BI126,Conversion!$A$2:$AH$2,0)),"0")</f>
        <v>0</v>
      </c>
      <c r="BL126" s="34"/>
      <c r="BM126" s="35"/>
      <c r="BN126" s="36" t="str">
        <f>IFERROR(INDEX(Conversion!$A$2:$AH$103,MATCH(Pesée!BM126,Conversion!$A$2:$A$103,0),MATCH(BL126,Conversion!$A$2:$AH$2,0)),"0")</f>
        <v>0</v>
      </c>
      <c r="BO126" s="34"/>
      <c r="BP126" s="35"/>
      <c r="BQ126" s="36" t="str">
        <f>IFERROR(INDEX(Conversion!$A$2:$AH$103,MATCH(Pesée!BP126,Conversion!$A$2:$A$103,0),MATCH(BO126,Conversion!$A$2:$AH$2,0)),"0")</f>
        <v>0</v>
      </c>
      <c r="BR126" s="34"/>
      <c r="BS126" s="35"/>
      <c r="BT126" s="36" t="str">
        <f>IFERROR(INDEX(Conversion!$A$2:$AH$103,MATCH(Pesée!BS126,Conversion!$A$2:$A$103,0),MATCH(BR126,Conversion!$A$2:$AH$2,0)),"0")</f>
        <v>0</v>
      </c>
      <c r="BU126" s="34"/>
      <c r="BV126" s="36"/>
      <c r="BW126" s="34"/>
      <c r="BX126" s="36"/>
      <c r="BY126" s="34"/>
      <c r="BZ126" s="36"/>
      <c r="CA126" s="34"/>
      <c r="CB126" s="36"/>
      <c r="CC126" s="34"/>
      <c r="CD126" s="36"/>
      <c r="CE126" s="34"/>
      <c r="CF126" s="36"/>
      <c r="CG126" s="34"/>
      <c r="CH126" s="36"/>
      <c r="CI126" s="34"/>
      <c r="CJ126" s="36"/>
      <c r="CK126" s="34"/>
      <c r="CL126" s="36"/>
      <c r="CM126" s="34"/>
      <c r="CN126" s="36"/>
      <c r="CO126" s="34"/>
      <c r="CP126" s="36"/>
      <c r="CQ126" s="34"/>
      <c r="CR126" s="36"/>
      <c r="CS126" s="34"/>
      <c r="CT126" s="36"/>
      <c r="CU126" s="34"/>
      <c r="CV126" s="36"/>
      <c r="CW126" s="34"/>
      <c r="CX126" s="36"/>
      <c r="CY126" s="34"/>
      <c r="CZ126" s="36"/>
      <c r="DA126" s="34"/>
      <c r="DB126" s="36"/>
      <c r="DC126" s="34"/>
      <c r="DD126" s="36"/>
      <c r="DE126" s="34"/>
      <c r="DF126" s="36"/>
      <c r="DG126" s="34"/>
      <c r="DH126" s="36"/>
    </row>
    <row r="127" spans="1:112" s="37" customFormat="1" ht="16.8" x14ac:dyDescent="0.4">
      <c r="A127" s="30">
        <v>123</v>
      </c>
      <c r="B127" s="31"/>
      <c r="C127" s="32"/>
      <c r="D127" s="32"/>
      <c r="E127" s="32"/>
      <c r="F127" s="32"/>
      <c r="G127" s="33">
        <f t="shared" si="5"/>
        <v>0</v>
      </c>
      <c r="H127" s="33">
        <f t="shared" si="6"/>
        <v>0</v>
      </c>
      <c r="I127" s="33">
        <f t="shared" si="7"/>
        <v>0</v>
      </c>
      <c r="J127" s="33">
        <f t="shared" si="8"/>
        <v>0</v>
      </c>
      <c r="K127" s="33">
        <f t="shared" si="9"/>
        <v>0</v>
      </c>
      <c r="L127" s="33"/>
      <c r="M127" s="34"/>
      <c r="N127" s="35"/>
      <c r="O127" s="36" t="str">
        <f>IFERROR(INDEX(Conversion!$A$2:$AH$103,MATCH(Pesée!N127,Conversion!$A$2:$A$103,0),MATCH(M127,Conversion!$A$2:$AH$2,0)),"0")</f>
        <v>0</v>
      </c>
      <c r="P127" s="34"/>
      <c r="Q127" s="35"/>
      <c r="R127" s="36" t="str">
        <f>IFERROR(INDEX(Conversion!$A$2:$AH$103,MATCH(Pesée!Q127,Conversion!$A$2:$A$103,0),MATCH(P127,Conversion!$A$2:$AH$2,0)),"0")</f>
        <v>0</v>
      </c>
      <c r="S127" s="34"/>
      <c r="T127" s="35"/>
      <c r="U127" s="36" t="str">
        <f>IFERROR(INDEX(Conversion!$A$2:$AH$103,MATCH(Pesée!T127,Conversion!$A$2:$A$103,0),MATCH(S127,Conversion!$A$2:$AH$2,0)),"0")</f>
        <v>0</v>
      </c>
      <c r="V127" s="34"/>
      <c r="W127" s="35"/>
      <c r="X127" s="36" t="str">
        <f>IFERROR(INDEX(Conversion!$A$2:$AH$103,MATCH(Pesée!W127,Conversion!$A$2:$A$103,0),MATCH(V127,Conversion!$A$2:$AH$2,0)),"0")</f>
        <v>0</v>
      </c>
      <c r="Y127" s="34"/>
      <c r="Z127" s="35"/>
      <c r="AA127" s="36" t="str">
        <f>IFERROR(INDEX(Conversion!$A$2:$AH$103,MATCH(Pesée!Z127,Conversion!$A$2:$A$103,0),MATCH(Y127,Conversion!$A$2:$AH$2,0)),"0")</f>
        <v>0</v>
      </c>
      <c r="AB127" s="34"/>
      <c r="AC127" s="35"/>
      <c r="AD127" s="36" t="str">
        <f>IFERROR(INDEX(Conversion!$A$2:$AH$103,MATCH(Pesée!AC127,Conversion!$A$2:$A$103,0),MATCH(AB127,Conversion!$A$2:$AH$2,0)),"0")</f>
        <v>0</v>
      </c>
      <c r="AE127" s="34"/>
      <c r="AF127" s="35"/>
      <c r="AG127" s="36" t="str">
        <f>IFERROR(INDEX(Conversion!$A$2:$AH$103,MATCH(Pesée!AF127,Conversion!$A$2:$A$103,0),MATCH(AE127,Conversion!$A$2:$AH$2,0)),"0")</f>
        <v>0</v>
      </c>
      <c r="AH127" s="34"/>
      <c r="AI127" s="35"/>
      <c r="AJ127" s="36" t="str">
        <f>IFERROR(INDEX(Conversion!$A$2:$AH$103,MATCH(Pesée!AI127,Conversion!$A$2:$A$103,0),MATCH(AH127,Conversion!$A$2:$AH$2,0)),"0")</f>
        <v>0</v>
      </c>
      <c r="AK127" s="34"/>
      <c r="AL127" s="35"/>
      <c r="AM127" s="36" t="str">
        <f>IFERROR(INDEX(Conversion!$A$2:$AH$103,MATCH(Pesée!AL127,Conversion!$A$2:$A$103,0),MATCH(AK127,Conversion!$A$2:$AH$2,0)),"0")</f>
        <v>0</v>
      </c>
      <c r="AN127" s="34"/>
      <c r="AO127" s="35"/>
      <c r="AP127" s="36" t="str">
        <f>IFERROR(INDEX(Conversion!$A$2:$AH$103,MATCH(Pesée!AO127,Conversion!$A$2:$A$103,0),MATCH(AN127,Conversion!$A$2:$AH$2,0)),"0")</f>
        <v>0</v>
      </c>
      <c r="AQ127" s="34"/>
      <c r="AR127" s="35"/>
      <c r="AS127" s="36" t="str">
        <f>IFERROR(INDEX(Conversion!$A$2:$AH$103,MATCH(Pesée!AR127,Conversion!$A$2:$A$103,0),MATCH(AQ127,Conversion!$A$2:$AH$2,0)),"0")</f>
        <v>0</v>
      </c>
      <c r="AT127" s="34"/>
      <c r="AU127" s="35"/>
      <c r="AV127" s="36" t="str">
        <f>IFERROR(INDEX(Conversion!$A$2:$AH$103,MATCH(Pesée!AU127,Conversion!$A$2:$A$103,0),MATCH(AT127,Conversion!$A$2:$AH$2,0)),"0")</f>
        <v>0</v>
      </c>
      <c r="AW127" s="34"/>
      <c r="AX127" s="35"/>
      <c r="AY127" s="36" t="str">
        <f>IFERROR(INDEX(Conversion!$A$2:$AH$103,MATCH(Pesée!AX127,Conversion!$A$2:$A$103,0),MATCH(AW127,Conversion!$A$2:$AH$2,0)),"0")</f>
        <v>0</v>
      </c>
      <c r="AZ127" s="34"/>
      <c r="BA127" s="35"/>
      <c r="BB127" s="36" t="str">
        <f>IFERROR(INDEX(Conversion!$A$2:$AH$103,MATCH(Pesée!BA127,Conversion!$A$2:$A$103,0),MATCH(AZ127,Conversion!$A$2:$AH$2,0)),"0")</f>
        <v>0</v>
      </c>
      <c r="BC127" s="34"/>
      <c r="BD127" s="35"/>
      <c r="BE127" s="36" t="str">
        <f>IFERROR(INDEX(Conversion!$A$2:$AH$103,MATCH(Pesée!BD127,Conversion!$A$2:$A$103,0),MATCH(BC127,Conversion!$A$2:$AH$2,0)),"0")</f>
        <v>0</v>
      </c>
      <c r="BF127" s="34"/>
      <c r="BG127" s="35"/>
      <c r="BH127" s="36" t="str">
        <f>IFERROR(INDEX(Conversion!$A$2:$AH$103,MATCH(Pesée!BG127,Conversion!$A$2:$A$103,0),MATCH(BF127,Conversion!$A$2:$AH$2,0)),"0")</f>
        <v>0</v>
      </c>
      <c r="BI127" s="34"/>
      <c r="BJ127" s="35"/>
      <c r="BK127" s="36" t="str">
        <f>IFERROR(INDEX(Conversion!$A$2:$AH$103,MATCH(Pesée!BJ127,Conversion!$A$2:$A$103,0),MATCH(BI127,Conversion!$A$2:$AH$2,0)),"0")</f>
        <v>0</v>
      </c>
      <c r="BL127" s="34"/>
      <c r="BM127" s="35"/>
      <c r="BN127" s="36" t="str">
        <f>IFERROR(INDEX(Conversion!$A$2:$AH$103,MATCH(Pesée!BM127,Conversion!$A$2:$A$103,0),MATCH(BL127,Conversion!$A$2:$AH$2,0)),"0")</f>
        <v>0</v>
      </c>
      <c r="BO127" s="34"/>
      <c r="BP127" s="35"/>
      <c r="BQ127" s="36" t="str">
        <f>IFERROR(INDEX(Conversion!$A$2:$AH$103,MATCH(Pesée!BP127,Conversion!$A$2:$A$103,0),MATCH(BO127,Conversion!$A$2:$AH$2,0)),"0")</f>
        <v>0</v>
      </c>
      <c r="BR127" s="34"/>
      <c r="BS127" s="35"/>
      <c r="BT127" s="36" t="str">
        <f>IFERROR(INDEX(Conversion!$A$2:$AH$103,MATCH(Pesée!BS127,Conversion!$A$2:$A$103,0),MATCH(BR127,Conversion!$A$2:$AH$2,0)),"0")</f>
        <v>0</v>
      </c>
      <c r="BU127" s="34"/>
      <c r="BV127" s="36"/>
      <c r="BW127" s="34"/>
      <c r="BX127" s="36"/>
      <c r="BY127" s="34"/>
      <c r="BZ127" s="36"/>
      <c r="CA127" s="34"/>
      <c r="CB127" s="36"/>
      <c r="CC127" s="34"/>
      <c r="CD127" s="36"/>
      <c r="CE127" s="34"/>
      <c r="CF127" s="36"/>
      <c r="CG127" s="34"/>
      <c r="CH127" s="36"/>
      <c r="CI127" s="34"/>
      <c r="CJ127" s="36"/>
      <c r="CK127" s="34"/>
      <c r="CL127" s="36"/>
      <c r="CM127" s="34"/>
      <c r="CN127" s="36"/>
      <c r="CO127" s="34"/>
      <c r="CP127" s="36"/>
      <c r="CQ127" s="34"/>
      <c r="CR127" s="36"/>
      <c r="CS127" s="34"/>
      <c r="CT127" s="36"/>
      <c r="CU127" s="34"/>
      <c r="CV127" s="36"/>
      <c r="CW127" s="34"/>
      <c r="CX127" s="36"/>
      <c r="CY127" s="34"/>
      <c r="CZ127" s="36"/>
      <c r="DA127" s="34"/>
      <c r="DB127" s="36"/>
      <c r="DC127" s="34"/>
      <c r="DD127" s="36"/>
      <c r="DE127" s="34"/>
      <c r="DF127" s="36"/>
      <c r="DG127" s="34"/>
      <c r="DH127" s="36"/>
    </row>
    <row r="128" spans="1:112" s="37" customFormat="1" ht="16.8" x14ac:dyDescent="0.4">
      <c r="A128" s="30">
        <v>124</v>
      </c>
      <c r="B128" s="31"/>
      <c r="C128" s="32"/>
      <c r="D128" s="32"/>
      <c r="E128" s="32"/>
      <c r="F128" s="32"/>
      <c r="G128" s="33">
        <f t="shared" si="5"/>
        <v>0</v>
      </c>
      <c r="H128" s="33">
        <f t="shared" si="6"/>
        <v>0</v>
      </c>
      <c r="I128" s="33">
        <f t="shared" si="7"/>
        <v>0</v>
      </c>
      <c r="J128" s="33">
        <f t="shared" si="8"/>
        <v>0</v>
      </c>
      <c r="K128" s="33">
        <f t="shared" si="9"/>
        <v>0</v>
      </c>
      <c r="L128" s="33"/>
      <c r="M128" s="34"/>
      <c r="N128" s="35"/>
      <c r="O128" s="36" t="str">
        <f>IFERROR(INDEX(Conversion!$A$2:$AH$103,MATCH(Pesée!N128,Conversion!$A$2:$A$103,0),MATCH(M128,Conversion!$A$2:$AH$2,0)),"0")</f>
        <v>0</v>
      </c>
      <c r="P128" s="34"/>
      <c r="Q128" s="35"/>
      <c r="R128" s="36" t="str">
        <f>IFERROR(INDEX(Conversion!$A$2:$AH$103,MATCH(Pesée!Q128,Conversion!$A$2:$A$103,0),MATCH(P128,Conversion!$A$2:$AH$2,0)),"0")</f>
        <v>0</v>
      </c>
      <c r="S128" s="34"/>
      <c r="T128" s="35"/>
      <c r="U128" s="36" t="str">
        <f>IFERROR(INDEX(Conversion!$A$2:$AH$103,MATCH(Pesée!T128,Conversion!$A$2:$A$103,0),MATCH(S128,Conversion!$A$2:$AH$2,0)),"0")</f>
        <v>0</v>
      </c>
      <c r="V128" s="34"/>
      <c r="W128" s="35"/>
      <c r="X128" s="36" t="str">
        <f>IFERROR(INDEX(Conversion!$A$2:$AH$103,MATCH(Pesée!W128,Conversion!$A$2:$A$103,0),MATCH(V128,Conversion!$A$2:$AH$2,0)),"0")</f>
        <v>0</v>
      </c>
      <c r="Y128" s="34"/>
      <c r="Z128" s="35"/>
      <c r="AA128" s="36" t="str">
        <f>IFERROR(INDEX(Conversion!$A$2:$AH$103,MATCH(Pesée!Z128,Conversion!$A$2:$A$103,0),MATCH(Y128,Conversion!$A$2:$AH$2,0)),"0")</f>
        <v>0</v>
      </c>
      <c r="AB128" s="34"/>
      <c r="AC128" s="35"/>
      <c r="AD128" s="36" t="str">
        <f>IFERROR(INDEX(Conversion!$A$2:$AH$103,MATCH(Pesée!AC128,Conversion!$A$2:$A$103,0),MATCH(AB128,Conversion!$A$2:$AH$2,0)),"0")</f>
        <v>0</v>
      </c>
      <c r="AE128" s="34"/>
      <c r="AF128" s="35"/>
      <c r="AG128" s="36" t="str">
        <f>IFERROR(INDEX(Conversion!$A$2:$AH$103,MATCH(Pesée!AF128,Conversion!$A$2:$A$103,0),MATCH(AE128,Conversion!$A$2:$AH$2,0)),"0")</f>
        <v>0</v>
      </c>
      <c r="AH128" s="34"/>
      <c r="AI128" s="35"/>
      <c r="AJ128" s="36" t="str">
        <f>IFERROR(INDEX(Conversion!$A$2:$AH$103,MATCH(Pesée!AI128,Conversion!$A$2:$A$103,0),MATCH(AH128,Conversion!$A$2:$AH$2,0)),"0")</f>
        <v>0</v>
      </c>
      <c r="AK128" s="34"/>
      <c r="AL128" s="35"/>
      <c r="AM128" s="36" t="str">
        <f>IFERROR(INDEX(Conversion!$A$2:$AH$103,MATCH(Pesée!AL128,Conversion!$A$2:$A$103,0),MATCH(AK128,Conversion!$A$2:$AH$2,0)),"0")</f>
        <v>0</v>
      </c>
      <c r="AN128" s="34"/>
      <c r="AO128" s="35"/>
      <c r="AP128" s="36" t="str">
        <f>IFERROR(INDEX(Conversion!$A$2:$AH$103,MATCH(Pesée!AO128,Conversion!$A$2:$A$103,0),MATCH(AN128,Conversion!$A$2:$AH$2,0)),"0")</f>
        <v>0</v>
      </c>
      <c r="AQ128" s="34"/>
      <c r="AR128" s="35"/>
      <c r="AS128" s="36" t="str">
        <f>IFERROR(INDEX(Conversion!$A$2:$AH$103,MATCH(Pesée!AR128,Conversion!$A$2:$A$103,0),MATCH(AQ128,Conversion!$A$2:$AH$2,0)),"0")</f>
        <v>0</v>
      </c>
      <c r="AT128" s="34"/>
      <c r="AU128" s="35"/>
      <c r="AV128" s="36" t="str">
        <f>IFERROR(INDEX(Conversion!$A$2:$AH$103,MATCH(Pesée!AU128,Conversion!$A$2:$A$103,0),MATCH(AT128,Conversion!$A$2:$AH$2,0)),"0")</f>
        <v>0</v>
      </c>
      <c r="AW128" s="34"/>
      <c r="AX128" s="35"/>
      <c r="AY128" s="36" t="str">
        <f>IFERROR(INDEX(Conversion!$A$2:$AH$103,MATCH(Pesée!AX128,Conversion!$A$2:$A$103,0),MATCH(AW128,Conversion!$A$2:$AH$2,0)),"0")</f>
        <v>0</v>
      </c>
      <c r="AZ128" s="34"/>
      <c r="BA128" s="35"/>
      <c r="BB128" s="36" t="str">
        <f>IFERROR(INDEX(Conversion!$A$2:$AH$103,MATCH(Pesée!BA128,Conversion!$A$2:$A$103,0),MATCH(AZ128,Conversion!$A$2:$AH$2,0)),"0")</f>
        <v>0</v>
      </c>
      <c r="BC128" s="34"/>
      <c r="BD128" s="35"/>
      <c r="BE128" s="36" t="str">
        <f>IFERROR(INDEX(Conversion!$A$2:$AH$103,MATCH(Pesée!BD128,Conversion!$A$2:$A$103,0),MATCH(BC128,Conversion!$A$2:$AH$2,0)),"0")</f>
        <v>0</v>
      </c>
      <c r="BF128" s="34"/>
      <c r="BG128" s="35"/>
      <c r="BH128" s="36" t="str">
        <f>IFERROR(INDEX(Conversion!$A$2:$AH$103,MATCH(Pesée!BG128,Conversion!$A$2:$A$103,0),MATCH(BF128,Conversion!$A$2:$AH$2,0)),"0")</f>
        <v>0</v>
      </c>
      <c r="BI128" s="34"/>
      <c r="BJ128" s="35"/>
      <c r="BK128" s="36" t="str">
        <f>IFERROR(INDEX(Conversion!$A$2:$AH$103,MATCH(Pesée!BJ128,Conversion!$A$2:$A$103,0),MATCH(BI128,Conversion!$A$2:$AH$2,0)),"0")</f>
        <v>0</v>
      </c>
      <c r="BL128" s="34"/>
      <c r="BM128" s="35"/>
      <c r="BN128" s="36" t="str">
        <f>IFERROR(INDEX(Conversion!$A$2:$AH$103,MATCH(Pesée!BM128,Conversion!$A$2:$A$103,0),MATCH(BL128,Conversion!$A$2:$AH$2,0)),"0")</f>
        <v>0</v>
      </c>
      <c r="BO128" s="34"/>
      <c r="BP128" s="35"/>
      <c r="BQ128" s="36" t="str">
        <f>IFERROR(INDEX(Conversion!$A$2:$AH$103,MATCH(Pesée!BP128,Conversion!$A$2:$A$103,0),MATCH(BO128,Conversion!$A$2:$AH$2,0)),"0")</f>
        <v>0</v>
      </c>
      <c r="BR128" s="34"/>
      <c r="BS128" s="35"/>
      <c r="BT128" s="36" t="str">
        <f>IFERROR(INDEX(Conversion!$A$2:$AH$103,MATCH(Pesée!BS128,Conversion!$A$2:$A$103,0),MATCH(BR128,Conversion!$A$2:$AH$2,0)),"0")</f>
        <v>0</v>
      </c>
      <c r="BU128" s="34"/>
      <c r="BV128" s="36"/>
      <c r="BW128" s="34"/>
      <c r="BX128" s="36"/>
      <c r="BY128" s="34"/>
      <c r="BZ128" s="36"/>
      <c r="CA128" s="34"/>
      <c r="CB128" s="36"/>
      <c r="CC128" s="34"/>
      <c r="CD128" s="36"/>
      <c r="CE128" s="34"/>
      <c r="CF128" s="36"/>
      <c r="CG128" s="34"/>
      <c r="CH128" s="36"/>
      <c r="CI128" s="34"/>
      <c r="CJ128" s="36"/>
      <c r="CK128" s="34"/>
      <c r="CL128" s="36"/>
      <c r="CM128" s="34"/>
      <c r="CN128" s="36"/>
      <c r="CO128" s="34"/>
      <c r="CP128" s="36"/>
      <c r="CQ128" s="34"/>
      <c r="CR128" s="36"/>
      <c r="CS128" s="34"/>
      <c r="CT128" s="36"/>
      <c r="CU128" s="34"/>
      <c r="CV128" s="36"/>
      <c r="CW128" s="34"/>
      <c r="CX128" s="36"/>
      <c r="CY128" s="34"/>
      <c r="CZ128" s="36"/>
      <c r="DA128" s="34"/>
      <c r="DB128" s="36"/>
      <c r="DC128" s="34"/>
      <c r="DD128" s="36"/>
      <c r="DE128" s="34"/>
      <c r="DF128" s="36"/>
      <c r="DG128" s="34"/>
      <c r="DH128" s="36"/>
    </row>
    <row r="129" spans="1:112" s="37" customFormat="1" ht="16.8" x14ac:dyDescent="0.4">
      <c r="A129" s="30">
        <v>125</v>
      </c>
      <c r="B129" s="31"/>
      <c r="C129" s="32"/>
      <c r="D129" s="32"/>
      <c r="E129" s="32"/>
      <c r="F129" s="32"/>
      <c r="G129" s="33">
        <f t="shared" si="5"/>
        <v>0</v>
      </c>
      <c r="H129" s="33">
        <f t="shared" si="6"/>
        <v>0</v>
      </c>
      <c r="I129" s="33">
        <f t="shared" si="7"/>
        <v>0</v>
      </c>
      <c r="J129" s="33">
        <f t="shared" si="8"/>
        <v>0</v>
      </c>
      <c r="K129" s="33">
        <f t="shared" si="9"/>
        <v>0</v>
      </c>
      <c r="L129" s="33"/>
      <c r="M129" s="34"/>
      <c r="N129" s="35"/>
      <c r="O129" s="36" t="str">
        <f>IFERROR(INDEX(Conversion!$A$2:$AH$103,MATCH(Pesée!N129,Conversion!$A$2:$A$103,0),MATCH(M129,Conversion!$A$2:$AH$2,0)),"0")</f>
        <v>0</v>
      </c>
      <c r="P129" s="34"/>
      <c r="Q129" s="35"/>
      <c r="R129" s="36" t="str">
        <f>IFERROR(INDEX(Conversion!$A$2:$AH$103,MATCH(Pesée!Q129,Conversion!$A$2:$A$103,0),MATCH(P129,Conversion!$A$2:$AH$2,0)),"0")</f>
        <v>0</v>
      </c>
      <c r="S129" s="34"/>
      <c r="T129" s="35"/>
      <c r="U129" s="36" t="str">
        <f>IFERROR(INDEX(Conversion!$A$2:$AH$103,MATCH(Pesée!T129,Conversion!$A$2:$A$103,0),MATCH(S129,Conversion!$A$2:$AH$2,0)),"0")</f>
        <v>0</v>
      </c>
      <c r="V129" s="34"/>
      <c r="W129" s="35"/>
      <c r="X129" s="36" t="str">
        <f>IFERROR(INDEX(Conversion!$A$2:$AH$103,MATCH(Pesée!W129,Conversion!$A$2:$A$103,0),MATCH(V129,Conversion!$A$2:$AH$2,0)),"0")</f>
        <v>0</v>
      </c>
      <c r="Y129" s="34"/>
      <c r="Z129" s="35"/>
      <c r="AA129" s="36" t="str">
        <f>IFERROR(INDEX(Conversion!$A$2:$AH$103,MATCH(Pesée!Z129,Conversion!$A$2:$A$103,0),MATCH(Y129,Conversion!$A$2:$AH$2,0)),"0")</f>
        <v>0</v>
      </c>
      <c r="AB129" s="34"/>
      <c r="AC129" s="35"/>
      <c r="AD129" s="36" t="str">
        <f>IFERROR(INDEX(Conversion!$A$2:$AH$103,MATCH(Pesée!AC129,Conversion!$A$2:$A$103,0),MATCH(AB129,Conversion!$A$2:$AH$2,0)),"0")</f>
        <v>0</v>
      </c>
      <c r="AE129" s="34"/>
      <c r="AF129" s="35"/>
      <c r="AG129" s="36" t="str">
        <f>IFERROR(INDEX(Conversion!$A$2:$AH$103,MATCH(Pesée!AF129,Conversion!$A$2:$A$103,0),MATCH(AE129,Conversion!$A$2:$AH$2,0)),"0")</f>
        <v>0</v>
      </c>
      <c r="AH129" s="34"/>
      <c r="AI129" s="35"/>
      <c r="AJ129" s="36" t="str">
        <f>IFERROR(INDEX(Conversion!$A$2:$AH$103,MATCH(Pesée!AI129,Conversion!$A$2:$A$103,0),MATCH(AH129,Conversion!$A$2:$AH$2,0)),"0")</f>
        <v>0</v>
      </c>
      <c r="AK129" s="34"/>
      <c r="AL129" s="35"/>
      <c r="AM129" s="36" t="str">
        <f>IFERROR(INDEX(Conversion!$A$2:$AH$103,MATCH(Pesée!AL129,Conversion!$A$2:$A$103,0),MATCH(AK129,Conversion!$A$2:$AH$2,0)),"0")</f>
        <v>0</v>
      </c>
      <c r="AN129" s="34"/>
      <c r="AO129" s="35"/>
      <c r="AP129" s="36" t="str">
        <f>IFERROR(INDEX(Conversion!$A$2:$AH$103,MATCH(Pesée!AO129,Conversion!$A$2:$A$103,0),MATCH(AN129,Conversion!$A$2:$AH$2,0)),"0")</f>
        <v>0</v>
      </c>
      <c r="AQ129" s="34"/>
      <c r="AR129" s="35"/>
      <c r="AS129" s="36" t="str">
        <f>IFERROR(INDEX(Conversion!$A$2:$AH$103,MATCH(Pesée!AR129,Conversion!$A$2:$A$103,0),MATCH(AQ129,Conversion!$A$2:$AH$2,0)),"0")</f>
        <v>0</v>
      </c>
      <c r="AT129" s="34"/>
      <c r="AU129" s="35"/>
      <c r="AV129" s="36" t="str">
        <f>IFERROR(INDEX(Conversion!$A$2:$AH$103,MATCH(Pesée!AU129,Conversion!$A$2:$A$103,0),MATCH(AT129,Conversion!$A$2:$AH$2,0)),"0")</f>
        <v>0</v>
      </c>
      <c r="AW129" s="34"/>
      <c r="AX129" s="35"/>
      <c r="AY129" s="36" t="str">
        <f>IFERROR(INDEX(Conversion!$A$2:$AH$103,MATCH(Pesée!AX129,Conversion!$A$2:$A$103,0),MATCH(AW129,Conversion!$A$2:$AH$2,0)),"0")</f>
        <v>0</v>
      </c>
      <c r="AZ129" s="34"/>
      <c r="BA129" s="35"/>
      <c r="BB129" s="36" t="str">
        <f>IFERROR(INDEX(Conversion!$A$2:$AH$103,MATCH(Pesée!BA129,Conversion!$A$2:$A$103,0),MATCH(AZ129,Conversion!$A$2:$AH$2,0)),"0")</f>
        <v>0</v>
      </c>
      <c r="BC129" s="34"/>
      <c r="BD129" s="35"/>
      <c r="BE129" s="36" t="str">
        <f>IFERROR(INDEX(Conversion!$A$2:$AH$103,MATCH(Pesée!BD129,Conversion!$A$2:$A$103,0),MATCH(BC129,Conversion!$A$2:$AH$2,0)),"0")</f>
        <v>0</v>
      </c>
      <c r="BF129" s="34"/>
      <c r="BG129" s="35"/>
      <c r="BH129" s="36" t="str">
        <f>IFERROR(INDEX(Conversion!$A$2:$AH$103,MATCH(Pesée!BG129,Conversion!$A$2:$A$103,0),MATCH(BF129,Conversion!$A$2:$AH$2,0)),"0")</f>
        <v>0</v>
      </c>
      <c r="BI129" s="34"/>
      <c r="BJ129" s="35"/>
      <c r="BK129" s="36" t="str">
        <f>IFERROR(INDEX(Conversion!$A$2:$AH$103,MATCH(Pesée!BJ129,Conversion!$A$2:$A$103,0),MATCH(BI129,Conversion!$A$2:$AH$2,0)),"0")</f>
        <v>0</v>
      </c>
      <c r="BL129" s="34"/>
      <c r="BM129" s="35"/>
      <c r="BN129" s="36" t="str">
        <f>IFERROR(INDEX(Conversion!$A$2:$AH$103,MATCH(Pesée!BM129,Conversion!$A$2:$A$103,0),MATCH(BL129,Conversion!$A$2:$AH$2,0)),"0")</f>
        <v>0</v>
      </c>
      <c r="BO129" s="34"/>
      <c r="BP129" s="35"/>
      <c r="BQ129" s="36" t="str">
        <f>IFERROR(INDEX(Conversion!$A$2:$AH$103,MATCH(Pesée!BP129,Conversion!$A$2:$A$103,0),MATCH(BO129,Conversion!$A$2:$AH$2,0)),"0")</f>
        <v>0</v>
      </c>
      <c r="BR129" s="34"/>
      <c r="BS129" s="35"/>
      <c r="BT129" s="36" t="str">
        <f>IFERROR(INDEX(Conversion!$A$2:$AH$103,MATCH(Pesée!BS129,Conversion!$A$2:$A$103,0),MATCH(BR129,Conversion!$A$2:$AH$2,0)),"0")</f>
        <v>0</v>
      </c>
      <c r="BU129" s="34"/>
      <c r="BV129" s="36"/>
      <c r="BW129" s="34"/>
      <c r="BX129" s="36"/>
      <c r="BY129" s="34"/>
      <c r="BZ129" s="36"/>
      <c r="CA129" s="34"/>
      <c r="CB129" s="36"/>
      <c r="CC129" s="34"/>
      <c r="CD129" s="36"/>
      <c r="CE129" s="34"/>
      <c r="CF129" s="36"/>
      <c r="CG129" s="34"/>
      <c r="CH129" s="36"/>
      <c r="CI129" s="34"/>
      <c r="CJ129" s="36"/>
      <c r="CK129" s="34"/>
      <c r="CL129" s="36"/>
      <c r="CM129" s="34"/>
      <c r="CN129" s="36"/>
      <c r="CO129" s="34"/>
      <c r="CP129" s="36"/>
      <c r="CQ129" s="34"/>
      <c r="CR129" s="36"/>
      <c r="CS129" s="34"/>
      <c r="CT129" s="36"/>
      <c r="CU129" s="34"/>
      <c r="CV129" s="36"/>
      <c r="CW129" s="34"/>
      <c r="CX129" s="36"/>
      <c r="CY129" s="34"/>
      <c r="CZ129" s="36"/>
      <c r="DA129" s="34"/>
      <c r="DB129" s="36"/>
      <c r="DC129" s="34"/>
      <c r="DD129" s="36"/>
      <c r="DE129" s="34"/>
      <c r="DF129" s="36"/>
      <c r="DG129" s="34"/>
      <c r="DH129" s="36"/>
    </row>
    <row r="130" spans="1:112" s="37" customFormat="1" ht="16.8" x14ac:dyDescent="0.4">
      <c r="A130" s="30">
        <v>126</v>
      </c>
      <c r="B130" s="31"/>
      <c r="C130" s="32"/>
      <c r="D130" s="32"/>
      <c r="E130" s="32"/>
      <c r="F130" s="32"/>
      <c r="G130" s="33">
        <f t="shared" si="5"/>
        <v>0</v>
      </c>
      <c r="H130" s="33">
        <f t="shared" si="6"/>
        <v>0</v>
      </c>
      <c r="I130" s="33">
        <f t="shared" si="7"/>
        <v>0</v>
      </c>
      <c r="J130" s="33">
        <f t="shared" si="8"/>
        <v>0</v>
      </c>
      <c r="K130" s="33">
        <f t="shared" si="9"/>
        <v>0</v>
      </c>
      <c r="L130" s="33"/>
      <c r="M130" s="34"/>
      <c r="N130" s="35"/>
      <c r="O130" s="36" t="str">
        <f>IFERROR(INDEX(Conversion!$A$2:$AH$103,MATCH(Pesée!N130,Conversion!$A$2:$A$103,0),MATCH(M130,Conversion!$A$2:$AH$2,0)),"0")</f>
        <v>0</v>
      </c>
      <c r="P130" s="34"/>
      <c r="Q130" s="35"/>
      <c r="R130" s="36" t="str">
        <f>IFERROR(INDEX(Conversion!$A$2:$AH$103,MATCH(Pesée!Q130,Conversion!$A$2:$A$103,0),MATCH(P130,Conversion!$A$2:$AH$2,0)),"0")</f>
        <v>0</v>
      </c>
      <c r="S130" s="34"/>
      <c r="T130" s="35"/>
      <c r="U130" s="36" t="str">
        <f>IFERROR(INDEX(Conversion!$A$2:$AH$103,MATCH(Pesée!T130,Conversion!$A$2:$A$103,0),MATCH(S130,Conversion!$A$2:$AH$2,0)),"0")</f>
        <v>0</v>
      </c>
      <c r="V130" s="34"/>
      <c r="W130" s="35"/>
      <c r="X130" s="36" t="str">
        <f>IFERROR(INDEX(Conversion!$A$2:$AH$103,MATCH(Pesée!W130,Conversion!$A$2:$A$103,0),MATCH(V130,Conversion!$A$2:$AH$2,0)),"0")</f>
        <v>0</v>
      </c>
      <c r="Y130" s="34"/>
      <c r="Z130" s="35"/>
      <c r="AA130" s="36" t="str">
        <f>IFERROR(INDEX(Conversion!$A$2:$AH$103,MATCH(Pesée!Z130,Conversion!$A$2:$A$103,0),MATCH(Y130,Conversion!$A$2:$AH$2,0)),"0")</f>
        <v>0</v>
      </c>
      <c r="AB130" s="34"/>
      <c r="AC130" s="35"/>
      <c r="AD130" s="36" t="str">
        <f>IFERROR(INDEX(Conversion!$A$2:$AH$103,MATCH(Pesée!AC130,Conversion!$A$2:$A$103,0),MATCH(AB130,Conversion!$A$2:$AH$2,0)),"0")</f>
        <v>0</v>
      </c>
      <c r="AE130" s="34"/>
      <c r="AF130" s="35"/>
      <c r="AG130" s="36" t="str">
        <f>IFERROR(INDEX(Conversion!$A$2:$AH$103,MATCH(Pesée!AF130,Conversion!$A$2:$A$103,0),MATCH(AE130,Conversion!$A$2:$AH$2,0)),"0")</f>
        <v>0</v>
      </c>
      <c r="AH130" s="34"/>
      <c r="AI130" s="35"/>
      <c r="AJ130" s="36" t="str">
        <f>IFERROR(INDEX(Conversion!$A$2:$AH$103,MATCH(Pesée!AI130,Conversion!$A$2:$A$103,0),MATCH(AH130,Conversion!$A$2:$AH$2,0)),"0")</f>
        <v>0</v>
      </c>
      <c r="AK130" s="34"/>
      <c r="AL130" s="35"/>
      <c r="AM130" s="36" t="str">
        <f>IFERROR(INDEX(Conversion!$A$2:$AH$103,MATCH(Pesée!AL130,Conversion!$A$2:$A$103,0),MATCH(AK130,Conversion!$A$2:$AH$2,0)),"0")</f>
        <v>0</v>
      </c>
      <c r="AN130" s="34"/>
      <c r="AO130" s="35"/>
      <c r="AP130" s="36" t="str">
        <f>IFERROR(INDEX(Conversion!$A$2:$AH$103,MATCH(Pesée!AO130,Conversion!$A$2:$A$103,0),MATCH(AN130,Conversion!$A$2:$AH$2,0)),"0")</f>
        <v>0</v>
      </c>
      <c r="AQ130" s="34"/>
      <c r="AR130" s="35"/>
      <c r="AS130" s="36" t="str">
        <f>IFERROR(INDEX(Conversion!$A$2:$AH$103,MATCH(Pesée!AR130,Conversion!$A$2:$A$103,0),MATCH(AQ130,Conversion!$A$2:$AH$2,0)),"0")</f>
        <v>0</v>
      </c>
      <c r="AT130" s="34"/>
      <c r="AU130" s="35"/>
      <c r="AV130" s="36" t="str">
        <f>IFERROR(INDEX(Conversion!$A$2:$AH$103,MATCH(Pesée!AU130,Conversion!$A$2:$A$103,0),MATCH(AT130,Conversion!$A$2:$AH$2,0)),"0")</f>
        <v>0</v>
      </c>
      <c r="AW130" s="34"/>
      <c r="AX130" s="35"/>
      <c r="AY130" s="36" t="str">
        <f>IFERROR(INDEX(Conversion!$A$2:$AH$103,MATCH(Pesée!AX130,Conversion!$A$2:$A$103,0),MATCH(AW130,Conversion!$A$2:$AH$2,0)),"0")</f>
        <v>0</v>
      </c>
      <c r="AZ130" s="34"/>
      <c r="BA130" s="35"/>
      <c r="BB130" s="36" t="str">
        <f>IFERROR(INDEX(Conversion!$A$2:$AH$103,MATCH(Pesée!BA130,Conversion!$A$2:$A$103,0),MATCH(AZ130,Conversion!$A$2:$AH$2,0)),"0")</f>
        <v>0</v>
      </c>
      <c r="BC130" s="34"/>
      <c r="BD130" s="35"/>
      <c r="BE130" s="36" t="str">
        <f>IFERROR(INDEX(Conversion!$A$2:$AH$103,MATCH(Pesée!BD130,Conversion!$A$2:$A$103,0),MATCH(BC130,Conversion!$A$2:$AH$2,0)),"0")</f>
        <v>0</v>
      </c>
      <c r="BF130" s="34"/>
      <c r="BG130" s="35"/>
      <c r="BH130" s="36" t="str">
        <f>IFERROR(INDEX(Conversion!$A$2:$AH$103,MATCH(Pesée!BG130,Conversion!$A$2:$A$103,0),MATCH(BF130,Conversion!$A$2:$AH$2,0)),"0")</f>
        <v>0</v>
      </c>
      <c r="BI130" s="34"/>
      <c r="BJ130" s="35"/>
      <c r="BK130" s="36" t="str">
        <f>IFERROR(INDEX(Conversion!$A$2:$AH$103,MATCH(Pesée!BJ130,Conversion!$A$2:$A$103,0),MATCH(BI130,Conversion!$A$2:$AH$2,0)),"0")</f>
        <v>0</v>
      </c>
      <c r="BL130" s="34"/>
      <c r="BM130" s="35"/>
      <c r="BN130" s="36" t="str">
        <f>IFERROR(INDEX(Conversion!$A$2:$AH$103,MATCH(Pesée!BM130,Conversion!$A$2:$A$103,0),MATCH(BL130,Conversion!$A$2:$AH$2,0)),"0")</f>
        <v>0</v>
      </c>
      <c r="BO130" s="34"/>
      <c r="BP130" s="35"/>
      <c r="BQ130" s="36" t="str">
        <f>IFERROR(INDEX(Conversion!$A$2:$AH$103,MATCH(Pesée!BP130,Conversion!$A$2:$A$103,0),MATCH(BO130,Conversion!$A$2:$AH$2,0)),"0")</f>
        <v>0</v>
      </c>
      <c r="BR130" s="34"/>
      <c r="BS130" s="35"/>
      <c r="BT130" s="36" t="str">
        <f>IFERROR(INDEX(Conversion!$A$2:$AH$103,MATCH(Pesée!BS130,Conversion!$A$2:$A$103,0),MATCH(BR130,Conversion!$A$2:$AH$2,0)),"0")</f>
        <v>0</v>
      </c>
      <c r="BU130" s="34"/>
      <c r="BV130" s="36"/>
      <c r="BW130" s="34"/>
      <c r="BX130" s="36"/>
      <c r="BY130" s="34"/>
      <c r="BZ130" s="36"/>
      <c r="CA130" s="34"/>
      <c r="CB130" s="36"/>
      <c r="CC130" s="34"/>
      <c r="CD130" s="36"/>
      <c r="CE130" s="34"/>
      <c r="CF130" s="36"/>
      <c r="CG130" s="34"/>
      <c r="CH130" s="36"/>
      <c r="CI130" s="34"/>
      <c r="CJ130" s="36"/>
      <c r="CK130" s="34"/>
      <c r="CL130" s="36"/>
      <c r="CM130" s="34"/>
      <c r="CN130" s="36"/>
      <c r="CO130" s="34"/>
      <c r="CP130" s="36"/>
      <c r="CQ130" s="34"/>
      <c r="CR130" s="36"/>
      <c r="CS130" s="34"/>
      <c r="CT130" s="36"/>
      <c r="CU130" s="34"/>
      <c r="CV130" s="36"/>
      <c r="CW130" s="34"/>
      <c r="CX130" s="36"/>
      <c r="CY130" s="34"/>
      <c r="CZ130" s="36"/>
      <c r="DA130" s="34"/>
      <c r="DB130" s="36"/>
      <c r="DC130" s="34"/>
      <c r="DD130" s="36"/>
      <c r="DE130" s="34"/>
      <c r="DF130" s="36"/>
      <c r="DG130" s="34"/>
      <c r="DH130" s="36"/>
    </row>
    <row r="131" spans="1:112" s="37" customFormat="1" ht="16.8" x14ac:dyDescent="0.4">
      <c r="A131" s="30">
        <v>127</v>
      </c>
      <c r="B131" s="31"/>
      <c r="C131" s="32"/>
      <c r="D131" s="32"/>
      <c r="E131" s="32"/>
      <c r="F131" s="32"/>
      <c r="G131" s="33">
        <f t="shared" si="5"/>
        <v>0</v>
      </c>
      <c r="H131" s="33">
        <f t="shared" si="6"/>
        <v>0</v>
      </c>
      <c r="I131" s="33">
        <f t="shared" si="7"/>
        <v>0</v>
      </c>
      <c r="J131" s="33">
        <f t="shared" si="8"/>
        <v>0</v>
      </c>
      <c r="K131" s="33">
        <f t="shared" si="9"/>
        <v>0</v>
      </c>
      <c r="L131" s="33"/>
      <c r="M131" s="34"/>
      <c r="N131" s="35"/>
      <c r="O131" s="36" t="str">
        <f>IFERROR(INDEX(Conversion!$A$2:$AH$103,MATCH(Pesée!N131,Conversion!$A$2:$A$103,0),MATCH(M131,Conversion!$A$2:$AH$2,0)),"0")</f>
        <v>0</v>
      </c>
      <c r="P131" s="34"/>
      <c r="Q131" s="35"/>
      <c r="R131" s="36" t="str">
        <f>IFERROR(INDEX(Conversion!$A$2:$AH$103,MATCH(Pesée!Q131,Conversion!$A$2:$A$103,0),MATCH(P131,Conversion!$A$2:$AH$2,0)),"0")</f>
        <v>0</v>
      </c>
      <c r="S131" s="34"/>
      <c r="T131" s="35"/>
      <c r="U131" s="36" t="str">
        <f>IFERROR(INDEX(Conversion!$A$2:$AH$103,MATCH(Pesée!T131,Conversion!$A$2:$A$103,0),MATCH(S131,Conversion!$A$2:$AH$2,0)),"0")</f>
        <v>0</v>
      </c>
      <c r="V131" s="34"/>
      <c r="W131" s="35"/>
      <c r="X131" s="36" t="str">
        <f>IFERROR(INDEX(Conversion!$A$2:$AH$103,MATCH(Pesée!W131,Conversion!$A$2:$A$103,0),MATCH(V131,Conversion!$A$2:$AH$2,0)),"0")</f>
        <v>0</v>
      </c>
      <c r="Y131" s="34"/>
      <c r="Z131" s="35"/>
      <c r="AA131" s="36" t="str">
        <f>IFERROR(INDEX(Conversion!$A$2:$AH$103,MATCH(Pesée!Z131,Conversion!$A$2:$A$103,0),MATCH(Y131,Conversion!$A$2:$AH$2,0)),"0")</f>
        <v>0</v>
      </c>
      <c r="AB131" s="34"/>
      <c r="AC131" s="35"/>
      <c r="AD131" s="36" t="str">
        <f>IFERROR(INDEX(Conversion!$A$2:$AH$103,MATCH(Pesée!AC131,Conversion!$A$2:$A$103,0),MATCH(AB131,Conversion!$A$2:$AH$2,0)),"0")</f>
        <v>0</v>
      </c>
      <c r="AE131" s="34"/>
      <c r="AF131" s="35"/>
      <c r="AG131" s="36" t="str">
        <f>IFERROR(INDEX(Conversion!$A$2:$AH$103,MATCH(Pesée!AF131,Conversion!$A$2:$A$103,0),MATCH(AE131,Conversion!$A$2:$AH$2,0)),"0")</f>
        <v>0</v>
      </c>
      <c r="AH131" s="34"/>
      <c r="AI131" s="35"/>
      <c r="AJ131" s="36" t="str">
        <f>IFERROR(INDEX(Conversion!$A$2:$AH$103,MATCH(Pesée!AI131,Conversion!$A$2:$A$103,0),MATCH(AH131,Conversion!$A$2:$AH$2,0)),"0")</f>
        <v>0</v>
      </c>
      <c r="AK131" s="34"/>
      <c r="AL131" s="35"/>
      <c r="AM131" s="36" t="str">
        <f>IFERROR(INDEX(Conversion!$A$2:$AH$103,MATCH(Pesée!AL131,Conversion!$A$2:$A$103,0),MATCH(AK131,Conversion!$A$2:$AH$2,0)),"0")</f>
        <v>0</v>
      </c>
      <c r="AN131" s="34"/>
      <c r="AO131" s="35"/>
      <c r="AP131" s="36" t="str">
        <f>IFERROR(INDEX(Conversion!$A$2:$AH$103,MATCH(Pesée!AO131,Conversion!$A$2:$A$103,0),MATCH(AN131,Conversion!$A$2:$AH$2,0)),"0")</f>
        <v>0</v>
      </c>
      <c r="AQ131" s="34"/>
      <c r="AR131" s="35"/>
      <c r="AS131" s="36" t="str">
        <f>IFERROR(INDEX(Conversion!$A$2:$AH$103,MATCH(Pesée!AR131,Conversion!$A$2:$A$103,0),MATCH(AQ131,Conversion!$A$2:$AH$2,0)),"0")</f>
        <v>0</v>
      </c>
      <c r="AT131" s="34"/>
      <c r="AU131" s="35"/>
      <c r="AV131" s="36" t="str">
        <f>IFERROR(INDEX(Conversion!$A$2:$AH$103,MATCH(Pesée!AU131,Conversion!$A$2:$A$103,0),MATCH(AT131,Conversion!$A$2:$AH$2,0)),"0")</f>
        <v>0</v>
      </c>
      <c r="AW131" s="34"/>
      <c r="AX131" s="35"/>
      <c r="AY131" s="36" t="str">
        <f>IFERROR(INDEX(Conversion!$A$2:$AH$103,MATCH(Pesée!AX131,Conversion!$A$2:$A$103,0),MATCH(AW131,Conversion!$A$2:$AH$2,0)),"0")</f>
        <v>0</v>
      </c>
      <c r="AZ131" s="34"/>
      <c r="BA131" s="35"/>
      <c r="BB131" s="36" t="str">
        <f>IFERROR(INDEX(Conversion!$A$2:$AH$103,MATCH(Pesée!BA131,Conversion!$A$2:$A$103,0),MATCH(AZ131,Conversion!$A$2:$AH$2,0)),"0")</f>
        <v>0</v>
      </c>
      <c r="BC131" s="34"/>
      <c r="BD131" s="35"/>
      <c r="BE131" s="36" t="str">
        <f>IFERROR(INDEX(Conversion!$A$2:$AH$103,MATCH(Pesée!BD131,Conversion!$A$2:$A$103,0),MATCH(BC131,Conversion!$A$2:$AH$2,0)),"0")</f>
        <v>0</v>
      </c>
      <c r="BF131" s="34"/>
      <c r="BG131" s="35"/>
      <c r="BH131" s="36" t="str">
        <f>IFERROR(INDEX(Conversion!$A$2:$AH$103,MATCH(Pesée!BG131,Conversion!$A$2:$A$103,0),MATCH(BF131,Conversion!$A$2:$AH$2,0)),"0")</f>
        <v>0</v>
      </c>
      <c r="BI131" s="34"/>
      <c r="BJ131" s="35"/>
      <c r="BK131" s="36" t="str">
        <f>IFERROR(INDEX(Conversion!$A$2:$AH$103,MATCH(Pesée!BJ131,Conversion!$A$2:$A$103,0),MATCH(BI131,Conversion!$A$2:$AH$2,0)),"0")</f>
        <v>0</v>
      </c>
      <c r="BL131" s="34"/>
      <c r="BM131" s="35"/>
      <c r="BN131" s="36" t="str">
        <f>IFERROR(INDEX(Conversion!$A$2:$AH$103,MATCH(Pesée!BM131,Conversion!$A$2:$A$103,0),MATCH(BL131,Conversion!$A$2:$AH$2,0)),"0")</f>
        <v>0</v>
      </c>
      <c r="BO131" s="34"/>
      <c r="BP131" s="35"/>
      <c r="BQ131" s="36" t="str">
        <f>IFERROR(INDEX(Conversion!$A$2:$AH$103,MATCH(Pesée!BP131,Conversion!$A$2:$A$103,0),MATCH(BO131,Conversion!$A$2:$AH$2,0)),"0")</f>
        <v>0</v>
      </c>
      <c r="BR131" s="34"/>
      <c r="BS131" s="35"/>
      <c r="BT131" s="36" t="str">
        <f>IFERROR(INDEX(Conversion!$A$2:$AH$103,MATCH(Pesée!BS131,Conversion!$A$2:$A$103,0),MATCH(BR131,Conversion!$A$2:$AH$2,0)),"0")</f>
        <v>0</v>
      </c>
      <c r="BU131" s="34"/>
      <c r="BV131" s="36"/>
      <c r="BW131" s="34"/>
      <c r="BX131" s="36"/>
      <c r="BY131" s="34"/>
      <c r="BZ131" s="36"/>
      <c r="CA131" s="34"/>
      <c r="CB131" s="36"/>
      <c r="CC131" s="34"/>
      <c r="CD131" s="36"/>
      <c r="CE131" s="34"/>
      <c r="CF131" s="36"/>
      <c r="CG131" s="34"/>
      <c r="CH131" s="36"/>
      <c r="CI131" s="34"/>
      <c r="CJ131" s="36"/>
      <c r="CK131" s="34"/>
      <c r="CL131" s="36"/>
      <c r="CM131" s="34"/>
      <c r="CN131" s="36"/>
      <c r="CO131" s="34"/>
      <c r="CP131" s="36"/>
      <c r="CQ131" s="34"/>
      <c r="CR131" s="36"/>
      <c r="CS131" s="34"/>
      <c r="CT131" s="36"/>
      <c r="CU131" s="34"/>
      <c r="CV131" s="36"/>
      <c r="CW131" s="34"/>
      <c r="CX131" s="36"/>
      <c r="CY131" s="34"/>
      <c r="CZ131" s="36"/>
      <c r="DA131" s="34"/>
      <c r="DB131" s="36"/>
      <c r="DC131" s="34"/>
      <c r="DD131" s="36"/>
      <c r="DE131" s="34"/>
      <c r="DF131" s="36"/>
      <c r="DG131" s="34"/>
      <c r="DH131" s="36"/>
    </row>
    <row r="132" spans="1:112" s="37" customFormat="1" ht="16.8" x14ac:dyDescent="0.4">
      <c r="A132" s="30">
        <v>128</v>
      </c>
      <c r="B132" s="31"/>
      <c r="C132" s="32"/>
      <c r="D132" s="32"/>
      <c r="E132" s="32"/>
      <c r="F132" s="32"/>
      <c r="G132" s="33">
        <f t="shared" si="5"/>
        <v>0</v>
      </c>
      <c r="H132" s="33">
        <f t="shared" si="6"/>
        <v>0</v>
      </c>
      <c r="I132" s="33">
        <f t="shared" si="7"/>
        <v>0</v>
      </c>
      <c r="J132" s="33">
        <f t="shared" si="8"/>
        <v>0</v>
      </c>
      <c r="K132" s="33">
        <f t="shared" si="9"/>
        <v>0</v>
      </c>
      <c r="L132" s="33"/>
      <c r="M132" s="34"/>
      <c r="N132" s="35"/>
      <c r="O132" s="36" t="str">
        <f>IFERROR(INDEX(Conversion!$A$2:$AH$103,MATCH(Pesée!N132,Conversion!$A$2:$A$103,0),MATCH(M132,Conversion!$A$2:$AH$2,0)),"0")</f>
        <v>0</v>
      </c>
      <c r="P132" s="34"/>
      <c r="Q132" s="35"/>
      <c r="R132" s="36" t="str">
        <f>IFERROR(INDEX(Conversion!$A$2:$AH$103,MATCH(Pesée!Q132,Conversion!$A$2:$A$103,0),MATCH(P132,Conversion!$A$2:$AH$2,0)),"0")</f>
        <v>0</v>
      </c>
      <c r="S132" s="34"/>
      <c r="T132" s="35"/>
      <c r="U132" s="36" t="str">
        <f>IFERROR(INDEX(Conversion!$A$2:$AH$103,MATCH(Pesée!T132,Conversion!$A$2:$A$103,0),MATCH(S132,Conversion!$A$2:$AH$2,0)),"0")</f>
        <v>0</v>
      </c>
      <c r="V132" s="34"/>
      <c r="W132" s="35"/>
      <c r="X132" s="36" t="str">
        <f>IFERROR(INDEX(Conversion!$A$2:$AH$103,MATCH(Pesée!W132,Conversion!$A$2:$A$103,0),MATCH(V132,Conversion!$A$2:$AH$2,0)),"0")</f>
        <v>0</v>
      </c>
      <c r="Y132" s="34"/>
      <c r="Z132" s="35"/>
      <c r="AA132" s="36" t="str">
        <f>IFERROR(INDEX(Conversion!$A$2:$AH$103,MATCH(Pesée!Z132,Conversion!$A$2:$A$103,0),MATCH(Y132,Conversion!$A$2:$AH$2,0)),"0")</f>
        <v>0</v>
      </c>
      <c r="AB132" s="34"/>
      <c r="AC132" s="35"/>
      <c r="AD132" s="36" t="str">
        <f>IFERROR(INDEX(Conversion!$A$2:$AH$103,MATCH(Pesée!AC132,Conversion!$A$2:$A$103,0),MATCH(AB132,Conversion!$A$2:$AH$2,0)),"0")</f>
        <v>0</v>
      </c>
      <c r="AE132" s="34"/>
      <c r="AF132" s="35"/>
      <c r="AG132" s="36" t="str">
        <f>IFERROR(INDEX(Conversion!$A$2:$AH$103,MATCH(Pesée!AF132,Conversion!$A$2:$A$103,0),MATCH(AE132,Conversion!$A$2:$AH$2,0)),"0")</f>
        <v>0</v>
      </c>
      <c r="AH132" s="34"/>
      <c r="AI132" s="35"/>
      <c r="AJ132" s="36" t="str">
        <f>IFERROR(INDEX(Conversion!$A$2:$AH$103,MATCH(Pesée!AI132,Conversion!$A$2:$A$103,0),MATCH(AH132,Conversion!$A$2:$AH$2,0)),"0")</f>
        <v>0</v>
      </c>
      <c r="AK132" s="34"/>
      <c r="AL132" s="35"/>
      <c r="AM132" s="36" t="str">
        <f>IFERROR(INDEX(Conversion!$A$2:$AH$103,MATCH(Pesée!AL132,Conversion!$A$2:$A$103,0),MATCH(AK132,Conversion!$A$2:$AH$2,0)),"0")</f>
        <v>0</v>
      </c>
      <c r="AN132" s="34"/>
      <c r="AO132" s="35"/>
      <c r="AP132" s="36" t="str">
        <f>IFERROR(INDEX(Conversion!$A$2:$AH$103,MATCH(Pesée!AO132,Conversion!$A$2:$A$103,0),MATCH(AN132,Conversion!$A$2:$AH$2,0)),"0")</f>
        <v>0</v>
      </c>
      <c r="AQ132" s="34"/>
      <c r="AR132" s="35"/>
      <c r="AS132" s="36" t="str">
        <f>IFERROR(INDEX(Conversion!$A$2:$AH$103,MATCH(Pesée!AR132,Conversion!$A$2:$A$103,0),MATCH(AQ132,Conversion!$A$2:$AH$2,0)),"0")</f>
        <v>0</v>
      </c>
      <c r="AT132" s="34"/>
      <c r="AU132" s="35"/>
      <c r="AV132" s="36" t="str">
        <f>IFERROR(INDEX(Conversion!$A$2:$AH$103,MATCH(Pesée!AU132,Conversion!$A$2:$A$103,0),MATCH(AT132,Conversion!$A$2:$AH$2,0)),"0")</f>
        <v>0</v>
      </c>
      <c r="AW132" s="34"/>
      <c r="AX132" s="35"/>
      <c r="AY132" s="36" t="str">
        <f>IFERROR(INDEX(Conversion!$A$2:$AH$103,MATCH(Pesée!AX132,Conversion!$A$2:$A$103,0),MATCH(AW132,Conversion!$A$2:$AH$2,0)),"0")</f>
        <v>0</v>
      </c>
      <c r="AZ132" s="34"/>
      <c r="BA132" s="35"/>
      <c r="BB132" s="36" t="str">
        <f>IFERROR(INDEX(Conversion!$A$2:$AH$103,MATCH(Pesée!BA132,Conversion!$A$2:$A$103,0),MATCH(AZ132,Conversion!$A$2:$AH$2,0)),"0")</f>
        <v>0</v>
      </c>
      <c r="BC132" s="34"/>
      <c r="BD132" s="35"/>
      <c r="BE132" s="36" t="str">
        <f>IFERROR(INDEX(Conversion!$A$2:$AH$103,MATCH(Pesée!BD132,Conversion!$A$2:$A$103,0),MATCH(BC132,Conversion!$A$2:$AH$2,0)),"0")</f>
        <v>0</v>
      </c>
      <c r="BF132" s="34"/>
      <c r="BG132" s="35"/>
      <c r="BH132" s="36" t="str">
        <f>IFERROR(INDEX(Conversion!$A$2:$AH$103,MATCH(Pesée!BG132,Conversion!$A$2:$A$103,0),MATCH(BF132,Conversion!$A$2:$AH$2,0)),"0")</f>
        <v>0</v>
      </c>
      <c r="BI132" s="34"/>
      <c r="BJ132" s="35"/>
      <c r="BK132" s="36" t="str">
        <f>IFERROR(INDEX(Conversion!$A$2:$AH$103,MATCH(Pesée!BJ132,Conversion!$A$2:$A$103,0),MATCH(BI132,Conversion!$A$2:$AH$2,0)),"0")</f>
        <v>0</v>
      </c>
      <c r="BL132" s="34"/>
      <c r="BM132" s="35"/>
      <c r="BN132" s="36" t="str">
        <f>IFERROR(INDEX(Conversion!$A$2:$AH$103,MATCH(Pesée!BM132,Conversion!$A$2:$A$103,0),MATCH(BL132,Conversion!$A$2:$AH$2,0)),"0")</f>
        <v>0</v>
      </c>
      <c r="BO132" s="34"/>
      <c r="BP132" s="35"/>
      <c r="BQ132" s="36" t="str">
        <f>IFERROR(INDEX(Conversion!$A$2:$AH$103,MATCH(Pesée!BP132,Conversion!$A$2:$A$103,0),MATCH(BO132,Conversion!$A$2:$AH$2,0)),"0")</f>
        <v>0</v>
      </c>
      <c r="BR132" s="34"/>
      <c r="BS132" s="35"/>
      <c r="BT132" s="36" t="str">
        <f>IFERROR(INDEX(Conversion!$A$2:$AH$103,MATCH(Pesée!BS132,Conversion!$A$2:$A$103,0),MATCH(BR132,Conversion!$A$2:$AH$2,0)),"0")</f>
        <v>0</v>
      </c>
      <c r="BU132" s="34"/>
      <c r="BV132" s="36"/>
      <c r="BW132" s="34"/>
      <c r="BX132" s="36"/>
      <c r="BY132" s="34"/>
      <c r="BZ132" s="36"/>
      <c r="CA132" s="34"/>
      <c r="CB132" s="36"/>
      <c r="CC132" s="34"/>
      <c r="CD132" s="36"/>
      <c r="CE132" s="34"/>
      <c r="CF132" s="36"/>
      <c r="CG132" s="34"/>
      <c r="CH132" s="36"/>
      <c r="CI132" s="34"/>
      <c r="CJ132" s="36"/>
      <c r="CK132" s="34"/>
      <c r="CL132" s="36"/>
      <c r="CM132" s="34"/>
      <c r="CN132" s="36"/>
      <c r="CO132" s="34"/>
      <c r="CP132" s="36"/>
      <c r="CQ132" s="34"/>
      <c r="CR132" s="36"/>
      <c r="CS132" s="34"/>
      <c r="CT132" s="36"/>
      <c r="CU132" s="34"/>
      <c r="CV132" s="36"/>
      <c r="CW132" s="34"/>
      <c r="CX132" s="36"/>
      <c r="CY132" s="34"/>
      <c r="CZ132" s="36"/>
      <c r="DA132" s="34"/>
      <c r="DB132" s="36"/>
      <c r="DC132" s="34"/>
      <c r="DD132" s="36"/>
      <c r="DE132" s="34"/>
      <c r="DF132" s="36"/>
      <c r="DG132" s="34"/>
      <c r="DH132" s="36"/>
    </row>
    <row r="133" spans="1:112" s="37" customFormat="1" ht="16.8" x14ac:dyDescent="0.4">
      <c r="A133" s="30">
        <v>129</v>
      </c>
      <c r="B133" s="31"/>
      <c r="C133" s="32"/>
      <c r="D133" s="32"/>
      <c r="E133" s="32"/>
      <c r="F133" s="32"/>
      <c r="G133" s="33">
        <f t="shared" si="5"/>
        <v>0</v>
      </c>
      <c r="H133" s="33">
        <f t="shared" si="6"/>
        <v>0</v>
      </c>
      <c r="I133" s="33">
        <f t="shared" si="7"/>
        <v>0</v>
      </c>
      <c r="J133" s="33">
        <f t="shared" si="8"/>
        <v>0</v>
      </c>
      <c r="K133" s="33">
        <f t="shared" si="9"/>
        <v>0</v>
      </c>
      <c r="L133" s="33"/>
      <c r="M133" s="34"/>
      <c r="N133" s="35"/>
      <c r="O133" s="36" t="str">
        <f>IFERROR(INDEX(Conversion!$A$2:$AH$103,MATCH(Pesée!N133,Conversion!$A$2:$A$103,0),MATCH(M133,Conversion!$A$2:$AH$2,0)),"0")</f>
        <v>0</v>
      </c>
      <c r="P133" s="34"/>
      <c r="Q133" s="35"/>
      <c r="R133" s="36" t="str">
        <f>IFERROR(INDEX(Conversion!$A$2:$AH$103,MATCH(Pesée!Q133,Conversion!$A$2:$A$103,0),MATCH(P133,Conversion!$A$2:$AH$2,0)),"0")</f>
        <v>0</v>
      </c>
      <c r="S133" s="34"/>
      <c r="T133" s="35"/>
      <c r="U133" s="36" t="str">
        <f>IFERROR(INDEX(Conversion!$A$2:$AH$103,MATCH(Pesée!T133,Conversion!$A$2:$A$103,0),MATCH(S133,Conversion!$A$2:$AH$2,0)),"0")</f>
        <v>0</v>
      </c>
      <c r="V133" s="34"/>
      <c r="W133" s="35"/>
      <c r="X133" s="36" t="str">
        <f>IFERROR(INDEX(Conversion!$A$2:$AH$103,MATCH(Pesée!W133,Conversion!$A$2:$A$103,0),MATCH(V133,Conversion!$A$2:$AH$2,0)),"0")</f>
        <v>0</v>
      </c>
      <c r="Y133" s="34"/>
      <c r="Z133" s="35"/>
      <c r="AA133" s="36" t="str">
        <f>IFERROR(INDEX(Conversion!$A$2:$AH$103,MATCH(Pesée!Z133,Conversion!$A$2:$A$103,0),MATCH(Y133,Conversion!$A$2:$AH$2,0)),"0")</f>
        <v>0</v>
      </c>
      <c r="AB133" s="34"/>
      <c r="AC133" s="35"/>
      <c r="AD133" s="36" t="str">
        <f>IFERROR(INDEX(Conversion!$A$2:$AH$103,MATCH(Pesée!AC133,Conversion!$A$2:$A$103,0),MATCH(AB133,Conversion!$A$2:$AH$2,0)),"0")</f>
        <v>0</v>
      </c>
      <c r="AE133" s="34"/>
      <c r="AF133" s="35"/>
      <c r="AG133" s="36" t="str">
        <f>IFERROR(INDEX(Conversion!$A$2:$AH$103,MATCH(Pesée!AF133,Conversion!$A$2:$A$103,0),MATCH(AE133,Conversion!$A$2:$AH$2,0)),"0")</f>
        <v>0</v>
      </c>
      <c r="AH133" s="34"/>
      <c r="AI133" s="35"/>
      <c r="AJ133" s="36" t="str">
        <f>IFERROR(INDEX(Conversion!$A$2:$AH$103,MATCH(Pesée!AI133,Conversion!$A$2:$A$103,0),MATCH(AH133,Conversion!$A$2:$AH$2,0)),"0")</f>
        <v>0</v>
      </c>
      <c r="AK133" s="34"/>
      <c r="AL133" s="35"/>
      <c r="AM133" s="36" t="str">
        <f>IFERROR(INDEX(Conversion!$A$2:$AH$103,MATCH(Pesée!AL133,Conversion!$A$2:$A$103,0),MATCH(AK133,Conversion!$A$2:$AH$2,0)),"0")</f>
        <v>0</v>
      </c>
      <c r="AN133" s="34"/>
      <c r="AO133" s="35"/>
      <c r="AP133" s="36" t="str">
        <f>IFERROR(INDEX(Conversion!$A$2:$AH$103,MATCH(Pesée!AO133,Conversion!$A$2:$A$103,0),MATCH(AN133,Conversion!$A$2:$AH$2,0)),"0")</f>
        <v>0</v>
      </c>
      <c r="AQ133" s="34"/>
      <c r="AR133" s="35"/>
      <c r="AS133" s="36" t="str">
        <f>IFERROR(INDEX(Conversion!$A$2:$AH$103,MATCH(Pesée!AR133,Conversion!$A$2:$A$103,0),MATCH(AQ133,Conversion!$A$2:$AH$2,0)),"0")</f>
        <v>0</v>
      </c>
      <c r="AT133" s="34"/>
      <c r="AU133" s="35"/>
      <c r="AV133" s="36" t="str">
        <f>IFERROR(INDEX(Conversion!$A$2:$AH$103,MATCH(Pesée!AU133,Conversion!$A$2:$A$103,0),MATCH(AT133,Conversion!$A$2:$AH$2,0)),"0")</f>
        <v>0</v>
      </c>
      <c r="AW133" s="34"/>
      <c r="AX133" s="35"/>
      <c r="AY133" s="36" t="str">
        <f>IFERROR(INDEX(Conversion!$A$2:$AH$103,MATCH(Pesée!AX133,Conversion!$A$2:$A$103,0),MATCH(AW133,Conversion!$A$2:$AH$2,0)),"0")</f>
        <v>0</v>
      </c>
      <c r="AZ133" s="34"/>
      <c r="BA133" s="35"/>
      <c r="BB133" s="36" t="str">
        <f>IFERROR(INDEX(Conversion!$A$2:$AH$103,MATCH(Pesée!BA133,Conversion!$A$2:$A$103,0),MATCH(AZ133,Conversion!$A$2:$AH$2,0)),"0")</f>
        <v>0</v>
      </c>
      <c r="BC133" s="34"/>
      <c r="BD133" s="35"/>
      <c r="BE133" s="36" t="str">
        <f>IFERROR(INDEX(Conversion!$A$2:$AH$103,MATCH(Pesée!BD133,Conversion!$A$2:$A$103,0),MATCH(BC133,Conversion!$A$2:$AH$2,0)),"0")</f>
        <v>0</v>
      </c>
      <c r="BF133" s="34"/>
      <c r="BG133" s="35"/>
      <c r="BH133" s="36" t="str">
        <f>IFERROR(INDEX(Conversion!$A$2:$AH$103,MATCH(Pesée!BG133,Conversion!$A$2:$A$103,0),MATCH(BF133,Conversion!$A$2:$AH$2,0)),"0")</f>
        <v>0</v>
      </c>
      <c r="BI133" s="34"/>
      <c r="BJ133" s="35"/>
      <c r="BK133" s="36" t="str">
        <f>IFERROR(INDEX(Conversion!$A$2:$AH$103,MATCH(Pesée!BJ133,Conversion!$A$2:$A$103,0),MATCH(BI133,Conversion!$A$2:$AH$2,0)),"0")</f>
        <v>0</v>
      </c>
      <c r="BL133" s="34"/>
      <c r="BM133" s="35"/>
      <c r="BN133" s="36" t="str">
        <f>IFERROR(INDEX(Conversion!$A$2:$AH$103,MATCH(Pesée!BM133,Conversion!$A$2:$A$103,0),MATCH(BL133,Conversion!$A$2:$AH$2,0)),"0")</f>
        <v>0</v>
      </c>
      <c r="BO133" s="34"/>
      <c r="BP133" s="35"/>
      <c r="BQ133" s="36" t="str">
        <f>IFERROR(INDEX(Conversion!$A$2:$AH$103,MATCH(Pesée!BP133,Conversion!$A$2:$A$103,0),MATCH(BO133,Conversion!$A$2:$AH$2,0)),"0")</f>
        <v>0</v>
      </c>
      <c r="BR133" s="34"/>
      <c r="BS133" s="35"/>
      <c r="BT133" s="36" t="str">
        <f>IFERROR(INDEX(Conversion!$A$2:$AH$103,MATCH(Pesée!BS133,Conversion!$A$2:$A$103,0),MATCH(BR133,Conversion!$A$2:$AH$2,0)),"0")</f>
        <v>0</v>
      </c>
      <c r="BU133" s="34"/>
      <c r="BV133" s="36"/>
      <c r="BW133" s="34"/>
      <c r="BX133" s="36"/>
      <c r="BY133" s="34"/>
      <c r="BZ133" s="36"/>
      <c r="CA133" s="34"/>
      <c r="CB133" s="36"/>
      <c r="CC133" s="34"/>
      <c r="CD133" s="36"/>
      <c r="CE133" s="34"/>
      <c r="CF133" s="36"/>
      <c r="CG133" s="34"/>
      <c r="CH133" s="36"/>
      <c r="CI133" s="34"/>
      <c r="CJ133" s="36"/>
      <c r="CK133" s="34"/>
      <c r="CL133" s="36"/>
      <c r="CM133" s="34"/>
      <c r="CN133" s="36"/>
      <c r="CO133" s="34"/>
      <c r="CP133" s="36"/>
      <c r="CQ133" s="34"/>
      <c r="CR133" s="36"/>
      <c r="CS133" s="34"/>
      <c r="CT133" s="36"/>
      <c r="CU133" s="34"/>
      <c r="CV133" s="36"/>
      <c r="CW133" s="34"/>
      <c r="CX133" s="36"/>
      <c r="CY133" s="34"/>
      <c r="CZ133" s="36"/>
      <c r="DA133" s="34"/>
      <c r="DB133" s="36"/>
      <c r="DC133" s="34"/>
      <c r="DD133" s="36"/>
      <c r="DE133" s="34"/>
      <c r="DF133" s="36"/>
      <c r="DG133" s="34"/>
      <c r="DH133" s="36"/>
    </row>
    <row r="134" spans="1:112" s="37" customFormat="1" ht="16.8" x14ac:dyDescent="0.4">
      <c r="A134" s="30">
        <v>130</v>
      </c>
      <c r="B134" s="31"/>
      <c r="C134" s="32"/>
      <c r="D134" s="32"/>
      <c r="E134" s="32"/>
      <c r="F134" s="32"/>
      <c r="G134" s="33">
        <f t="shared" ref="G134:G144" si="10">I134+K134+L134</f>
        <v>0</v>
      </c>
      <c r="H134" s="33">
        <f t="shared" ref="H134:H144" si="11">COUNTA(M134,P134,S134,V134,Y134,AB134,AE134,AH134,AK134,AN134,AQ134,AT134,AW134,AZ134,BC134,BF134,BI134,BL134,BO134,BR134)</f>
        <v>0</v>
      </c>
      <c r="I134" s="33">
        <f t="shared" ref="I134:I144" si="12">O134+R134+U134+X134+AA134+AD134+AG134+AJ134+AM134+AP134+AS134+AV134+AY134+BB134+BE134+BH134+BK134+BN134+BQ134+BT134</f>
        <v>0</v>
      </c>
      <c r="J134" s="33">
        <f t="shared" ref="J134:J144" si="13">COUNTA(BU134,BW134,BY134,CA134,CC134,CE134,CG134,CI134,CK134,CM134,CO134,CQ134,CS134,CU134,CW134,CY134,DA134,DC134,DE134,DG134)</f>
        <v>0</v>
      </c>
      <c r="K134" s="33">
        <f t="shared" ref="K134:K144" si="14">BV134+BX134+BZ134+CB134+CD134+CF134+CH134+CJ134+CL134+CN134+CP134+CR134+CT134+CV134+CX134+CZ134+DB134+DD134+DF134+DH134</f>
        <v>0</v>
      </c>
      <c r="L134" s="33"/>
      <c r="M134" s="34"/>
      <c r="N134" s="35"/>
      <c r="O134" s="36" t="str">
        <f>IFERROR(INDEX(Conversion!$A$2:$AH$103,MATCH(Pesée!N134,Conversion!$A$2:$A$103,0),MATCH(M134,Conversion!$A$2:$AH$2,0)),"0")</f>
        <v>0</v>
      </c>
      <c r="P134" s="34"/>
      <c r="Q134" s="35"/>
      <c r="R134" s="36" t="str">
        <f>IFERROR(INDEX(Conversion!$A$2:$AH$103,MATCH(Pesée!Q134,Conversion!$A$2:$A$103,0),MATCH(P134,Conversion!$A$2:$AH$2,0)),"0")</f>
        <v>0</v>
      </c>
      <c r="S134" s="34"/>
      <c r="T134" s="35"/>
      <c r="U134" s="36" t="str">
        <f>IFERROR(INDEX(Conversion!$A$2:$AH$103,MATCH(Pesée!T134,Conversion!$A$2:$A$103,0),MATCH(S134,Conversion!$A$2:$AH$2,0)),"0")</f>
        <v>0</v>
      </c>
      <c r="V134" s="34"/>
      <c r="W134" s="35"/>
      <c r="X134" s="36" t="str">
        <f>IFERROR(INDEX(Conversion!$A$2:$AH$103,MATCH(Pesée!W134,Conversion!$A$2:$A$103,0),MATCH(V134,Conversion!$A$2:$AH$2,0)),"0")</f>
        <v>0</v>
      </c>
      <c r="Y134" s="34"/>
      <c r="Z134" s="35"/>
      <c r="AA134" s="36" t="str">
        <f>IFERROR(INDEX(Conversion!$A$2:$AH$103,MATCH(Pesée!Z134,Conversion!$A$2:$A$103,0),MATCH(Y134,Conversion!$A$2:$AH$2,0)),"0")</f>
        <v>0</v>
      </c>
      <c r="AB134" s="34"/>
      <c r="AC134" s="35"/>
      <c r="AD134" s="36" t="str">
        <f>IFERROR(INDEX(Conversion!$A$2:$AH$103,MATCH(Pesée!AC134,Conversion!$A$2:$A$103,0),MATCH(AB134,Conversion!$A$2:$AH$2,0)),"0")</f>
        <v>0</v>
      </c>
      <c r="AE134" s="34"/>
      <c r="AF134" s="35"/>
      <c r="AG134" s="36" t="str">
        <f>IFERROR(INDEX(Conversion!$A$2:$AH$103,MATCH(Pesée!AF134,Conversion!$A$2:$A$103,0),MATCH(AE134,Conversion!$A$2:$AH$2,0)),"0")</f>
        <v>0</v>
      </c>
      <c r="AH134" s="34"/>
      <c r="AI134" s="35"/>
      <c r="AJ134" s="36" t="str">
        <f>IFERROR(INDEX(Conversion!$A$2:$AH$103,MATCH(Pesée!AI134,Conversion!$A$2:$A$103,0),MATCH(AH134,Conversion!$A$2:$AH$2,0)),"0")</f>
        <v>0</v>
      </c>
      <c r="AK134" s="34"/>
      <c r="AL134" s="35"/>
      <c r="AM134" s="36" t="str">
        <f>IFERROR(INDEX(Conversion!$A$2:$AH$103,MATCH(Pesée!AL134,Conversion!$A$2:$A$103,0),MATCH(AK134,Conversion!$A$2:$AH$2,0)),"0")</f>
        <v>0</v>
      </c>
      <c r="AN134" s="34"/>
      <c r="AO134" s="35"/>
      <c r="AP134" s="36" t="str">
        <f>IFERROR(INDEX(Conversion!$A$2:$AH$103,MATCH(Pesée!AO134,Conversion!$A$2:$A$103,0),MATCH(AN134,Conversion!$A$2:$AH$2,0)),"0")</f>
        <v>0</v>
      </c>
      <c r="AQ134" s="34"/>
      <c r="AR134" s="35"/>
      <c r="AS134" s="36" t="str">
        <f>IFERROR(INDEX(Conversion!$A$2:$AH$103,MATCH(Pesée!AR134,Conversion!$A$2:$A$103,0),MATCH(AQ134,Conversion!$A$2:$AH$2,0)),"0")</f>
        <v>0</v>
      </c>
      <c r="AT134" s="34"/>
      <c r="AU134" s="35"/>
      <c r="AV134" s="36" t="str">
        <f>IFERROR(INDEX(Conversion!$A$2:$AH$103,MATCH(Pesée!AU134,Conversion!$A$2:$A$103,0),MATCH(AT134,Conversion!$A$2:$AH$2,0)),"0")</f>
        <v>0</v>
      </c>
      <c r="AW134" s="34"/>
      <c r="AX134" s="35"/>
      <c r="AY134" s="36" t="str">
        <f>IFERROR(INDEX(Conversion!$A$2:$AH$103,MATCH(Pesée!AX134,Conversion!$A$2:$A$103,0),MATCH(AW134,Conversion!$A$2:$AH$2,0)),"0")</f>
        <v>0</v>
      </c>
      <c r="AZ134" s="34"/>
      <c r="BA134" s="35"/>
      <c r="BB134" s="36" t="str">
        <f>IFERROR(INDEX(Conversion!$A$2:$AH$103,MATCH(Pesée!BA134,Conversion!$A$2:$A$103,0),MATCH(AZ134,Conversion!$A$2:$AH$2,0)),"0")</f>
        <v>0</v>
      </c>
      <c r="BC134" s="34"/>
      <c r="BD134" s="35"/>
      <c r="BE134" s="36" t="str">
        <f>IFERROR(INDEX(Conversion!$A$2:$AH$103,MATCH(Pesée!BD134,Conversion!$A$2:$A$103,0),MATCH(BC134,Conversion!$A$2:$AH$2,0)),"0")</f>
        <v>0</v>
      </c>
      <c r="BF134" s="34"/>
      <c r="BG134" s="35"/>
      <c r="BH134" s="36" t="str">
        <f>IFERROR(INDEX(Conversion!$A$2:$AH$103,MATCH(Pesée!BG134,Conversion!$A$2:$A$103,0),MATCH(BF134,Conversion!$A$2:$AH$2,0)),"0")</f>
        <v>0</v>
      </c>
      <c r="BI134" s="34"/>
      <c r="BJ134" s="35"/>
      <c r="BK134" s="36" t="str">
        <f>IFERROR(INDEX(Conversion!$A$2:$AH$103,MATCH(Pesée!BJ134,Conversion!$A$2:$A$103,0),MATCH(BI134,Conversion!$A$2:$AH$2,0)),"0")</f>
        <v>0</v>
      </c>
      <c r="BL134" s="34"/>
      <c r="BM134" s="35"/>
      <c r="BN134" s="36" t="str">
        <f>IFERROR(INDEX(Conversion!$A$2:$AH$103,MATCH(Pesée!BM134,Conversion!$A$2:$A$103,0),MATCH(BL134,Conversion!$A$2:$AH$2,0)),"0")</f>
        <v>0</v>
      </c>
      <c r="BO134" s="34"/>
      <c r="BP134" s="35"/>
      <c r="BQ134" s="36" t="str">
        <f>IFERROR(INDEX(Conversion!$A$2:$AH$103,MATCH(Pesée!BP134,Conversion!$A$2:$A$103,0),MATCH(BO134,Conversion!$A$2:$AH$2,0)),"0")</f>
        <v>0</v>
      </c>
      <c r="BR134" s="34"/>
      <c r="BS134" s="35"/>
      <c r="BT134" s="36" t="str">
        <f>IFERROR(INDEX(Conversion!$A$2:$AH$103,MATCH(Pesée!BS134,Conversion!$A$2:$A$103,0),MATCH(BR134,Conversion!$A$2:$AH$2,0)),"0")</f>
        <v>0</v>
      </c>
      <c r="BU134" s="34"/>
      <c r="BV134" s="36"/>
      <c r="BW134" s="34"/>
      <c r="BX134" s="36"/>
      <c r="BY134" s="34"/>
      <c r="BZ134" s="36"/>
      <c r="CA134" s="34"/>
      <c r="CB134" s="36"/>
      <c r="CC134" s="34"/>
      <c r="CD134" s="36"/>
      <c r="CE134" s="34"/>
      <c r="CF134" s="36"/>
      <c r="CG134" s="34"/>
      <c r="CH134" s="36"/>
      <c r="CI134" s="34"/>
      <c r="CJ134" s="36"/>
      <c r="CK134" s="34"/>
      <c r="CL134" s="36"/>
      <c r="CM134" s="34"/>
      <c r="CN134" s="36"/>
      <c r="CO134" s="34"/>
      <c r="CP134" s="36"/>
      <c r="CQ134" s="34"/>
      <c r="CR134" s="36"/>
      <c r="CS134" s="34"/>
      <c r="CT134" s="36"/>
      <c r="CU134" s="34"/>
      <c r="CV134" s="36"/>
      <c r="CW134" s="34"/>
      <c r="CX134" s="36"/>
      <c r="CY134" s="34"/>
      <c r="CZ134" s="36"/>
      <c r="DA134" s="34"/>
      <c r="DB134" s="36"/>
      <c r="DC134" s="34"/>
      <c r="DD134" s="36"/>
      <c r="DE134" s="34"/>
      <c r="DF134" s="36"/>
      <c r="DG134" s="34"/>
      <c r="DH134" s="36"/>
    </row>
    <row r="135" spans="1:112" s="37" customFormat="1" ht="16.8" x14ac:dyDescent="0.4">
      <c r="A135" s="30">
        <v>131</v>
      </c>
      <c r="B135" s="31"/>
      <c r="C135" s="32"/>
      <c r="D135" s="32"/>
      <c r="E135" s="32"/>
      <c r="F135" s="32"/>
      <c r="G135" s="33">
        <f t="shared" si="10"/>
        <v>0</v>
      </c>
      <c r="H135" s="33">
        <f t="shared" si="11"/>
        <v>0</v>
      </c>
      <c r="I135" s="33">
        <f t="shared" si="12"/>
        <v>0</v>
      </c>
      <c r="J135" s="33">
        <f t="shared" si="13"/>
        <v>0</v>
      </c>
      <c r="K135" s="33">
        <f t="shared" si="14"/>
        <v>0</v>
      </c>
      <c r="L135" s="33"/>
      <c r="M135" s="34"/>
      <c r="N135" s="35"/>
      <c r="O135" s="36" t="str">
        <f>IFERROR(INDEX(Conversion!$A$2:$AH$103,MATCH(Pesée!N135,Conversion!$A$2:$A$103,0),MATCH(M135,Conversion!$A$2:$AH$2,0)),"0")</f>
        <v>0</v>
      </c>
      <c r="P135" s="34"/>
      <c r="Q135" s="35"/>
      <c r="R135" s="36" t="str">
        <f>IFERROR(INDEX(Conversion!$A$2:$AH$103,MATCH(Pesée!Q135,Conversion!$A$2:$A$103,0),MATCH(P135,Conversion!$A$2:$AH$2,0)),"0")</f>
        <v>0</v>
      </c>
      <c r="S135" s="34"/>
      <c r="T135" s="35"/>
      <c r="U135" s="36" t="str">
        <f>IFERROR(INDEX(Conversion!$A$2:$AH$103,MATCH(Pesée!T135,Conversion!$A$2:$A$103,0),MATCH(S135,Conversion!$A$2:$AH$2,0)),"0")</f>
        <v>0</v>
      </c>
      <c r="V135" s="34"/>
      <c r="W135" s="35"/>
      <c r="X135" s="36" t="str">
        <f>IFERROR(INDEX(Conversion!$A$2:$AH$103,MATCH(Pesée!W135,Conversion!$A$2:$A$103,0),MATCH(V135,Conversion!$A$2:$AH$2,0)),"0")</f>
        <v>0</v>
      </c>
      <c r="Y135" s="34"/>
      <c r="Z135" s="35"/>
      <c r="AA135" s="36" t="str">
        <f>IFERROR(INDEX(Conversion!$A$2:$AH$103,MATCH(Pesée!Z135,Conversion!$A$2:$A$103,0),MATCH(Y135,Conversion!$A$2:$AH$2,0)),"0")</f>
        <v>0</v>
      </c>
      <c r="AB135" s="34"/>
      <c r="AC135" s="35"/>
      <c r="AD135" s="36" t="str">
        <f>IFERROR(INDEX(Conversion!$A$2:$AH$103,MATCH(Pesée!AC135,Conversion!$A$2:$A$103,0),MATCH(AB135,Conversion!$A$2:$AH$2,0)),"0")</f>
        <v>0</v>
      </c>
      <c r="AE135" s="34"/>
      <c r="AF135" s="35"/>
      <c r="AG135" s="36" t="str">
        <f>IFERROR(INDEX(Conversion!$A$2:$AH$103,MATCH(Pesée!AF135,Conversion!$A$2:$A$103,0),MATCH(AE135,Conversion!$A$2:$AH$2,0)),"0")</f>
        <v>0</v>
      </c>
      <c r="AH135" s="34"/>
      <c r="AI135" s="35"/>
      <c r="AJ135" s="36" t="str">
        <f>IFERROR(INDEX(Conversion!$A$2:$AH$103,MATCH(Pesée!AI135,Conversion!$A$2:$A$103,0),MATCH(AH135,Conversion!$A$2:$AH$2,0)),"0")</f>
        <v>0</v>
      </c>
      <c r="AK135" s="34"/>
      <c r="AL135" s="35"/>
      <c r="AM135" s="36" t="str">
        <f>IFERROR(INDEX(Conversion!$A$2:$AH$103,MATCH(Pesée!AL135,Conversion!$A$2:$A$103,0),MATCH(AK135,Conversion!$A$2:$AH$2,0)),"0")</f>
        <v>0</v>
      </c>
      <c r="AN135" s="34"/>
      <c r="AO135" s="35"/>
      <c r="AP135" s="36" t="str">
        <f>IFERROR(INDEX(Conversion!$A$2:$AH$103,MATCH(Pesée!AO135,Conversion!$A$2:$A$103,0),MATCH(AN135,Conversion!$A$2:$AH$2,0)),"0")</f>
        <v>0</v>
      </c>
      <c r="AQ135" s="34"/>
      <c r="AR135" s="35"/>
      <c r="AS135" s="36" t="str">
        <f>IFERROR(INDEX(Conversion!$A$2:$AH$103,MATCH(Pesée!AR135,Conversion!$A$2:$A$103,0),MATCH(AQ135,Conversion!$A$2:$AH$2,0)),"0")</f>
        <v>0</v>
      </c>
      <c r="AT135" s="34"/>
      <c r="AU135" s="35"/>
      <c r="AV135" s="36" t="str">
        <f>IFERROR(INDEX(Conversion!$A$2:$AH$103,MATCH(Pesée!AU135,Conversion!$A$2:$A$103,0),MATCH(AT135,Conversion!$A$2:$AH$2,0)),"0")</f>
        <v>0</v>
      </c>
      <c r="AW135" s="34"/>
      <c r="AX135" s="35"/>
      <c r="AY135" s="36" t="str">
        <f>IFERROR(INDEX(Conversion!$A$2:$AH$103,MATCH(Pesée!AX135,Conversion!$A$2:$A$103,0),MATCH(AW135,Conversion!$A$2:$AH$2,0)),"0")</f>
        <v>0</v>
      </c>
      <c r="AZ135" s="34"/>
      <c r="BA135" s="35"/>
      <c r="BB135" s="36" t="str">
        <f>IFERROR(INDEX(Conversion!$A$2:$AH$103,MATCH(Pesée!BA135,Conversion!$A$2:$A$103,0),MATCH(AZ135,Conversion!$A$2:$AH$2,0)),"0")</f>
        <v>0</v>
      </c>
      <c r="BC135" s="34"/>
      <c r="BD135" s="35"/>
      <c r="BE135" s="36" t="str">
        <f>IFERROR(INDEX(Conversion!$A$2:$AH$103,MATCH(Pesée!BD135,Conversion!$A$2:$A$103,0),MATCH(BC135,Conversion!$A$2:$AH$2,0)),"0")</f>
        <v>0</v>
      </c>
      <c r="BF135" s="34"/>
      <c r="BG135" s="35"/>
      <c r="BH135" s="36" t="str">
        <f>IFERROR(INDEX(Conversion!$A$2:$AH$103,MATCH(Pesée!BG135,Conversion!$A$2:$A$103,0),MATCH(BF135,Conversion!$A$2:$AH$2,0)),"0")</f>
        <v>0</v>
      </c>
      <c r="BI135" s="34"/>
      <c r="BJ135" s="35"/>
      <c r="BK135" s="36" t="str">
        <f>IFERROR(INDEX(Conversion!$A$2:$AH$103,MATCH(Pesée!BJ135,Conversion!$A$2:$A$103,0),MATCH(BI135,Conversion!$A$2:$AH$2,0)),"0")</f>
        <v>0</v>
      </c>
      <c r="BL135" s="34"/>
      <c r="BM135" s="35"/>
      <c r="BN135" s="36" t="str">
        <f>IFERROR(INDEX(Conversion!$A$2:$AH$103,MATCH(Pesée!BM135,Conversion!$A$2:$A$103,0),MATCH(BL135,Conversion!$A$2:$AH$2,0)),"0")</f>
        <v>0</v>
      </c>
      <c r="BO135" s="34"/>
      <c r="BP135" s="35"/>
      <c r="BQ135" s="36" t="str">
        <f>IFERROR(INDEX(Conversion!$A$2:$AH$103,MATCH(Pesée!BP135,Conversion!$A$2:$A$103,0),MATCH(BO135,Conversion!$A$2:$AH$2,0)),"0")</f>
        <v>0</v>
      </c>
      <c r="BR135" s="34"/>
      <c r="BS135" s="35"/>
      <c r="BT135" s="36" t="str">
        <f>IFERROR(INDEX(Conversion!$A$2:$AH$103,MATCH(Pesée!BS135,Conversion!$A$2:$A$103,0),MATCH(BR135,Conversion!$A$2:$AH$2,0)),"0")</f>
        <v>0</v>
      </c>
      <c r="BU135" s="34"/>
      <c r="BV135" s="36"/>
      <c r="BW135" s="34"/>
      <c r="BX135" s="36"/>
      <c r="BY135" s="34"/>
      <c r="BZ135" s="36"/>
      <c r="CA135" s="34"/>
      <c r="CB135" s="36"/>
      <c r="CC135" s="34"/>
      <c r="CD135" s="36"/>
      <c r="CE135" s="34"/>
      <c r="CF135" s="36"/>
      <c r="CG135" s="34"/>
      <c r="CH135" s="36"/>
      <c r="CI135" s="34"/>
      <c r="CJ135" s="36"/>
      <c r="CK135" s="34"/>
      <c r="CL135" s="36"/>
      <c r="CM135" s="34"/>
      <c r="CN135" s="36"/>
      <c r="CO135" s="34"/>
      <c r="CP135" s="36"/>
      <c r="CQ135" s="34"/>
      <c r="CR135" s="36"/>
      <c r="CS135" s="34"/>
      <c r="CT135" s="36"/>
      <c r="CU135" s="34"/>
      <c r="CV135" s="36"/>
      <c r="CW135" s="34"/>
      <c r="CX135" s="36"/>
      <c r="CY135" s="34"/>
      <c r="CZ135" s="36"/>
      <c r="DA135" s="34"/>
      <c r="DB135" s="36"/>
      <c r="DC135" s="34"/>
      <c r="DD135" s="36"/>
      <c r="DE135" s="34"/>
      <c r="DF135" s="36"/>
      <c r="DG135" s="34"/>
      <c r="DH135" s="36"/>
    </row>
    <row r="136" spans="1:112" s="37" customFormat="1" ht="16.8" x14ac:dyDescent="0.4">
      <c r="A136" s="30">
        <v>132</v>
      </c>
      <c r="B136" s="31"/>
      <c r="C136" s="32"/>
      <c r="D136" s="32"/>
      <c r="E136" s="32"/>
      <c r="F136" s="32"/>
      <c r="G136" s="33">
        <f t="shared" si="10"/>
        <v>0</v>
      </c>
      <c r="H136" s="33">
        <f t="shared" si="11"/>
        <v>0</v>
      </c>
      <c r="I136" s="33">
        <f t="shared" si="12"/>
        <v>0</v>
      </c>
      <c r="J136" s="33">
        <f t="shared" si="13"/>
        <v>0</v>
      </c>
      <c r="K136" s="33">
        <f t="shared" si="14"/>
        <v>0</v>
      </c>
      <c r="L136" s="33"/>
      <c r="M136" s="34"/>
      <c r="N136" s="35"/>
      <c r="O136" s="36" t="str">
        <f>IFERROR(INDEX(Conversion!$A$2:$AH$103,MATCH(Pesée!N136,Conversion!$A$2:$A$103,0),MATCH(M136,Conversion!$A$2:$AH$2,0)),"0")</f>
        <v>0</v>
      </c>
      <c r="P136" s="34"/>
      <c r="Q136" s="35"/>
      <c r="R136" s="36" t="str">
        <f>IFERROR(INDEX(Conversion!$A$2:$AH$103,MATCH(Pesée!Q136,Conversion!$A$2:$A$103,0),MATCH(P136,Conversion!$A$2:$AH$2,0)),"0")</f>
        <v>0</v>
      </c>
      <c r="S136" s="34"/>
      <c r="T136" s="35"/>
      <c r="U136" s="36" t="str">
        <f>IFERROR(INDEX(Conversion!$A$2:$AH$103,MATCH(Pesée!T136,Conversion!$A$2:$A$103,0),MATCH(S136,Conversion!$A$2:$AH$2,0)),"0")</f>
        <v>0</v>
      </c>
      <c r="V136" s="34"/>
      <c r="W136" s="35"/>
      <c r="X136" s="36" t="str">
        <f>IFERROR(INDEX(Conversion!$A$2:$AH$103,MATCH(Pesée!W136,Conversion!$A$2:$A$103,0),MATCH(V136,Conversion!$A$2:$AH$2,0)),"0")</f>
        <v>0</v>
      </c>
      <c r="Y136" s="34"/>
      <c r="Z136" s="35"/>
      <c r="AA136" s="36" t="str">
        <f>IFERROR(INDEX(Conversion!$A$2:$AH$103,MATCH(Pesée!Z136,Conversion!$A$2:$A$103,0),MATCH(Y136,Conversion!$A$2:$AH$2,0)),"0")</f>
        <v>0</v>
      </c>
      <c r="AB136" s="34"/>
      <c r="AC136" s="35"/>
      <c r="AD136" s="36" t="str">
        <f>IFERROR(INDEX(Conversion!$A$2:$AH$103,MATCH(Pesée!AC136,Conversion!$A$2:$A$103,0),MATCH(AB136,Conversion!$A$2:$AH$2,0)),"0")</f>
        <v>0</v>
      </c>
      <c r="AE136" s="34"/>
      <c r="AF136" s="35"/>
      <c r="AG136" s="36" t="str">
        <f>IFERROR(INDEX(Conversion!$A$2:$AH$103,MATCH(Pesée!AF136,Conversion!$A$2:$A$103,0),MATCH(AE136,Conversion!$A$2:$AH$2,0)),"0")</f>
        <v>0</v>
      </c>
      <c r="AH136" s="34"/>
      <c r="AI136" s="35"/>
      <c r="AJ136" s="36" t="str">
        <f>IFERROR(INDEX(Conversion!$A$2:$AH$103,MATCH(Pesée!AI136,Conversion!$A$2:$A$103,0),MATCH(AH136,Conversion!$A$2:$AH$2,0)),"0")</f>
        <v>0</v>
      </c>
      <c r="AK136" s="34"/>
      <c r="AL136" s="35"/>
      <c r="AM136" s="36" t="str">
        <f>IFERROR(INDEX(Conversion!$A$2:$AH$103,MATCH(Pesée!AL136,Conversion!$A$2:$A$103,0),MATCH(AK136,Conversion!$A$2:$AH$2,0)),"0")</f>
        <v>0</v>
      </c>
      <c r="AN136" s="34"/>
      <c r="AO136" s="35"/>
      <c r="AP136" s="36" t="str">
        <f>IFERROR(INDEX(Conversion!$A$2:$AH$103,MATCH(Pesée!AO136,Conversion!$A$2:$A$103,0),MATCH(AN136,Conversion!$A$2:$AH$2,0)),"0")</f>
        <v>0</v>
      </c>
      <c r="AQ136" s="34"/>
      <c r="AR136" s="35"/>
      <c r="AS136" s="36" t="str">
        <f>IFERROR(INDEX(Conversion!$A$2:$AH$103,MATCH(Pesée!AR136,Conversion!$A$2:$A$103,0),MATCH(AQ136,Conversion!$A$2:$AH$2,0)),"0")</f>
        <v>0</v>
      </c>
      <c r="AT136" s="34"/>
      <c r="AU136" s="35"/>
      <c r="AV136" s="36" t="str">
        <f>IFERROR(INDEX(Conversion!$A$2:$AH$103,MATCH(Pesée!AU136,Conversion!$A$2:$A$103,0),MATCH(AT136,Conversion!$A$2:$AH$2,0)),"0")</f>
        <v>0</v>
      </c>
      <c r="AW136" s="34"/>
      <c r="AX136" s="35"/>
      <c r="AY136" s="36" t="str">
        <f>IFERROR(INDEX(Conversion!$A$2:$AH$103,MATCH(Pesée!AX136,Conversion!$A$2:$A$103,0),MATCH(AW136,Conversion!$A$2:$AH$2,0)),"0")</f>
        <v>0</v>
      </c>
      <c r="AZ136" s="34"/>
      <c r="BA136" s="35"/>
      <c r="BB136" s="36" t="str">
        <f>IFERROR(INDEX(Conversion!$A$2:$AH$103,MATCH(Pesée!BA136,Conversion!$A$2:$A$103,0),MATCH(AZ136,Conversion!$A$2:$AH$2,0)),"0")</f>
        <v>0</v>
      </c>
      <c r="BC136" s="34"/>
      <c r="BD136" s="35"/>
      <c r="BE136" s="36" t="str">
        <f>IFERROR(INDEX(Conversion!$A$2:$AH$103,MATCH(Pesée!BD136,Conversion!$A$2:$A$103,0),MATCH(BC136,Conversion!$A$2:$AH$2,0)),"0")</f>
        <v>0</v>
      </c>
      <c r="BF136" s="34"/>
      <c r="BG136" s="35"/>
      <c r="BH136" s="36" t="str">
        <f>IFERROR(INDEX(Conversion!$A$2:$AH$103,MATCH(Pesée!BG136,Conversion!$A$2:$A$103,0),MATCH(BF136,Conversion!$A$2:$AH$2,0)),"0")</f>
        <v>0</v>
      </c>
      <c r="BI136" s="34"/>
      <c r="BJ136" s="35"/>
      <c r="BK136" s="36" t="str">
        <f>IFERROR(INDEX(Conversion!$A$2:$AH$103,MATCH(Pesée!BJ136,Conversion!$A$2:$A$103,0),MATCH(BI136,Conversion!$A$2:$AH$2,0)),"0")</f>
        <v>0</v>
      </c>
      <c r="BL136" s="34"/>
      <c r="BM136" s="35"/>
      <c r="BN136" s="36" t="str">
        <f>IFERROR(INDEX(Conversion!$A$2:$AH$103,MATCH(Pesée!BM136,Conversion!$A$2:$A$103,0),MATCH(BL136,Conversion!$A$2:$AH$2,0)),"0")</f>
        <v>0</v>
      </c>
      <c r="BO136" s="34"/>
      <c r="BP136" s="35"/>
      <c r="BQ136" s="36" t="str">
        <f>IFERROR(INDEX(Conversion!$A$2:$AH$103,MATCH(Pesée!BP136,Conversion!$A$2:$A$103,0),MATCH(BO136,Conversion!$A$2:$AH$2,0)),"0")</f>
        <v>0</v>
      </c>
      <c r="BR136" s="34"/>
      <c r="BS136" s="35"/>
      <c r="BT136" s="36" t="str">
        <f>IFERROR(INDEX(Conversion!$A$2:$AH$103,MATCH(Pesée!BS136,Conversion!$A$2:$A$103,0),MATCH(BR136,Conversion!$A$2:$AH$2,0)),"0")</f>
        <v>0</v>
      </c>
      <c r="BU136" s="34"/>
      <c r="BV136" s="36"/>
      <c r="BW136" s="34"/>
      <c r="BX136" s="36"/>
      <c r="BY136" s="34"/>
      <c r="BZ136" s="36"/>
      <c r="CA136" s="34"/>
      <c r="CB136" s="36"/>
      <c r="CC136" s="34"/>
      <c r="CD136" s="36"/>
      <c r="CE136" s="34"/>
      <c r="CF136" s="36"/>
      <c r="CG136" s="34"/>
      <c r="CH136" s="36"/>
      <c r="CI136" s="34"/>
      <c r="CJ136" s="36"/>
      <c r="CK136" s="34"/>
      <c r="CL136" s="36"/>
      <c r="CM136" s="34"/>
      <c r="CN136" s="36"/>
      <c r="CO136" s="34"/>
      <c r="CP136" s="36"/>
      <c r="CQ136" s="34"/>
      <c r="CR136" s="36"/>
      <c r="CS136" s="34"/>
      <c r="CT136" s="36"/>
      <c r="CU136" s="34"/>
      <c r="CV136" s="36"/>
      <c r="CW136" s="34"/>
      <c r="CX136" s="36"/>
      <c r="CY136" s="34"/>
      <c r="CZ136" s="36"/>
      <c r="DA136" s="34"/>
      <c r="DB136" s="36"/>
      <c r="DC136" s="34"/>
      <c r="DD136" s="36"/>
      <c r="DE136" s="34"/>
      <c r="DF136" s="36"/>
      <c r="DG136" s="34"/>
      <c r="DH136" s="36"/>
    </row>
    <row r="137" spans="1:112" s="37" customFormat="1" ht="16.8" x14ac:dyDescent="0.4">
      <c r="A137" s="30">
        <v>133</v>
      </c>
      <c r="B137" s="31"/>
      <c r="C137" s="32"/>
      <c r="D137" s="32"/>
      <c r="E137" s="32"/>
      <c r="F137" s="32"/>
      <c r="G137" s="33">
        <f t="shared" si="10"/>
        <v>0</v>
      </c>
      <c r="H137" s="33">
        <f t="shared" si="11"/>
        <v>0</v>
      </c>
      <c r="I137" s="33">
        <f t="shared" si="12"/>
        <v>0</v>
      </c>
      <c r="J137" s="33">
        <f t="shared" si="13"/>
        <v>0</v>
      </c>
      <c r="K137" s="33">
        <f t="shared" si="14"/>
        <v>0</v>
      </c>
      <c r="L137" s="33"/>
      <c r="M137" s="34"/>
      <c r="N137" s="35"/>
      <c r="O137" s="36" t="str">
        <f>IFERROR(INDEX(Conversion!$A$2:$AH$103,MATCH(Pesée!N137,Conversion!$A$2:$A$103,0),MATCH(M137,Conversion!$A$2:$AH$2,0)),"0")</f>
        <v>0</v>
      </c>
      <c r="P137" s="34"/>
      <c r="Q137" s="35"/>
      <c r="R137" s="36" t="str">
        <f>IFERROR(INDEX(Conversion!$A$2:$AH$103,MATCH(Pesée!Q137,Conversion!$A$2:$A$103,0),MATCH(P137,Conversion!$A$2:$AH$2,0)),"0")</f>
        <v>0</v>
      </c>
      <c r="S137" s="34"/>
      <c r="T137" s="35"/>
      <c r="U137" s="36" t="str">
        <f>IFERROR(INDEX(Conversion!$A$2:$AH$103,MATCH(Pesée!T137,Conversion!$A$2:$A$103,0),MATCH(S137,Conversion!$A$2:$AH$2,0)),"0")</f>
        <v>0</v>
      </c>
      <c r="V137" s="34"/>
      <c r="W137" s="35"/>
      <c r="X137" s="36" t="str">
        <f>IFERROR(INDEX(Conversion!$A$2:$AH$103,MATCH(Pesée!W137,Conversion!$A$2:$A$103,0),MATCH(V137,Conversion!$A$2:$AH$2,0)),"0")</f>
        <v>0</v>
      </c>
      <c r="Y137" s="34"/>
      <c r="Z137" s="35"/>
      <c r="AA137" s="36" t="str">
        <f>IFERROR(INDEX(Conversion!$A$2:$AH$103,MATCH(Pesée!Z137,Conversion!$A$2:$A$103,0),MATCH(Y137,Conversion!$A$2:$AH$2,0)),"0")</f>
        <v>0</v>
      </c>
      <c r="AB137" s="34"/>
      <c r="AC137" s="35"/>
      <c r="AD137" s="36" t="str">
        <f>IFERROR(INDEX(Conversion!$A$2:$AH$103,MATCH(Pesée!AC137,Conversion!$A$2:$A$103,0),MATCH(AB137,Conversion!$A$2:$AH$2,0)),"0")</f>
        <v>0</v>
      </c>
      <c r="AE137" s="34"/>
      <c r="AF137" s="35"/>
      <c r="AG137" s="36" t="str">
        <f>IFERROR(INDEX(Conversion!$A$2:$AH$103,MATCH(Pesée!AF137,Conversion!$A$2:$A$103,0),MATCH(AE137,Conversion!$A$2:$AH$2,0)),"0")</f>
        <v>0</v>
      </c>
      <c r="AH137" s="34"/>
      <c r="AI137" s="35"/>
      <c r="AJ137" s="36" t="str">
        <f>IFERROR(INDEX(Conversion!$A$2:$AH$103,MATCH(Pesée!AI137,Conversion!$A$2:$A$103,0),MATCH(AH137,Conversion!$A$2:$AH$2,0)),"0")</f>
        <v>0</v>
      </c>
      <c r="AK137" s="34"/>
      <c r="AL137" s="35"/>
      <c r="AM137" s="36" t="str">
        <f>IFERROR(INDEX(Conversion!$A$2:$AH$103,MATCH(Pesée!AL137,Conversion!$A$2:$A$103,0),MATCH(AK137,Conversion!$A$2:$AH$2,0)),"0")</f>
        <v>0</v>
      </c>
      <c r="AN137" s="34"/>
      <c r="AO137" s="35"/>
      <c r="AP137" s="36" t="str">
        <f>IFERROR(INDEX(Conversion!$A$2:$AH$103,MATCH(Pesée!AO137,Conversion!$A$2:$A$103,0),MATCH(AN137,Conversion!$A$2:$AH$2,0)),"0")</f>
        <v>0</v>
      </c>
      <c r="AQ137" s="34"/>
      <c r="AR137" s="35"/>
      <c r="AS137" s="36" t="str">
        <f>IFERROR(INDEX(Conversion!$A$2:$AH$103,MATCH(Pesée!AR137,Conversion!$A$2:$A$103,0),MATCH(AQ137,Conversion!$A$2:$AH$2,0)),"0")</f>
        <v>0</v>
      </c>
      <c r="AT137" s="34"/>
      <c r="AU137" s="35"/>
      <c r="AV137" s="36" t="str">
        <f>IFERROR(INDEX(Conversion!$A$2:$AH$103,MATCH(Pesée!AU137,Conversion!$A$2:$A$103,0),MATCH(AT137,Conversion!$A$2:$AH$2,0)),"0")</f>
        <v>0</v>
      </c>
      <c r="AW137" s="34"/>
      <c r="AX137" s="35"/>
      <c r="AY137" s="36" t="str">
        <f>IFERROR(INDEX(Conversion!$A$2:$AH$103,MATCH(Pesée!AX137,Conversion!$A$2:$A$103,0),MATCH(AW137,Conversion!$A$2:$AH$2,0)),"0")</f>
        <v>0</v>
      </c>
      <c r="AZ137" s="34"/>
      <c r="BA137" s="35"/>
      <c r="BB137" s="36" t="str">
        <f>IFERROR(INDEX(Conversion!$A$2:$AH$103,MATCH(Pesée!BA137,Conversion!$A$2:$A$103,0),MATCH(AZ137,Conversion!$A$2:$AH$2,0)),"0")</f>
        <v>0</v>
      </c>
      <c r="BC137" s="34"/>
      <c r="BD137" s="35"/>
      <c r="BE137" s="36" t="str">
        <f>IFERROR(INDEX(Conversion!$A$2:$AH$103,MATCH(Pesée!BD137,Conversion!$A$2:$A$103,0),MATCH(BC137,Conversion!$A$2:$AH$2,0)),"0")</f>
        <v>0</v>
      </c>
      <c r="BF137" s="34"/>
      <c r="BG137" s="35"/>
      <c r="BH137" s="36" t="str">
        <f>IFERROR(INDEX(Conversion!$A$2:$AH$103,MATCH(Pesée!BG137,Conversion!$A$2:$A$103,0),MATCH(BF137,Conversion!$A$2:$AH$2,0)),"0")</f>
        <v>0</v>
      </c>
      <c r="BI137" s="34"/>
      <c r="BJ137" s="35"/>
      <c r="BK137" s="36" t="str">
        <f>IFERROR(INDEX(Conversion!$A$2:$AH$103,MATCH(Pesée!BJ137,Conversion!$A$2:$A$103,0),MATCH(BI137,Conversion!$A$2:$AH$2,0)),"0")</f>
        <v>0</v>
      </c>
      <c r="BL137" s="34"/>
      <c r="BM137" s="35"/>
      <c r="BN137" s="36" t="str">
        <f>IFERROR(INDEX(Conversion!$A$2:$AH$103,MATCH(Pesée!BM137,Conversion!$A$2:$A$103,0),MATCH(BL137,Conversion!$A$2:$AH$2,0)),"0")</f>
        <v>0</v>
      </c>
      <c r="BO137" s="34"/>
      <c r="BP137" s="35"/>
      <c r="BQ137" s="36" t="str">
        <f>IFERROR(INDEX(Conversion!$A$2:$AH$103,MATCH(Pesée!BP137,Conversion!$A$2:$A$103,0),MATCH(BO137,Conversion!$A$2:$AH$2,0)),"0")</f>
        <v>0</v>
      </c>
      <c r="BR137" s="34"/>
      <c r="BS137" s="35"/>
      <c r="BT137" s="36" t="str">
        <f>IFERROR(INDEX(Conversion!$A$2:$AH$103,MATCH(Pesée!BS137,Conversion!$A$2:$A$103,0),MATCH(BR137,Conversion!$A$2:$AH$2,0)),"0")</f>
        <v>0</v>
      </c>
      <c r="BU137" s="34"/>
      <c r="BV137" s="36"/>
      <c r="BW137" s="34"/>
      <c r="BX137" s="36"/>
      <c r="BY137" s="34"/>
      <c r="BZ137" s="36"/>
      <c r="CA137" s="34"/>
      <c r="CB137" s="36"/>
      <c r="CC137" s="34"/>
      <c r="CD137" s="36"/>
      <c r="CE137" s="34"/>
      <c r="CF137" s="36"/>
      <c r="CG137" s="34"/>
      <c r="CH137" s="36"/>
      <c r="CI137" s="34"/>
      <c r="CJ137" s="36"/>
      <c r="CK137" s="34"/>
      <c r="CL137" s="36"/>
      <c r="CM137" s="34"/>
      <c r="CN137" s="36"/>
      <c r="CO137" s="34"/>
      <c r="CP137" s="36"/>
      <c r="CQ137" s="34"/>
      <c r="CR137" s="36"/>
      <c r="CS137" s="34"/>
      <c r="CT137" s="36"/>
      <c r="CU137" s="34"/>
      <c r="CV137" s="36"/>
      <c r="CW137" s="34"/>
      <c r="CX137" s="36"/>
      <c r="CY137" s="34"/>
      <c r="CZ137" s="36"/>
      <c r="DA137" s="34"/>
      <c r="DB137" s="36"/>
      <c r="DC137" s="34"/>
      <c r="DD137" s="36"/>
      <c r="DE137" s="34"/>
      <c r="DF137" s="36"/>
      <c r="DG137" s="34"/>
      <c r="DH137" s="36"/>
    </row>
    <row r="138" spans="1:112" s="37" customFormat="1" ht="16.8" x14ac:dyDescent="0.4">
      <c r="A138" s="30">
        <v>134</v>
      </c>
      <c r="B138" s="31"/>
      <c r="C138" s="32"/>
      <c r="D138" s="32"/>
      <c r="E138" s="32"/>
      <c r="F138" s="32"/>
      <c r="G138" s="33">
        <f t="shared" si="10"/>
        <v>0</v>
      </c>
      <c r="H138" s="33">
        <f t="shared" si="11"/>
        <v>0</v>
      </c>
      <c r="I138" s="33">
        <f t="shared" si="12"/>
        <v>0</v>
      </c>
      <c r="J138" s="33">
        <f t="shared" si="13"/>
        <v>0</v>
      </c>
      <c r="K138" s="33">
        <f t="shared" si="14"/>
        <v>0</v>
      </c>
      <c r="L138" s="33"/>
      <c r="M138" s="34"/>
      <c r="N138" s="35"/>
      <c r="O138" s="36" t="str">
        <f>IFERROR(INDEX(Conversion!$A$2:$AH$103,MATCH(Pesée!N138,Conversion!$A$2:$A$103,0),MATCH(M138,Conversion!$A$2:$AH$2,0)),"0")</f>
        <v>0</v>
      </c>
      <c r="P138" s="34"/>
      <c r="Q138" s="35"/>
      <c r="R138" s="36" t="str">
        <f>IFERROR(INDEX(Conversion!$A$2:$AH$103,MATCH(Pesée!Q138,Conversion!$A$2:$A$103,0),MATCH(P138,Conversion!$A$2:$AH$2,0)),"0")</f>
        <v>0</v>
      </c>
      <c r="S138" s="34"/>
      <c r="T138" s="35"/>
      <c r="U138" s="36" t="str">
        <f>IFERROR(INDEX(Conversion!$A$2:$AH$103,MATCH(Pesée!T138,Conversion!$A$2:$A$103,0),MATCH(S138,Conversion!$A$2:$AH$2,0)),"0")</f>
        <v>0</v>
      </c>
      <c r="V138" s="34"/>
      <c r="W138" s="35"/>
      <c r="X138" s="36" t="str">
        <f>IFERROR(INDEX(Conversion!$A$2:$AH$103,MATCH(Pesée!W138,Conversion!$A$2:$A$103,0),MATCH(V138,Conversion!$A$2:$AH$2,0)),"0")</f>
        <v>0</v>
      </c>
      <c r="Y138" s="34"/>
      <c r="Z138" s="35"/>
      <c r="AA138" s="36" t="str">
        <f>IFERROR(INDEX(Conversion!$A$2:$AH$103,MATCH(Pesée!Z138,Conversion!$A$2:$A$103,0),MATCH(Y138,Conversion!$A$2:$AH$2,0)),"0")</f>
        <v>0</v>
      </c>
      <c r="AB138" s="34"/>
      <c r="AC138" s="35"/>
      <c r="AD138" s="36" t="str">
        <f>IFERROR(INDEX(Conversion!$A$2:$AH$103,MATCH(Pesée!AC138,Conversion!$A$2:$A$103,0),MATCH(AB138,Conversion!$A$2:$AH$2,0)),"0")</f>
        <v>0</v>
      </c>
      <c r="AE138" s="34"/>
      <c r="AF138" s="35"/>
      <c r="AG138" s="36" t="str">
        <f>IFERROR(INDEX(Conversion!$A$2:$AH$103,MATCH(Pesée!AF138,Conversion!$A$2:$A$103,0),MATCH(AE138,Conversion!$A$2:$AH$2,0)),"0")</f>
        <v>0</v>
      </c>
      <c r="AH138" s="34"/>
      <c r="AI138" s="35"/>
      <c r="AJ138" s="36" t="str">
        <f>IFERROR(INDEX(Conversion!$A$2:$AH$103,MATCH(Pesée!AI138,Conversion!$A$2:$A$103,0),MATCH(AH138,Conversion!$A$2:$AH$2,0)),"0")</f>
        <v>0</v>
      </c>
      <c r="AK138" s="34"/>
      <c r="AL138" s="35"/>
      <c r="AM138" s="36" t="str">
        <f>IFERROR(INDEX(Conversion!$A$2:$AH$103,MATCH(Pesée!AL138,Conversion!$A$2:$A$103,0),MATCH(AK138,Conversion!$A$2:$AH$2,0)),"0")</f>
        <v>0</v>
      </c>
      <c r="AN138" s="34"/>
      <c r="AO138" s="35"/>
      <c r="AP138" s="36" t="str">
        <f>IFERROR(INDEX(Conversion!$A$2:$AH$103,MATCH(Pesée!AO138,Conversion!$A$2:$A$103,0),MATCH(AN138,Conversion!$A$2:$AH$2,0)),"0")</f>
        <v>0</v>
      </c>
      <c r="AQ138" s="34"/>
      <c r="AR138" s="35"/>
      <c r="AS138" s="36" t="str">
        <f>IFERROR(INDEX(Conversion!$A$2:$AH$103,MATCH(Pesée!AR138,Conversion!$A$2:$A$103,0),MATCH(AQ138,Conversion!$A$2:$AH$2,0)),"0")</f>
        <v>0</v>
      </c>
      <c r="AT138" s="34"/>
      <c r="AU138" s="35"/>
      <c r="AV138" s="36" t="str">
        <f>IFERROR(INDEX(Conversion!$A$2:$AH$103,MATCH(Pesée!AU138,Conversion!$A$2:$A$103,0),MATCH(AT138,Conversion!$A$2:$AH$2,0)),"0")</f>
        <v>0</v>
      </c>
      <c r="AW138" s="34"/>
      <c r="AX138" s="35"/>
      <c r="AY138" s="36" t="str">
        <f>IFERROR(INDEX(Conversion!$A$2:$AH$103,MATCH(Pesée!AX138,Conversion!$A$2:$A$103,0),MATCH(AW138,Conversion!$A$2:$AH$2,0)),"0")</f>
        <v>0</v>
      </c>
      <c r="AZ138" s="34"/>
      <c r="BA138" s="35"/>
      <c r="BB138" s="36" t="str">
        <f>IFERROR(INDEX(Conversion!$A$2:$AH$103,MATCH(Pesée!BA138,Conversion!$A$2:$A$103,0),MATCH(AZ138,Conversion!$A$2:$AH$2,0)),"0")</f>
        <v>0</v>
      </c>
      <c r="BC138" s="34"/>
      <c r="BD138" s="35"/>
      <c r="BE138" s="36" t="str">
        <f>IFERROR(INDEX(Conversion!$A$2:$AH$103,MATCH(Pesée!BD138,Conversion!$A$2:$A$103,0),MATCH(BC138,Conversion!$A$2:$AH$2,0)),"0")</f>
        <v>0</v>
      </c>
      <c r="BF138" s="34"/>
      <c r="BG138" s="35"/>
      <c r="BH138" s="36" t="str">
        <f>IFERROR(INDEX(Conversion!$A$2:$AH$103,MATCH(Pesée!BG138,Conversion!$A$2:$A$103,0),MATCH(BF138,Conversion!$A$2:$AH$2,0)),"0")</f>
        <v>0</v>
      </c>
      <c r="BI138" s="34"/>
      <c r="BJ138" s="35"/>
      <c r="BK138" s="36" t="str">
        <f>IFERROR(INDEX(Conversion!$A$2:$AH$103,MATCH(Pesée!BJ138,Conversion!$A$2:$A$103,0),MATCH(BI138,Conversion!$A$2:$AH$2,0)),"0")</f>
        <v>0</v>
      </c>
      <c r="BL138" s="34"/>
      <c r="BM138" s="35"/>
      <c r="BN138" s="36" t="str">
        <f>IFERROR(INDEX(Conversion!$A$2:$AH$103,MATCH(Pesée!BM138,Conversion!$A$2:$A$103,0),MATCH(BL138,Conversion!$A$2:$AH$2,0)),"0")</f>
        <v>0</v>
      </c>
      <c r="BO138" s="34"/>
      <c r="BP138" s="35"/>
      <c r="BQ138" s="36" t="str">
        <f>IFERROR(INDEX(Conversion!$A$2:$AH$103,MATCH(Pesée!BP138,Conversion!$A$2:$A$103,0),MATCH(BO138,Conversion!$A$2:$AH$2,0)),"0")</f>
        <v>0</v>
      </c>
      <c r="BR138" s="34"/>
      <c r="BS138" s="35"/>
      <c r="BT138" s="36" t="str">
        <f>IFERROR(INDEX(Conversion!$A$2:$AH$103,MATCH(Pesée!BS138,Conversion!$A$2:$A$103,0),MATCH(BR138,Conversion!$A$2:$AH$2,0)),"0")</f>
        <v>0</v>
      </c>
      <c r="BU138" s="34"/>
      <c r="BV138" s="36"/>
      <c r="BW138" s="34"/>
      <c r="BX138" s="36"/>
      <c r="BY138" s="34"/>
      <c r="BZ138" s="36"/>
      <c r="CA138" s="34"/>
      <c r="CB138" s="36"/>
      <c r="CC138" s="34"/>
      <c r="CD138" s="36"/>
      <c r="CE138" s="34"/>
      <c r="CF138" s="36"/>
      <c r="CG138" s="34"/>
      <c r="CH138" s="36"/>
      <c r="CI138" s="34"/>
      <c r="CJ138" s="36"/>
      <c r="CK138" s="34"/>
      <c r="CL138" s="36"/>
      <c r="CM138" s="34"/>
      <c r="CN138" s="36"/>
      <c r="CO138" s="34"/>
      <c r="CP138" s="36"/>
      <c r="CQ138" s="34"/>
      <c r="CR138" s="36"/>
      <c r="CS138" s="34"/>
      <c r="CT138" s="36"/>
      <c r="CU138" s="34"/>
      <c r="CV138" s="36"/>
      <c r="CW138" s="34"/>
      <c r="CX138" s="36"/>
      <c r="CY138" s="34"/>
      <c r="CZ138" s="36"/>
      <c r="DA138" s="34"/>
      <c r="DB138" s="36"/>
      <c r="DC138" s="34"/>
      <c r="DD138" s="36"/>
      <c r="DE138" s="34"/>
      <c r="DF138" s="36"/>
      <c r="DG138" s="34"/>
      <c r="DH138" s="36"/>
    </row>
    <row r="139" spans="1:112" s="37" customFormat="1" ht="16.8" x14ac:dyDescent="0.4">
      <c r="A139" s="30">
        <v>135</v>
      </c>
      <c r="B139" s="31"/>
      <c r="C139" s="32"/>
      <c r="D139" s="32"/>
      <c r="E139" s="32"/>
      <c r="F139" s="32"/>
      <c r="G139" s="33">
        <f t="shared" si="10"/>
        <v>0</v>
      </c>
      <c r="H139" s="33">
        <f t="shared" si="11"/>
        <v>0</v>
      </c>
      <c r="I139" s="33">
        <f t="shared" si="12"/>
        <v>0</v>
      </c>
      <c r="J139" s="33">
        <f t="shared" si="13"/>
        <v>0</v>
      </c>
      <c r="K139" s="33">
        <f t="shared" si="14"/>
        <v>0</v>
      </c>
      <c r="L139" s="33"/>
      <c r="M139" s="34"/>
      <c r="N139" s="35"/>
      <c r="O139" s="36" t="str">
        <f>IFERROR(INDEX(Conversion!$A$2:$AH$103,MATCH(Pesée!N139,Conversion!$A$2:$A$103,0),MATCH(M139,Conversion!$A$2:$AH$2,0)),"0")</f>
        <v>0</v>
      </c>
      <c r="P139" s="34"/>
      <c r="Q139" s="35"/>
      <c r="R139" s="36" t="str">
        <f>IFERROR(INDEX(Conversion!$A$2:$AH$103,MATCH(Pesée!Q139,Conversion!$A$2:$A$103,0),MATCH(P139,Conversion!$A$2:$AH$2,0)),"0")</f>
        <v>0</v>
      </c>
      <c r="S139" s="34"/>
      <c r="T139" s="35"/>
      <c r="U139" s="36" t="str">
        <f>IFERROR(INDEX(Conversion!$A$2:$AH$103,MATCH(Pesée!T139,Conversion!$A$2:$A$103,0),MATCH(S139,Conversion!$A$2:$AH$2,0)),"0")</f>
        <v>0</v>
      </c>
      <c r="V139" s="34"/>
      <c r="W139" s="35"/>
      <c r="X139" s="36" t="str">
        <f>IFERROR(INDEX(Conversion!$A$2:$AH$103,MATCH(Pesée!W139,Conversion!$A$2:$A$103,0),MATCH(V139,Conversion!$A$2:$AH$2,0)),"0")</f>
        <v>0</v>
      </c>
      <c r="Y139" s="34"/>
      <c r="Z139" s="35"/>
      <c r="AA139" s="36" t="str">
        <f>IFERROR(INDEX(Conversion!$A$2:$AH$103,MATCH(Pesée!Z139,Conversion!$A$2:$A$103,0),MATCH(Y139,Conversion!$A$2:$AH$2,0)),"0")</f>
        <v>0</v>
      </c>
      <c r="AB139" s="34"/>
      <c r="AC139" s="35"/>
      <c r="AD139" s="36" t="str">
        <f>IFERROR(INDEX(Conversion!$A$2:$AH$103,MATCH(Pesée!AC139,Conversion!$A$2:$A$103,0),MATCH(AB139,Conversion!$A$2:$AH$2,0)),"0")</f>
        <v>0</v>
      </c>
      <c r="AE139" s="34"/>
      <c r="AF139" s="35"/>
      <c r="AG139" s="36" t="str">
        <f>IFERROR(INDEX(Conversion!$A$2:$AH$103,MATCH(Pesée!AF139,Conversion!$A$2:$A$103,0),MATCH(AE139,Conversion!$A$2:$AH$2,0)),"0")</f>
        <v>0</v>
      </c>
      <c r="AH139" s="34"/>
      <c r="AI139" s="35"/>
      <c r="AJ139" s="36" t="str">
        <f>IFERROR(INDEX(Conversion!$A$2:$AH$103,MATCH(Pesée!AI139,Conversion!$A$2:$A$103,0),MATCH(AH139,Conversion!$A$2:$AH$2,0)),"0")</f>
        <v>0</v>
      </c>
      <c r="AK139" s="34"/>
      <c r="AL139" s="35"/>
      <c r="AM139" s="36" t="str">
        <f>IFERROR(INDEX(Conversion!$A$2:$AH$103,MATCH(Pesée!AL139,Conversion!$A$2:$A$103,0),MATCH(AK139,Conversion!$A$2:$AH$2,0)),"0")</f>
        <v>0</v>
      </c>
      <c r="AN139" s="34"/>
      <c r="AO139" s="35"/>
      <c r="AP139" s="36" t="str">
        <f>IFERROR(INDEX(Conversion!$A$2:$AH$103,MATCH(Pesée!AO139,Conversion!$A$2:$A$103,0),MATCH(AN139,Conversion!$A$2:$AH$2,0)),"0")</f>
        <v>0</v>
      </c>
      <c r="AQ139" s="34"/>
      <c r="AR139" s="35"/>
      <c r="AS139" s="36" t="str">
        <f>IFERROR(INDEX(Conversion!$A$2:$AH$103,MATCH(Pesée!AR139,Conversion!$A$2:$A$103,0),MATCH(AQ139,Conversion!$A$2:$AH$2,0)),"0")</f>
        <v>0</v>
      </c>
      <c r="AT139" s="34"/>
      <c r="AU139" s="35"/>
      <c r="AV139" s="36" t="str">
        <f>IFERROR(INDEX(Conversion!$A$2:$AH$103,MATCH(Pesée!AU139,Conversion!$A$2:$A$103,0),MATCH(AT139,Conversion!$A$2:$AH$2,0)),"0")</f>
        <v>0</v>
      </c>
      <c r="AW139" s="34"/>
      <c r="AX139" s="35"/>
      <c r="AY139" s="36" t="str">
        <f>IFERROR(INDEX(Conversion!$A$2:$AH$103,MATCH(Pesée!AX139,Conversion!$A$2:$A$103,0),MATCH(AW139,Conversion!$A$2:$AH$2,0)),"0")</f>
        <v>0</v>
      </c>
      <c r="AZ139" s="34"/>
      <c r="BA139" s="35"/>
      <c r="BB139" s="36" t="str">
        <f>IFERROR(INDEX(Conversion!$A$2:$AH$103,MATCH(Pesée!BA139,Conversion!$A$2:$A$103,0),MATCH(AZ139,Conversion!$A$2:$AH$2,0)),"0")</f>
        <v>0</v>
      </c>
      <c r="BC139" s="34"/>
      <c r="BD139" s="35"/>
      <c r="BE139" s="36" t="str">
        <f>IFERROR(INDEX(Conversion!$A$2:$AH$103,MATCH(Pesée!BD139,Conversion!$A$2:$A$103,0),MATCH(BC139,Conversion!$A$2:$AH$2,0)),"0")</f>
        <v>0</v>
      </c>
      <c r="BF139" s="34"/>
      <c r="BG139" s="35"/>
      <c r="BH139" s="36" t="str">
        <f>IFERROR(INDEX(Conversion!$A$2:$AH$103,MATCH(Pesée!BG139,Conversion!$A$2:$A$103,0),MATCH(BF139,Conversion!$A$2:$AH$2,0)),"0")</f>
        <v>0</v>
      </c>
      <c r="BI139" s="34"/>
      <c r="BJ139" s="35"/>
      <c r="BK139" s="36" t="str">
        <f>IFERROR(INDEX(Conversion!$A$2:$AH$103,MATCH(Pesée!BJ139,Conversion!$A$2:$A$103,0),MATCH(BI139,Conversion!$A$2:$AH$2,0)),"0")</f>
        <v>0</v>
      </c>
      <c r="BL139" s="34"/>
      <c r="BM139" s="35"/>
      <c r="BN139" s="36" t="str">
        <f>IFERROR(INDEX(Conversion!$A$2:$AH$103,MATCH(Pesée!BM139,Conversion!$A$2:$A$103,0),MATCH(BL139,Conversion!$A$2:$AH$2,0)),"0")</f>
        <v>0</v>
      </c>
      <c r="BO139" s="34"/>
      <c r="BP139" s="35"/>
      <c r="BQ139" s="36" t="str">
        <f>IFERROR(INDEX(Conversion!$A$2:$AH$103,MATCH(Pesée!BP139,Conversion!$A$2:$A$103,0),MATCH(BO139,Conversion!$A$2:$AH$2,0)),"0")</f>
        <v>0</v>
      </c>
      <c r="BR139" s="34"/>
      <c r="BS139" s="35"/>
      <c r="BT139" s="36" t="str">
        <f>IFERROR(INDEX(Conversion!$A$2:$AH$103,MATCH(Pesée!BS139,Conversion!$A$2:$A$103,0),MATCH(BR139,Conversion!$A$2:$AH$2,0)),"0")</f>
        <v>0</v>
      </c>
      <c r="BU139" s="34"/>
      <c r="BV139" s="36"/>
      <c r="BW139" s="34"/>
      <c r="BX139" s="36"/>
      <c r="BY139" s="34"/>
      <c r="BZ139" s="36"/>
      <c r="CA139" s="34"/>
      <c r="CB139" s="36"/>
      <c r="CC139" s="34"/>
      <c r="CD139" s="36"/>
      <c r="CE139" s="34"/>
      <c r="CF139" s="36"/>
      <c r="CG139" s="34"/>
      <c r="CH139" s="36"/>
      <c r="CI139" s="34"/>
      <c r="CJ139" s="36"/>
      <c r="CK139" s="34"/>
      <c r="CL139" s="36"/>
      <c r="CM139" s="34"/>
      <c r="CN139" s="36"/>
      <c r="CO139" s="34"/>
      <c r="CP139" s="36"/>
      <c r="CQ139" s="34"/>
      <c r="CR139" s="36"/>
      <c r="CS139" s="34"/>
      <c r="CT139" s="36"/>
      <c r="CU139" s="34"/>
      <c r="CV139" s="36"/>
      <c r="CW139" s="34"/>
      <c r="CX139" s="36"/>
      <c r="CY139" s="34"/>
      <c r="CZ139" s="36"/>
      <c r="DA139" s="34"/>
      <c r="DB139" s="36"/>
      <c r="DC139" s="34"/>
      <c r="DD139" s="36"/>
      <c r="DE139" s="34"/>
      <c r="DF139" s="36"/>
      <c r="DG139" s="34"/>
      <c r="DH139" s="36"/>
    </row>
    <row r="140" spans="1:112" s="37" customFormat="1" ht="16.8" x14ac:dyDescent="0.4">
      <c r="A140" s="30">
        <v>136</v>
      </c>
      <c r="B140" s="31"/>
      <c r="C140" s="32"/>
      <c r="D140" s="32"/>
      <c r="E140" s="32"/>
      <c r="F140" s="32"/>
      <c r="G140" s="33">
        <f t="shared" si="10"/>
        <v>0</v>
      </c>
      <c r="H140" s="33">
        <f t="shared" si="11"/>
        <v>0</v>
      </c>
      <c r="I140" s="33">
        <f t="shared" si="12"/>
        <v>0</v>
      </c>
      <c r="J140" s="33">
        <f t="shared" si="13"/>
        <v>0</v>
      </c>
      <c r="K140" s="33">
        <f t="shared" si="14"/>
        <v>0</v>
      </c>
      <c r="L140" s="33"/>
      <c r="M140" s="34"/>
      <c r="N140" s="35"/>
      <c r="O140" s="36" t="str">
        <f>IFERROR(INDEX(Conversion!$A$2:$AH$103,MATCH(Pesée!N140,Conversion!$A$2:$A$103,0),MATCH(M140,Conversion!$A$2:$AH$2,0)),"0")</f>
        <v>0</v>
      </c>
      <c r="P140" s="34"/>
      <c r="Q140" s="35"/>
      <c r="R140" s="36" t="str">
        <f>IFERROR(INDEX(Conversion!$A$2:$AH$103,MATCH(Pesée!Q140,Conversion!$A$2:$A$103,0),MATCH(P140,Conversion!$A$2:$AH$2,0)),"0")</f>
        <v>0</v>
      </c>
      <c r="S140" s="34"/>
      <c r="T140" s="35"/>
      <c r="U140" s="36" t="str">
        <f>IFERROR(INDEX(Conversion!$A$2:$AH$103,MATCH(Pesée!T140,Conversion!$A$2:$A$103,0),MATCH(S140,Conversion!$A$2:$AH$2,0)),"0")</f>
        <v>0</v>
      </c>
      <c r="V140" s="34"/>
      <c r="W140" s="35"/>
      <c r="X140" s="36" t="str">
        <f>IFERROR(INDEX(Conversion!$A$2:$AH$103,MATCH(Pesée!W140,Conversion!$A$2:$A$103,0),MATCH(V140,Conversion!$A$2:$AH$2,0)),"0")</f>
        <v>0</v>
      </c>
      <c r="Y140" s="34"/>
      <c r="Z140" s="35"/>
      <c r="AA140" s="36" t="str">
        <f>IFERROR(INDEX(Conversion!$A$2:$AH$103,MATCH(Pesée!Z140,Conversion!$A$2:$A$103,0),MATCH(Y140,Conversion!$A$2:$AH$2,0)),"0")</f>
        <v>0</v>
      </c>
      <c r="AB140" s="34"/>
      <c r="AC140" s="35"/>
      <c r="AD140" s="36" t="str">
        <f>IFERROR(INDEX(Conversion!$A$2:$AH$103,MATCH(Pesée!AC140,Conversion!$A$2:$A$103,0),MATCH(AB140,Conversion!$A$2:$AH$2,0)),"0")</f>
        <v>0</v>
      </c>
      <c r="AE140" s="34"/>
      <c r="AF140" s="35"/>
      <c r="AG140" s="36" t="str">
        <f>IFERROR(INDEX(Conversion!$A$2:$AH$103,MATCH(Pesée!AF140,Conversion!$A$2:$A$103,0),MATCH(AE140,Conversion!$A$2:$AH$2,0)),"0")</f>
        <v>0</v>
      </c>
      <c r="AH140" s="34"/>
      <c r="AI140" s="35"/>
      <c r="AJ140" s="36" t="str">
        <f>IFERROR(INDEX(Conversion!$A$2:$AH$103,MATCH(Pesée!AI140,Conversion!$A$2:$A$103,0),MATCH(AH140,Conversion!$A$2:$AH$2,0)),"0")</f>
        <v>0</v>
      </c>
      <c r="AK140" s="34"/>
      <c r="AL140" s="35"/>
      <c r="AM140" s="36" t="str">
        <f>IFERROR(INDEX(Conversion!$A$2:$AH$103,MATCH(Pesée!AL140,Conversion!$A$2:$A$103,0),MATCH(AK140,Conversion!$A$2:$AH$2,0)),"0")</f>
        <v>0</v>
      </c>
      <c r="AN140" s="34"/>
      <c r="AO140" s="35"/>
      <c r="AP140" s="36" t="str">
        <f>IFERROR(INDEX(Conversion!$A$2:$AH$103,MATCH(Pesée!AO140,Conversion!$A$2:$A$103,0),MATCH(AN140,Conversion!$A$2:$AH$2,0)),"0")</f>
        <v>0</v>
      </c>
      <c r="AQ140" s="34"/>
      <c r="AR140" s="35"/>
      <c r="AS140" s="36" t="str">
        <f>IFERROR(INDEX(Conversion!$A$2:$AH$103,MATCH(Pesée!AR140,Conversion!$A$2:$A$103,0),MATCH(AQ140,Conversion!$A$2:$AH$2,0)),"0")</f>
        <v>0</v>
      </c>
      <c r="AT140" s="34"/>
      <c r="AU140" s="35"/>
      <c r="AV140" s="36" t="str">
        <f>IFERROR(INDEX(Conversion!$A$2:$AH$103,MATCH(Pesée!AU140,Conversion!$A$2:$A$103,0),MATCH(AT140,Conversion!$A$2:$AH$2,0)),"0")</f>
        <v>0</v>
      </c>
      <c r="AW140" s="34"/>
      <c r="AX140" s="35"/>
      <c r="AY140" s="36" t="str">
        <f>IFERROR(INDEX(Conversion!$A$2:$AH$103,MATCH(Pesée!AX140,Conversion!$A$2:$A$103,0),MATCH(AW140,Conversion!$A$2:$AH$2,0)),"0")</f>
        <v>0</v>
      </c>
      <c r="AZ140" s="34"/>
      <c r="BA140" s="35"/>
      <c r="BB140" s="36" t="str">
        <f>IFERROR(INDEX(Conversion!$A$2:$AH$103,MATCH(Pesée!BA140,Conversion!$A$2:$A$103,0),MATCH(AZ140,Conversion!$A$2:$AH$2,0)),"0")</f>
        <v>0</v>
      </c>
      <c r="BC140" s="34"/>
      <c r="BD140" s="35"/>
      <c r="BE140" s="36" t="str">
        <f>IFERROR(INDEX(Conversion!$A$2:$AH$103,MATCH(Pesée!BD140,Conversion!$A$2:$A$103,0),MATCH(BC140,Conversion!$A$2:$AH$2,0)),"0")</f>
        <v>0</v>
      </c>
      <c r="BF140" s="34"/>
      <c r="BG140" s="35"/>
      <c r="BH140" s="36" t="str">
        <f>IFERROR(INDEX(Conversion!$A$2:$AH$103,MATCH(Pesée!BG140,Conversion!$A$2:$A$103,0),MATCH(BF140,Conversion!$A$2:$AH$2,0)),"0")</f>
        <v>0</v>
      </c>
      <c r="BI140" s="34"/>
      <c r="BJ140" s="35"/>
      <c r="BK140" s="36" t="str">
        <f>IFERROR(INDEX(Conversion!$A$2:$AH$103,MATCH(Pesée!BJ140,Conversion!$A$2:$A$103,0),MATCH(BI140,Conversion!$A$2:$AH$2,0)),"0")</f>
        <v>0</v>
      </c>
      <c r="BL140" s="34"/>
      <c r="BM140" s="35"/>
      <c r="BN140" s="36" t="str">
        <f>IFERROR(INDEX(Conversion!$A$2:$AH$103,MATCH(Pesée!BM140,Conversion!$A$2:$A$103,0),MATCH(BL140,Conversion!$A$2:$AH$2,0)),"0")</f>
        <v>0</v>
      </c>
      <c r="BO140" s="34"/>
      <c r="BP140" s="35"/>
      <c r="BQ140" s="36" t="str">
        <f>IFERROR(INDEX(Conversion!$A$2:$AH$103,MATCH(Pesée!BP140,Conversion!$A$2:$A$103,0),MATCH(BO140,Conversion!$A$2:$AH$2,0)),"0")</f>
        <v>0</v>
      </c>
      <c r="BR140" s="34"/>
      <c r="BS140" s="35"/>
      <c r="BT140" s="36" t="str">
        <f>IFERROR(INDEX(Conversion!$A$2:$AH$103,MATCH(Pesée!BS140,Conversion!$A$2:$A$103,0),MATCH(BR140,Conversion!$A$2:$AH$2,0)),"0")</f>
        <v>0</v>
      </c>
      <c r="BU140" s="34"/>
      <c r="BV140" s="36"/>
      <c r="BW140" s="34"/>
      <c r="BX140" s="36"/>
      <c r="BY140" s="34"/>
      <c r="BZ140" s="36"/>
      <c r="CA140" s="34"/>
      <c r="CB140" s="36"/>
      <c r="CC140" s="34"/>
      <c r="CD140" s="36"/>
      <c r="CE140" s="34"/>
      <c r="CF140" s="36"/>
      <c r="CG140" s="34"/>
      <c r="CH140" s="36"/>
      <c r="CI140" s="34"/>
      <c r="CJ140" s="36"/>
      <c r="CK140" s="34"/>
      <c r="CL140" s="36"/>
      <c r="CM140" s="34"/>
      <c r="CN140" s="36"/>
      <c r="CO140" s="34"/>
      <c r="CP140" s="36"/>
      <c r="CQ140" s="34"/>
      <c r="CR140" s="36"/>
      <c r="CS140" s="34"/>
      <c r="CT140" s="36"/>
      <c r="CU140" s="34"/>
      <c r="CV140" s="36"/>
      <c r="CW140" s="34"/>
      <c r="CX140" s="36"/>
      <c r="CY140" s="34"/>
      <c r="CZ140" s="36"/>
      <c r="DA140" s="34"/>
      <c r="DB140" s="36"/>
      <c r="DC140" s="34"/>
      <c r="DD140" s="36"/>
      <c r="DE140" s="34"/>
      <c r="DF140" s="36"/>
      <c r="DG140" s="34"/>
      <c r="DH140" s="36"/>
    </row>
    <row r="141" spans="1:112" s="37" customFormat="1" ht="16.8" x14ac:dyDescent="0.4">
      <c r="A141" s="30">
        <v>137</v>
      </c>
      <c r="B141" s="31"/>
      <c r="C141" s="32"/>
      <c r="D141" s="32"/>
      <c r="E141" s="32"/>
      <c r="F141" s="32"/>
      <c r="G141" s="33">
        <f t="shared" si="10"/>
        <v>0</v>
      </c>
      <c r="H141" s="33">
        <f t="shared" si="11"/>
        <v>0</v>
      </c>
      <c r="I141" s="33">
        <f t="shared" si="12"/>
        <v>0</v>
      </c>
      <c r="J141" s="33">
        <f t="shared" si="13"/>
        <v>0</v>
      </c>
      <c r="K141" s="33">
        <f t="shared" si="14"/>
        <v>0</v>
      </c>
      <c r="L141" s="33"/>
      <c r="M141" s="34"/>
      <c r="N141" s="35"/>
      <c r="O141" s="36" t="str">
        <f>IFERROR(INDEX(Conversion!$A$2:$AH$103,MATCH(Pesée!N141,Conversion!$A$2:$A$103,0),MATCH(M141,Conversion!$A$2:$AH$2,0)),"0")</f>
        <v>0</v>
      </c>
      <c r="P141" s="34"/>
      <c r="Q141" s="35"/>
      <c r="R141" s="36" t="str">
        <f>IFERROR(INDEX(Conversion!$A$2:$AH$103,MATCH(Pesée!Q141,Conversion!$A$2:$A$103,0),MATCH(P141,Conversion!$A$2:$AH$2,0)),"0")</f>
        <v>0</v>
      </c>
      <c r="S141" s="34"/>
      <c r="T141" s="35"/>
      <c r="U141" s="36" t="str">
        <f>IFERROR(INDEX(Conversion!$A$2:$AH$103,MATCH(Pesée!T141,Conversion!$A$2:$A$103,0),MATCH(S141,Conversion!$A$2:$AH$2,0)),"0")</f>
        <v>0</v>
      </c>
      <c r="V141" s="34"/>
      <c r="W141" s="35"/>
      <c r="X141" s="36" t="str">
        <f>IFERROR(INDEX(Conversion!$A$2:$AH$103,MATCH(Pesée!W141,Conversion!$A$2:$A$103,0),MATCH(V141,Conversion!$A$2:$AH$2,0)),"0")</f>
        <v>0</v>
      </c>
      <c r="Y141" s="34"/>
      <c r="Z141" s="35"/>
      <c r="AA141" s="36" t="str">
        <f>IFERROR(INDEX(Conversion!$A$2:$AH$103,MATCH(Pesée!Z141,Conversion!$A$2:$A$103,0),MATCH(Y141,Conversion!$A$2:$AH$2,0)),"0")</f>
        <v>0</v>
      </c>
      <c r="AB141" s="34"/>
      <c r="AC141" s="35"/>
      <c r="AD141" s="36" t="str">
        <f>IFERROR(INDEX(Conversion!$A$2:$AH$103,MATCH(Pesée!AC141,Conversion!$A$2:$A$103,0),MATCH(AB141,Conversion!$A$2:$AH$2,0)),"0")</f>
        <v>0</v>
      </c>
      <c r="AE141" s="34"/>
      <c r="AF141" s="35"/>
      <c r="AG141" s="36" t="str">
        <f>IFERROR(INDEX(Conversion!$A$2:$AH$103,MATCH(Pesée!AF141,Conversion!$A$2:$A$103,0),MATCH(AE141,Conversion!$A$2:$AH$2,0)),"0")</f>
        <v>0</v>
      </c>
      <c r="AH141" s="34"/>
      <c r="AI141" s="35"/>
      <c r="AJ141" s="36" t="str">
        <f>IFERROR(INDEX(Conversion!$A$2:$AH$103,MATCH(Pesée!AI141,Conversion!$A$2:$A$103,0),MATCH(AH141,Conversion!$A$2:$AH$2,0)),"0")</f>
        <v>0</v>
      </c>
      <c r="AK141" s="34"/>
      <c r="AL141" s="35"/>
      <c r="AM141" s="36" t="str">
        <f>IFERROR(INDEX(Conversion!$A$2:$AH$103,MATCH(Pesée!AL141,Conversion!$A$2:$A$103,0),MATCH(AK141,Conversion!$A$2:$AH$2,0)),"0")</f>
        <v>0</v>
      </c>
      <c r="AN141" s="34"/>
      <c r="AO141" s="35"/>
      <c r="AP141" s="36" t="str">
        <f>IFERROR(INDEX(Conversion!$A$2:$AH$103,MATCH(Pesée!AO141,Conversion!$A$2:$A$103,0),MATCH(AN141,Conversion!$A$2:$AH$2,0)),"0")</f>
        <v>0</v>
      </c>
      <c r="AQ141" s="34"/>
      <c r="AR141" s="35"/>
      <c r="AS141" s="36" t="str">
        <f>IFERROR(INDEX(Conversion!$A$2:$AH$103,MATCH(Pesée!AR141,Conversion!$A$2:$A$103,0),MATCH(AQ141,Conversion!$A$2:$AH$2,0)),"0")</f>
        <v>0</v>
      </c>
      <c r="AT141" s="34"/>
      <c r="AU141" s="35"/>
      <c r="AV141" s="36" t="str">
        <f>IFERROR(INDEX(Conversion!$A$2:$AH$103,MATCH(Pesée!AU141,Conversion!$A$2:$A$103,0),MATCH(AT141,Conversion!$A$2:$AH$2,0)),"0")</f>
        <v>0</v>
      </c>
      <c r="AW141" s="34"/>
      <c r="AX141" s="35"/>
      <c r="AY141" s="36" t="str">
        <f>IFERROR(INDEX(Conversion!$A$2:$AH$103,MATCH(Pesée!AX141,Conversion!$A$2:$A$103,0),MATCH(AW141,Conversion!$A$2:$AH$2,0)),"0")</f>
        <v>0</v>
      </c>
      <c r="AZ141" s="34"/>
      <c r="BA141" s="35"/>
      <c r="BB141" s="36" t="str">
        <f>IFERROR(INDEX(Conversion!$A$2:$AH$103,MATCH(Pesée!BA141,Conversion!$A$2:$A$103,0),MATCH(AZ141,Conversion!$A$2:$AH$2,0)),"0")</f>
        <v>0</v>
      </c>
      <c r="BC141" s="34"/>
      <c r="BD141" s="35"/>
      <c r="BE141" s="36" t="str">
        <f>IFERROR(INDEX(Conversion!$A$2:$AH$103,MATCH(Pesée!BD141,Conversion!$A$2:$A$103,0),MATCH(BC141,Conversion!$A$2:$AH$2,0)),"0")</f>
        <v>0</v>
      </c>
      <c r="BF141" s="34"/>
      <c r="BG141" s="35"/>
      <c r="BH141" s="36" t="str">
        <f>IFERROR(INDEX(Conversion!$A$2:$AH$103,MATCH(Pesée!BG141,Conversion!$A$2:$A$103,0),MATCH(BF141,Conversion!$A$2:$AH$2,0)),"0")</f>
        <v>0</v>
      </c>
      <c r="BI141" s="34"/>
      <c r="BJ141" s="35"/>
      <c r="BK141" s="36" t="str">
        <f>IFERROR(INDEX(Conversion!$A$2:$AH$103,MATCH(Pesée!BJ141,Conversion!$A$2:$A$103,0),MATCH(BI141,Conversion!$A$2:$AH$2,0)),"0")</f>
        <v>0</v>
      </c>
      <c r="BL141" s="34"/>
      <c r="BM141" s="35"/>
      <c r="BN141" s="36" t="str">
        <f>IFERROR(INDEX(Conversion!$A$2:$AH$103,MATCH(Pesée!BM141,Conversion!$A$2:$A$103,0),MATCH(BL141,Conversion!$A$2:$AH$2,0)),"0")</f>
        <v>0</v>
      </c>
      <c r="BO141" s="34"/>
      <c r="BP141" s="35"/>
      <c r="BQ141" s="36" t="str">
        <f>IFERROR(INDEX(Conversion!$A$2:$AH$103,MATCH(Pesée!BP141,Conversion!$A$2:$A$103,0),MATCH(BO141,Conversion!$A$2:$AH$2,0)),"0")</f>
        <v>0</v>
      </c>
      <c r="BR141" s="34"/>
      <c r="BS141" s="35"/>
      <c r="BT141" s="36" t="str">
        <f>IFERROR(INDEX(Conversion!$A$2:$AH$103,MATCH(Pesée!BS141,Conversion!$A$2:$A$103,0),MATCH(BR141,Conversion!$A$2:$AH$2,0)),"0")</f>
        <v>0</v>
      </c>
      <c r="BU141" s="34"/>
      <c r="BV141" s="36"/>
      <c r="BW141" s="34"/>
      <c r="BX141" s="36"/>
      <c r="BY141" s="34"/>
      <c r="BZ141" s="36"/>
      <c r="CA141" s="34"/>
      <c r="CB141" s="36"/>
      <c r="CC141" s="34"/>
      <c r="CD141" s="36"/>
      <c r="CE141" s="34"/>
      <c r="CF141" s="36"/>
      <c r="CG141" s="34"/>
      <c r="CH141" s="36"/>
      <c r="CI141" s="34"/>
      <c r="CJ141" s="36"/>
      <c r="CK141" s="34"/>
      <c r="CL141" s="36"/>
      <c r="CM141" s="34"/>
      <c r="CN141" s="36"/>
      <c r="CO141" s="34"/>
      <c r="CP141" s="36"/>
      <c r="CQ141" s="34"/>
      <c r="CR141" s="36"/>
      <c r="CS141" s="34"/>
      <c r="CT141" s="36"/>
      <c r="CU141" s="34"/>
      <c r="CV141" s="36"/>
      <c r="CW141" s="34"/>
      <c r="CX141" s="36"/>
      <c r="CY141" s="34"/>
      <c r="CZ141" s="36"/>
      <c r="DA141" s="34"/>
      <c r="DB141" s="36"/>
      <c r="DC141" s="34"/>
      <c r="DD141" s="36"/>
      <c r="DE141" s="34"/>
      <c r="DF141" s="36"/>
      <c r="DG141" s="34"/>
      <c r="DH141" s="36"/>
    </row>
    <row r="142" spans="1:112" s="37" customFormat="1" ht="16.8" x14ac:dyDescent="0.4">
      <c r="A142" s="30">
        <v>138</v>
      </c>
      <c r="B142" s="31"/>
      <c r="C142" s="32"/>
      <c r="D142" s="32"/>
      <c r="E142" s="32"/>
      <c r="F142" s="32"/>
      <c r="G142" s="33">
        <f t="shared" si="10"/>
        <v>0</v>
      </c>
      <c r="H142" s="33">
        <f t="shared" si="11"/>
        <v>0</v>
      </c>
      <c r="I142" s="33">
        <f t="shared" si="12"/>
        <v>0</v>
      </c>
      <c r="J142" s="33">
        <f t="shared" si="13"/>
        <v>0</v>
      </c>
      <c r="K142" s="33">
        <f t="shared" si="14"/>
        <v>0</v>
      </c>
      <c r="L142" s="33"/>
      <c r="M142" s="34"/>
      <c r="N142" s="35"/>
      <c r="O142" s="36" t="str">
        <f>IFERROR(INDEX(Conversion!$A$2:$AH$103,MATCH(Pesée!N142,Conversion!$A$2:$A$103,0),MATCH(M142,Conversion!$A$2:$AH$2,0)),"0")</f>
        <v>0</v>
      </c>
      <c r="P142" s="34"/>
      <c r="Q142" s="35"/>
      <c r="R142" s="36" t="str">
        <f>IFERROR(INDEX(Conversion!$A$2:$AH$103,MATCH(Pesée!Q142,Conversion!$A$2:$A$103,0),MATCH(P142,Conversion!$A$2:$AH$2,0)),"0")</f>
        <v>0</v>
      </c>
      <c r="S142" s="34"/>
      <c r="T142" s="35"/>
      <c r="U142" s="36" t="str">
        <f>IFERROR(INDEX(Conversion!$A$2:$AH$103,MATCH(Pesée!T142,Conversion!$A$2:$A$103,0),MATCH(S142,Conversion!$A$2:$AH$2,0)),"0")</f>
        <v>0</v>
      </c>
      <c r="V142" s="34"/>
      <c r="W142" s="35"/>
      <c r="X142" s="36" t="str">
        <f>IFERROR(INDEX(Conversion!$A$2:$AH$103,MATCH(Pesée!W142,Conversion!$A$2:$A$103,0),MATCH(V142,Conversion!$A$2:$AH$2,0)),"0")</f>
        <v>0</v>
      </c>
      <c r="Y142" s="34"/>
      <c r="Z142" s="35"/>
      <c r="AA142" s="36" t="str">
        <f>IFERROR(INDEX(Conversion!$A$2:$AH$103,MATCH(Pesée!Z142,Conversion!$A$2:$A$103,0),MATCH(Y142,Conversion!$A$2:$AH$2,0)),"0")</f>
        <v>0</v>
      </c>
      <c r="AB142" s="34"/>
      <c r="AC142" s="35"/>
      <c r="AD142" s="36" t="str">
        <f>IFERROR(INDEX(Conversion!$A$2:$AH$103,MATCH(Pesée!AC142,Conversion!$A$2:$A$103,0),MATCH(AB142,Conversion!$A$2:$AH$2,0)),"0")</f>
        <v>0</v>
      </c>
      <c r="AE142" s="34"/>
      <c r="AF142" s="35"/>
      <c r="AG142" s="36" t="str">
        <f>IFERROR(INDEX(Conversion!$A$2:$AH$103,MATCH(Pesée!AF142,Conversion!$A$2:$A$103,0),MATCH(AE142,Conversion!$A$2:$AH$2,0)),"0")</f>
        <v>0</v>
      </c>
      <c r="AH142" s="34"/>
      <c r="AI142" s="35"/>
      <c r="AJ142" s="36" t="str">
        <f>IFERROR(INDEX(Conversion!$A$2:$AH$103,MATCH(Pesée!AI142,Conversion!$A$2:$A$103,0),MATCH(AH142,Conversion!$A$2:$AH$2,0)),"0")</f>
        <v>0</v>
      </c>
      <c r="AK142" s="34"/>
      <c r="AL142" s="35"/>
      <c r="AM142" s="36" t="str">
        <f>IFERROR(INDEX(Conversion!$A$2:$AH$103,MATCH(Pesée!AL142,Conversion!$A$2:$A$103,0),MATCH(AK142,Conversion!$A$2:$AH$2,0)),"0")</f>
        <v>0</v>
      </c>
      <c r="AN142" s="34"/>
      <c r="AO142" s="35"/>
      <c r="AP142" s="36" t="str">
        <f>IFERROR(INDEX(Conversion!$A$2:$AH$103,MATCH(Pesée!AO142,Conversion!$A$2:$A$103,0),MATCH(AN142,Conversion!$A$2:$AH$2,0)),"0")</f>
        <v>0</v>
      </c>
      <c r="AQ142" s="34"/>
      <c r="AR142" s="35"/>
      <c r="AS142" s="36" t="str">
        <f>IFERROR(INDEX(Conversion!$A$2:$AH$103,MATCH(Pesée!AR142,Conversion!$A$2:$A$103,0),MATCH(AQ142,Conversion!$A$2:$AH$2,0)),"0")</f>
        <v>0</v>
      </c>
      <c r="AT142" s="34"/>
      <c r="AU142" s="35"/>
      <c r="AV142" s="36" t="str">
        <f>IFERROR(INDEX(Conversion!$A$2:$AH$103,MATCH(Pesée!AU142,Conversion!$A$2:$A$103,0),MATCH(AT142,Conversion!$A$2:$AH$2,0)),"0")</f>
        <v>0</v>
      </c>
      <c r="AW142" s="34"/>
      <c r="AX142" s="35"/>
      <c r="AY142" s="36" t="str">
        <f>IFERROR(INDEX(Conversion!$A$2:$AH$103,MATCH(Pesée!AX142,Conversion!$A$2:$A$103,0),MATCH(AW142,Conversion!$A$2:$AH$2,0)),"0")</f>
        <v>0</v>
      </c>
      <c r="AZ142" s="34"/>
      <c r="BA142" s="35"/>
      <c r="BB142" s="36" t="str">
        <f>IFERROR(INDEX(Conversion!$A$2:$AH$103,MATCH(Pesée!BA142,Conversion!$A$2:$A$103,0),MATCH(AZ142,Conversion!$A$2:$AH$2,0)),"0")</f>
        <v>0</v>
      </c>
      <c r="BC142" s="34"/>
      <c r="BD142" s="35"/>
      <c r="BE142" s="36" t="str">
        <f>IFERROR(INDEX(Conversion!$A$2:$AH$103,MATCH(Pesée!BD142,Conversion!$A$2:$A$103,0),MATCH(BC142,Conversion!$A$2:$AH$2,0)),"0")</f>
        <v>0</v>
      </c>
      <c r="BF142" s="34"/>
      <c r="BG142" s="35"/>
      <c r="BH142" s="36" t="str">
        <f>IFERROR(INDEX(Conversion!$A$2:$AH$103,MATCH(Pesée!BG142,Conversion!$A$2:$A$103,0),MATCH(BF142,Conversion!$A$2:$AH$2,0)),"0")</f>
        <v>0</v>
      </c>
      <c r="BI142" s="34"/>
      <c r="BJ142" s="35"/>
      <c r="BK142" s="36" t="str">
        <f>IFERROR(INDEX(Conversion!$A$2:$AH$103,MATCH(Pesée!BJ142,Conversion!$A$2:$A$103,0),MATCH(BI142,Conversion!$A$2:$AH$2,0)),"0")</f>
        <v>0</v>
      </c>
      <c r="BL142" s="34"/>
      <c r="BM142" s="35"/>
      <c r="BN142" s="36" t="str">
        <f>IFERROR(INDEX(Conversion!$A$2:$AH$103,MATCH(Pesée!BM142,Conversion!$A$2:$A$103,0),MATCH(BL142,Conversion!$A$2:$AH$2,0)),"0")</f>
        <v>0</v>
      </c>
      <c r="BO142" s="34"/>
      <c r="BP142" s="35"/>
      <c r="BQ142" s="36" t="str">
        <f>IFERROR(INDEX(Conversion!$A$2:$AH$103,MATCH(Pesée!BP142,Conversion!$A$2:$A$103,0),MATCH(BO142,Conversion!$A$2:$AH$2,0)),"0")</f>
        <v>0</v>
      </c>
      <c r="BR142" s="34"/>
      <c r="BS142" s="35"/>
      <c r="BT142" s="36" t="str">
        <f>IFERROR(INDEX(Conversion!$A$2:$AH$103,MATCH(Pesée!BS142,Conversion!$A$2:$A$103,0),MATCH(BR142,Conversion!$A$2:$AH$2,0)),"0")</f>
        <v>0</v>
      </c>
      <c r="BU142" s="34"/>
      <c r="BV142" s="36"/>
      <c r="BW142" s="34"/>
      <c r="BX142" s="36"/>
      <c r="BY142" s="34"/>
      <c r="BZ142" s="36"/>
      <c r="CA142" s="34"/>
      <c r="CB142" s="36"/>
      <c r="CC142" s="34"/>
      <c r="CD142" s="36"/>
      <c r="CE142" s="34"/>
      <c r="CF142" s="36"/>
      <c r="CG142" s="34"/>
      <c r="CH142" s="36"/>
      <c r="CI142" s="34"/>
      <c r="CJ142" s="36"/>
      <c r="CK142" s="34"/>
      <c r="CL142" s="36"/>
      <c r="CM142" s="34"/>
      <c r="CN142" s="36"/>
      <c r="CO142" s="34"/>
      <c r="CP142" s="36"/>
      <c r="CQ142" s="34"/>
      <c r="CR142" s="36"/>
      <c r="CS142" s="34"/>
      <c r="CT142" s="36"/>
      <c r="CU142" s="34"/>
      <c r="CV142" s="36"/>
      <c r="CW142" s="34"/>
      <c r="CX142" s="36"/>
      <c r="CY142" s="34"/>
      <c r="CZ142" s="36"/>
      <c r="DA142" s="34"/>
      <c r="DB142" s="36"/>
      <c r="DC142" s="34"/>
      <c r="DD142" s="36"/>
      <c r="DE142" s="34"/>
      <c r="DF142" s="36"/>
      <c r="DG142" s="34"/>
      <c r="DH142" s="36"/>
    </row>
    <row r="143" spans="1:112" s="37" customFormat="1" ht="16.8" x14ac:dyDescent="0.4">
      <c r="A143" s="30">
        <v>139</v>
      </c>
      <c r="B143" s="31"/>
      <c r="C143" s="32"/>
      <c r="D143" s="32"/>
      <c r="E143" s="32"/>
      <c r="F143" s="32"/>
      <c r="G143" s="33">
        <f t="shared" si="10"/>
        <v>0</v>
      </c>
      <c r="H143" s="33">
        <f t="shared" si="11"/>
        <v>0</v>
      </c>
      <c r="I143" s="33">
        <f t="shared" si="12"/>
        <v>0</v>
      </c>
      <c r="J143" s="33">
        <f t="shared" si="13"/>
        <v>0</v>
      </c>
      <c r="K143" s="33">
        <f t="shared" si="14"/>
        <v>0</v>
      </c>
      <c r="L143" s="33"/>
      <c r="M143" s="34"/>
      <c r="N143" s="35"/>
      <c r="O143" s="36" t="str">
        <f>IFERROR(INDEX(Conversion!$A$2:$AH$103,MATCH(Pesée!N143,Conversion!$A$2:$A$103,0),MATCH(M143,Conversion!$A$2:$AH$2,0)),"0")</f>
        <v>0</v>
      </c>
      <c r="P143" s="34"/>
      <c r="Q143" s="35"/>
      <c r="R143" s="36" t="str">
        <f>IFERROR(INDEX(Conversion!$A$2:$AH$103,MATCH(Pesée!Q143,Conversion!$A$2:$A$103,0),MATCH(P143,Conversion!$A$2:$AH$2,0)),"0")</f>
        <v>0</v>
      </c>
      <c r="S143" s="34"/>
      <c r="T143" s="35"/>
      <c r="U143" s="36" t="str">
        <f>IFERROR(INDEX(Conversion!$A$2:$AH$103,MATCH(Pesée!T143,Conversion!$A$2:$A$103,0),MATCH(S143,Conversion!$A$2:$AH$2,0)),"0")</f>
        <v>0</v>
      </c>
      <c r="V143" s="34"/>
      <c r="W143" s="35"/>
      <c r="X143" s="36" t="str">
        <f>IFERROR(INDEX(Conversion!$A$2:$AH$103,MATCH(Pesée!W143,Conversion!$A$2:$A$103,0),MATCH(V143,Conversion!$A$2:$AH$2,0)),"0")</f>
        <v>0</v>
      </c>
      <c r="Y143" s="34"/>
      <c r="Z143" s="35"/>
      <c r="AA143" s="36" t="str">
        <f>IFERROR(INDEX(Conversion!$A$2:$AH$103,MATCH(Pesée!Z143,Conversion!$A$2:$A$103,0),MATCH(Y143,Conversion!$A$2:$AH$2,0)),"0")</f>
        <v>0</v>
      </c>
      <c r="AB143" s="34"/>
      <c r="AC143" s="35"/>
      <c r="AD143" s="36" t="str">
        <f>IFERROR(INDEX(Conversion!$A$2:$AH$103,MATCH(Pesée!AC143,Conversion!$A$2:$A$103,0),MATCH(AB143,Conversion!$A$2:$AH$2,0)),"0")</f>
        <v>0</v>
      </c>
      <c r="AE143" s="34"/>
      <c r="AF143" s="35"/>
      <c r="AG143" s="36" t="str">
        <f>IFERROR(INDEX(Conversion!$A$2:$AH$103,MATCH(Pesée!AF143,Conversion!$A$2:$A$103,0),MATCH(AE143,Conversion!$A$2:$AH$2,0)),"0")</f>
        <v>0</v>
      </c>
      <c r="AH143" s="34"/>
      <c r="AI143" s="35"/>
      <c r="AJ143" s="36" t="str">
        <f>IFERROR(INDEX(Conversion!$A$2:$AH$103,MATCH(Pesée!AI143,Conversion!$A$2:$A$103,0),MATCH(AH143,Conversion!$A$2:$AH$2,0)),"0")</f>
        <v>0</v>
      </c>
      <c r="AK143" s="34"/>
      <c r="AL143" s="35"/>
      <c r="AM143" s="36" t="str">
        <f>IFERROR(INDEX(Conversion!$A$2:$AH$103,MATCH(Pesée!AL143,Conversion!$A$2:$A$103,0),MATCH(AK143,Conversion!$A$2:$AH$2,0)),"0")</f>
        <v>0</v>
      </c>
      <c r="AN143" s="34"/>
      <c r="AO143" s="35"/>
      <c r="AP143" s="36" t="str">
        <f>IFERROR(INDEX(Conversion!$A$2:$AH$103,MATCH(Pesée!AO143,Conversion!$A$2:$A$103,0),MATCH(AN143,Conversion!$A$2:$AH$2,0)),"0")</f>
        <v>0</v>
      </c>
      <c r="AQ143" s="34"/>
      <c r="AR143" s="35"/>
      <c r="AS143" s="36" t="str">
        <f>IFERROR(INDEX(Conversion!$A$2:$AH$103,MATCH(Pesée!AR143,Conversion!$A$2:$A$103,0),MATCH(AQ143,Conversion!$A$2:$AH$2,0)),"0")</f>
        <v>0</v>
      </c>
      <c r="AT143" s="34"/>
      <c r="AU143" s="35"/>
      <c r="AV143" s="36" t="str">
        <f>IFERROR(INDEX(Conversion!$A$2:$AH$103,MATCH(Pesée!AU143,Conversion!$A$2:$A$103,0),MATCH(AT143,Conversion!$A$2:$AH$2,0)),"0")</f>
        <v>0</v>
      </c>
      <c r="AW143" s="34"/>
      <c r="AX143" s="35"/>
      <c r="AY143" s="36" t="str">
        <f>IFERROR(INDEX(Conversion!$A$2:$AH$103,MATCH(Pesée!AX143,Conversion!$A$2:$A$103,0),MATCH(AW143,Conversion!$A$2:$AH$2,0)),"0")</f>
        <v>0</v>
      </c>
      <c r="AZ143" s="34"/>
      <c r="BA143" s="35"/>
      <c r="BB143" s="36" t="str">
        <f>IFERROR(INDEX(Conversion!$A$2:$AH$103,MATCH(Pesée!BA143,Conversion!$A$2:$A$103,0),MATCH(AZ143,Conversion!$A$2:$AH$2,0)),"0")</f>
        <v>0</v>
      </c>
      <c r="BC143" s="34"/>
      <c r="BD143" s="35"/>
      <c r="BE143" s="36" t="str">
        <f>IFERROR(INDEX(Conversion!$A$2:$AH$103,MATCH(Pesée!BD143,Conversion!$A$2:$A$103,0),MATCH(BC143,Conversion!$A$2:$AH$2,0)),"0")</f>
        <v>0</v>
      </c>
      <c r="BF143" s="34"/>
      <c r="BG143" s="35"/>
      <c r="BH143" s="36" t="str">
        <f>IFERROR(INDEX(Conversion!$A$2:$AH$103,MATCH(Pesée!BG143,Conversion!$A$2:$A$103,0),MATCH(BF143,Conversion!$A$2:$AH$2,0)),"0")</f>
        <v>0</v>
      </c>
      <c r="BI143" s="34"/>
      <c r="BJ143" s="35"/>
      <c r="BK143" s="36" t="str">
        <f>IFERROR(INDEX(Conversion!$A$2:$AH$103,MATCH(Pesée!BJ143,Conversion!$A$2:$A$103,0),MATCH(BI143,Conversion!$A$2:$AH$2,0)),"0")</f>
        <v>0</v>
      </c>
      <c r="BL143" s="34"/>
      <c r="BM143" s="35"/>
      <c r="BN143" s="36" t="str">
        <f>IFERROR(INDEX(Conversion!$A$2:$AH$103,MATCH(Pesée!BM143,Conversion!$A$2:$A$103,0),MATCH(BL143,Conversion!$A$2:$AH$2,0)),"0")</f>
        <v>0</v>
      </c>
      <c r="BO143" s="34"/>
      <c r="BP143" s="35"/>
      <c r="BQ143" s="36" t="str">
        <f>IFERROR(INDEX(Conversion!$A$2:$AH$103,MATCH(Pesée!BP143,Conversion!$A$2:$A$103,0),MATCH(BO143,Conversion!$A$2:$AH$2,0)),"0")</f>
        <v>0</v>
      </c>
      <c r="BR143" s="34"/>
      <c r="BS143" s="35"/>
      <c r="BT143" s="36" t="str">
        <f>IFERROR(INDEX(Conversion!$A$2:$AH$103,MATCH(Pesée!BS143,Conversion!$A$2:$A$103,0),MATCH(BR143,Conversion!$A$2:$AH$2,0)),"0")</f>
        <v>0</v>
      </c>
      <c r="BU143" s="34"/>
      <c r="BV143" s="36"/>
      <c r="BW143" s="34"/>
      <c r="BX143" s="36"/>
      <c r="BY143" s="34"/>
      <c r="BZ143" s="36"/>
      <c r="CA143" s="34"/>
      <c r="CB143" s="36"/>
      <c r="CC143" s="34"/>
      <c r="CD143" s="36"/>
      <c r="CE143" s="34"/>
      <c r="CF143" s="36"/>
      <c r="CG143" s="34"/>
      <c r="CH143" s="36"/>
      <c r="CI143" s="34"/>
      <c r="CJ143" s="36"/>
      <c r="CK143" s="34"/>
      <c r="CL143" s="36"/>
      <c r="CM143" s="34"/>
      <c r="CN143" s="36"/>
      <c r="CO143" s="34"/>
      <c r="CP143" s="36"/>
      <c r="CQ143" s="34"/>
      <c r="CR143" s="36"/>
      <c r="CS143" s="34"/>
      <c r="CT143" s="36"/>
      <c r="CU143" s="34"/>
      <c r="CV143" s="36"/>
      <c r="CW143" s="34"/>
      <c r="CX143" s="36"/>
      <c r="CY143" s="34"/>
      <c r="CZ143" s="36"/>
      <c r="DA143" s="34"/>
      <c r="DB143" s="36"/>
      <c r="DC143" s="34"/>
      <c r="DD143" s="36"/>
      <c r="DE143" s="34"/>
      <c r="DF143" s="36"/>
      <c r="DG143" s="34"/>
      <c r="DH143" s="36"/>
    </row>
    <row r="144" spans="1:112" s="37" customFormat="1" ht="16.8" x14ac:dyDescent="0.4">
      <c r="A144" s="30">
        <v>140</v>
      </c>
      <c r="B144" s="31"/>
      <c r="C144" s="32"/>
      <c r="D144" s="32"/>
      <c r="E144" s="32"/>
      <c r="F144" s="32"/>
      <c r="G144" s="33">
        <f t="shared" si="10"/>
        <v>0</v>
      </c>
      <c r="H144" s="33">
        <f t="shared" si="11"/>
        <v>0</v>
      </c>
      <c r="I144" s="33">
        <f t="shared" si="12"/>
        <v>0</v>
      </c>
      <c r="J144" s="33">
        <f t="shared" si="13"/>
        <v>0</v>
      </c>
      <c r="K144" s="33">
        <f t="shared" si="14"/>
        <v>0</v>
      </c>
      <c r="L144" s="33"/>
      <c r="M144" s="34"/>
      <c r="N144" s="35"/>
      <c r="O144" s="36" t="str">
        <f>IFERROR(INDEX(Conversion!$A$2:$AH$103,MATCH(Pesée!N144,Conversion!$A$2:$A$103,0),MATCH(M144,Conversion!$A$2:$AH$2,0)),"0")</f>
        <v>0</v>
      </c>
      <c r="P144" s="34"/>
      <c r="Q144" s="35"/>
      <c r="R144" s="36" t="str">
        <f>IFERROR(INDEX(Conversion!$A$2:$AH$103,MATCH(Pesée!Q144,Conversion!$A$2:$A$103,0),MATCH(P144,Conversion!$A$2:$AH$2,0)),"0")</f>
        <v>0</v>
      </c>
      <c r="S144" s="34"/>
      <c r="T144" s="35"/>
      <c r="U144" s="36" t="str">
        <f>IFERROR(INDEX(Conversion!$A$2:$AH$103,MATCH(Pesée!T144,Conversion!$A$2:$A$103,0),MATCH(S144,Conversion!$A$2:$AH$2,0)),"0")</f>
        <v>0</v>
      </c>
      <c r="V144" s="34"/>
      <c r="W144" s="35"/>
      <c r="X144" s="36" t="str">
        <f>IFERROR(INDEX(Conversion!$A$2:$AH$103,MATCH(Pesée!W144,Conversion!$A$2:$A$103,0),MATCH(V144,Conversion!$A$2:$AH$2,0)),"0")</f>
        <v>0</v>
      </c>
      <c r="Y144" s="34"/>
      <c r="Z144" s="35"/>
      <c r="AA144" s="36" t="str">
        <f>IFERROR(INDEX(Conversion!$A$2:$AH$103,MATCH(Pesée!Z144,Conversion!$A$2:$A$103,0),MATCH(Y144,Conversion!$A$2:$AH$2,0)),"0")</f>
        <v>0</v>
      </c>
      <c r="AB144" s="34"/>
      <c r="AC144" s="35"/>
      <c r="AD144" s="36" t="str">
        <f>IFERROR(INDEX(Conversion!$A$2:$AH$103,MATCH(Pesée!AC144,Conversion!$A$2:$A$103,0),MATCH(AB144,Conversion!$A$2:$AH$2,0)),"0")</f>
        <v>0</v>
      </c>
      <c r="AE144" s="34"/>
      <c r="AF144" s="35"/>
      <c r="AG144" s="36" t="str">
        <f>IFERROR(INDEX(Conversion!$A$2:$AH$103,MATCH(Pesée!AF144,Conversion!$A$2:$A$103,0),MATCH(AE144,Conversion!$A$2:$AH$2,0)),"0")</f>
        <v>0</v>
      </c>
      <c r="AH144" s="34"/>
      <c r="AI144" s="35"/>
      <c r="AJ144" s="36" t="str">
        <f>IFERROR(INDEX(Conversion!$A$2:$AH$103,MATCH(Pesée!AI144,Conversion!$A$2:$A$103,0),MATCH(AH144,Conversion!$A$2:$AH$2,0)),"0")</f>
        <v>0</v>
      </c>
      <c r="AK144" s="34"/>
      <c r="AL144" s="35"/>
      <c r="AM144" s="36" t="str">
        <f>IFERROR(INDEX(Conversion!$A$2:$AH$103,MATCH(Pesée!AL144,Conversion!$A$2:$A$103,0),MATCH(AK144,Conversion!$A$2:$AH$2,0)),"0")</f>
        <v>0</v>
      </c>
      <c r="AN144" s="34"/>
      <c r="AO144" s="35"/>
      <c r="AP144" s="36" t="str">
        <f>IFERROR(INDEX(Conversion!$A$2:$AH$103,MATCH(Pesée!AO144,Conversion!$A$2:$A$103,0),MATCH(AN144,Conversion!$A$2:$AH$2,0)),"0")</f>
        <v>0</v>
      </c>
      <c r="AQ144" s="34"/>
      <c r="AR144" s="35"/>
      <c r="AS144" s="36" t="str">
        <f>IFERROR(INDEX(Conversion!$A$2:$AH$103,MATCH(Pesée!AR144,Conversion!$A$2:$A$103,0),MATCH(AQ144,Conversion!$A$2:$AH$2,0)),"0")</f>
        <v>0</v>
      </c>
      <c r="AT144" s="34"/>
      <c r="AU144" s="35"/>
      <c r="AV144" s="36" t="str">
        <f>IFERROR(INDEX(Conversion!$A$2:$AH$103,MATCH(Pesée!AU144,Conversion!$A$2:$A$103,0),MATCH(AT144,Conversion!$A$2:$AH$2,0)),"0")</f>
        <v>0</v>
      </c>
      <c r="AW144" s="34"/>
      <c r="AX144" s="35"/>
      <c r="AY144" s="36" t="str">
        <f>IFERROR(INDEX(Conversion!$A$2:$AH$103,MATCH(Pesée!AX144,Conversion!$A$2:$A$103,0),MATCH(AW144,Conversion!$A$2:$AH$2,0)),"0")</f>
        <v>0</v>
      </c>
      <c r="AZ144" s="34"/>
      <c r="BA144" s="35"/>
      <c r="BB144" s="36" t="str">
        <f>IFERROR(INDEX(Conversion!$A$2:$AH$103,MATCH(Pesée!BA144,Conversion!$A$2:$A$103,0),MATCH(AZ144,Conversion!$A$2:$AH$2,0)),"0")</f>
        <v>0</v>
      </c>
      <c r="BC144" s="34"/>
      <c r="BD144" s="35"/>
      <c r="BE144" s="36" t="str">
        <f>IFERROR(INDEX(Conversion!$A$2:$AH$103,MATCH(Pesée!BD144,Conversion!$A$2:$A$103,0),MATCH(BC144,Conversion!$A$2:$AH$2,0)),"0")</f>
        <v>0</v>
      </c>
      <c r="BF144" s="34"/>
      <c r="BG144" s="35"/>
      <c r="BH144" s="36" t="str">
        <f>IFERROR(INDEX(Conversion!$A$2:$AH$103,MATCH(Pesée!BG144,Conversion!$A$2:$A$103,0),MATCH(BF144,Conversion!$A$2:$AH$2,0)),"0")</f>
        <v>0</v>
      </c>
      <c r="BI144" s="34"/>
      <c r="BJ144" s="35"/>
      <c r="BK144" s="36" t="str">
        <f>IFERROR(INDEX(Conversion!$A$2:$AH$103,MATCH(Pesée!BJ144,Conversion!$A$2:$A$103,0),MATCH(BI144,Conversion!$A$2:$AH$2,0)),"0")</f>
        <v>0</v>
      </c>
      <c r="BL144" s="34"/>
      <c r="BM144" s="35"/>
      <c r="BN144" s="36" t="str">
        <f>IFERROR(INDEX(Conversion!$A$2:$AH$103,MATCH(Pesée!BM144,Conversion!$A$2:$A$103,0),MATCH(BL144,Conversion!$A$2:$AH$2,0)),"0")</f>
        <v>0</v>
      </c>
      <c r="BO144" s="34"/>
      <c r="BP144" s="35"/>
      <c r="BQ144" s="36" t="str">
        <f>IFERROR(INDEX(Conversion!$A$2:$AH$103,MATCH(Pesée!BP144,Conversion!$A$2:$A$103,0),MATCH(BO144,Conversion!$A$2:$AH$2,0)),"0")</f>
        <v>0</v>
      </c>
      <c r="BR144" s="34"/>
      <c r="BS144" s="35"/>
      <c r="BT144" s="36" t="str">
        <f>IFERROR(INDEX(Conversion!$A$2:$AH$103,MATCH(Pesée!BS144,Conversion!$A$2:$A$103,0),MATCH(BR144,Conversion!$A$2:$AH$2,0)),"0")</f>
        <v>0</v>
      </c>
      <c r="BU144" s="34"/>
      <c r="BV144" s="36"/>
      <c r="BW144" s="34"/>
      <c r="BX144" s="36"/>
      <c r="BY144" s="34"/>
      <c r="BZ144" s="36"/>
      <c r="CA144" s="34"/>
      <c r="CB144" s="36"/>
      <c r="CC144" s="34"/>
      <c r="CD144" s="36"/>
      <c r="CE144" s="34"/>
      <c r="CF144" s="36"/>
      <c r="CG144" s="34"/>
      <c r="CH144" s="36"/>
      <c r="CI144" s="34"/>
      <c r="CJ144" s="36"/>
      <c r="CK144" s="34"/>
      <c r="CL144" s="36"/>
      <c r="CM144" s="34"/>
      <c r="CN144" s="36"/>
      <c r="CO144" s="34"/>
      <c r="CP144" s="36"/>
      <c r="CQ144" s="34"/>
      <c r="CR144" s="36"/>
      <c r="CS144" s="34"/>
      <c r="CT144" s="36"/>
      <c r="CU144" s="34"/>
      <c r="CV144" s="36"/>
      <c r="CW144" s="34"/>
      <c r="CX144" s="36"/>
      <c r="CY144" s="34"/>
      <c r="CZ144" s="36"/>
      <c r="DA144" s="34"/>
      <c r="DB144" s="36"/>
      <c r="DC144" s="34"/>
      <c r="DD144" s="36"/>
      <c r="DE144" s="34"/>
      <c r="DF144" s="36"/>
      <c r="DG144" s="34"/>
      <c r="DH144" s="36"/>
    </row>
  </sheetData>
  <dataConsolidate/>
  <mergeCells count="80">
    <mergeCell ref="DA3:DB3"/>
    <mergeCell ref="DC3:DD3"/>
    <mergeCell ref="DE3:DF3"/>
    <mergeCell ref="DG3:DH3"/>
    <mergeCell ref="CO3:CP3"/>
    <mergeCell ref="CQ3:CR3"/>
    <mergeCell ref="CS3:CT3"/>
    <mergeCell ref="CU3:CV3"/>
    <mergeCell ref="CW3:CX3"/>
    <mergeCell ref="CY3:CZ3"/>
    <mergeCell ref="CM3:CN3"/>
    <mergeCell ref="BO3:BQ3"/>
    <mergeCell ref="BR3:BT3"/>
    <mergeCell ref="BU3:BV3"/>
    <mergeCell ref="BW3:BX3"/>
    <mergeCell ref="BY3:BZ3"/>
    <mergeCell ref="CA3:CB3"/>
    <mergeCell ref="CC3:CD3"/>
    <mergeCell ref="CE3:CF3"/>
    <mergeCell ref="CG3:CH3"/>
    <mergeCell ref="CI3:CJ3"/>
    <mergeCell ref="CK3:CL3"/>
    <mergeCell ref="BL3:BN3"/>
    <mergeCell ref="AE3:AG3"/>
    <mergeCell ref="AH3:AJ3"/>
    <mergeCell ref="AK3:AM3"/>
    <mergeCell ref="AN3:AP3"/>
    <mergeCell ref="AQ3:AS3"/>
    <mergeCell ref="AT3:AV3"/>
    <mergeCell ref="AW3:AY3"/>
    <mergeCell ref="AZ3:BB3"/>
    <mergeCell ref="BC3:BE3"/>
    <mergeCell ref="BF3:BH3"/>
    <mergeCell ref="BI3:BK3"/>
    <mergeCell ref="DA2:DB2"/>
    <mergeCell ref="DC2:DD2"/>
    <mergeCell ref="DE2:DF2"/>
    <mergeCell ref="DG2:DH2"/>
    <mergeCell ref="M3:O3"/>
    <mergeCell ref="P3:R3"/>
    <mergeCell ref="S3:U3"/>
    <mergeCell ref="V3:X3"/>
    <mergeCell ref="Y3:AA3"/>
    <mergeCell ref="AB3:AD3"/>
    <mergeCell ref="CO2:CP2"/>
    <mergeCell ref="CQ2:CR2"/>
    <mergeCell ref="CS2:CT2"/>
    <mergeCell ref="CU2:CV2"/>
    <mergeCell ref="CW2:CX2"/>
    <mergeCell ref="CY2:CZ2"/>
    <mergeCell ref="CM2:CN2"/>
    <mergeCell ref="BO2:BQ2"/>
    <mergeCell ref="BR2:BT2"/>
    <mergeCell ref="BU2:BV2"/>
    <mergeCell ref="BW2:BX2"/>
    <mergeCell ref="BY2:BZ2"/>
    <mergeCell ref="CA2:CB2"/>
    <mergeCell ref="CC2:CD2"/>
    <mergeCell ref="CE2:CF2"/>
    <mergeCell ref="CG2:CH2"/>
    <mergeCell ref="CI2:CJ2"/>
    <mergeCell ref="CK2:CL2"/>
    <mergeCell ref="BL2:BN2"/>
    <mergeCell ref="AE2:AG2"/>
    <mergeCell ref="AH2:AJ2"/>
    <mergeCell ref="AK2:AM2"/>
    <mergeCell ref="AN2:AP2"/>
    <mergeCell ref="AQ2:AS2"/>
    <mergeCell ref="AT2:AV2"/>
    <mergeCell ref="AW2:AY2"/>
    <mergeCell ref="AZ2:BB2"/>
    <mergeCell ref="BC2:BE2"/>
    <mergeCell ref="BF2:BH2"/>
    <mergeCell ref="BI2:BK2"/>
    <mergeCell ref="AB2:AD2"/>
    <mergeCell ref="M2:O2"/>
    <mergeCell ref="P2:R2"/>
    <mergeCell ref="S2:U2"/>
    <mergeCell ref="V2:X2"/>
    <mergeCell ref="Y2:AA2"/>
  </mergeCells>
  <conditionalFormatting sqref="A5:BT144 BV5:BV144 BX5:BX144 BZ5:BZ144 CB5:CB144 CD5:CD144 CF5:CF144 CH5:CH144 CJ5:CJ144 CL5:CL144 CN5:CN144 CP5:CP144 CR5:CR144 CT5:CT144 CV5:CV144 CX5:CX144 CZ5:CZ144 DB5:DB144 DD5:DD144 DF5:DF144 DH5:XFD144">
    <cfRule type="expression" dxfId="25" priority="5">
      <formula>MOD(ROW(),2)</formula>
    </cfRule>
  </conditionalFormatting>
  <conditionalFormatting sqref="BU5:BU144 BW5:BW144 BY5:BY144 CA5:CA144 CC5:CC144 CE5:CE144 CG5:CG144 CI5:CI144 CK5:CK144 CM5:CM144 CO5:CO144 CQ5:CQ144 CS5:CS144 CU5:CU144 CW5:CW144 CY5:CY144 DA5:DA144 DC5:DC144 DE5:DE144 DG5:DG144">
    <cfRule type="expression" dxfId="24" priority="1">
      <formula>MOD(ROW(),2)</formula>
    </cfRule>
  </conditionalFormatting>
  <dataValidations count="39">
    <dataValidation type="list" allowBlank="1" showInputMessage="1" showErrorMessage="1" sqref="P5:P144">
      <formula1>$AK$5:$AK$37</formula1>
    </dataValidation>
    <dataValidation type="list" allowBlank="1" showInputMessage="1" showErrorMessage="1" sqref="S5:S144">
      <formula1>$AK$5:$AK$37</formula1>
    </dataValidation>
    <dataValidation type="list" allowBlank="1" showInputMessage="1" showErrorMessage="1" sqref="V5:V144">
      <formula1>$AK$5:$AK$37</formula1>
    </dataValidation>
    <dataValidation type="list" allowBlank="1" showInputMessage="1" showErrorMessage="1" sqref="Y5:Y144">
      <formula1>$AK$5:$AK$37</formula1>
    </dataValidation>
    <dataValidation type="list" allowBlank="1" showInputMessage="1" showErrorMessage="1" sqref="AB5:AB144">
      <formula1>$AK$5:$AK$37</formula1>
    </dataValidation>
    <dataValidation type="list" allowBlank="1" showInputMessage="1" showErrorMessage="1" sqref="AE5:AE144">
      <formula1>$AK$5:$AK$37</formula1>
    </dataValidation>
    <dataValidation type="list" allowBlank="1" showInputMessage="1" showErrorMessage="1" sqref="AH5:AH144">
      <formula1>$AK$5:$AK$37</formula1>
    </dataValidation>
    <dataValidation type="list" allowBlank="1" showInputMessage="1" showErrorMessage="1" sqref="AK5:AK144">
      <formula1>$AK$5:$AK$37</formula1>
    </dataValidation>
    <dataValidation type="list" allowBlank="1" showInputMessage="1" showErrorMessage="1" sqref="AN5:AN144">
      <formula1>$AK$5:$AK$37</formula1>
    </dataValidation>
    <dataValidation type="list" allowBlank="1" showInputMessage="1" showErrorMessage="1" sqref="AQ5:AQ144">
      <formula1>$AK$5:$AK$37</formula1>
    </dataValidation>
    <dataValidation type="list" allowBlank="1" showInputMessage="1" showErrorMessage="1" sqref="AT5:AT144">
      <formula1>$AK$5:$AK$37</formula1>
    </dataValidation>
    <dataValidation type="list" allowBlank="1" showInputMessage="1" showErrorMessage="1" sqref="AW5:AW144">
      <formula1>$AK$5:$AK$37</formula1>
    </dataValidation>
    <dataValidation type="list" allowBlank="1" showInputMessage="1" showErrorMessage="1" sqref="AZ5:AZ144">
      <formula1>$AK$5:$AK$37</formula1>
    </dataValidation>
    <dataValidation type="list" allowBlank="1" showInputMessage="1" showErrorMessage="1" sqref="BC5:BC144">
      <formula1>$AK$5:$AK$37</formula1>
    </dataValidation>
    <dataValidation type="list" allowBlank="1" showInputMessage="1" showErrorMessage="1" sqref="BF5:BF144">
      <formula1>$AK$5:$AK$37</formula1>
    </dataValidation>
    <dataValidation type="list" allowBlank="1" showInputMessage="1" showErrorMessage="1" sqref="BI5:BI144">
      <formula1>$AK$5:$AK$37</formula1>
    </dataValidation>
    <dataValidation type="list" allowBlank="1" showInputMessage="1" showErrorMessage="1" sqref="BL5:BL144">
      <formula1>$AK$5:$AK$37</formula1>
    </dataValidation>
    <dataValidation type="list" allowBlank="1" showInputMessage="1" showErrorMessage="1" sqref="BO5:BO144">
      <formula1>$AK$5:$AK$37</formula1>
    </dataValidation>
    <dataValidation type="list" allowBlank="1" showInputMessage="1" showErrorMessage="1" sqref="M5:M144">
      <formula1>$AK$5:$AK$37</formula1>
    </dataValidation>
    <dataValidation type="list" allowBlank="1" showInputMessage="1" showErrorMessage="1" sqref="BU5:BU144">
      <formula1>$AK$5:$AK$37</formula1>
    </dataValidation>
    <dataValidation type="list" allowBlank="1" showInputMessage="1" showErrorMessage="1" sqref="BW5:BW144">
      <formula1>$AK$5:$AK$37</formula1>
    </dataValidation>
    <dataValidation type="list" allowBlank="1" showInputMessage="1" showErrorMessage="1" sqref="BY5:BY144">
      <formula1>$AK$5:$AK$37</formula1>
    </dataValidation>
    <dataValidation type="list" allowBlank="1" showInputMessage="1" showErrorMessage="1" sqref="CA5:CA144">
      <formula1>$AK$5:$AK$37</formula1>
    </dataValidation>
    <dataValidation type="list" allowBlank="1" showInputMessage="1" showErrorMessage="1" sqref="CC5:CC144">
      <formula1>$AK$5:$AK$37</formula1>
    </dataValidation>
    <dataValidation type="list" allowBlank="1" showInputMessage="1" showErrorMessage="1" sqref="CE5:CE144">
      <formula1>$AK$5:$AK$37</formula1>
    </dataValidation>
    <dataValidation type="list" allowBlank="1" showInputMessage="1" showErrorMessage="1" sqref="CG5:CG144">
      <formula1>$AK$5:$AK$37</formula1>
    </dataValidation>
    <dataValidation type="list" allowBlank="1" showInputMessage="1" showErrorMessage="1" sqref="CI5:CI144">
      <formula1>$AK$5:$AK$37</formula1>
    </dataValidation>
    <dataValidation type="list" allowBlank="1" showInputMessage="1" showErrorMessage="1" sqref="CK5:CK144">
      <formula1>$AK$5:$AK$37</formula1>
    </dataValidation>
    <dataValidation type="list" allowBlank="1" showInputMessage="1" showErrorMessage="1" sqref="CM5:CM144">
      <formula1>$AK$5:$AK$37</formula1>
    </dataValidation>
    <dataValidation type="list" allowBlank="1" showInputMessage="1" showErrorMessage="1" sqref="CO5:CO144">
      <formula1>$AK$5:$AK$37</formula1>
    </dataValidation>
    <dataValidation type="list" allowBlank="1" showInputMessage="1" showErrorMessage="1" sqref="CQ5:CQ144">
      <formula1>$AK$5:$AK$37</formula1>
    </dataValidation>
    <dataValidation type="list" allowBlank="1" showInputMessage="1" showErrorMessage="1" sqref="CS5:CS144">
      <formula1>$AK$5:$AK$37</formula1>
    </dataValidation>
    <dataValidation type="list" allowBlank="1" showInputMessage="1" showErrorMessage="1" sqref="CU5:CU144">
      <formula1>$AK$5:$AK$37</formula1>
    </dataValidation>
    <dataValidation type="list" allowBlank="1" showInputMessage="1" showErrorMessage="1" sqref="CW5:CW144">
      <formula1>$AK$5:$AK$37</formula1>
    </dataValidation>
    <dataValidation type="list" allowBlank="1" showInputMessage="1" showErrorMessage="1" sqref="CY5:CY144">
      <formula1>$AK$5:$AK$37</formula1>
    </dataValidation>
    <dataValidation type="list" allowBlank="1" showInputMessage="1" showErrorMessage="1" sqref="DA5:DA144">
      <formula1>$AK$5:$AK$37</formula1>
    </dataValidation>
    <dataValidation type="list" allowBlank="1" showInputMessage="1" showErrorMessage="1" sqref="DC5:DC144">
      <formula1>$AK$5:$AK$37</formula1>
    </dataValidation>
    <dataValidation type="list" allowBlank="1" showInputMessage="1" showErrorMessage="1" sqref="DE5:DE144">
      <formula1>$AK$5:$AK$37</formula1>
    </dataValidation>
    <dataValidation type="list" allowBlank="1" showInputMessage="1" showErrorMessage="1" sqref="DG5:DG144">
      <formula1>$AK$5:$AK$37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OPIE_DU_TIRAGE">
                <anchor moveWithCells="1" sizeWithCells="1">
                  <from>
                    <xdr:col>1</xdr:col>
                    <xdr:colOff>7620</xdr:colOff>
                    <xdr:row>0</xdr:row>
                    <xdr:rowOff>15240</xdr:rowOff>
                  </from>
                  <to>
                    <xdr:col>3</xdr:col>
                    <xdr:colOff>281940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Conversion!$AK$5:$AK$37</xm:f>
          </x14:formula1>
          <xm:sqref>BR5:BR144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R103"/>
  <sheetViews>
    <sheetView zoomScaleNormal="100"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C112" sqref="C112"/>
    </sheetView>
  </sheetViews>
  <sheetFormatPr baseColWidth="10" defaultColWidth="14.109375" defaultRowHeight="13.2" x14ac:dyDescent="0.25"/>
  <cols>
    <col min="1" max="1" width="9.109375" style="51" bestFit="1" customWidth="1"/>
    <col min="2" max="2" width="9.88671875" style="51" bestFit="1" customWidth="1"/>
    <col min="3" max="3" width="14.77734375" style="51" bestFit="1" customWidth="1"/>
    <col min="4" max="4" width="12.44140625" style="51" bestFit="1" customWidth="1"/>
    <col min="5" max="5" width="17.88671875" style="51" bestFit="1" customWidth="1"/>
    <col min="6" max="6" width="6.77734375" style="51" bestFit="1" customWidth="1"/>
    <col min="7" max="7" width="13.88671875" style="51" bestFit="1" customWidth="1"/>
    <col min="8" max="8" width="6" style="51" bestFit="1" customWidth="1"/>
    <col min="9" max="9" width="9.21875" style="51" bestFit="1" customWidth="1"/>
    <col min="10" max="10" width="17.33203125" style="51" bestFit="1" customWidth="1"/>
    <col min="11" max="11" width="20.21875" style="51" bestFit="1" customWidth="1"/>
    <col min="12" max="12" width="20.6640625" style="43" bestFit="1" customWidth="1"/>
    <col min="13" max="13" width="6.88671875" style="51" bestFit="1" customWidth="1"/>
    <col min="14" max="14" width="6" style="43" bestFit="1" customWidth="1"/>
    <col min="15" max="15" width="6.21875" style="43" bestFit="1" customWidth="1"/>
    <col min="16" max="16" width="8" style="43" bestFit="1" customWidth="1"/>
    <col min="17" max="17" width="21.6640625" style="43" bestFit="1" customWidth="1"/>
    <col min="18" max="18" width="6" style="43" bestFit="1" customWidth="1"/>
    <col min="19" max="19" width="6.88671875" style="43" bestFit="1" customWidth="1"/>
    <col min="20" max="20" width="6.6640625" style="43" bestFit="1" customWidth="1"/>
    <col min="21" max="21" width="6" style="43" bestFit="1" customWidth="1"/>
    <col min="22" max="22" width="7.44140625" style="43" bestFit="1" customWidth="1"/>
    <col min="23" max="23" width="6" style="43" bestFit="1" customWidth="1"/>
    <col min="24" max="24" width="5" style="43" bestFit="1" customWidth="1"/>
    <col min="25" max="26" width="6" style="43" bestFit="1" customWidth="1"/>
    <col min="27" max="27" width="8.6640625" style="43" bestFit="1" customWidth="1"/>
    <col min="28" max="28" width="10" style="43" bestFit="1" customWidth="1"/>
    <col min="29" max="29" width="6.77734375" style="43" bestFit="1" customWidth="1"/>
    <col min="30" max="30" width="7.44140625" style="43" bestFit="1" customWidth="1"/>
    <col min="31" max="31" width="8.21875" style="43" bestFit="1" customWidth="1"/>
    <col min="32" max="32" width="5" style="43" bestFit="1" customWidth="1"/>
    <col min="33" max="33" width="6.109375" style="43" bestFit="1" customWidth="1"/>
    <col min="34" max="34" width="7.44140625" style="43" bestFit="1" customWidth="1"/>
    <col min="35" max="36" width="14.109375" style="43"/>
    <col min="37" max="37" width="28.77734375" style="43" bestFit="1" customWidth="1"/>
    <col min="38" max="40" width="14.109375" style="43"/>
    <col min="41" max="41" width="17.88671875" style="43" bestFit="1" customWidth="1"/>
    <col min="42" max="52" width="14.109375" style="43"/>
    <col min="53" max="53" width="21.6640625" style="43" bestFit="1" customWidth="1"/>
    <col min="54" max="16384" width="14.109375" style="43"/>
  </cols>
  <sheetData>
    <row r="1" spans="1:70" ht="15" x14ac:dyDescent="0.15">
      <c r="A1" s="38" t="s">
        <v>211</v>
      </c>
      <c r="B1" s="39" t="s">
        <v>212</v>
      </c>
      <c r="C1" s="39" t="s">
        <v>213</v>
      </c>
      <c r="D1" s="39" t="s">
        <v>214</v>
      </c>
      <c r="E1" s="39" t="s">
        <v>215</v>
      </c>
      <c r="F1" s="39" t="s">
        <v>215</v>
      </c>
      <c r="G1" s="39" t="s">
        <v>216</v>
      </c>
      <c r="H1" s="39" t="s">
        <v>216</v>
      </c>
      <c r="I1" s="39" t="s">
        <v>217</v>
      </c>
      <c r="J1" s="39" t="s">
        <v>218</v>
      </c>
      <c r="K1" s="39" t="s">
        <v>219</v>
      </c>
      <c r="L1" s="39" t="s">
        <v>220</v>
      </c>
      <c r="M1" s="39" t="s">
        <v>221</v>
      </c>
      <c r="N1" s="39" t="s">
        <v>216</v>
      </c>
      <c r="O1" s="39" t="s">
        <v>216</v>
      </c>
      <c r="P1" s="40"/>
      <c r="Q1" s="39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2"/>
      <c r="AF1" s="41"/>
      <c r="AG1" s="41"/>
      <c r="AH1" s="41"/>
    </row>
    <row r="2" spans="1:70" ht="30.6" x14ac:dyDescent="0.15">
      <c r="A2" s="44" t="s">
        <v>222</v>
      </c>
      <c r="B2" s="45" t="s">
        <v>223</v>
      </c>
      <c r="C2" s="46" t="s">
        <v>224</v>
      </c>
      <c r="D2" s="45" t="s">
        <v>225</v>
      </c>
      <c r="E2" s="45" t="s">
        <v>226</v>
      </c>
      <c r="F2" s="45" t="s">
        <v>227</v>
      </c>
      <c r="G2" s="45" t="s">
        <v>228</v>
      </c>
      <c r="H2" s="45" t="s">
        <v>229</v>
      </c>
      <c r="I2" s="45" t="s">
        <v>230</v>
      </c>
      <c r="J2" s="45" t="s">
        <v>231</v>
      </c>
      <c r="K2" s="45" t="s">
        <v>232</v>
      </c>
      <c r="L2" s="45" t="s">
        <v>233</v>
      </c>
      <c r="M2" s="45" t="s">
        <v>234</v>
      </c>
      <c r="N2" s="45" t="s">
        <v>235</v>
      </c>
      <c r="O2" s="45" t="s">
        <v>236</v>
      </c>
      <c r="P2" s="47" t="s">
        <v>237</v>
      </c>
      <c r="Q2" s="45" t="s">
        <v>238</v>
      </c>
      <c r="R2" s="45" t="s">
        <v>239</v>
      </c>
      <c r="S2" s="45" t="s">
        <v>240</v>
      </c>
      <c r="T2" s="45" t="s">
        <v>241</v>
      </c>
      <c r="U2" s="45" t="s">
        <v>242</v>
      </c>
      <c r="V2" s="45" t="s">
        <v>243</v>
      </c>
      <c r="W2" s="45" t="s">
        <v>244</v>
      </c>
      <c r="X2" s="45" t="s">
        <v>245</v>
      </c>
      <c r="Y2" s="45" t="s">
        <v>246</v>
      </c>
      <c r="Z2" s="45" t="s">
        <v>247</v>
      </c>
      <c r="AA2" s="45" t="s">
        <v>248</v>
      </c>
      <c r="AB2" s="45" t="s">
        <v>249</v>
      </c>
      <c r="AC2" s="45" t="s">
        <v>250</v>
      </c>
      <c r="AD2" s="45" t="s">
        <v>251</v>
      </c>
      <c r="AE2" s="46" t="s">
        <v>252</v>
      </c>
      <c r="AF2" s="45" t="s">
        <v>253</v>
      </c>
      <c r="AG2" s="45" t="s">
        <v>254</v>
      </c>
      <c r="AH2" s="45" t="s">
        <v>255</v>
      </c>
      <c r="AK2" s="44" t="s">
        <v>222</v>
      </c>
      <c r="AL2" s="45" t="s">
        <v>223</v>
      </c>
      <c r="AM2" s="48" t="s">
        <v>224</v>
      </c>
      <c r="AN2" s="49" t="s">
        <v>225</v>
      </c>
      <c r="AO2" s="45" t="s">
        <v>226</v>
      </c>
      <c r="AP2" s="45" t="s">
        <v>227</v>
      </c>
      <c r="AQ2" s="45" t="s">
        <v>228</v>
      </c>
      <c r="AR2" s="45" t="s">
        <v>229</v>
      </c>
      <c r="AS2" s="45" t="s">
        <v>230</v>
      </c>
      <c r="AT2" s="45" t="s">
        <v>231</v>
      </c>
      <c r="AU2" s="49" t="s">
        <v>232</v>
      </c>
      <c r="AV2" s="49" t="s">
        <v>233</v>
      </c>
      <c r="AW2" s="45" t="s">
        <v>234</v>
      </c>
      <c r="AX2" s="49" t="s">
        <v>235</v>
      </c>
      <c r="AY2" s="49" t="s">
        <v>236</v>
      </c>
      <c r="AZ2" s="47" t="s">
        <v>237</v>
      </c>
      <c r="BA2" s="45" t="s">
        <v>238</v>
      </c>
      <c r="BB2" s="45" t="s">
        <v>239</v>
      </c>
      <c r="BC2" s="45" t="s">
        <v>240</v>
      </c>
      <c r="BD2" s="45" t="s">
        <v>241</v>
      </c>
      <c r="BE2" s="45" t="s">
        <v>242</v>
      </c>
      <c r="BF2" s="45" t="s">
        <v>243</v>
      </c>
      <c r="BG2" s="45" t="s">
        <v>244</v>
      </c>
      <c r="BH2" s="49" t="s">
        <v>245</v>
      </c>
      <c r="BI2" s="45" t="s">
        <v>246</v>
      </c>
      <c r="BJ2" s="45" t="s">
        <v>247</v>
      </c>
      <c r="BK2" s="45" t="s">
        <v>248</v>
      </c>
      <c r="BL2" s="45" t="s">
        <v>249</v>
      </c>
      <c r="BM2" s="45" t="s">
        <v>250</v>
      </c>
      <c r="BN2" s="45" t="s">
        <v>251</v>
      </c>
      <c r="BO2" s="46" t="s">
        <v>252</v>
      </c>
      <c r="BP2" s="49" t="s">
        <v>253</v>
      </c>
      <c r="BQ2" s="45" t="s">
        <v>254</v>
      </c>
      <c r="BR2" s="45" t="s">
        <v>255</v>
      </c>
    </row>
    <row r="3" spans="1:70" x14ac:dyDescent="0.15">
      <c r="A3" s="50">
        <v>15</v>
      </c>
      <c r="B3" s="50">
        <f>ROUND(SUM(0.00564*A3^3.067405),0)</f>
        <v>23</v>
      </c>
      <c r="C3" s="50">
        <f>ROUND(SUM(0.009305*A3^3.162883),0)</f>
        <v>49</v>
      </c>
      <c r="D3" s="50">
        <f>ROUND(SUM(0.004751*A3^3.180774),0)</f>
        <v>26</v>
      </c>
      <c r="E3" s="50">
        <f>ROUND(SUM(0.00514*A3^3.239054),0)</f>
        <v>33</v>
      </c>
      <c r="F3" s="50">
        <f t="shared" ref="F3:F66" si="0">ROUND(SUM(0.003941*A3^3.211957),0)</f>
        <v>24</v>
      </c>
      <c r="G3" s="50">
        <f>ROUND(SUM(0.0105*A3^3.1672),0)</f>
        <v>56</v>
      </c>
      <c r="H3" s="50">
        <f>ROUND(SUM(0.00723*A3^3.078186),0)</f>
        <v>30</v>
      </c>
      <c r="I3" s="50">
        <f>ROUND(SUM(0.00719*A3^3.03271),0)</f>
        <v>27</v>
      </c>
      <c r="J3" s="50">
        <f>ROUND(SUM(0.00835*A3^3.05324),0)</f>
        <v>33</v>
      </c>
      <c r="K3" s="50">
        <f>ROUND(SUM(0.012312*A3^2.954015),0)</f>
        <v>37</v>
      </c>
      <c r="L3" s="50">
        <f>ROUND(SUM(0.008358*A3^3.052446),0)</f>
        <v>33</v>
      </c>
      <c r="M3" s="50">
        <f>ROUND(SUM(0.000232*A3^3.499124),0)</f>
        <v>3</v>
      </c>
      <c r="N3" s="50">
        <f>ROUND(SUM(0.008138*A3^3.0283),0)</f>
        <v>30</v>
      </c>
      <c r="O3" s="50">
        <f>ROUND(SUM(0.0009*A3^3.11),0)</f>
        <v>4</v>
      </c>
      <c r="P3" s="50">
        <f>ROUND(SUM(0.0048*A3^2.79),0)</f>
        <v>9</v>
      </c>
      <c r="Q3" s="50">
        <f>ROUND(SUM(0.0119*A3^3.115),0)</f>
        <v>55</v>
      </c>
      <c r="R3" s="50">
        <f>ROUND(SUM(0.00324*A3^3.2009),0)</f>
        <v>19</v>
      </c>
      <c r="S3" s="50">
        <f>ROUND(SUM(0.198*A3^2.336),0)</f>
        <v>111</v>
      </c>
      <c r="T3" s="50">
        <f>ROUND(SUM(0.007324*A3^3.159009),0)</f>
        <v>38</v>
      </c>
      <c r="U3" s="50">
        <f>ROUND(SUM(0.00492*A3^3.20165),0)</f>
        <v>29</v>
      </c>
      <c r="V3" s="50">
        <f>ROUND(SUM(0.00544*A3^3.13012),0)</f>
        <v>26</v>
      </c>
      <c r="W3" s="50">
        <f>ROUND(SUM(0.0124*A3^2.971),0)</f>
        <v>39</v>
      </c>
      <c r="X3" s="50">
        <f>ROUND(SUM(0.0206*A3^2.692),0)</f>
        <v>30</v>
      </c>
      <c r="Y3" s="50">
        <f>ROUND(SUM(0.0015*A3^3.48),0)</f>
        <v>19</v>
      </c>
      <c r="Z3" s="50">
        <f>ROUND(SUM(0.0058*A3^3.26),0)</f>
        <v>40</v>
      </c>
      <c r="AA3" s="50">
        <f>ROUND(SUM(0.0095*A3^3.189),0)</f>
        <v>53</v>
      </c>
      <c r="AB3" s="50">
        <f>ROUND(SUM(0.0336*A3^2.9),0)</f>
        <v>86</v>
      </c>
      <c r="AC3" s="50">
        <f>ROUND(SUM(0.0031*A3^3),0)</f>
        <v>10</v>
      </c>
      <c r="AD3" s="50">
        <f>ROUND(SUM(0.0115*A3^3.06),0)</f>
        <v>46</v>
      </c>
      <c r="AE3" s="50">
        <f>ROUND(SUM(0.0034*A3^3.006),0)</f>
        <v>12</v>
      </c>
      <c r="AF3" s="50">
        <f>ROUND(SUM(0.03*A3^2.6),0)</f>
        <v>34</v>
      </c>
      <c r="AG3" s="50">
        <f>ROUND(SUM(0.0072*A3^3.16),0)</f>
        <v>37</v>
      </c>
      <c r="AH3" s="50">
        <f>ROUND(SUM(0.00427*A3^3.1),0)</f>
        <v>19</v>
      </c>
    </row>
    <row r="4" spans="1:70" x14ac:dyDescent="0.15">
      <c r="A4" s="50">
        <v>16</v>
      </c>
      <c r="B4" s="50">
        <f t="shared" ref="B4:B67" si="1">ROUND(SUM(0.00564*A4^3.067405),0)</f>
        <v>28</v>
      </c>
      <c r="C4" s="50">
        <f t="shared" ref="C4:C67" si="2">ROUND(SUM(0.009305*A4^3.162883),0)</f>
        <v>60</v>
      </c>
      <c r="D4" s="50">
        <f t="shared" ref="D4:D67" si="3">ROUND(SUM(0.004751*A4^3.180774),0)</f>
        <v>32</v>
      </c>
      <c r="E4" s="50">
        <f t="shared" ref="E4:E67" si="4">ROUND(SUM(0.00514*A4^3.239054),0)</f>
        <v>41</v>
      </c>
      <c r="F4" s="50">
        <f t="shared" si="0"/>
        <v>29</v>
      </c>
      <c r="G4" s="50">
        <f t="shared" ref="G4:G67" si="5">ROUND(SUM(0.0105*A4^3.1672),0)</f>
        <v>68</v>
      </c>
      <c r="H4" s="50">
        <f t="shared" ref="H4:H67" si="6">ROUND(SUM(0.00723*A4^3.078186),0)</f>
        <v>37</v>
      </c>
      <c r="I4" s="50">
        <f t="shared" ref="I4:I67" si="7">ROUND(SUM(0.00719*A4^3.03271),0)</f>
        <v>32</v>
      </c>
      <c r="J4" s="50">
        <f t="shared" ref="J4:J67" si="8">ROUND(SUM(0.00835*A4^3.05324),0)</f>
        <v>40</v>
      </c>
      <c r="K4" s="50">
        <f t="shared" ref="K4:K67" si="9">ROUND(SUM(0.012312*A4^2.954015),0)</f>
        <v>44</v>
      </c>
      <c r="L4" s="50">
        <f t="shared" ref="L4:L67" si="10">ROUND(SUM(0.008358*A4^3.052446),0)</f>
        <v>40</v>
      </c>
      <c r="M4" s="50">
        <f t="shared" ref="M4:M67" si="11">ROUND(SUM(0.000232*A4^3.499124),0)</f>
        <v>4</v>
      </c>
      <c r="N4" s="50">
        <f t="shared" ref="N4:N67" si="12">ROUND(SUM(0.008138*A4^3.0283),0)</f>
        <v>36</v>
      </c>
      <c r="O4" s="50">
        <f t="shared" ref="O4:O67" si="13">ROUND(SUM(0.0009*A4^3.11),0)</f>
        <v>5</v>
      </c>
      <c r="P4" s="50">
        <f t="shared" ref="P4:P67" si="14">ROUND(SUM(0.0048*A4^2.79),0)</f>
        <v>11</v>
      </c>
      <c r="Q4" s="50">
        <f t="shared" ref="Q4:Q67" si="15">ROUND(SUM(0.0119*A4^3.115),0)</f>
        <v>67</v>
      </c>
      <c r="R4" s="50">
        <f t="shared" ref="R4:R67" si="16">ROUND(SUM(0.00324*A4^3.2009),0)</f>
        <v>23</v>
      </c>
      <c r="S4" s="50">
        <f t="shared" ref="S4:S67" si="17">ROUND(SUM(0.198*A4^2.336),0)</f>
        <v>129</v>
      </c>
      <c r="T4" s="50">
        <f t="shared" ref="T4:T67" si="18">ROUND(SUM(0.007324*A4^3.159009),0)</f>
        <v>47</v>
      </c>
      <c r="U4" s="50">
        <f t="shared" ref="U4:U67" si="19">ROUND(SUM(0.00492*A4^3.20165),0)</f>
        <v>35</v>
      </c>
      <c r="V4" s="50">
        <f t="shared" ref="V4:V67" si="20">ROUND(SUM(0.00544*A4^3.13012),0)</f>
        <v>32</v>
      </c>
      <c r="W4" s="50">
        <f t="shared" ref="W4:W67" si="21">ROUND(SUM(0.0124*A4^2.971),0)</f>
        <v>47</v>
      </c>
      <c r="X4" s="50">
        <f t="shared" ref="X4:X67" si="22">ROUND(SUM(0.0206*A4^2.692),0)</f>
        <v>36</v>
      </c>
      <c r="Y4" s="50">
        <f t="shared" ref="Y4:Y67" si="23">ROUND(SUM(0.0015*A4^3.48),0)</f>
        <v>23</v>
      </c>
      <c r="Z4" s="50">
        <f t="shared" ref="Z4:Z67" si="24">ROUND(SUM(0.0058*A4^3.26),0)</f>
        <v>49</v>
      </c>
      <c r="AA4" s="50">
        <f t="shared" ref="AA4:AA67" si="25">ROUND(SUM(0.0095*A4^3.189),0)</f>
        <v>66</v>
      </c>
      <c r="AB4" s="50">
        <f t="shared" ref="AB4:AB67" si="26">ROUND(SUM(0.0336*A4^2.9),0)</f>
        <v>104</v>
      </c>
      <c r="AC4" s="50">
        <f t="shared" ref="AC4:AC67" si="27">ROUND(SUM(0.0031*A4^3),0)</f>
        <v>13</v>
      </c>
      <c r="AD4" s="50">
        <f>ROUND(SUM(0.0115*A4^3.06),0)</f>
        <v>56</v>
      </c>
      <c r="AE4" s="50">
        <f>ROUND(SUM(0.0034*A4^3.006),0)</f>
        <v>14</v>
      </c>
      <c r="AF4" s="50">
        <f t="shared" ref="AF4:AF67" si="28">ROUND(SUM(0.03*A4^2.6),0)</f>
        <v>41</v>
      </c>
      <c r="AG4" s="50">
        <f t="shared" ref="AG4:AG67" si="29">ROUND(SUM(0.0072*A4^3.16),0)</f>
        <v>46</v>
      </c>
      <c r="AH4" s="50">
        <f t="shared" ref="AH4:AH67" si="30">ROUND(SUM(0.00427*A4^3.1),0)</f>
        <v>23</v>
      </c>
    </row>
    <row r="5" spans="1:70" x14ac:dyDescent="0.15">
      <c r="A5" s="50">
        <v>17</v>
      </c>
      <c r="B5" s="50">
        <f t="shared" si="1"/>
        <v>34</v>
      </c>
      <c r="C5" s="50">
        <f t="shared" si="2"/>
        <v>73</v>
      </c>
      <c r="D5" s="50">
        <f t="shared" si="3"/>
        <v>39</v>
      </c>
      <c r="E5" s="50">
        <f t="shared" si="4"/>
        <v>50</v>
      </c>
      <c r="F5" s="50">
        <f t="shared" si="0"/>
        <v>35</v>
      </c>
      <c r="G5" s="50">
        <f t="shared" si="5"/>
        <v>83</v>
      </c>
      <c r="H5" s="50">
        <f t="shared" si="6"/>
        <v>44</v>
      </c>
      <c r="I5" s="50">
        <f t="shared" si="7"/>
        <v>39</v>
      </c>
      <c r="J5" s="50">
        <f t="shared" si="8"/>
        <v>48</v>
      </c>
      <c r="K5" s="50">
        <f t="shared" si="9"/>
        <v>53</v>
      </c>
      <c r="L5" s="50">
        <f t="shared" si="10"/>
        <v>48</v>
      </c>
      <c r="M5" s="50">
        <f t="shared" si="11"/>
        <v>5</v>
      </c>
      <c r="N5" s="50">
        <f t="shared" si="12"/>
        <v>43</v>
      </c>
      <c r="O5" s="50">
        <f t="shared" si="13"/>
        <v>6</v>
      </c>
      <c r="P5" s="50">
        <f t="shared" si="14"/>
        <v>13</v>
      </c>
      <c r="Q5" s="50">
        <f t="shared" si="15"/>
        <v>81</v>
      </c>
      <c r="R5" s="50">
        <f t="shared" si="16"/>
        <v>28</v>
      </c>
      <c r="S5" s="50">
        <f t="shared" si="17"/>
        <v>148</v>
      </c>
      <c r="T5" s="50">
        <f t="shared" si="18"/>
        <v>56</v>
      </c>
      <c r="U5" s="50">
        <f t="shared" si="19"/>
        <v>43</v>
      </c>
      <c r="V5" s="50">
        <f t="shared" si="20"/>
        <v>39</v>
      </c>
      <c r="W5" s="50">
        <f t="shared" si="21"/>
        <v>56</v>
      </c>
      <c r="X5" s="50">
        <f t="shared" si="22"/>
        <v>42</v>
      </c>
      <c r="Y5" s="50">
        <f t="shared" si="23"/>
        <v>29</v>
      </c>
      <c r="Z5" s="50">
        <f t="shared" si="24"/>
        <v>60</v>
      </c>
      <c r="AA5" s="50">
        <f t="shared" si="25"/>
        <v>80</v>
      </c>
      <c r="AB5" s="50">
        <f t="shared" si="26"/>
        <v>124</v>
      </c>
      <c r="AC5" s="50">
        <f t="shared" si="27"/>
        <v>15</v>
      </c>
      <c r="AD5" s="50">
        <f>ROUND(SUM(0.0115*A5^3.06),0)</f>
        <v>67</v>
      </c>
      <c r="AE5" s="50">
        <f>ROUND(SUM(0.0034*A5^3.006),0)</f>
        <v>17</v>
      </c>
      <c r="AF5" s="50">
        <f t="shared" si="28"/>
        <v>47</v>
      </c>
      <c r="AG5" s="50">
        <f t="shared" si="29"/>
        <v>56</v>
      </c>
      <c r="AH5" s="50">
        <f t="shared" si="30"/>
        <v>28</v>
      </c>
      <c r="AK5" s="43" t="s">
        <v>232</v>
      </c>
    </row>
    <row r="6" spans="1:70" x14ac:dyDescent="0.15">
      <c r="A6" s="50">
        <v>18</v>
      </c>
      <c r="B6" s="50">
        <f t="shared" si="1"/>
        <v>40</v>
      </c>
      <c r="C6" s="50">
        <f t="shared" si="2"/>
        <v>87</v>
      </c>
      <c r="D6" s="50">
        <f t="shared" si="3"/>
        <v>47</v>
      </c>
      <c r="E6" s="50">
        <f t="shared" si="4"/>
        <v>60</v>
      </c>
      <c r="F6" s="50">
        <f t="shared" si="0"/>
        <v>42</v>
      </c>
      <c r="G6" s="50">
        <f t="shared" si="5"/>
        <v>99</v>
      </c>
      <c r="H6" s="50">
        <f t="shared" si="6"/>
        <v>53</v>
      </c>
      <c r="I6" s="50">
        <f t="shared" si="7"/>
        <v>46</v>
      </c>
      <c r="J6" s="50">
        <f t="shared" si="8"/>
        <v>57</v>
      </c>
      <c r="K6" s="50">
        <f t="shared" si="9"/>
        <v>63</v>
      </c>
      <c r="L6" s="50">
        <f t="shared" si="10"/>
        <v>57</v>
      </c>
      <c r="M6" s="50">
        <f t="shared" si="11"/>
        <v>6</v>
      </c>
      <c r="N6" s="50">
        <f t="shared" si="12"/>
        <v>52</v>
      </c>
      <c r="O6" s="50">
        <f t="shared" si="13"/>
        <v>7</v>
      </c>
      <c r="P6" s="50">
        <f t="shared" si="14"/>
        <v>15</v>
      </c>
      <c r="Q6" s="50">
        <f t="shared" si="15"/>
        <v>97</v>
      </c>
      <c r="R6" s="50">
        <f t="shared" si="16"/>
        <v>34</v>
      </c>
      <c r="S6" s="50">
        <f t="shared" si="17"/>
        <v>169</v>
      </c>
      <c r="T6" s="50">
        <f t="shared" si="18"/>
        <v>68</v>
      </c>
      <c r="U6" s="50">
        <f t="shared" si="19"/>
        <v>51</v>
      </c>
      <c r="V6" s="50">
        <f t="shared" si="20"/>
        <v>46</v>
      </c>
      <c r="W6" s="50">
        <f t="shared" si="21"/>
        <v>67</v>
      </c>
      <c r="X6" s="50">
        <f t="shared" si="22"/>
        <v>49</v>
      </c>
      <c r="Y6" s="50">
        <f t="shared" si="23"/>
        <v>35</v>
      </c>
      <c r="Z6" s="50">
        <f t="shared" si="24"/>
        <v>72</v>
      </c>
      <c r="AA6" s="50">
        <f t="shared" si="25"/>
        <v>96</v>
      </c>
      <c r="AB6" s="50">
        <f t="shared" si="26"/>
        <v>147</v>
      </c>
      <c r="AC6" s="50">
        <f t="shared" si="27"/>
        <v>18</v>
      </c>
      <c r="AD6" s="50">
        <f>ROUND(SUM(0.0115*A6^3.06),0)</f>
        <v>80</v>
      </c>
      <c r="AE6" s="50">
        <f>ROUND(SUM(0.0034*A6^3.006),0)</f>
        <v>20</v>
      </c>
      <c r="AF6" s="50">
        <f t="shared" si="28"/>
        <v>55</v>
      </c>
      <c r="AG6" s="50">
        <f t="shared" si="29"/>
        <v>67</v>
      </c>
      <c r="AH6" s="50">
        <f t="shared" si="30"/>
        <v>33</v>
      </c>
      <c r="AK6" s="43" t="s">
        <v>224</v>
      </c>
    </row>
    <row r="7" spans="1:70" x14ac:dyDescent="0.15">
      <c r="A7" s="50">
        <v>19</v>
      </c>
      <c r="B7" s="50">
        <f t="shared" si="1"/>
        <v>47</v>
      </c>
      <c r="C7" s="50">
        <f t="shared" si="2"/>
        <v>103</v>
      </c>
      <c r="D7" s="50">
        <f t="shared" si="3"/>
        <v>55</v>
      </c>
      <c r="E7" s="50">
        <f t="shared" si="4"/>
        <v>71</v>
      </c>
      <c r="F7" s="50">
        <f t="shared" si="0"/>
        <v>50</v>
      </c>
      <c r="G7" s="50">
        <f t="shared" si="5"/>
        <v>118</v>
      </c>
      <c r="H7" s="50">
        <f t="shared" si="6"/>
        <v>62</v>
      </c>
      <c r="I7" s="50">
        <f t="shared" si="7"/>
        <v>54</v>
      </c>
      <c r="J7" s="50">
        <f t="shared" si="8"/>
        <v>67</v>
      </c>
      <c r="K7" s="50">
        <f t="shared" si="9"/>
        <v>74</v>
      </c>
      <c r="L7" s="50">
        <f t="shared" si="10"/>
        <v>67</v>
      </c>
      <c r="M7" s="50">
        <f t="shared" si="11"/>
        <v>7</v>
      </c>
      <c r="N7" s="50">
        <f t="shared" si="12"/>
        <v>61</v>
      </c>
      <c r="O7" s="50">
        <f t="shared" si="13"/>
        <v>9</v>
      </c>
      <c r="P7" s="50">
        <f t="shared" si="14"/>
        <v>18</v>
      </c>
      <c r="Q7" s="50">
        <f t="shared" si="15"/>
        <v>115</v>
      </c>
      <c r="R7" s="50">
        <f t="shared" si="16"/>
        <v>40</v>
      </c>
      <c r="S7" s="50">
        <f t="shared" si="17"/>
        <v>192</v>
      </c>
      <c r="T7" s="50">
        <f t="shared" si="18"/>
        <v>80</v>
      </c>
      <c r="U7" s="50">
        <f t="shared" si="19"/>
        <v>61</v>
      </c>
      <c r="V7" s="50">
        <f t="shared" si="20"/>
        <v>55</v>
      </c>
      <c r="W7" s="50">
        <f t="shared" si="21"/>
        <v>78</v>
      </c>
      <c r="X7" s="50">
        <f t="shared" si="22"/>
        <v>57</v>
      </c>
      <c r="Y7" s="50">
        <f t="shared" si="23"/>
        <v>42</v>
      </c>
      <c r="Z7" s="50">
        <f t="shared" si="24"/>
        <v>86</v>
      </c>
      <c r="AA7" s="50">
        <f t="shared" si="25"/>
        <v>114</v>
      </c>
      <c r="AB7" s="50">
        <f t="shared" si="26"/>
        <v>172</v>
      </c>
      <c r="AC7" s="50">
        <f t="shared" si="27"/>
        <v>21</v>
      </c>
      <c r="AD7" s="50">
        <f t="shared" ref="AD7:AD70" si="31">ROUND(SUM(0.0115*A7^3.06),0)</f>
        <v>94</v>
      </c>
      <c r="AE7" s="50">
        <f t="shared" ref="AE7:AE70" si="32">ROUND(SUM(0.0034*A7^3.006),0)</f>
        <v>24</v>
      </c>
      <c r="AF7" s="50">
        <f t="shared" si="28"/>
        <v>63</v>
      </c>
      <c r="AG7" s="50">
        <f t="shared" si="29"/>
        <v>79</v>
      </c>
      <c r="AH7" s="50">
        <f t="shared" si="30"/>
        <v>39</v>
      </c>
      <c r="AK7" s="43" t="s">
        <v>235</v>
      </c>
    </row>
    <row r="8" spans="1:70" x14ac:dyDescent="0.15">
      <c r="A8" s="50">
        <v>20</v>
      </c>
      <c r="B8" s="50">
        <f t="shared" si="1"/>
        <v>55</v>
      </c>
      <c r="C8" s="50">
        <f t="shared" si="2"/>
        <v>121</v>
      </c>
      <c r="D8" s="50">
        <f t="shared" si="3"/>
        <v>65</v>
      </c>
      <c r="E8" s="50">
        <f t="shared" si="4"/>
        <v>84</v>
      </c>
      <c r="F8" s="50">
        <f t="shared" si="0"/>
        <v>59</v>
      </c>
      <c r="G8" s="50">
        <f t="shared" si="5"/>
        <v>139</v>
      </c>
      <c r="H8" s="50">
        <f t="shared" si="6"/>
        <v>73</v>
      </c>
      <c r="I8" s="50">
        <f t="shared" si="7"/>
        <v>63</v>
      </c>
      <c r="J8" s="50">
        <f t="shared" si="8"/>
        <v>78</v>
      </c>
      <c r="K8" s="50">
        <f t="shared" si="9"/>
        <v>86</v>
      </c>
      <c r="L8" s="50">
        <f t="shared" si="10"/>
        <v>78</v>
      </c>
      <c r="M8" s="50">
        <f t="shared" si="11"/>
        <v>8</v>
      </c>
      <c r="N8" s="50">
        <f t="shared" si="12"/>
        <v>71</v>
      </c>
      <c r="O8" s="50">
        <f t="shared" si="13"/>
        <v>10</v>
      </c>
      <c r="P8" s="50">
        <f t="shared" si="14"/>
        <v>20</v>
      </c>
      <c r="Q8" s="50">
        <f t="shared" si="15"/>
        <v>134</v>
      </c>
      <c r="R8" s="50">
        <f t="shared" si="16"/>
        <v>47</v>
      </c>
      <c r="S8" s="50">
        <f t="shared" si="17"/>
        <v>217</v>
      </c>
      <c r="T8" s="50">
        <f t="shared" si="18"/>
        <v>94</v>
      </c>
      <c r="U8" s="50">
        <f t="shared" si="19"/>
        <v>72</v>
      </c>
      <c r="V8" s="50">
        <f t="shared" si="20"/>
        <v>64</v>
      </c>
      <c r="W8" s="50">
        <f t="shared" si="21"/>
        <v>91</v>
      </c>
      <c r="X8" s="50">
        <f t="shared" si="22"/>
        <v>65</v>
      </c>
      <c r="Y8" s="50">
        <f t="shared" si="23"/>
        <v>51</v>
      </c>
      <c r="Z8" s="50">
        <f t="shared" si="24"/>
        <v>101</v>
      </c>
      <c r="AA8" s="50">
        <f t="shared" si="25"/>
        <v>134</v>
      </c>
      <c r="AB8" s="50">
        <f t="shared" si="26"/>
        <v>199</v>
      </c>
      <c r="AC8" s="50">
        <f t="shared" si="27"/>
        <v>25</v>
      </c>
      <c r="AD8" s="50">
        <f t="shared" si="31"/>
        <v>110</v>
      </c>
      <c r="AE8" s="50">
        <f t="shared" si="32"/>
        <v>28</v>
      </c>
      <c r="AF8" s="50">
        <f t="shared" si="28"/>
        <v>72</v>
      </c>
      <c r="AG8" s="50">
        <f t="shared" si="29"/>
        <v>93</v>
      </c>
      <c r="AH8" s="50">
        <f t="shared" si="30"/>
        <v>46</v>
      </c>
      <c r="AK8" s="43" t="s">
        <v>236</v>
      </c>
    </row>
    <row r="9" spans="1:70" x14ac:dyDescent="0.15">
      <c r="A9" s="50">
        <v>21</v>
      </c>
      <c r="B9" s="50">
        <f t="shared" si="1"/>
        <v>64</v>
      </c>
      <c r="C9" s="50">
        <f t="shared" si="2"/>
        <v>141</v>
      </c>
      <c r="D9" s="50">
        <f t="shared" si="3"/>
        <v>76</v>
      </c>
      <c r="E9" s="50">
        <f t="shared" si="4"/>
        <v>99</v>
      </c>
      <c r="F9" s="50">
        <f t="shared" si="0"/>
        <v>70</v>
      </c>
      <c r="G9" s="50">
        <f t="shared" si="5"/>
        <v>162</v>
      </c>
      <c r="H9" s="50">
        <f t="shared" si="6"/>
        <v>85</v>
      </c>
      <c r="I9" s="50">
        <f t="shared" si="7"/>
        <v>74</v>
      </c>
      <c r="J9" s="50">
        <f t="shared" si="8"/>
        <v>91</v>
      </c>
      <c r="K9" s="50">
        <f t="shared" si="9"/>
        <v>99</v>
      </c>
      <c r="L9" s="50">
        <f t="shared" si="10"/>
        <v>91</v>
      </c>
      <c r="M9" s="50">
        <f t="shared" si="11"/>
        <v>10</v>
      </c>
      <c r="N9" s="50">
        <f t="shared" si="12"/>
        <v>82</v>
      </c>
      <c r="O9" s="50">
        <f t="shared" si="13"/>
        <v>12</v>
      </c>
      <c r="P9" s="50">
        <f t="shared" si="14"/>
        <v>23</v>
      </c>
      <c r="Q9" s="50">
        <f t="shared" si="15"/>
        <v>156</v>
      </c>
      <c r="R9" s="50">
        <f t="shared" si="16"/>
        <v>55</v>
      </c>
      <c r="S9" s="50">
        <f t="shared" si="17"/>
        <v>243</v>
      </c>
      <c r="T9" s="50">
        <f t="shared" si="18"/>
        <v>110</v>
      </c>
      <c r="U9" s="50">
        <f t="shared" si="19"/>
        <v>84</v>
      </c>
      <c r="V9" s="50">
        <f t="shared" si="20"/>
        <v>75</v>
      </c>
      <c r="W9" s="50">
        <f t="shared" si="21"/>
        <v>105</v>
      </c>
      <c r="X9" s="50">
        <f t="shared" si="22"/>
        <v>75</v>
      </c>
      <c r="Y9" s="50">
        <f t="shared" si="23"/>
        <v>60</v>
      </c>
      <c r="Z9" s="50">
        <f t="shared" si="24"/>
        <v>119</v>
      </c>
      <c r="AA9" s="50">
        <f t="shared" si="25"/>
        <v>156</v>
      </c>
      <c r="AB9" s="50">
        <f t="shared" si="26"/>
        <v>229</v>
      </c>
      <c r="AC9" s="50">
        <f t="shared" si="27"/>
        <v>29</v>
      </c>
      <c r="AD9" s="50">
        <f t="shared" si="31"/>
        <v>128</v>
      </c>
      <c r="AE9" s="50">
        <f t="shared" si="32"/>
        <v>32</v>
      </c>
      <c r="AF9" s="50">
        <f t="shared" si="28"/>
        <v>82</v>
      </c>
      <c r="AG9" s="50">
        <f t="shared" si="29"/>
        <v>109</v>
      </c>
      <c r="AH9" s="50">
        <f t="shared" si="30"/>
        <v>54</v>
      </c>
      <c r="AK9" s="43" t="s">
        <v>233</v>
      </c>
    </row>
    <row r="10" spans="1:70" x14ac:dyDescent="0.15">
      <c r="A10" s="50">
        <v>22</v>
      </c>
      <c r="B10" s="50">
        <f t="shared" si="1"/>
        <v>74</v>
      </c>
      <c r="C10" s="50">
        <f t="shared" si="2"/>
        <v>164</v>
      </c>
      <c r="D10" s="50">
        <f t="shared" si="3"/>
        <v>88</v>
      </c>
      <c r="E10" s="50">
        <f t="shared" si="4"/>
        <v>115</v>
      </c>
      <c r="F10" s="50">
        <f t="shared" si="0"/>
        <v>81</v>
      </c>
      <c r="G10" s="50">
        <f t="shared" si="5"/>
        <v>187</v>
      </c>
      <c r="H10" s="50">
        <f t="shared" si="6"/>
        <v>98</v>
      </c>
      <c r="I10" s="50">
        <f t="shared" si="7"/>
        <v>85</v>
      </c>
      <c r="J10" s="50">
        <f t="shared" si="8"/>
        <v>105</v>
      </c>
      <c r="K10" s="50">
        <f t="shared" si="9"/>
        <v>114</v>
      </c>
      <c r="L10" s="50">
        <f t="shared" si="10"/>
        <v>105</v>
      </c>
      <c r="M10" s="50">
        <f t="shared" si="11"/>
        <v>12</v>
      </c>
      <c r="N10" s="50">
        <f t="shared" si="12"/>
        <v>95</v>
      </c>
      <c r="O10" s="50">
        <f t="shared" si="13"/>
        <v>13</v>
      </c>
      <c r="P10" s="50">
        <f t="shared" si="14"/>
        <v>27</v>
      </c>
      <c r="Q10" s="50">
        <f t="shared" si="15"/>
        <v>181</v>
      </c>
      <c r="R10" s="50">
        <f t="shared" si="16"/>
        <v>64</v>
      </c>
      <c r="S10" s="50">
        <f t="shared" si="17"/>
        <v>271</v>
      </c>
      <c r="T10" s="50">
        <f t="shared" si="18"/>
        <v>127</v>
      </c>
      <c r="U10" s="50">
        <f t="shared" si="19"/>
        <v>98</v>
      </c>
      <c r="V10" s="50">
        <f t="shared" si="20"/>
        <v>87</v>
      </c>
      <c r="W10" s="50">
        <f t="shared" si="21"/>
        <v>121</v>
      </c>
      <c r="X10" s="50">
        <f t="shared" si="22"/>
        <v>85</v>
      </c>
      <c r="Y10" s="50">
        <f t="shared" si="23"/>
        <v>70</v>
      </c>
      <c r="Z10" s="50">
        <f t="shared" si="24"/>
        <v>138</v>
      </c>
      <c r="AA10" s="50">
        <f t="shared" si="25"/>
        <v>181</v>
      </c>
      <c r="AB10" s="50">
        <f t="shared" si="26"/>
        <v>263</v>
      </c>
      <c r="AC10" s="50">
        <f t="shared" si="27"/>
        <v>33</v>
      </c>
      <c r="AD10" s="50">
        <f t="shared" si="31"/>
        <v>147</v>
      </c>
      <c r="AE10" s="50">
        <f t="shared" si="32"/>
        <v>37</v>
      </c>
      <c r="AF10" s="50">
        <f t="shared" si="28"/>
        <v>93</v>
      </c>
      <c r="AG10" s="50">
        <f t="shared" si="29"/>
        <v>126</v>
      </c>
      <c r="AH10" s="50">
        <f t="shared" si="30"/>
        <v>62</v>
      </c>
      <c r="AK10" s="43" t="s">
        <v>225</v>
      </c>
    </row>
    <row r="11" spans="1:70" x14ac:dyDescent="0.15">
      <c r="A11" s="50">
        <v>23</v>
      </c>
      <c r="B11" s="50">
        <f t="shared" si="1"/>
        <v>85</v>
      </c>
      <c r="C11" s="50">
        <f t="shared" si="2"/>
        <v>189</v>
      </c>
      <c r="D11" s="50">
        <f t="shared" si="3"/>
        <v>102</v>
      </c>
      <c r="E11" s="50">
        <f t="shared" si="4"/>
        <v>132</v>
      </c>
      <c r="F11" s="50">
        <f t="shared" si="0"/>
        <v>93</v>
      </c>
      <c r="G11" s="50">
        <f t="shared" si="5"/>
        <v>216</v>
      </c>
      <c r="H11" s="50">
        <f t="shared" si="6"/>
        <v>112</v>
      </c>
      <c r="I11" s="50">
        <f t="shared" si="7"/>
        <v>97</v>
      </c>
      <c r="J11" s="50">
        <f t="shared" si="8"/>
        <v>120</v>
      </c>
      <c r="K11" s="50">
        <f t="shared" si="9"/>
        <v>130</v>
      </c>
      <c r="L11" s="50">
        <f t="shared" si="10"/>
        <v>120</v>
      </c>
      <c r="M11" s="50">
        <f t="shared" si="11"/>
        <v>14</v>
      </c>
      <c r="N11" s="50">
        <f t="shared" si="12"/>
        <v>108</v>
      </c>
      <c r="O11" s="50">
        <f t="shared" si="13"/>
        <v>15</v>
      </c>
      <c r="P11" s="50">
        <f t="shared" si="14"/>
        <v>30</v>
      </c>
      <c r="Q11" s="50">
        <f t="shared" si="15"/>
        <v>208</v>
      </c>
      <c r="R11" s="50">
        <f t="shared" si="16"/>
        <v>74</v>
      </c>
      <c r="S11" s="50">
        <f t="shared" si="17"/>
        <v>300</v>
      </c>
      <c r="T11" s="50">
        <f t="shared" si="18"/>
        <v>147</v>
      </c>
      <c r="U11" s="50">
        <f t="shared" si="19"/>
        <v>113</v>
      </c>
      <c r="V11" s="50">
        <f t="shared" si="20"/>
        <v>100</v>
      </c>
      <c r="W11" s="50">
        <f t="shared" si="21"/>
        <v>138</v>
      </c>
      <c r="X11" s="50">
        <f t="shared" si="22"/>
        <v>95</v>
      </c>
      <c r="Y11" s="50">
        <f t="shared" si="23"/>
        <v>82</v>
      </c>
      <c r="Z11" s="50">
        <f t="shared" si="24"/>
        <v>159</v>
      </c>
      <c r="AA11" s="50">
        <f t="shared" si="25"/>
        <v>209</v>
      </c>
      <c r="AB11" s="50">
        <f t="shared" si="26"/>
        <v>299</v>
      </c>
      <c r="AC11" s="50">
        <f t="shared" si="27"/>
        <v>38</v>
      </c>
      <c r="AD11" s="50">
        <f t="shared" si="31"/>
        <v>169</v>
      </c>
      <c r="AE11" s="50">
        <f t="shared" si="32"/>
        <v>42</v>
      </c>
      <c r="AF11" s="50">
        <f t="shared" si="28"/>
        <v>104</v>
      </c>
      <c r="AG11" s="50">
        <f t="shared" si="29"/>
        <v>145</v>
      </c>
      <c r="AH11" s="50">
        <f t="shared" si="30"/>
        <v>71</v>
      </c>
      <c r="AK11" s="43" t="s">
        <v>245</v>
      </c>
    </row>
    <row r="12" spans="1:70" x14ac:dyDescent="0.15">
      <c r="A12" s="50">
        <v>24</v>
      </c>
      <c r="B12" s="50">
        <f t="shared" si="1"/>
        <v>97</v>
      </c>
      <c r="C12" s="50">
        <f t="shared" si="2"/>
        <v>216</v>
      </c>
      <c r="D12" s="50">
        <f t="shared" si="3"/>
        <v>117</v>
      </c>
      <c r="E12" s="50">
        <f t="shared" si="4"/>
        <v>152</v>
      </c>
      <c r="F12" s="50">
        <f t="shared" si="0"/>
        <v>107</v>
      </c>
      <c r="G12" s="50">
        <f t="shared" si="5"/>
        <v>247</v>
      </c>
      <c r="H12" s="50">
        <f t="shared" si="6"/>
        <v>128</v>
      </c>
      <c r="I12" s="50">
        <f t="shared" si="7"/>
        <v>110</v>
      </c>
      <c r="J12" s="50">
        <f t="shared" si="8"/>
        <v>137</v>
      </c>
      <c r="K12" s="50">
        <f t="shared" si="9"/>
        <v>147</v>
      </c>
      <c r="L12" s="50">
        <f t="shared" si="10"/>
        <v>136</v>
      </c>
      <c r="M12" s="50">
        <f t="shared" si="11"/>
        <v>16</v>
      </c>
      <c r="N12" s="50">
        <f t="shared" si="12"/>
        <v>123</v>
      </c>
      <c r="O12" s="50">
        <f t="shared" si="13"/>
        <v>18</v>
      </c>
      <c r="P12" s="50">
        <f t="shared" si="14"/>
        <v>34</v>
      </c>
      <c r="Q12" s="50">
        <f t="shared" si="15"/>
        <v>237</v>
      </c>
      <c r="R12" s="50">
        <f t="shared" si="16"/>
        <v>85</v>
      </c>
      <c r="S12" s="50">
        <f t="shared" si="17"/>
        <v>332</v>
      </c>
      <c r="T12" s="50">
        <f t="shared" si="18"/>
        <v>168</v>
      </c>
      <c r="U12" s="50">
        <f t="shared" si="19"/>
        <v>129</v>
      </c>
      <c r="V12" s="50">
        <f t="shared" si="20"/>
        <v>114</v>
      </c>
      <c r="W12" s="50">
        <f t="shared" si="21"/>
        <v>156</v>
      </c>
      <c r="X12" s="50">
        <f t="shared" si="22"/>
        <v>107</v>
      </c>
      <c r="Y12" s="50">
        <f t="shared" si="23"/>
        <v>95</v>
      </c>
      <c r="Z12" s="50">
        <f t="shared" si="24"/>
        <v>183</v>
      </c>
      <c r="AA12" s="50">
        <f t="shared" si="25"/>
        <v>239</v>
      </c>
      <c r="AB12" s="50">
        <f t="shared" si="26"/>
        <v>338</v>
      </c>
      <c r="AC12" s="50">
        <f t="shared" si="27"/>
        <v>43</v>
      </c>
      <c r="AD12" s="50">
        <f t="shared" si="31"/>
        <v>192</v>
      </c>
      <c r="AE12" s="50">
        <f t="shared" si="32"/>
        <v>48</v>
      </c>
      <c r="AF12" s="50">
        <f t="shared" si="28"/>
        <v>116</v>
      </c>
      <c r="AG12" s="50">
        <f t="shared" si="29"/>
        <v>166</v>
      </c>
      <c r="AH12" s="50">
        <f t="shared" si="30"/>
        <v>81</v>
      </c>
      <c r="AK12" s="43" t="s">
        <v>253</v>
      </c>
    </row>
    <row r="13" spans="1:70" x14ac:dyDescent="0.15">
      <c r="A13" s="50">
        <v>25</v>
      </c>
      <c r="B13" s="50">
        <f t="shared" si="1"/>
        <v>109</v>
      </c>
      <c r="C13" s="50">
        <f t="shared" si="2"/>
        <v>246</v>
      </c>
      <c r="D13" s="50">
        <f t="shared" si="3"/>
        <v>133</v>
      </c>
      <c r="E13" s="50">
        <f t="shared" si="4"/>
        <v>173</v>
      </c>
      <c r="F13" s="50">
        <f t="shared" si="0"/>
        <v>122</v>
      </c>
      <c r="G13" s="50">
        <f t="shared" si="5"/>
        <v>281</v>
      </c>
      <c r="H13" s="50">
        <f t="shared" si="6"/>
        <v>145</v>
      </c>
      <c r="I13" s="50">
        <f t="shared" si="7"/>
        <v>125</v>
      </c>
      <c r="J13" s="50">
        <f t="shared" si="8"/>
        <v>155</v>
      </c>
      <c r="K13" s="50">
        <f t="shared" si="9"/>
        <v>166</v>
      </c>
      <c r="L13" s="50">
        <f t="shared" si="10"/>
        <v>155</v>
      </c>
      <c r="M13" s="50">
        <f t="shared" si="11"/>
        <v>18</v>
      </c>
      <c r="N13" s="50">
        <f t="shared" si="12"/>
        <v>139</v>
      </c>
      <c r="O13" s="50">
        <f t="shared" si="13"/>
        <v>20</v>
      </c>
      <c r="P13" s="50">
        <f t="shared" si="14"/>
        <v>38</v>
      </c>
      <c r="Q13" s="50">
        <f t="shared" si="15"/>
        <v>269</v>
      </c>
      <c r="R13" s="50">
        <f t="shared" si="16"/>
        <v>97</v>
      </c>
      <c r="S13" s="50">
        <f t="shared" si="17"/>
        <v>365</v>
      </c>
      <c r="T13" s="50">
        <f t="shared" si="18"/>
        <v>191</v>
      </c>
      <c r="U13" s="50">
        <f t="shared" si="19"/>
        <v>147</v>
      </c>
      <c r="V13" s="50">
        <f t="shared" si="20"/>
        <v>129</v>
      </c>
      <c r="W13" s="50">
        <f t="shared" si="21"/>
        <v>176</v>
      </c>
      <c r="X13" s="50">
        <f t="shared" si="22"/>
        <v>119</v>
      </c>
      <c r="Y13" s="50">
        <f t="shared" si="23"/>
        <v>110</v>
      </c>
      <c r="Z13" s="50">
        <f t="shared" si="24"/>
        <v>209</v>
      </c>
      <c r="AA13" s="50">
        <f t="shared" si="25"/>
        <v>273</v>
      </c>
      <c r="AB13" s="50">
        <f t="shared" si="26"/>
        <v>381</v>
      </c>
      <c r="AC13" s="50">
        <f t="shared" si="27"/>
        <v>48</v>
      </c>
      <c r="AD13" s="50">
        <f t="shared" si="31"/>
        <v>218</v>
      </c>
      <c r="AE13" s="50">
        <f t="shared" si="32"/>
        <v>54</v>
      </c>
      <c r="AF13" s="50">
        <f t="shared" si="28"/>
        <v>129</v>
      </c>
      <c r="AG13" s="50">
        <f t="shared" si="29"/>
        <v>188</v>
      </c>
      <c r="AH13" s="50">
        <f t="shared" si="30"/>
        <v>92</v>
      </c>
      <c r="AK13" s="43" t="s">
        <v>223</v>
      </c>
    </row>
    <row r="14" spans="1:70" x14ac:dyDescent="0.15">
      <c r="A14" s="50">
        <v>26</v>
      </c>
      <c r="B14" s="50">
        <f t="shared" si="1"/>
        <v>123</v>
      </c>
      <c r="C14" s="50">
        <f t="shared" si="2"/>
        <v>278</v>
      </c>
      <c r="D14" s="50">
        <f t="shared" si="3"/>
        <v>150</v>
      </c>
      <c r="E14" s="50">
        <f t="shared" si="4"/>
        <v>197</v>
      </c>
      <c r="F14" s="50">
        <f t="shared" si="0"/>
        <v>138</v>
      </c>
      <c r="G14" s="50">
        <f t="shared" si="5"/>
        <v>318</v>
      </c>
      <c r="H14" s="50">
        <f t="shared" si="6"/>
        <v>164</v>
      </c>
      <c r="I14" s="50">
        <f t="shared" si="7"/>
        <v>141</v>
      </c>
      <c r="J14" s="50">
        <f t="shared" si="8"/>
        <v>175</v>
      </c>
      <c r="K14" s="50">
        <f t="shared" si="9"/>
        <v>186</v>
      </c>
      <c r="L14" s="50">
        <f t="shared" si="10"/>
        <v>174</v>
      </c>
      <c r="M14" s="50">
        <f t="shared" si="11"/>
        <v>21</v>
      </c>
      <c r="N14" s="50">
        <f t="shared" si="12"/>
        <v>157</v>
      </c>
      <c r="O14" s="50">
        <f t="shared" si="13"/>
        <v>23</v>
      </c>
      <c r="P14" s="50">
        <f t="shared" si="14"/>
        <v>43</v>
      </c>
      <c r="Q14" s="50">
        <f t="shared" si="15"/>
        <v>304</v>
      </c>
      <c r="R14" s="50">
        <f t="shared" si="16"/>
        <v>110</v>
      </c>
      <c r="S14" s="50">
        <f t="shared" si="17"/>
        <v>400</v>
      </c>
      <c r="T14" s="50">
        <f t="shared" si="18"/>
        <v>216</v>
      </c>
      <c r="U14" s="50">
        <f t="shared" si="19"/>
        <v>167</v>
      </c>
      <c r="V14" s="50">
        <f t="shared" si="20"/>
        <v>146</v>
      </c>
      <c r="W14" s="50">
        <f t="shared" si="21"/>
        <v>198</v>
      </c>
      <c r="X14" s="50">
        <f t="shared" si="22"/>
        <v>133</v>
      </c>
      <c r="Y14" s="50">
        <f t="shared" si="23"/>
        <v>126</v>
      </c>
      <c r="Z14" s="50">
        <f t="shared" si="24"/>
        <v>238</v>
      </c>
      <c r="AA14" s="50">
        <f t="shared" si="25"/>
        <v>309</v>
      </c>
      <c r="AB14" s="50">
        <f t="shared" si="26"/>
        <v>426</v>
      </c>
      <c r="AC14" s="50">
        <f t="shared" si="27"/>
        <v>54</v>
      </c>
      <c r="AD14" s="50">
        <f t="shared" si="31"/>
        <v>246</v>
      </c>
      <c r="AE14" s="50">
        <f t="shared" si="32"/>
        <v>61</v>
      </c>
      <c r="AF14" s="50">
        <f t="shared" si="28"/>
        <v>143</v>
      </c>
      <c r="AG14" s="50">
        <f t="shared" si="29"/>
        <v>213</v>
      </c>
      <c r="AH14" s="50">
        <f t="shared" si="30"/>
        <v>104</v>
      </c>
      <c r="AK14" s="43" t="s">
        <v>251</v>
      </c>
    </row>
    <row r="15" spans="1:70" x14ac:dyDescent="0.15">
      <c r="A15" s="50">
        <v>27</v>
      </c>
      <c r="B15" s="50">
        <f t="shared" si="1"/>
        <v>139</v>
      </c>
      <c r="C15" s="50">
        <f t="shared" si="2"/>
        <v>313</v>
      </c>
      <c r="D15" s="50">
        <f t="shared" si="3"/>
        <v>170</v>
      </c>
      <c r="E15" s="50">
        <f t="shared" si="4"/>
        <v>222</v>
      </c>
      <c r="F15" s="50">
        <f t="shared" si="0"/>
        <v>156</v>
      </c>
      <c r="G15" s="50">
        <f t="shared" si="5"/>
        <v>359</v>
      </c>
      <c r="H15" s="50">
        <f t="shared" si="6"/>
        <v>184</v>
      </c>
      <c r="I15" s="50">
        <f t="shared" si="7"/>
        <v>158</v>
      </c>
      <c r="J15" s="50">
        <f t="shared" si="8"/>
        <v>196</v>
      </c>
      <c r="K15" s="50">
        <f t="shared" si="9"/>
        <v>208</v>
      </c>
      <c r="L15" s="50">
        <f t="shared" si="10"/>
        <v>196</v>
      </c>
      <c r="M15" s="50">
        <f t="shared" si="11"/>
        <v>24</v>
      </c>
      <c r="N15" s="50">
        <f t="shared" si="12"/>
        <v>176</v>
      </c>
      <c r="O15" s="50">
        <f t="shared" si="13"/>
        <v>25</v>
      </c>
      <c r="P15" s="50">
        <f t="shared" si="14"/>
        <v>47</v>
      </c>
      <c r="Q15" s="50">
        <f t="shared" si="15"/>
        <v>342</v>
      </c>
      <c r="R15" s="50">
        <f t="shared" si="16"/>
        <v>124</v>
      </c>
      <c r="S15" s="50">
        <f t="shared" si="17"/>
        <v>437</v>
      </c>
      <c r="T15" s="50">
        <f t="shared" si="18"/>
        <v>243</v>
      </c>
      <c r="U15" s="50">
        <f t="shared" si="19"/>
        <v>188</v>
      </c>
      <c r="V15" s="50">
        <f t="shared" si="20"/>
        <v>164</v>
      </c>
      <c r="W15" s="50">
        <f t="shared" si="21"/>
        <v>222</v>
      </c>
      <c r="X15" s="50">
        <f t="shared" si="22"/>
        <v>147</v>
      </c>
      <c r="Y15" s="50">
        <f t="shared" si="23"/>
        <v>144</v>
      </c>
      <c r="Z15" s="50">
        <f t="shared" si="24"/>
        <v>269</v>
      </c>
      <c r="AA15" s="50">
        <f t="shared" si="25"/>
        <v>349</v>
      </c>
      <c r="AB15" s="50">
        <f t="shared" si="26"/>
        <v>476</v>
      </c>
      <c r="AC15" s="50">
        <f t="shared" si="27"/>
        <v>61</v>
      </c>
      <c r="AD15" s="50">
        <f t="shared" si="31"/>
        <v>276</v>
      </c>
      <c r="AE15" s="50">
        <f t="shared" si="32"/>
        <v>68</v>
      </c>
      <c r="AF15" s="50">
        <f t="shared" si="28"/>
        <v>158</v>
      </c>
      <c r="AG15" s="50">
        <f t="shared" si="29"/>
        <v>240</v>
      </c>
      <c r="AH15" s="50">
        <f t="shared" si="30"/>
        <v>117</v>
      </c>
      <c r="AK15" s="43" t="s">
        <v>227</v>
      </c>
    </row>
    <row r="16" spans="1:70" x14ac:dyDescent="0.15">
      <c r="A16" s="50">
        <v>28</v>
      </c>
      <c r="B16" s="50">
        <f t="shared" si="1"/>
        <v>155</v>
      </c>
      <c r="C16" s="50">
        <f t="shared" si="2"/>
        <v>351</v>
      </c>
      <c r="D16" s="50">
        <f t="shared" si="3"/>
        <v>190</v>
      </c>
      <c r="E16" s="50">
        <f t="shared" si="4"/>
        <v>250</v>
      </c>
      <c r="F16" s="50">
        <f t="shared" si="0"/>
        <v>175</v>
      </c>
      <c r="G16" s="50">
        <f t="shared" si="5"/>
        <v>402</v>
      </c>
      <c r="H16" s="50">
        <f t="shared" si="6"/>
        <v>206</v>
      </c>
      <c r="I16" s="50">
        <f t="shared" si="7"/>
        <v>176</v>
      </c>
      <c r="J16" s="50">
        <f t="shared" si="8"/>
        <v>219</v>
      </c>
      <c r="K16" s="50">
        <f t="shared" si="9"/>
        <v>232</v>
      </c>
      <c r="L16" s="50">
        <f t="shared" si="10"/>
        <v>219</v>
      </c>
      <c r="M16" s="50">
        <f t="shared" si="11"/>
        <v>27</v>
      </c>
      <c r="N16" s="50">
        <f t="shared" si="12"/>
        <v>196</v>
      </c>
      <c r="O16" s="50">
        <f t="shared" si="13"/>
        <v>29</v>
      </c>
      <c r="P16" s="50">
        <f t="shared" si="14"/>
        <v>52</v>
      </c>
      <c r="Q16" s="50">
        <f t="shared" si="15"/>
        <v>383</v>
      </c>
      <c r="R16" s="50">
        <f t="shared" si="16"/>
        <v>139</v>
      </c>
      <c r="S16" s="50">
        <f t="shared" si="17"/>
        <v>476</v>
      </c>
      <c r="T16" s="50">
        <f t="shared" si="18"/>
        <v>273</v>
      </c>
      <c r="U16" s="50">
        <f t="shared" si="19"/>
        <v>211</v>
      </c>
      <c r="V16" s="50">
        <f t="shared" si="20"/>
        <v>184</v>
      </c>
      <c r="W16" s="50">
        <f t="shared" si="21"/>
        <v>247</v>
      </c>
      <c r="X16" s="50">
        <f t="shared" si="22"/>
        <v>162</v>
      </c>
      <c r="Y16" s="50">
        <f t="shared" si="23"/>
        <v>163</v>
      </c>
      <c r="Z16" s="50">
        <f t="shared" si="24"/>
        <v>303</v>
      </c>
      <c r="AA16" s="50">
        <f t="shared" si="25"/>
        <v>391</v>
      </c>
      <c r="AB16" s="50">
        <f t="shared" si="26"/>
        <v>529</v>
      </c>
      <c r="AC16" s="50">
        <f t="shared" si="27"/>
        <v>68</v>
      </c>
      <c r="AD16" s="50">
        <f t="shared" si="31"/>
        <v>308</v>
      </c>
      <c r="AE16" s="50">
        <f t="shared" si="32"/>
        <v>76</v>
      </c>
      <c r="AF16" s="50">
        <f t="shared" si="28"/>
        <v>174</v>
      </c>
      <c r="AG16" s="50">
        <f t="shared" si="29"/>
        <v>269</v>
      </c>
      <c r="AH16" s="50">
        <f t="shared" si="30"/>
        <v>131</v>
      </c>
      <c r="AK16" s="43" t="s">
        <v>228</v>
      </c>
    </row>
    <row r="17" spans="1:37" x14ac:dyDescent="0.15">
      <c r="A17" s="50">
        <v>29</v>
      </c>
      <c r="B17" s="50">
        <f t="shared" si="1"/>
        <v>173</v>
      </c>
      <c r="C17" s="50">
        <f t="shared" si="2"/>
        <v>393</v>
      </c>
      <c r="D17" s="50">
        <f t="shared" si="3"/>
        <v>213</v>
      </c>
      <c r="E17" s="50">
        <f t="shared" si="4"/>
        <v>280</v>
      </c>
      <c r="F17" s="50">
        <f t="shared" si="0"/>
        <v>196</v>
      </c>
      <c r="G17" s="50">
        <f t="shared" si="5"/>
        <v>450</v>
      </c>
      <c r="H17" s="50">
        <f t="shared" si="6"/>
        <v>229</v>
      </c>
      <c r="I17" s="50">
        <f t="shared" si="7"/>
        <v>196</v>
      </c>
      <c r="J17" s="50">
        <f t="shared" si="8"/>
        <v>244</v>
      </c>
      <c r="K17" s="50">
        <f t="shared" si="9"/>
        <v>257</v>
      </c>
      <c r="L17" s="50">
        <f t="shared" si="10"/>
        <v>243</v>
      </c>
      <c r="M17" s="50">
        <f t="shared" si="11"/>
        <v>30</v>
      </c>
      <c r="N17" s="50">
        <f t="shared" si="12"/>
        <v>218</v>
      </c>
      <c r="O17" s="50">
        <f t="shared" si="13"/>
        <v>32</v>
      </c>
      <c r="P17" s="50">
        <f t="shared" si="14"/>
        <v>58</v>
      </c>
      <c r="Q17" s="50">
        <f t="shared" si="15"/>
        <v>427</v>
      </c>
      <c r="R17" s="50">
        <f t="shared" si="16"/>
        <v>155</v>
      </c>
      <c r="S17" s="50">
        <f t="shared" si="17"/>
        <v>516</v>
      </c>
      <c r="T17" s="50">
        <f t="shared" si="18"/>
        <v>305</v>
      </c>
      <c r="U17" s="50">
        <f t="shared" si="19"/>
        <v>237</v>
      </c>
      <c r="V17" s="50">
        <f t="shared" si="20"/>
        <v>206</v>
      </c>
      <c r="W17" s="50">
        <f t="shared" si="21"/>
        <v>274</v>
      </c>
      <c r="X17" s="50">
        <f t="shared" si="22"/>
        <v>178</v>
      </c>
      <c r="Y17" s="50">
        <f t="shared" si="23"/>
        <v>184</v>
      </c>
      <c r="Z17" s="50">
        <f t="shared" si="24"/>
        <v>340</v>
      </c>
      <c r="AA17" s="50">
        <f t="shared" si="25"/>
        <v>438</v>
      </c>
      <c r="AB17" s="50">
        <f t="shared" si="26"/>
        <v>585</v>
      </c>
      <c r="AC17" s="50">
        <f>ROUND(SUM(0.0031*A17^3),0)</f>
        <v>76</v>
      </c>
      <c r="AD17" s="50">
        <f t="shared" si="31"/>
        <v>343</v>
      </c>
      <c r="AE17" s="50">
        <f t="shared" si="32"/>
        <v>85</v>
      </c>
      <c r="AF17" s="50">
        <f t="shared" si="28"/>
        <v>190</v>
      </c>
      <c r="AG17" s="50">
        <f t="shared" si="29"/>
        <v>301</v>
      </c>
      <c r="AH17" s="50">
        <f t="shared" si="30"/>
        <v>146</v>
      </c>
      <c r="AK17" s="43" t="s">
        <v>229</v>
      </c>
    </row>
    <row r="18" spans="1:37" x14ac:dyDescent="0.15">
      <c r="A18" s="50">
        <v>30</v>
      </c>
      <c r="B18" s="50">
        <f t="shared" si="1"/>
        <v>192</v>
      </c>
      <c r="C18" s="50">
        <f t="shared" si="2"/>
        <v>437</v>
      </c>
      <c r="D18" s="50">
        <f t="shared" si="3"/>
        <v>237</v>
      </c>
      <c r="E18" s="50">
        <f t="shared" si="4"/>
        <v>313</v>
      </c>
      <c r="F18" s="50">
        <f t="shared" si="0"/>
        <v>219</v>
      </c>
      <c r="G18" s="50">
        <f t="shared" si="5"/>
        <v>501</v>
      </c>
      <c r="H18" s="50">
        <f t="shared" si="6"/>
        <v>255</v>
      </c>
      <c r="I18" s="50">
        <f t="shared" si="7"/>
        <v>217</v>
      </c>
      <c r="J18" s="50">
        <f t="shared" si="8"/>
        <v>270</v>
      </c>
      <c r="K18" s="50">
        <f t="shared" si="9"/>
        <v>284</v>
      </c>
      <c r="L18" s="50">
        <f t="shared" si="10"/>
        <v>270</v>
      </c>
      <c r="M18" s="50">
        <f t="shared" si="11"/>
        <v>34</v>
      </c>
      <c r="N18" s="50">
        <f t="shared" si="12"/>
        <v>242</v>
      </c>
      <c r="O18" s="50">
        <f t="shared" si="13"/>
        <v>35</v>
      </c>
      <c r="P18" s="50">
        <f t="shared" si="14"/>
        <v>63</v>
      </c>
      <c r="Q18" s="50">
        <f t="shared" si="15"/>
        <v>475</v>
      </c>
      <c r="R18" s="50">
        <f t="shared" si="16"/>
        <v>173</v>
      </c>
      <c r="S18" s="50">
        <f t="shared" si="17"/>
        <v>559</v>
      </c>
      <c r="T18" s="50">
        <f t="shared" si="18"/>
        <v>340</v>
      </c>
      <c r="U18" s="50">
        <f t="shared" si="19"/>
        <v>264</v>
      </c>
      <c r="V18" s="50">
        <f t="shared" si="20"/>
        <v>229</v>
      </c>
      <c r="W18" s="50">
        <f t="shared" si="21"/>
        <v>303</v>
      </c>
      <c r="X18" s="50">
        <f t="shared" si="22"/>
        <v>195</v>
      </c>
      <c r="Y18" s="50">
        <f t="shared" si="23"/>
        <v>207</v>
      </c>
      <c r="Z18" s="50">
        <f t="shared" si="24"/>
        <v>379</v>
      </c>
      <c r="AA18" s="50">
        <f t="shared" si="25"/>
        <v>488</v>
      </c>
      <c r="AB18" s="50">
        <f t="shared" si="26"/>
        <v>646</v>
      </c>
      <c r="AC18" s="50">
        <f t="shared" si="27"/>
        <v>84</v>
      </c>
      <c r="AD18" s="50">
        <f t="shared" si="31"/>
        <v>381</v>
      </c>
      <c r="AE18" s="50">
        <f t="shared" si="32"/>
        <v>94</v>
      </c>
      <c r="AF18" s="50">
        <f t="shared" si="28"/>
        <v>208</v>
      </c>
      <c r="AG18" s="50">
        <f t="shared" si="29"/>
        <v>335</v>
      </c>
      <c r="AH18" s="50">
        <f t="shared" si="30"/>
        <v>162</v>
      </c>
      <c r="AK18" s="43" t="s">
        <v>230</v>
      </c>
    </row>
    <row r="19" spans="1:37" x14ac:dyDescent="0.15">
      <c r="A19" s="50">
        <v>31</v>
      </c>
      <c r="B19" s="50">
        <f t="shared" si="1"/>
        <v>212</v>
      </c>
      <c r="C19" s="50">
        <f t="shared" si="2"/>
        <v>485</v>
      </c>
      <c r="D19" s="50">
        <f t="shared" si="3"/>
        <v>263</v>
      </c>
      <c r="E19" s="50">
        <f t="shared" si="4"/>
        <v>348</v>
      </c>
      <c r="F19" s="50">
        <f t="shared" si="0"/>
        <v>243</v>
      </c>
      <c r="G19" s="50">
        <f t="shared" si="5"/>
        <v>555</v>
      </c>
      <c r="H19" s="50">
        <f t="shared" si="6"/>
        <v>282</v>
      </c>
      <c r="I19" s="50">
        <f t="shared" si="7"/>
        <v>240</v>
      </c>
      <c r="J19" s="50">
        <f t="shared" si="8"/>
        <v>299</v>
      </c>
      <c r="K19" s="50">
        <f t="shared" si="9"/>
        <v>313</v>
      </c>
      <c r="L19" s="50">
        <f t="shared" si="10"/>
        <v>298</v>
      </c>
      <c r="M19" s="50">
        <f t="shared" si="11"/>
        <v>38</v>
      </c>
      <c r="N19" s="50">
        <f t="shared" si="12"/>
        <v>267</v>
      </c>
      <c r="O19" s="50">
        <f t="shared" si="13"/>
        <v>39</v>
      </c>
      <c r="P19" s="50">
        <f t="shared" si="14"/>
        <v>70</v>
      </c>
      <c r="Q19" s="50">
        <f t="shared" si="15"/>
        <v>526</v>
      </c>
      <c r="R19" s="50">
        <f t="shared" si="16"/>
        <v>192</v>
      </c>
      <c r="S19" s="50">
        <f t="shared" si="17"/>
        <v>603</v>
      </c>
      <c r="T19" s="50">
        <f t="shared" si="18"/>
        <v>377</v>
      </c>
      <c r="U19" s="50">
        <f t="shared" si="19"/>
        <v>293</v>
      </c>
      <c r="V19" s="50">
        <f t="shared" si="20"/>
        <v>253</v>
      </c>
      <c r="W19" s="50">
        <f t="shared" si="21"/>
        <v>334</v>
      </c>
      <c r="X19" s="50">
        <f t="shared" si="22"/>
        <v>213</v>
      </c>
      <c r="Y19" s="50">
        <f t="shared" si="23"/>
        <v>232</v>
      </c>
      <c r="Z19" s="50">
        <f t="shared" si="24"/>
        <v>422</v>
      </c>
      <c r="AA19" s="50">
        <f t="shared" si="25"/>
        <v>542</v>
      </c>
      <c r="AB19" s="50">
        <f t="shared" si="26"/>
        <v>710</v>
      </c>
      <c r="AC19" s="50">
        <f t="shared" si="27"/>
        <v>92</v>
      </c>
      <c r="AD19" s="50">
        <f t="shared" si="31"/>
        <v>421</v>
      </c>
      <c r="AE19" s="50">
        <f t="shared" si="32"/>
        <v>103</v>
      </c>
      <c r="AF19" s="50">
        <f t="shared" si="28"/>
        <v>226</v>
      </c>
      <c r="AG19" s="50">
        <f t="shared" si="29"/>
        <v>372</v>
      </c>
      <c r="AH19" s="50">
        <f t="shared" si="30"/>
        <v>179</v>
      </c>
      <c r="AK19" s="43" t="s">
        <v>231</v>
      </c>
    </row>
    <row r="20" spans="1:37" x14ac:dyDescent="0.15">
      <c r="A20" s="50">
        <v>32</v>
      </c>
      <c r="B20" s="50">
        <f t="shared" si="1"/>
        <v>233</v>
      </c>
      <c r="C20" s="50">
        <f t="shared" si="2"/>
        <v>536</v>
      </c>
      <c r="D20" s="50">
        <f t="shared" si="3"/>
        <v>291</v>
      </c>
      <c r="E20" s="50">
        <f t="shared" si="4"/>
        <v>386</v>
      </c>
      <c r="F20" s="50">
        <f t="shared" si="0"/>
        <v>269</v>
      </c>
      <c r="G20" s="50">
        <f t="shared" si="5"/>
        <v>614</v>
      </c>
      <c r="H20" s="50">
        <f t="shared" si="6"/>
        <v>311</v>
      </c>
      <c r="I20" s="50">
        <f t="shared" si="7"/>
        <v>264</v>
      </c>
      <c r="J20" s="50">
        <f t="shared" si="8"/>
        <v>329</v>
      </c>
      <c r="K20" s="50">
        <f t="shared" si="9"/>
        <v>344</v>
      </c>
      <c r="L20" s="50">
        <f t="shared" si="10"/>
        <v>328</v>
      </c>
      <c r="M20" s="50">
        <f t="shared" si="11"/>
        <v>43</v>
      </c>
      <c r="N20" s="50">
        <f t="shared" si="12"/>
        <v>294</v>
      </c>
      <c r="O20" s="50">
        <f t="shared" si="13"/>
        <v>43</v>
      </c>
      <c r="P20" s="50">
        <f t="shared" si="14"/>
        <v>76</v>
      </c>
      <c r="Q20" s="50">
        <f t="shared" si="15"/>
        <v>581</v>
      </c>
      <c r="R20" s="50">
        <f t="shared" si="16"/>
        <v>213</v>
      </c>
      <c r="S20" s="50">
        <f t="shared" si="17"/>
        <v>650</v>
      </c>
      <c r="T20" s="50">
        <f t="shared" si="18"/>
        <v>416</v>
      </c>
      <c r="U20" s="50">
        <f t="shared" si="19"/>
        <v>324</v>
      </c>
      <c r="V20" s="50">
        <f t="shared" si="20"/>
        <v>280</v>
      </c>
      <c r="W20" s="50">
        <f t="shared" si="21"/>
        <v>367</v>
      </c>
      <c r="X20" s="50">
        <f t="shared" si="22"/>
        <v>232</v>
      </c>
      <c r="Y20" s="50">
        <f t="shared" si="23"/>
        <v>259</v>
      </c>
      <c r="Z20" s="50">
        <f t="shared" si="24"/>
        <v>468</v>
      </c>
      <c r="AA20" s="50">
        <f t="shared" si="25"/>
        <v>599</v>
      </c>
      <c r="AB20" s="50">
        <f t="shared" si="26"/>
        <v>779</v>
      </c>
      <c r="AC20" s="50">
        <f t="shared" si="27"/>
        <v>102</v>
      </c>
      <c r="AD20" s="50">
        <f t="shared" si="31"/>
        <v>464</v>
      </c>
      <c r="AE20" s="50">
        <f t="shared" si="32"/>
        <v>114</v>
      </c>
      <c r="AF20" s="50">
        <f t="shared" si="28"/>
        <v>246</v>
      </c>
      <c r="AG20" s="50">
        <f t="shared" si="29"/>
        <v>411</v>
      </c>
      <c r="AH20" s="50">
        <f t="shared" si="30"/>
        <v>198</v>
      </c>
      <c r="AK20" s="43" t="s">
        <v>237</v>
      </c>
    </row>
    <row r="21" spans="1:37" x14ac:dyDescent="0.15">
      <c r="A21" s="50">
        <v>33</v>
      </c>
      <c r="B21" s="50">
        <f t="shared" si="1"/>
        <v>257</v>
      </c>
      <c r="C21" s="50">
        <f t="shared" si="2"/>
        <v>591</v>
      </c>
      <c r="D21" s="50">
        <f t="shared" si="3"/>
        <v>321</v>
      </c>
      <c r="E21" s="50">
        <f t="shared" si="4"/>
        <v>426</v>
      </c>
      <c r="F21" s="50">
        <f t="shared" si="0"/>
        <v>297</v>
      </c>
      <c r="G21" s="50">
        <f t="shared" si="5"/>
        <v>677</v>
      </c>
      <c r="H21" s="50">
        <f t="shared" si="6"/>
        <v>342</v>
      </c>
      <c r="I21" s="50">
        <f t="shared" si="7"/>
        <v>290</v>
      </c>
      <c r="J21" s="50">
        <f t="shared" si="8"/>
        <v>361</v>
      </c>
      <c r="K21" s="50">
        <f t="shared" si="9"/>
        <v>377</v>
      </c>
      <c r="L21" s="50">
        <f t="shared" si="10"/>
        <v>361</v>
      </c>
      <c r="M21" s="50">
        <f t="shared" si="11"/>
        <v>48</v>
      </c>
      <c r="N21" s="50">
        <f t="shared" si="12"/>
        <v>323</v>
      </c>
      <c r="O21" s="50">
        <f t="shared" si="13"/>
        <v>48</v>
      </c>
      <c r="P21" s="50">
        <f t="shared" si="14"/>
        <v>83</v>
      </c>
      <c r="Q21" s="50">
        <f t="shared" si="15"/>
        <v>639</v>
      </c>
      <c r="R21" s="50">
        <f t="shared" si="16"/>
        <v>235</v>
      </c>
      <c r="S21" s="50">
        <f t="shared" si="17"/>
        <v>698</v>
      </c>
      <c r="T21" s="50">
        <f t="shared" si="18"/>
        <v>459</v>
      </c>
      <c r="U21" s="50">
        <f t="shared" si="19"/>
        <v>358</v>
      </c>
      <c r="V21" s="50">
        <f t="shared" si="20"/>
        <v>308</v>
      </c>
      <c r="W21" s="50">
        <f t="shared" si="21"/>
        <v>403</v>
      </c>
      <c r="X21" s="50">
        <f t="shared" si="22"/>
        <v>252</v>
      </c>
      <c r="Y21" s="50">
        <f t="shared" si="23"/>
        <v>289</v>
      </c>
      <c r="Z21" s="50">
        <f t="shared" si="24"/>
        <v>517</v>
      </c>
      <c r="AA21" s="50">
        <f t="shared" si="25"/>
        <v>661</v>
      </c>
      <c r="AB21" s="50">
        <f t="shared" si="26"/>
        <v>851</v>
      </c>
      <c r="AC21" s="50">
        <f t="shared" si="27"/>
        <v>111</v>
      </c>
      <c r="AD21" s="50">
        <f t="shared" si="31"/>
        <v>510</v>
      </c>
      <c r="AE21" s="50">
        <f t="shared" si="32"/>
        <v>125</v>
      </c>
      <c r="AF21" s="50">
        <f t="shared" si="28"/>
        <v>266</v>
      </c>
      <c r="AG21" s="50">
        <f t="shared" si="29"/>
        <v>453</v>
      </c>
      <c r="AH21" s="50">
        <f t="shared" si="30"/>
        <v>218</v>
      </c>
      <c r="AK21" s="43" t="s">
        <v>238</v>
      </c>
    </row>
    <row r="22" spans="1:37" x14ac:dyDescent="0.15">
      <c r="A22" s="50">
        <v>34</v>
      </c>
      <c r="B22" s="50">
        <f t="shared" si="1"/>
        <v>281</v>
      </c>
      <c r="C22" s="50">
        <f t="shared" si="2"/>
        <v>650</v>
      </c>
      <c r="D22" s="50">
        <f t="shared" si="3"/>
        <v>353</v>
      </c>
      <c r="E22" s="50">
        <f t="shared" si="4"/>
        <v>469</v>
      </c>
      <c r="F22" s="50">
        <f t="shared" si="0"/>
        <v>327</v>
      </c>
      <c r="G22" s="50">
        <f t="shared" si="5"/>
        <v>744</v>
      </c>
      <c r="H22" s="50">
        <f t="shared" si="6"/>
        <v>374</v>
      </c>
      <c r="I22" s="50">
        <f t="shared" si="7"/>
        <v>317</v>
      </c>
      <c r="J22" s="50">
        <f t="shared" si="8"/>
        <v>396</v>
      </c>
      <c r="K22" s="50">
        <f t="shared" si="9"/>
        <v>411</v>
      </c>
      <c r="L22" s="50">
        <f t="shared" si="10"/>
        <v>395</v>
      </c>
      <c r="M22" s="50">
        <f t="shared" si="11"/>
        <v>53</v>
      </c>
      <c r="N22" s="50">
        <f t="shared" si="12"/>
        <v>353</v>
      </c>
      <c r="O22" s="50">
        <f t="shared" si="13"/>
        <v>52</v>
      </c>
      <c r="P22" s="50">
        <f t="shared" si="14"/>
        <v>90</v>
      </c>
      <c r="Q22" s="50">
        <f t="shared" si="15"/>
        <v>702</v>
      </c>
      <c r="R22" s="50">
        <f t="shared" si="16"/>
        <v>259</v>
      </c>
      <c r="S22" s="50">
        <f t="shared" si="17"/>
        <v>749</v>
      </c>
      <c r="T22" s="50">
        <f t="shared" si="18"/>
        <v>504</v>
      </c>
      <c r="U22" s="50">
        <f t="shared" si="19"/>
        <v>394</v>
      </c>
      <c r="V22" s="50">
        <f t="shared" si="20"/>
        <v>338</v>
      </c>
      <c r="W22" s="50">
        <f t="shared" si="21"/>
        <v>440</v>
      </c>
      <c r="X22" s="50">
        <f t="shared" si="22"/>
        <v>273</v>
      </c>
      <c r="Y22" s="50">
        <f t="shared" si="23"/>
        <v>320</v>
      </c>
      <c r="Z22" s="50">
        <f t="shared" si="24"/>
        <v>570</v>
      </c>
      <c r="AA22" s="50">
        <f t="shared" si="25"/>
        <v>727</v>
      </c>
      <c r="AB22" s="50">
        <f t="shared" si="26"/>
        <v>928</v>
      </c>
      <c r="AC22" s="50">
        <f t="shared" si="27"/>
        <v>122</v>
      </c>
      <c r="AD22" s="50">
        <f t="shared" si="31"/>
        <v>559</v>
      </c>
      <c r="AE22" s="50">
        <f t="shared" si="32"/>
        <v>136</v>
      </c>
      <c r="AF22" s="50">
        <f t="shared" si="28"/>
        <v>288</v>
      </c>
      <c r="AG22" s="50">
        <f t="shared" si="29"/>
        <v>498</v>
      </c>
      <c r="AH22" s="50">
        <f t="shared" si="30"/>
        <v>239</v>
      </c>
      <c r="AK22" s="43" t="s">
        <v>239</v>
      </c>
    </row>
    <row r="23" spans="1:37" x14ac:dyDescent="0.15">
      <c r="A23" s="50">
        <v>35</v>
      </c>
      <c r="B23" s="50">
        <f t="shared" si="1"/>
        <v>307</v>
      </c>
      <c r="C23" s="50">
        <f t="shared" si="2"/>
        <v>712</v>
      </c>
      <c r="D23" s="50">
        <f t="shared" si="3"/>
        <v>387</v>
      </c>
      <c r="E23" s="50">
        <f t="shared" si="4"/>
        <v>516</v>
      </c>
      <c r="F23" s="50">
        <f t="shared" si="0"/>
        <v>359</v>
      </c>
      <c r="G23" s="50">
        <f t="shared" si="5"/>
        <v>816</v>
      </c>
      <c r="H23" s="50">
        <f t="shared" si="6"/>
        <v>409</v>
      </c>
      <c r="I23" s="50">
        <f t="shared" si="7"/>
        <v>346</v>
      </c>
      <c r="J23" s="50">
        <f t="shared" si="8"/>
        <v>433</v>
      </c>
      <c r="K23" s="50">
        <f t="shared" si="9"/>
        <v>448</v>
      </c>
      <c r="L23" s="50">
        <f t="shared" si="10"/>
        <v>432</v>
      </c>
      <c r="M23" s="50">
        <f t="shared" si="11"/>
        <v>59</v>
      </c>
      <c r="N23" s="50">
        <f t="shared" si="12"/>
        <v>386</v>
      </c>
      <c r="O23" s="50">
        <f t="shared" si="13"/>
        <v>57</v>
      </c>
      <c r="P23" s="50">
        <f t="shared" si="14"/>
        <v>98</v>
      </c>
      <c r="Q23" s="50">
        <f t="shared" si="15"/>
        <v>768</v>
      </c>
      <c r="R23" s="50">
        <f t="shared" si="16"/>
        <v>284</v>
      </c>
      <c r="S23" s="50">
        <f t="shared" si="17"/>
        <v>801</v>
      </c>
      <c r="T23" s="50">
        <f t="shared" si="18"/>
        <v>553</v>
      </c>
      <c r="U23" s="50">
        <f t="shared" si="19"/>
        <v>432</v>
      </c>
      <c r="V23" s="50">
        <f t="shared" si="20"/>
        <v>370</v>
      </c>
      <c r="W23" s="50">
        <f t="shared" si="21"/>
        <v>480</v>
      </c>
      <c r="X23" s="50">
        <f t="shared" si="22"/>
        <v>295</v>
      </c>
      <c r="Y23" s="50">
        <f t="shared" si="23"/>
        <v>354</v>
      </c>
      <c r="Z23" s="50">
        <f t="shared" si="24"/>
        <v>627</v>
      </c>
      <c r="AA23" s="50">
        <f t="shared" si="25"/>
        <v>798</v>
      </c>
      <c r="AB23" s="50">
        <f t="shared" si="26"/>
        <v>1010</v>
      </c>
      <c r="AC23" s="50">
        <f t="shared" si="27"/>
        <v>133</v>
      </c>
      <c r="AD23" s="50">
        <f t="shared" si="31"/>
        <v>610</v>
      </c>
      <c r="AE23" s="50">
        <f t="shared" si="32"/>
        <v>149</v>
      </c>
      <c r="AF23" s="50">
        <f t="shared" si="28"/>
        <v>310</v>
      </c>
      <c r="AG23" s="50">
        <f t="shared" si="29"/>
        <v>545</v>
      </c>
      <c r="AH23" s="50">
        <f t="shared" si="30"/>
        <v>261</v>
      </c>
      <c r="AK23" s="43" t="s">
        <v>240</v>
      </c>
    </row>
    <row r="24" spans="1:37" x14ac:dyDescent="0.15">
      <c r="A24" s="50">
        <v>36</v>
      </c>
      <c r="B24" s="50">
        <f t="shared" si="1"/>
        <v>335</v>
      </c>
      <c r="C24" s="50">
        <f t="shared" si="2"/>
        <v>778</v>
      </c>
      <c r="D24" s="50">
        <f t="shared" si="3"/>
        <v>424</v>
      </c>
      <c r="E24" s="50">
        <f t="shared" si="4"/>
        <v>565</v>
      </c>
      <c r="F24" s="50">
        <f t="shared" si="0"/>
        <v>393</v>
      </c>
      <c r="G24" s="50">
        <f t="shared" si="5"/>
        <v>892</v>
      </c>
      <c r="H24" s="50">
        <f t="shared" si="6"/>
        <v>446</v>
      </c>
      <c r="I24" s="50">
        <f t="shared" si="7"/>
        <v>377</v>
      </c>
      <c r="J24" s="50">
        <f t="shared" si="8"/>
        <v>471</v>
      </c>
      <c r="K24" s="50">
        <f t="shared" si="9"/>
        <v>487</v>
      </c>
      <c r="L24" s="50">
        <f t="shared" si="10"/>
        <v>471</v>
      </c>
      <c r="M24" s="50">
        <f t="shared" si="11"/>
        <v>65</v>
      </c>
      <c r="N24" s="50">
        <f t="shared" si="12"/>
        <v>420</v>
      </c>
      <c r="O24" s="50">
        <f t="shared" si="13"/>
        <v>62</v>
      </c>
      <c r="P24" s="50">
        <f t="shared" si="14"/>
        <v>106</v>
      </c>
      <c r="Q24" s="50">
        <f t="shared" si="15"/>
        <v>838</v>
      </c>
      <c r="R24" s="50">
        <f t="shared" si="16"/>
        <v>311</v>
      </c>
      <c r="S24" s="50">
        <f t="shared" si="17"/>
        <v>855</v>
      </c>
      <c r="T24" s="50">
        <f t="shared" si="18"/>
        <v>604</v>
      </c>
      <c r="U24" s="50">
        <f t="shared" si="19"/>
        <v>473</v>
      </c>
      <c r="V24" s="50">
        <f t="shared" si="20"/>
        <v>405</v>
      </c>
      <c r="W24" s="50">
        <f t="shared" si="21"/>
        <v>521</v>
      </c>
      <c r="X24" s="50">
        <f t="shared" si="22"/>
        <v>319</v>
      </c>
      <c r="Y24" s="50">
        <f t="shared" si="23"/>
        <v>391</v>
      </c>
      <c r="Z24" s="50">
        <f t="shared" si="24"/>
        <v>687</v>
      </c>
      <c r="AA24" s="50">
        <f t="shared" si="25"/>
        <v>873</v>
      </c>
      <c r="AB24" s="50">
        <f t="shared" si="26"/>
        <v>1096</v>
      </c>
      <c r="AC24" s="50">
        <f t="shared" si="27"/>
        <v>145</v>
      </c>
      <c r="AD24" s="50">
        <f t="shared" si="31"/>
        <v>665</v>
      </c>
      <c r="AE24" s="50">
        <f t="shared" si="32"/>
        <v>162</v>
      </c>
      <c r="AF24" s="50">
        <f t="shared" si="28"/>
        <v>334</v>
      </c>
      <c r="AG24" s="50">
        <f t="shared" si="29"/>
        <v>596</v>
      </c>
      <c r="AH24" s="50">
        <f t="shared" si="30"/>
        <v>285</v>
      </c>
      <c r="AK24" s="43" t="s">
        <v>241</v>
      </c>
    </row>
    <row r="25" spans="1:37" x14ac:dyDescent="0.15">
      <c r="A25" s="50">
        <v>37</v>
      </c>
      <c r="B25" s="50">
        <f t="shared" si="1"/>
        <v>364</v>
      </c>
      <c r="C25" s="50">
        <f t="shared" si="2"/>
        <v>849</v>
      </c>
      <c r="D25" s="50">
        <f t="shared" si="3"/>
        <v>462</v>
      </c>
      <c r="E25" s="50">
        <f t="shared" si="4"/>
        <v>617</v>
      </c>
      <c r="F25" s="50">
        <f t="shared" si="0"/>
        <v>429</v>
      </c>
      <c r="G25" s="50">
        <f t="shared" si="5"/>
        <v>973</v>
      </c>
      <c r="H25" s="50">
        <f t="shared" si="6"/>
        <v>486</v>
      </c>
      <c r="I25" s="50">
        <f t="shared" si="7"/>
        <v>410</v>
      </c>
      <c r="J25" s="50">
        <f t="shared" si="8"/>
        <v>513</v>
      </c>
      <c r="K25" s="50">
        <f t="shared" si="9"/>
        <v>528</v>
      </c>
      <c r="L25" s="50">
        <f t="shared" si="10"/>
        <v>512</v>
      </c>
      <c r="M25" s="50">
        <f t="shared" si="11"/>
        <v>71</v>
      </c>
      <c r="N25" s="50">
        <f t="shared" si="12"/>
        <v>457</v>
      </c>
      <c r="O25" s="50">
        <f t="shared" si="13"/>
        <v>68</v>
      </c>
      <c r="P25" s="50">
        <f t="shared" si="14"/>
        <v>114</v>
      </c>
      <c r="Q25" s="50">
        <f t="shared" si="15"/>
        <v>913</v>
      </c>
      <c r="R25" s="50">
        <f t="shared" si="16"/>
        <v>339</v>
      </c>
      <c r="S25" s="50">
        <f t="shared" si="17"/>
        <v>912</v>
      </c>
      <c r="T25" s="50">
        <f t="shared" si="18"/>
        <v>659</v>
      </c>
      <c r="U25" s="50">
        <f t="shared" si="19"/>
        <v>516</v>
      </c>
      <c r="V25" s="50">
        <f t="shared" si="20"/>
        <v>441</v>
      </c>
      <c r="W25" s="50">
        <f t="shared" si="21"/>
        <v>566</v>
      </c>
      <c r="X25" s="50">
        <f t="shared" si="22"/>
        <v>343</v>
      </c>
      <c r="Y25" s="50">
        <f t="shared" si="23"/>
        <v>430</v>
      </c>
      <c r="Z25" s="50">
        <f t="shared" si="24"/>
        <v>751</v>
      </c>
      <c r="AA25" s="50">
        <f t="shared" si="25"/>
        <v>952</v>
      </c>
      <c r="AB25" s="50">
        <f t="shared" si="26"/>
        <v>1186</v>
      </c>
      <c r="AC25" s="50">
        <f t="shared" si="27"/>
        <v>157</v>
      </c>
      <c r="AD25" s="50">
        <f t="shared" si="31"/>
        <v>723</v>
      </c>
      <c r="AE25" s="50">
        <f t="shared" si="32"/>
        <v>176</v>
      </c>
      <c r="AF25" s="50">
        <f t="shared" si="28"/>
        <v>358</v>
      </c>
      <c r="AG25" s="50">
        <f t="shared" si="29"/>
        <v>650</v>
      </c>
      <c r="AH25" s="50">
        <f t="shared" si="30"/>
        <v>310</v>
      </c>
      <c r="AK25" s="43" t="s">
        <v>242</v>
      </c>
    </row>
    <row r="26" spans="1:37" x14ac:dyDescent="0.15">
      <c r="A26" s="50">
        <v>38</v>
      </c>
      <c r="B26" s="50">
        <f t="shared" si="1"/>
        <v>395</v>
      </c>
      <c r="C26" s="50">
        <f t="shared" si="2"/>
        <v>923</v>
      </c>
      <c r="D26" s="50">
        <f t="shared" si="3"/>
        <v>503</v>
      </c>
      <c r="E26" s="50">
        <f t="shared" si="4"/>
        <v>673</v>
      </c>
      <c r="F26" s="50">
        <f t="shared" si="0"/>
        <v>468</v>
      </c>
      <c r="G26" s="50">
        <f t="shared" si="5"/>
        <v>1058</v>
      </c>
      <c r="H26" s="50">
        <f t="shared" si="6"/>
        <v>527</v>
      </c>
      <c r="I26" s="50">
        <f t="shared" si="7"/>
        <v>444</v>
      </c>
      <c r="J26" s="50">
        <f t="shared" si="8"/>
        <v>556</v>
      </c>
      <c r="K26" s="50">
        <f t="shared" si="9"/>
        <v>572</v>
      </c>
      <c r="L26" s="50">
        <f t="shared" si="10"/>
        <v>555</v>
      </c>
      <c r="M26" s="50">
        <f t="shared" si="11"/>
        <v>78</v>
      </c>
      <c r="N26" s="50">
        <f t="shared" si="12"/>
        <v>495</v>
      </c>
      <c r="O26" s="50">
        <f t="shared" si="13"/>
        <v>74</v>
      </c>
      <c r="P26" s="50">
        <f t="shared" si="14"/>
        <v>123</v>
      </c>
      <c r="Q26" s="50">
        <f t="shared" si="15"/>
        <v>992</v>
      </c>
      <c r="R26" s="50">
        <f t="shared" si="16"/>
        <v>369</v>
      </c>
      <c r="S26" s="50">
        <f t="shared" si="17"/>
        <v>971</v>
      </c>
      <c r="T26" s="50">
        <f t="shared" si="18"/>
        <v>717</v>
      </c>
      <c r="U26" s="50">
        <f t="shared" si="19"/>
        <v>562</v>
      </c>
      <c r="V26" s="50">
        <f t="shared" si="20"/>
        <v>479</v>
      </c>
      <c r="W26" s="50">
        <f t="shared" si="21"/>
        <v>612</v>
      </c>
      <c r="X26" s="50">
        <f t="shared" si="22"/>
        <v>369</v>
      </c>
      <c r="Y26" s="50">
        <f t="shared" si="23"/>
        <v>472</v>
      </c>
      <c r="Z26" s="50">
        <f t="shared" si="24"/>
        <v>819</v>
      </c>
      <c r="AA26" s="50">
        <f t="shared" si="25"/>
        <v>1037</v>
      </c>
      <c r="AB26" s="50">
        <f t="shared" si="26"/>
        <v>1281</v>
      </c>
      <c r="AC26" s="50">
        <f t="shared" si="27"/>
        <v>170</v>
      </c>
      <c r="AD26" s="50">
        <f t="shared" si="31"/>
        <v>785</v>
      </c>
      <c r="AE26" s="50">
        <f t="shared" si="32"/>
        <v>191</v>
      </c>
      <c r="AF26" s="50">
        <f t="shared" si="28"/>
        <v>384</v>
      </c>
      <c r="AG26" s="50">
        <f t="shared" si="29"/>
        <v>707</v>
      </c>
      <c r="AH26" s="50">
        <f t="shared" si="30"/>
        <v>337</v>
      </c>
      <c r="AK26" s="43" t="s">
        <v>243</v>
      </c>
    </row>
    <row r="27" spans="1:37" x14ac:dyDescent="0.15">
      <c r="A27" s="50">
        <v>39</v>
      </c>
      <c r="B27" s="50">
        <f t="shared" si="1"/>
        <v>428</v>
      </c>
      <c r="C27" s="50">
        <f t="shared" si="2"/>
        <v>1002</v>
      </c>
      <c r="D27" s="50">
        <f t="shared" si="3"/>
        <v>547</v>
      </c>
      <c r="E27" s="50">
        <f t="shared" si="4"/>
        <v>732</v>
      </c>
      <c r="F27" s="50">
        <f t="shared" si="0"/>
        <v>508</v>
      </c>
      <c r="G27" s="50">
        <f t="shared" si="5"/>
        <v>1149</v>
      </c>
      <c r="H27" s="50">
        <f t="shared" si="6"/>
        <v>571</v>
      </c>
      <c r="I27" s="50">
        <f t="shared" si="7"/>
        <v>481</v>
      </c>
      <c r="J27" s="50">
        <f t="shared" si="8"/>
        <v>602</v>
      </c>
      <c r="K27" s="50">
        <f t="shared" si="9"/>
        <v>617</v>
      </c>
      <c r="L27" s="50">
        <f t="shared" si="10"/>
        <v>601</v>
      </c>
      <c r="M27" s="50">
        <f t="shared" si="11"/>
        <v>86</v>
      </c>
      <c r="N27" s="50">
        <f t="shared" si="12"/>
        <v>535</v>
      </c>
      <c r="O27" s="50">
        <f t="shared" si="13"/>
        <v>80</v>
      </c>
      <c r="P27" s="50">
        <f t="shared" si="14"/>
        <v>132</v>
      </c>
      <c r="Q27" s="50">
        <f t="shared" si="15"/>
        <v>1076</v>
      </c>
      <c r="R27" s="50">
        <f t="shared" si="16"/>
        <v>401</v>
      </c>
      <c r="S27" s="50">
        <f t="shared" si="17"/>
        <v>1031</v>
      </c>
      <c r="T27" s="50">
        <f t="shared" si="18"/>
        <v>778</v>
      </c>
      <c r="U27" s="50">
        <f t="shared" si="19"/>
        <v>611</v>
      </c>
      <c r="V27" s="50">
        <f t="shared" si="20"/>
        <v>520</v>
      </c>
      <c r="W27" s="50">
        <f t="shared" si="21"/>
        <v>661</v>
      </c>
      <c r="X27" s="50">
        <f t="shared" si="22"/>
        <v>395</v>
      </c>
      <c r="Y27" s="50">
        <f t="shared" si="23"/>
        <v>516</v>
      </c>
      <c r="Z27" s="50">
        <f t="shared" si="24"/>
        <v>892</v>
      </c>
      <c r="AA27" s="50">
        <f t="shared" si="25"/>
        <v>1126</v>
      </c>
      <c r="AB27" s="50">
        <f t="shared" si="26"/>
        <v>1382</v>
      </c>
      <c r="AC27" s="50">
        <f t="shared" si="27"/>
        <v>184</v>
      </c>
      <c r="AD27" s="50">
        <f t="shared" si="31"/>
        <v>850</v>
      </c>
      <c r="AE27" s="50">
        <f t="shared" si="32"/>
        <v>206</v>
      </c>
      <c r="AF27" s="50">
        <f t="shared" si="28"/>
        <v>411</v>
      </c>
      <c r="AG27" s="50">
        <f t="shared" si="29"/>
        <v>768</v>
      </c>
      <c r="AH27" s="50">
        <f t="shared" si="30"/>
        <v>365</v>
      </c>
      <c r="AK27" s="43" t="s">
        <v>244</v>
      </c>
    </row>
    <row r="28" spans="1:37" x14ac:dyDescent="0.15">
      <c r="A28" s="50">
        <v>40</v>
      </c>
      <c r="B28" s="50">
        <f t="shared" si="1"/>
        <v>463</v>
      </c>
      <c r="C28" s="50">
        <f t="shared" si="2"/>
        <v>1086</v>
      </c>
      <c r="D28" s="50">
        <f t="shared" si="3"/>
        <v>592</v>
      </c>
      <c r="E28" s="50">
        <f t="shared" si="4"/>
        <v>795</v>
      </c>
      <c r="F28" s="50">
        <f t="shared" si="0"/>
        <v>551</v>
      </c>
      <c r="G28" s="50">
        <f t="shared" si="5"/>
        <v>1245</v>
      </c>
      <c r="H28" s="50">
        <f t="shared" si="6"/>
        <v>617</v>
      </c>
      <c r="I28" s="50">
        <f t="shared" si="7"/>
        <v>519</v>
      </c>
      <c r="J28" s="50">
        <f t="shared" si="8"/>
        <v>650</v>
      </c>
      <c r="K28" s="50">
        <f t="shared" si="9"/>
        <v>665</v>
      </c>
      <c r="L28" s="50">
        <f t="shared" si="10"/>
        <v>649</v>
      </c>
      <c r="M28" s="50">
        <f t="shared" si="11"/>
        <v>94</v>
      </c>
      <c r="N28" s="50">
        <f t="shared" si="12"/>
        <v>578</v>
      </c>
      <c r="O28" s="50">
        <f t="shared" si="13"/>
        <v>86</v>
      </c>
      <c r="P28" s="50">
        <f t="shared" si="14"/>
        <v>142</v>
      </c>
      <c r="Q28" s="50">
        <f t="shared" si="15"/>
        <v>1164</v>
      </c>
      <c r="R28" s="50">
        <f t="shared" si="16"/>
        <v>435</v>
      </c>
      <c r="S28" s="50">
        <f t="shared" si="17"/>
        <v>1094</v>
      </c>
      <c r="T28" s="50">
        <f t="shared" si="18"/>
        <v>843</v>
      </c>
      <c r="U28" s="50">
        <f t="shared" si="19"/>
        <v>663</v>
      </c>
      <c r="V28" s="50">
        <f t="shared" si="20"/>
        <v>563</v>
      </c>
      <c r="W28" s="50">
        <f t="shared" si="21"/>
        <v>713</v>
      </c>
      <c r="X28" s="50">
        <f t="shared" si="22"/>
        <v>423</v>
      </c>
      <c r="Y28" s="50">
        <f t="shared" si="23"/>
        <v>564</v>
      </c>
      <c r="Z28" s="50">
        <f t="shared" si="24"/>
        <v>969</v>
      </c>
      <c r="AA28" s="50">
        <f t="shared" si="25"/>
        <v>1221</v>
      </c>
      <c r="AB28" s="50">
        <f t="shared" si="26"/>
        <v>1487</v>
      </c>
      <c r="AC28" s="50">
        <f t="shared" si="27"/>
        <v>198</v>
      </c>
      <c r="AD28" s="50">
        <f t="shared" si="31"/>
        <v>918</v>
      </c>
      <c r="AE28" s="50">
        <f t="shared" si="32"/>
        <v>222</v>
      </c>
      <c r="AF28" s="50">
        <f t="shared" si="28"/>
        <v>439</v>
      </c>
      <c r="AG28" s="50">
        <f t="shared" si="29"/>
        <v>831</v>
      </c>
      <c r="AH28" s="50">
        <f t="shared" si="30"/>
        <v>395</v>
      </c>
      <c r="AK28" s="43" t="s">
        <v>234</v>
      </c>
    </row>
    <row r="29" spans="1:37" x14ac:dyDescent="0.15">
      <c r="A29" s="50">
        <v>41</v>
      </c>
      <c r="B29" s="50">
        <f t="shared" si="1"/>
        <v>499</v>
      </c>
      <c r="C29" s="50">
        <f t="shared" si="2"/>
        <v>1174</v>
      </c>
      <c r="D29" s="50">
        <f t="shared" si="3"/>
        <v>641</v>
      </c>
      <c r="E29" s="50">
        <f t="shared" si="4"/>
        <v>861</v>
      </c>
      <c r="F29" s="50">
        <f t="shared" si="0"/>
        <v>597</v>
      </c>
      <c r="G29" s="50">
        <f t="shared" si="5"/>
        <v>1346</v>
      </c>
      <c r="H29" s="50">
        <f t="shared" si="6"/>
        <v>666</v>
      </c>
      <c r="I29" s="50">
        <f t="shared" si="7"/>
        <v>560</v>
      </c>
      <c r="J29" s="50">
        <f t="shared" si="8"/>
        <v>701</v>
      </c>
      <c r="K29" s="50">
        <f t="shared" si="9"/>
        <v>715</v>
      </c>
      <c r="L29" s="50">
        <f t="shared" si="10"/>
        <v>700</v>
      </c>
      <c r="M29" s="50">
        <f t="shared" si="11"/>
        <v>102</v>
      </c>
      <c r="N29" s="50">
        <f t="shared" si="12"/>
        <v>623</v>
      </c>
      <c r="O29" s="50">
        <f t="shared" si="13"/>
        <v>93</v>
      </c>
      <c r="P29" s="50">
        <f t="shared" si="14"/>
        <v>152</v>
      </c>
      <c r="Q29" s="50">
        <f t="shared" si="15"/>
        <v>1257</v>
      </c>
      <c r="R29" s="50">
        <f t="shared" si="16"/>
        <v>471</v>
      </c>
      <c r="S29" s="50">
        <f t="shared" si="17"/>
        <v>1159</v>
      </c>
      <c r="T29" s="50">
        <f t="shared" si="18"/>
        <v>911</v>
      </c>
      <c r="U29" s="50">
        <f t="shared" si="19"/>
        <v>717</v>
      </c>
      <c r="V29" s="50">
        <f t="shared" si="20"/>
        <v>608</v>
      </c>
      <c r="W29" s="50">
        <f t="shared" si="21"/>
        <v>767</v>
      </c>
      <c r="X29" s="50">
        <f t="shared" si="22"/>
        <v>452</v>
      </c>
      <c r="Y29" s="50">
        <f t="shared" si="23"/>
        <v>615</v>
      </c>
      <c r="Z29" s="50">
        <f t="shared" si="24"/>
        <v>1050</v>
      </c>
      <c r="AA29" s="50">
        <f t="shared" si="25"/>
        <v>1321</v>
      </c>
      <c r="AB29" s="50">
        <f t="shared" si="26"/>
        <v>1597</v>
      </c>
      <c r="AC29" s="50">
        <f t="shared" si="27"/>
        <v>214</v>
      </c>
      <c r="AD29" s="50">
        <f t="shared" si="31"/>
        <v>990</v>
      </c>
      <c r="AE29" s="50">
        <f t="shared" si="32"/>
        <v>240</v>
      </c>
      <c r="AF29" s="50">
        <f t="shared" si="28"/>
        <v>468</v>
      </c>
      <c r="AG29" s="50">
        <f t="shared" si="29"/>
        <v>899</v>
      </c>
      <c r="AH29" s="50">
        <f t="shared" si="30"/>
        <v>427</v>
      </c>
      <c r="AK29" s="43" t="s">
        <v>246</v>
      </c>
    </row>
    <row r="30" spans="1:37" x14ac:dyDescent="0.15">
      <c r="A30" s="50">
        <v>42</v>
      </c>
      <c r="B30" s="50">
        <f t="shared" si="1"/>
        <v>538</v>
      </c>
      <c r="C30" s="50">
        <f t="shared" si="2"/>
        <v>1267</v>
      </c>
      <c r="D30" s="50">
        <f t="shared" si="3"/>
        <v>692</v>
      </c>
      <c r="E30" s="50">
        <f t="shared" si="4"/>
        <v>931</v>
      </c>
      <c r="F30" s="50">
        <f t="shared" si="0"/>
        <v>645</v>
      </c>
      <c r="G30" s="50">
        <f t="shared" si="5"/>
        <v>1453</v>
      </c>
      <c r="H30" s="50">
        <f t="shared" si="6"/>
        <v>717</v>
      </c>
      <c r="I30" s="50">
        <f t="shared" si="7"/>
        <v>602</v>
      </c>
      <c r="J30" s="50">
        <f t="shared" si="8"/>
        <v>755</v>
      </c>
      <c r="K30" s="50">
        <v>768</v>
      </c>
      <c r="L30" s="50">
        <f t="shared" si="10"/>
        <v>753</v>
      </c>
      <c r="M30" s="50">
        <f t="shared" si="11"/>
        <v>111</v>
      </c>
      <c r="N30" s="50">
        <f t="shared" si="12"/>
        <v>670</v>
      </c>
      <c r="O30" s="50">
        <f t="shared" si="13"/>
        <v>101</v>
      </c>
      <c r="P30" s="50">
        <f t="shared" si="14"/>
        <v>162</v>
      </c>
      <c r="Q30" s="50">
        <f t="shared" si="15"/>
        <v>1355</v>
      </c>
      <c r="R30" s="50">
        <f t="shared" si="16"/>
        <v>509</v>
      </c>
      <c r="S30" s="50">
        <f t="shared" si="17"/>
        <v>1226</v>
      </c>
      <c r="T30" s="50">
        <f t="shared" si="18"/>
        <v>983</v>
      </c>
      <c r="U30" s="50">
        <f t="shared" si="19"/>
        <v>775</v>
      </c>
      <c r="V30" s="50">
        <f t="shared" si="20"/>
        <v>655</v>
      </c>
      <c r="W30" s="50">
        <f t="shared" si="21"/>
        <v>824</v>
      </c>
      <c r="X30" s="50">
        <f t="shared" si="22"/>
        <v>483</v>
      </c>
      <c r="Y30" s="50">
        <f t="shared" si="23"/>
        <v>668</v>
      </c>
      <c r="Z30" s="50">
        <f t="shared" si="24"/>
        <v>1136</v>
      </c>
      <c r="AA30" s="50">
        <f t="shared" si="25"/>
        <v>1426</v>
      </c>
      <c r="AB30" s="50">
        <f t="shared" si="26"/>
        <v>1713</v>
      </c>
      <c r="AC30" s="50">
        <f t="shared" si="27"/>
        <v>230</v>
      </c>
      <c r="AD30" s="50">
        <f t="shared" si="31"/>
        <v>1066</v>
      </c>
      <c r="AE30" s="50">
        <f t="shared" si="32"/>
        <v>258</v>
      </c>
      <c r="AF30" s="50">
        <f t="shared" si="28"/>
        <v>498</v>
      </c>
      <c r="AG30" s="50">
        <f t="shared" si="29"/>
        <v>970</v>
      </c>
      <c r="AH30" s="50">
        <f t="shared" si="30"/>
        <v>460</v>
      </c>
      <c r="AK30" s="43" t="s">
        <v>247</v>
      </c>
    </row>
    <row r="31" spans="1:37" x14ac:dyDescent="0.15">
      <c r="A31" s="50">
        <v>43</v>
      </c>
      <c r="B31" s="50">
        <f t="shared" si="1"/>
        <v>578</v>
      </c>
      <c r="C31" s="50">
        <f t="shared" si="2"/>
        <v>1365</v>
      </c>
      <c r="D31" s="50">
        <f t="shared" si="3"/>
        <v>746</v>
      </c>
      <c r="E31" s="50">
        <f t="shared" si="4"/>
        <v>1004</v>
      </c>
      <c r="F31" s="50">
        <f t="shared" si="0"/>
        <v>695</v>
      </c>
      <c r="G31" s="50">
        <f t="shared" si="5"/>
        <v>1566</v>
      </c>
      <c r="H31" s="50">
        <f t="shared" si="6"/>
        <v>771</v>
      </c>
      <c r="I31" s="50">
        <f t="shared" si="7"/>
        <v>646</v>
      </c>
      <c r="J31" s="50">
        <f t="shared" si="8"/>
        <v>811</v>
      </c>
      <c r="K31" s="50">
        <f t="shared" si="9"/>
        <v>823</v>
      </c>
      <c r="L31" s="50">
        <f t="shared" si="10"/>
        <v>809</v>
      </c>
      <c r="M31" s="50">
        <f t="shared" si="11"/>
        <v>121</v>
      </c>
      <c r="N31" s="50">
        <f t="shared" si="12"/>
        <v>720</v>
      </c>
      <c r="O31" s="50">
        <f t="shared" si="13"/>
        <v>108</v>
      </c>
      <c r="P31" s="50">
        <f t="shared" si="14"/>
        <v>173</v>
      </c>
      <c r="Q31" s="50">
        <f t="shared" si="15"/>
        <v>1458</v>
      </c>
      <c r="R31" s="50">
        <f t="shared" si="16"/>
        <v>548</v>
      </c>
      <c r="S31" s="50">
        <f t="shared" si="17"/>
        <v>1296</v>
      </c>
      <c r="T31" s="50">
        <f t="shared" si="18"/>
        <v>1059</v>
      </c>
      <c r="U31" s="50">
        <f t="shared" si="19"/>
        <v>835</v>
      </c>
      <c r="V31" s="50">
        <f t="shared" si="20"/>
        <v>706</v>
      </c>
      <c r="W31" s="50">
        <f t="shared" si="21"/>
        <v>884</v>
      </c>
      <c r="X31" s="50">
        <f t="shared" si="22"/>
        <v>514</v>
      </c>
      <c r="Y31" s="50">
        <f t="shared" si="23"/>
        <v>725</v>
      </c>
      <c r="Z31" s="50">
        <f t="shared" si="24"/>
        <v>1226</v>
      </c>
      <c r="AA31" s="50">
        <f t="shared" si="25"/>
        <v>1538</v>
      </c>
      <c r="AB31" s="50">
        <f t="shared" si="26"/>
        <v>1834</v>
      </c>
      <c r="AC31" s="50">
        <f t="shared" si="27"/>
        <v>246</v>
      </c>
      <c r="AD31" s="50">
        <f t="shared" si="31"/>
        <v>1146</v>
      </c>
      <c r="AE31" s="50">
        <f t="shared" si="32"/>
        <v>276</v>
      </c>
      <c r="AF31" s="50">
        <f t="shared" si="28"/>
        <v>530</v>
      </c>
      <c r="AG31" s="50">
        <f t="shared" si="29"/>
        <v>1045</v>
      </c>
      <c r="AH31" s="50">
        <f t="shared" si="30"/>
        <v>495</v>
      </c>
      <c r="AK31" s="43" t="s">
        <v>248</v>
      </c>
    </row>
    <row r="32" spans="1:37" x14ac:dyDescent="0.15">
      <c r="A32" s="50">
        <v>44</v>
      </c>
      <c r="B32" s="50">
        <f t="shared" si="1"/>
        <v>620</v>
      </c>
      <c r="C32" s="50">
        <f t="shared" si="2"/>
        <v>1468</v>
      </c>
      <c r="D32" s="50">
        <f t="shared" si="3"/>
        <v>802</v>
      </c>
      <c r="E32" s="50">
        <f t="shared" si="4"/>
        <v>1082</v>
      </c>
      <c r="F32" s="50">
        <f t="shared" si="0"/>
        <v>749</v>
      </c>
      <c r="G32" s="50">
        <f t="shared" si="5"/>
        <v>1684</v>
      </c>
      <c r="H32" s="50">
        <f t="shared" si="6"/>
        <v>828</v>
      </c>
      <c r="I32" s="50">
        <f t="shared" si="7"/>
        <v>693</v>
      </c>
      <c r="J32" s="50">
        <f t="shared" si="8"/>
        <v>870</v>
      </c>
      <c r="K32" s="50">
        <f t="shared" si="9"/>
        <v>881</v>
      </c>
      <c r="L32" s="50">
        <f t="shared" si="10"/>
        <v>868</v>
      </c>
      <c r="M32" s="50">
        <f t="shared" si="11"/>
        <v>131</v>
      </c>
      <c r="N32" s="50">
        <f t="shared" si="12"/>
        <v>772</v>
      </c>
      <c r="O32" s="50">
        <f t="shared" si="13"/>
        <v>116</v>
      </c>
      <c r="P32" s="50">
        <f t="shared" si="14"/>
        <v>185</v>
      </c>
      <c r="Q32" s="50">
        <f t="shared" si="15"/>
        <v>1566</v>
      </c>
      <c r="R32" s="50">
        <f t="shared" si="16"/>
        <v>590</v>
      </c>
      <c r="S32" s="50">
        <f t="shared" si="17"/>
        <v>1367</v>
      </c>
      <c r="T32" s="50">
        <f t="shared" si="18"/>
        <v>1139</v>
      </c>
      <c r="U32" s="50">
        <f t="shared" si="19"/>
        <v>899</v>
      </c>
      <c r="V32" s="50">
        <f t="shared" si="20"/>
        <v>758</v>
      </c>
      <c r="W32" s="50">
        <f t="shared" si="21"/>
        <v>946</v>
      </c>
      <c r="X32" s="50">
        <f t="shared" si="22"/>
        <v>547</v>
      </c>
      <c r="Y32" s="50">
        <f t="shared" si="23"/>
        <v>786</v>
      </c>
      <c r="Z32" s="50">
        <f t="shared" si="24"/>
        <v>1322</v>
      </c>
      <c r="AA32" s="50">
        <f t="shared" si="25"/>
        <v>1655</v>
      </c>
      <c r="AB32" s="50">
        <f t="shared" si="26"/>
        <v>1960</v>
      </c>
      <c r="AC32" s="50">
        <f t="shared" si="27"/>
        <v>264</v>
      </c>
      <c r="AD32" s="50">
        <f t="shared" si="31"/>
        <v>1229</v>
      </c>
      <c r="AE32" s="50">
        <f t="shared" si="32"/>
        <v>296</v>
      </c>
      <c r="AF32" s="50">
        <f t="shared" si="28"/>
        <v>562</v>
      </c>
      <c r="AG32" s="50">
        <f t="shared" si="29"/>
        <v>1124</v>
      </c>
      <c r="AH32" s="50">
        <f t="shared" si="30"/>
        <v>531</v>
      </c>
      <c r="AK32" s="43" t="s">
        <v>249</v>
      </c>
    </row>
    <row r="33" spans="1:37" x14ac:dyDescent="0.15">
      <c r="A33" s="50">
        <v>45</v>
      </c>
      <c r="B33" s="50">
        <f t="shared" si="1"/>
        <v>664</v>
      </c>
      <c r="C33" s="50">
        <f t="shared" si="2"/>
        <v>1576</v>
      </c>
      <c r="D33" s="50">
        <f t="shared" si="3"/>
        <v>862</v>
      </c>
      <c r="E33" s="50">
        <f t="shared" si="4"/>
        <v>1164</v>
      </c>
      <c r="F33" s="50">
        <f t="shared" si="0"/>
        <v>805</v>
      </c>
      <c r="G33" s="50">
        <f t="shared" si="5"/>
        <v>1808</v>
      </c>
      <c r="H33" s="50">
        <f t="shared" si="6"/>
        <v>887</v>
      </c>
      <c r="I33" s="50">
        <f t="shared" si="7"/>
        <v>742</v>
      </c>
      <c r="J33" s="50">
        <f t="shared" si="8"/>
        <v>932</v>
      </c>
      <c r="K33" s="50">
        <f t="shared" si="9"/>
        <v>942</v>
      </c>
      <c r="L33" s="50">
        <f t="shared" si="10"/>
        <v>930</v>
      </c>
      <c r="M33" s="50">
        <f t="shared" si="11"/>
        <v>141</v>
      </c>
      <c r="N33" s="50">
        <f t="shared" si="12"/>
        <v>826</v>
      </c>
      <c r="O33" s="50">
        <f t="shared" si="13"/>
        <v>125</v>
      </c>
      <c r="P33" s="50">
        <f t="shared" si="14"/>
        <v>197</v>
      </c>
      <c r="Q33" s="50">
        <f t="shared" si="15"/>
        <v>1680</v>
      </c>
      <c r="R33" s="50">
        <f t="shared" si="16"/>
        <v>634</v>
      </c>
      <c r="S33" s="50">
        <f t="shared" si="17"/>
        <v>1441</v>
      </c>
      <c r="T33" s="50">
        <f t="shared" si="18"/>
        <v>1223</v>
      </c>
      <c r="U33" s="50">
        <f t="shared" si="19"/>
        <v>966</v>
      </c>
      <c r="V33" s="50">
        <f t="shared" si="20"/>
        <v>813</v>
      </c>
      <c r="W33" s="50">
        <f t="shared" si="21"/>
        <v>1012</v>
      </c>
      <c r="X33" s="50">
        <f t="shared" si="22"/>
        <v>581</v>
      </c>
      <c r="Y33" s="50">
        <f t="shared" si="23"/>
        <v>850</v>
      </c>
      <c r="Z33" s="50">
        <f t="shared" si="24"/>
        <v>1422</v>
      </c>
      <c r="AA33" s="50">
        <f t="shared" si="25"/>
        <v>1778</v>
      </c>
      <c r="AB33" s="50">
        <f t="shared" si="26"/>
        <v>2092</v>
      </c>
      <c r="AC33" s="50">
        <f t="shared" si="27"/>
        <v>282</v>
      </c>
      <c r="AD33" s="50">
        <f t="shared" si="31"/>
        <v>1317</v>
      </c>
      <c r="AE33" s="50">
        <f t="shared" si="32"/>
        <v>317</v>
      </c>
      <c r="AF33" s="50">
        <f t="shared" si="28"/>
        <v>596</v>
      </c>
      <c r="AG33" s="50">
        <f t="shared" si="29"/>
        <v>1206</v>
      </c>
      <c r="AH33" s="50">
        <f t="shared" si="30"/>
        <v>569</v>
      </c>
      <c r="AK33" s="43" t="s">
        <v>250</v>
      </c>
    </row>
    <row r="34" spans="1:37" x14ac:dyDescent="0.15">
      <c r="A34" s="50">
        <v>46</v>
      </c>
      <c r="B34" s="50">
        <f t="shared" si="1"/>
        <v>711</v>
      </c>
      <c r="C34" s="50">
        <f t="shared" si="2"/>
        <v>1690</v>
      </c>
      <c r="D34" s="50">
        <f t="shared" si="3"/>
        <v>924</v>
      </c>
      <c r="E34" s="50">
        <f t="shared" si="4"/>
        <v>1249</v>
      </c>
      <c r="F34" s="50">
        <f t="shared" si="0"/>
        <v>864</v>
      </c>
      <c r="G34" s="50">
        <f t="shared" si="5"/>
        <v>1939</v>
      </c>
      <c r="H34" s="50">
        <f t="shared" si="6"/>
        <v>949</v>
      </c>
      <c r="I34" s="50">
        <f t="shared" si="7"/>
        <v>793</v>
      </c>
      <c r="J34" s="50">
        <f t="shared" si="8"/>
        <v>997</v>
      </c>
      <c r="K34" s="50">
        <f t="shared" si="9"/>
        <v>1005</v>
      </c>
      <c r="L34" s="50">
        <f t="shared" si="10"/>
        <v>994</v>
      </c>
      <c r="M34" s="50">
        <f t="shared" si="11"/>
        <v>153</v>
      </c>
      <c r="N34" s="50">
        <f t="shared" si="12"/>
        <v>883</v>
      </c>
      <c r="O34" s="50">
        <f t="shared" si="13"/>
        <v>133</v>
      </c>
      <c r="P34" s="50">
        <f t="shared" si="14"/>
        <v>209</v>
      </c>
      <c r="Q34" s="50">
        <f t="shared" si="15"/>
        <v>1799</v>
      </c>
      <c r="R34" s="50">
        <f t="shared" si="16"/>
        <v>681</v>
      </c>
      <c r="S34" s="50">
        <f t="shared" si="17"/>
        <v>1517</v>
      </c>
      <c r="T34" s="50">
        <f t="shared" si="18"/>
        <v>1310</v>
      </c>
      <c r="U34" s="50">
        <f t="shared" si="19"/>
        <v>1036</v>
      </c>
      <c r="V34" s="50">
        <f t="shared" si="20"/>
        <v>871</v>
      </c>
      <c r="W34" s="50">
        <f t="shared" si="21"/>
        <v>1080</v>
      </c>
      <c r="X34" s="50">
        <f t="shared" si="22"/>
        <v>617</v>
      </c>
      <c r="Y34" s="50">
        <f t="shared" si="23"/>
        <v>917</v>
      </c>
      <c r="Z34" s="50">
        <f t="shared" si="24"/>
        <v>1528</v>
      </c>
      <c r="AA34" s="50">
        <f t="shared" si="25"/>
        <v>1907</v>
      </c>
      <c r="AB34" s="50">
        <f t="shared" si="26"/>
        <v>2230</v>
      </c>
      <c r="AC34" s="50">
        <f t="shared" si="27"/>
        <v>302</v>
      </c>
      <c r="AD34" s="50">
        <f t="shared" si="31"/>
        <v>1408</v>
      </c>
      <c r="AE34" s="50">
        <f t="shared" si="32"/>
        <v>339</v>
      </c>
      <c r="AF34" s="50">
        <f t="shared" si="28"/>
        <v>631</v>
      </c>
      <c r="AG34" s="50">
        <f t="shared" si="29"/>
        <v>1293</v>
      </c>
      <c r="AH34" s="50">
        <f t="shared" si="30"/>
        <v>610</v>
      </c>
      <c r="AK34" s="43" t="s">
        <v>226</v>
      </c>
    </row>
    <row r="35" spans="1:37" x14ac:dyDescent="0.15">
      <c r="A35" s="50">
        <v>47</v>
      </c>
      <c r="B35" s="50">
        <f t="shared" si="1"/>
        <v>759</v>
      </c>
      <c r="C35" s="50">
        <f t="shared" si="2"/>
        <v>1809</v>
      </c>
      <c r="D35" s="50">
        <f t="shared" si="3"/>
        <v>989</v>
      </c>
      <c r="E35" s="50">
        <f t="shared" si="4"/>
        <v>1340</v>
      </c>
      <c r="F35" s="50">
        <f t="shared" si="0"/>
        <v>925</v>
      </c>
      <c r="G35" s="50">
        <f t="shared" si="5"/>
        <v>2075</v>
      </c>
      <c r="H35" s="50">
        <f t="shared" si="6"/>
        <v>1014</v>
      </c>
      <c r="I35" s="50">
        <f t="shared" si="7"/>
        <v>847</v>
      </c>
      <c r="J35" s="50">
        <f t="shared" si="8"/>
        <v>1064</v>
      </c>
      <c r="K35" s="50">
        <f t="shared" si="9"/>
        <v>1071</v>
      </c>
      <c r="L35" s="50">
        <f t="shared" si="10"/>
        <v>1062</v>
      </c>
      <c r="M35" s="50">
        <f t="shared" si="11"/>
        <v>165</v>
      </c>
      <c r="N35" s="50">
        <f t="shared" si="12"/>
        <v>942</v>
      </c>
      <c r="O35" s="50">
        <f t="shared" si="13"/>
        <v>143</v>
      </c>
      <c r="P35" s="50">
        <f t="shared" si="14"/>
        <v>222</v>
      </c>
      <c r="Q35" s="50">
        <f t="shared" si="15"/>
        <v>1924</v>
      </c>
      <c r="R35" s="50">
        <f t="shared" si="16"/>
        <v>729</v>
      </c>
      <c r="S35" s="50">
        <f t="shared" si="17"/>
        <v>1595</v>
      </c>
      <c r="T35" s="50">
        <f t="shared" si="18"/>
        <v>1403</v>
      </c>
      <c r="U35" s="50">
        <f t="shared" si="19"/>
        <v>1110</v>
      </c>
      <c r="V35" s="50">
        <f t="shared" si="20"/>
        <v>932</v>
      </c>
      <c r="W35" s="50">
        <f t="shared" si="21"/>
        <v>1151</v>
      </c>
      <c r="X35" s="50">
        <f t="shared" si="22"/>
        <v>653</v>
      </c>
      <c r="Y35" s="50">
        <f t="shared" si="23"/>
        <v>989</v>
      </c>
      <c r="Z35" s="50">
        <f t="shared" si="24"/>
        <v>1639</v>
      </c>
      <c r="AA35" s="50">
        <f t="shared" si="25"/>
        <v>2042</v>
      </c>
      <c r="AB35" s="50">
        <f t="shared" si="26"/>
        <v>2374</v>
      </c>
      <c r="AC35" s="50">
        <f t="shared" si="27"/>
        <v>322</v>
      </c>
      <c r="AD35" s="50">
        <f t="shared" si="31"/>
        <v>1504</v>
      </c>
      <c r="AE35" s="50">
        <f t="shared" si="32"/>
        <v>361</v>
      </c>
      <c r="AF35" s="50">
        <f t="shared" si="28"/>
        <v>668</v>
      </c>
      <c r="AG35" s="50">
        <f t="shared" si="29"/>
        <v>1384</v>
      </c>
      <c r="AH35" s="50">
        <f t="shared" si="30"/>
        <v>652</v>
      </c>
      <c r="AK35" s="43" t="s">
        <v>252</v>
      </c>
    </row>
    <row r="36" spans="1:37" x14ac:dyDescent="0.15">
      <c r="A36" s="50">
        <v>48</v>
      </c>
      <c r="B36" s="50">
        <f t="shared" si="1"/>
        <v>810</v>
      </c>
      <c r="C36" s="50">
        <f t="shared" si="2"/>
        <v>1933</v>
      </c>
      <c r="D36" s="50">
        <f t="shared" si="3"/>
        <v>1058</v>
      </c>
      <c r="E36" s="50">
        <f t="shared" si="4"/>
        <v>1434</v>
      </c>
      <c r="F36" s="50">
        <f t="shared" si="0"/>
        <v>990</v>
      </c>
      <c r="G36" s="50">
        <f t="shared" si="5"/>
        <v>2218</v>
      </c>
      <c r="H36" s="50">
        <f t="shared" si="6"/>
        <v>1082</v>
      </c>
      <c r="I36" s="50">
        <f t="shared" si="7"/>
        <v>902</v>
      </c>
      <c r="J36" s="50">
        <f t="shared" si="8"/>
        <v>1135</v>
      </c>
      <c r="K36" s="50">
        <f t="shared" si="9"/>
        <v>1140</v>
      </c>
      <c r="L36" s="50">
        <f t="shared" si="10"/>
        <v>1132</v>
      </c>
      <c r="M36" s="50">
        <f t="shared" si="11"/>
        <v>177</v>
      </c>
      <c r="N36" s="50">
        <f t="shared" si="12"/>
        <v>1004</v>
      </c>
      <c r="O36" s="50">
        <f t="shared" si="13"/>
        <v>152</v>
      </c>
      <c r="P36" s="50">
        <f t="shared" si="14"/>
        <v>235</v>
      </c>
      <c r="Q36" s="50">
        <f t="shared" si="15"/>
        <v>2054</v>
      </c>
      <c r="R36" s="50">
        <f t="shared" si="16"/>
        <v>780</v>
      </c>
      <c r="S36" s="50">
        <f t="shared" si="17"/>
        <v>1675</v>
      </c>
      <c r="T36" s="50">
        <f t="shared" si="18"/>
        <v>1499</v>
      </c>
      <c r="U36" s="50">
        <f t="shared" si="19"/>
        <v>1188</v>
      </c>
      <c r="V36" s="50">
        <f t="shared" si="20"/>
        <v>996</v>
      </c>
      <c r="W36" s="50">
        <f t="shared" si="21"/>
        <v>1226</v>
      </c>
      <c r="X36" s="50">
        <f t="shared" si="22"/>
        <v>691</v>
      </c>
      <c r="Y36" s="50">
        <f t="shared" si="23"/>
        <v>1064</v>
      </c>
      <c r="Z36" s="50">
        <f t="shared" si="24"/>
        <v>1755</v>
      </c>
      <c r="AA36" s="50">
        <f t="shared" si="25"/>
        <v>2184</v>
      </c>
      <c r="AB36" s="50">
        <f t="shared" si="26"/>
        <v>2523</v>
      </c>
      <c r="AC36" s="50">
        <f t="shared" si="27"/>
        <v>343</v>
      </c>
      <c r="AD36" s="50">
        <f t="shared" si="31"/>
        <v>1604</v>
      </c>
      <c r="AE36" s="50">
        <f t="shared" si="32"/>
        <v>385</v>
      </c>
      <c r="AF36" s="50">
        <f t="shared" si="28"/>
        <v>705</v>
      </c>
      <c r="AG36" s="50">
        <f t="shared" si="29"/>
        <v>1479</v>
      </c>
      <c r="AH36" s="50">
        <f t="shared" si="30"/>
        <v>695</v>
      </c>
      <c r="AK36" s="43" t="s">
        <v>254</v>
      </c>
    </row>
    <row r="37" spans="1:37" x14ac:dyDescent="0.15">
      <c r="A37" s="50">
        <v>49</v>
      </c>
      <c r="B37" s="50">
        <f t="shared" si="1"/>
        <v>863</v>
      </c>
      <c r="C37" s="50">
        <f t="shared" si="2"/>
        <v>2064</v>
      </c>
      <c r="D37" s="50">
        <f t="shared" si="3"/>
        <v>1130</v>
      </c>
      <c r="E37" s="50">
        <f t="shared" si="4"/>
        <v>1533</v>
      </c>
      <c r="F37" s="50">
        <f t="shared" si="0"/>
        <v>1058</v>
      </c>
      <c r="G37" s="50">
        <f t="shared" si="5"/>
        <v>2368</v>
      </c>
      <c r="H37" s="50">
        <f t="shared" si="6"/>
        <v>1153</v>
      </c>
      <c r="I37" s="50">
        <f t="shared" si="7"/>
        <v>961</v>
      </c>
      <c r="J37" s="50">
        <f t="shared" si="8"/>
        <v>1209</v>
      </c>
      <c r="K37" s="50">
        <f t="shared" si="9"/>
        <v>1211</v>
      </c>
      <c r="L37" s="50">
        <f t="shared" si="10"/>
        <v>1206</v>
      </c>
      <c r="M37" s="50">
        <f t="shared" si="11"/>
        <v>190</v>
      </c>
      <c r="N37" s="50">
        <f t="shared" si="12"/>
        <v>1069</v>
      </c>
      <c r="O37" s="50">
        <f t="shared" si="13"/>
        <v>162</v>
      </c>
      <c r="P37" s="50">
        <f t="shared" si="14"/>
        <v>249</v>
      </c>
      <c r="Q37" s="50">
        <f t="shared" si="15"/>
        <v>2190</v>
      </c>
      <c r="R37" s="50">
        <f t="shared" si="16"/>
        <v>833</v>
      </c>
      <c r="S37" s="50">
        <f t="shared" si="17"/>
        <v>1758</v>
      </c>
      <c r="T37" s="50">
        <f t="shared" si="18"/>
        <v>1600</v>
      </c>
      <c r="U37" s="50">
        <f t="shared" si="19"/>
        <v>1269</v>
      </c>
      <c r="V37" s="50">
        <f t="shared" si="20"/>
        <v>1062</v>
      </c>
      <c r="W37" s="50">
        <f t="shared" si="21"/>
        <v>1303</v>
      </c>
      <c r="X37" s="50">
        <f t="shared" si="22"/>
        <v>731</v>
      </c>
      <c r="Y37" s="50">
        <f t="shared" si="23"/>
        <v>1143</v>
      </c>
      <c r="Z37" s="50">
        <f t="shared" si="24"/>
        <v>1877</v>
      </c>
      <c r="AA37" s="50">
        <f t="shared" si="25"/>
        <v>2332</v>
      </c>
      <c r="AB37" s="50">
        <f t="shared" si="26"/>
        <v>2679</v>
      </c>
      <c r="AC37" s="50">
        <f t="shared" si="27"/>
        <v>365</v>
      </c>
      <c r="AD37" s="50">
        <f t="shared" si="31"/>
        <v>1709</v>
      </c>
      <c r="AE37" s="50">
        <f t="shared" si="32"/>
        <v>409</v>
      </c>
      <c r="AF37" s="50">
        <f t="shared" si="28"/>
        <v>744</v>
      </c>
      <c r="AG37" s="50">
        <f t="shared" si="29"/>
        <v>1579</v>
      </c>
      <c r="AH37" s="50">
        <f t="shared" si="30"/>
        <v>741</v>
      </c>
      <c r="AK37" s="43" t="s">
        <v>255</v>
      </c>
    </row>
    <row r="38" spans="1:37" x14ac:dyDescent="0.15">
      <c r="A38" s="50">
        <v>50</v>
      </c>
      <c r="B38" s="50">
        <f t="shared" si="1"/>
        <v>918</v>
      </c>
      <c r="C38" s="50">
        <f t="shared" si="2"/>
        <v>2200</v>
      </c>
      <c r="D38" s="50">
        <f t="shared" si="3"/>
        <v>1205</v>
      </c>
      <c r="E38" s="50">
        <f t="shared" si="4"/>
        <v>1637</v>
      </c>
      <c r="F38" s="50">
        <f t="shared" si="0"/>
        <v>1129</v>
      </c>
      <c r="G38" s="50">
        <f t="shared" si="5"/>
        <v>2524</v>
      </c>
      <c r="H38" s="50">
        <f t="shared" si="6"/>
        <v>1227</v>
      </c>
      <c r="I38" s="50">
        <f t="shared" si="7"/>
        <v>1021</v>
      </c>
      <c r="J38" s="50">
        <f t="shared" si="8"/>
        <v>1285</v>
      </c>
      <c r="K38" s="50">
        <f t="shared" si="9"/>
        <v>1286</v>
      </c>
      <c r="L38" s="50">
        <f t="shared" si="10"/>
        <v>1283</v>
      </c>
      <c r="M38" s="50">
        <f t="shared" si="11"/>
        <v>204</v>
      </c>
      <c r="N38" s="50">
        <f t="shared" si="12"/>
        <v>1136</v>
      </c>
      <c r="O38" s="50">
        <f t="shared" si="13"/>
        <v>173</v>
      </c>
      <c r="P38" s="50">
        <f t="shared" si="14"/>
        <v>264</v>
      </c>
      <c r="Q38" s="50">
        <f t="shared" si="15"/>
        <v>2333</v>
      </c>
      <c r="R38" s="50">
        <f t="shared" si="16"/>
        <v>889</v>
      </c>
      <c r="S38" s="50">
        <f t="shared" si="17"/>
        <v>1843</v>
      </c>
      <c r="T38" s="50">
        <f t="shared" si="18"/>
        <v>1705</v>
      </c>
      <c r="U38" s="50">
        <f t="shared" si="19"/>
        <v>1354</v>
      </c>
      <c r="V38" s="50">
        <f t="shared" si="20"/>
        <v>1131</v>
      </c>
      <c r="W38" s="50">
        <f t="shared" si="21"/>
        <v>1384</v>
      </c>
      <c r="X38" s="50">
        <f t="shared" si="22"/>
        <v>772</v>
      </c>
      <c r="Y38" s="50">
        <f t="shared" si="23"/>
        <v>1226</v>
      </c>
      <c r="Z38" s="50">
        <f t="shared" si="24"/>
        <v>2005</v>
      </c>
      <c r="AA38" s="50">
        <f t="shared" si="25"/>
        <v>2487</v>
      </c>
      <c r="AB38" s="50">
        <f t="shared" si="26"/>
        <v>2840</v>
      </c>
      <c r="AC38" s="50">
        <f t="shared" si="27"/>
        <v>388</v>
      </c>
      <c r="AD38" s="50">
        <f t="shared" si="31"/>
        <v>1818</v>
      </c>
      <c r="AE38" s="50">
        <f t="shared" si="32"/>
        <v>435</v>
      </c>
      <c r="AF38" s="50">
        <f t="shared" si="28"/>
        <v>784</v>
      </c>
      <c r="AG38" s="50">
        <f t="shared" si="29"/>
        <v>1683</v>
      </c>
      <c r="AH38" s="50">
        <f t="shared" si="30"/>
        <v>789</v>
      </c>
    </row>
    <row r="39" spans="1:37" x14ac:dyDescent="0.15">
      <c r="A39" s="50">
        <v>51</v>
      </c>
      <c r="B39" s="50">
        <f t="shared" si="1"/>
        <v>975</v>
      </c>
      <c r="C39" s="50">
        <f t="shared" si="2"/>
        <v>2342</v>
      </c>
      <c r="D39" s="50">
        <f t="shared" si="3"/>
        <v>1283</v>
      </c>
      <c r="E39" s="50">
        <f t="shared" si="4"/>
        <v>1745</v>
      </c>
      <c r="F39" s="50">
        <f t="shared" si="0"/>
        <v>1203</v>
      </c>
      <c r="G39" s="50">
        <f t="shared" si="5"/>
        <v>2688</v>
      </c>
      <c r="H39" s="50">
        <f t="shared" si="6"/>
        <v>1304</v>
      </c>
      <c r="I39" s="50">
        <f t="shared" si="7"/>
        <v>1085</v>
      </c>
      <c r="J39" s="50">
        <f t="shared" si="8"/>
        <v>1366</v>
      </c>
      <c r="K39" s="50">
        <f t="shared" si="9"/>
        <v>1363</v>
      </c>
      <c r="L39" s="50">
        <f t="shared" si="10"/>
        <v>1363</v>
      </c>
      <c r="M39" s="50">
        <f t="shared" si="11"/>
        <v>219</v>
      </c>
      <c r="N39" s="50">
        <f t="shared" si="12"/>
        <v>1207</v>
      </c>
      <c r="O39" s="50">
        <f t="shared" si="13"/>
        <v>184</v>
      </c>
      <c r="P39" s="50">
        <f t="shared" si="14"/>
        <v>279</v>
      </c>
      <c r="Q39" s="50">
        <f t="shared" si="15"/>
        <v>2481</v>
      </c>
      <c r="R39" s="50">
        <f t="shared" si="16"/>
        <v>947</v>
      </c>
      <c r="S39" s="50">
        <f t="shared" si="17"/>
        <v>1930</v>
      </c>
      <c r="T39" s="50">
        <f t="shared" si="18"/>
        <v>1815</v>
      </c>
      <c r="U39" s="50">
        <f t="shared" si="19"/>
        <v>1442</v>
      </c>
      <c r="V39" s="50">
        <f t="shared" si="20"/>
        <v>1204</v>
      </c>
      <c r="W39" s="50">
        <f t="shared" si="21"/>
        <v>1468</v>
      </c>
      <c r="X39" s="50">
        <f t="shared" si="22"/>
        <v>814</v>
      </c>
      <c r="Y39" s="50">
        <f t="shared" si="23"/>
        <v>1314</v>
      </c>
      <c r="Z39" s="50">
        <f t="shared" si="24"/>
        <v>2138</v>
      </c>
      <c r="AA39" s="50">
        <f t="shared" si="25"/>
        <v>2650</v>
      </c>
      <c r="AB39" s="50">
        <f t="shared" si="26"/>
        <v>3008</v>
      </c>
      <c r="AC39" s="50">
        <f t="shared" si="27"/>
        <v>411</v>
      </c>
      <c r="AD39" s="50">
        <f t="shared" si="31"/>
        <v>1931</v>
      </c>
      <c r="AE39" s="50">
        <f t="shared" si="32"/>
        <v>462</v>
      </c>
      <c r="AF39" s="50">
        <f t="shared" si="28"/>
        <v>826</v>
      </c>
      <c r="AG39" s="50">
        <f t="shared" si="29"/>
        <v>1792</v>
      </c>
      <c r="AH39" s="50">
        <f t="shared" si="30"/>
        <v>839</v>
      </c>
    </row>
    <row r="40" spans="1:37" x14ac:dyDescent="0.15">
      <c r="A40" s="50">
        <v>52</v>
      </c>
      <c r="B40" s="50">
        <f t="shared" si="1"/>
        <v>1035</v>
      </c>
      <c r="C40" s="50">
        <f t="shared" si="2"/>
        <v>2490</v>
      </c>
      <c r="D40" s="50">
        <f t="shared" si="3"/>
        <v>1365</v>
      </c>
      <c r="E40" s="50">
        <f t="shared" si="4"/>
        <v>1859</v>
      </c>
      <c r="F40" s="50">
        <f t="shared" si="0"/>
        <v>1280</v>
      </c>
      <c r="G40" s="50">
        <f t="shared" si="5"/>
        <v>2858</v>
      </c>
      <c r="H40" s="50">
        <f t="shared" si="6"/>
        <v>1385</v>
      </c>
      <c r="I40" s="50">
        <f t="shared" si="7"/>
        <v>1150</v>
      </c>
      <c r="J40" s="50">
        <f t="shared" si="8"/>
        <v>1449</v>
      </c>
      <c r="K40" s="50">
        <f t="shared" si="9"/>
        <v>1444</v>
      </c>
      <c r="L40" s="50">
        <f t="shared" si="10"/>
        <v>1446</v>
      </c>
      <c r="M40" s="50">
        <f t="shared" si="11"/>
        <v>234</v>
      </c>
      <c r="N40" s="50">
        <f t="shared" si="12"/>
        <v>1280</v>
      </c>
      <c r="O40" s="50">
        <f t="shared" si="13"/>
        <v>195</v>
      </c>
      <c r="P40" s="50">
        <f t="shared" si="14"/>
        <v>294</v>
      </c>
      <c r="Q40" s="50">
        <f t="shared" si="15"/>
        <v>2636</v>
      </c>
      <c r="R40" s="50">
        <f t="shared" si="16"/>
        <v>1008</v>
      </c>
      <c r="S40" s="50">
        <f t="shared" si="17"/>
        <v>2020</v>
      </c>
      <c r="T40" s="50">
        <f t="shared" si="18"/>
        <v>1930</v>
      </c>
      <c r="U40" s="50">
        <f t="shared" si="19"/>
        <v>1535</v>
      </c>
      <c r="V40" s="50">
        <f t="shared" si="20"/>
        <v>1279</v>
      </c>
      <c r="W40" s="50">
        <f t="shared" si="21"/>
        <v>1555</v>
      </c>
      <c r="X40" s="50">
        <f t="shared" si="22"/>
        <v>858</v>
      </c>
      <c r="Y40" s="50">
        <f t="shared" si="23"/>
        <v>1405</v>
      </c>
      <c r="Z40" s="50">
        <f t="shared" si="24"/>
        <v>2278</v>
      </c>
      <c r="AA40" s="50">
        <f t="shared" si="25"/>
        <v>2819</v>
      </c>
      <c r="AB40" s="50">
        <f t="shared" si="26"/>
        <v>3182</v>
      </c>
      <c r="AC40" s="50">
        <f t="shared" si="27"/>
        <v>436</v>
      </c>
      <c r="AD40" s="50">
        <f t="shared" si="31"/>
        <v>2050</v>
      </c>
      <c r="AE40" s="50">
        <f t="shared" si="32"/>
        <v>490</v>
      </c>
      <c r="AF40" s="50">
        <f t="shared" si="28"/>
        <v>868</v>
      </c>
      <c r="AG40" s="50">
        <f t="shared" si="29"/>
        <v>1905</v>
      </c>
      <c r="AH40" s="50">
        <f t="shared" si="30"/>
        <v>891</v>
      </c>
    </row>
    <row r="41" spans="1:37" x14ac:dyDescent="0.15">
      <c r="A41" s="50">
        <v>53</v>
      </c>
      <c r="B41" s="50">
        <f t="shared" si="1"/>
        <v>1097</v>
      </c>
      <c r="C41" s="50">
        <f t="shared" si="2"/>
        <v>2645</v>
      </c>
      <c r="D41" s="50">
        <f t="shared" si="3"/>
        <v>1450</v>
      </c>
      <c r="E41" s="50">
        <f t="shared" si="4"/>
        <v>1977</v>
      </c>
      <c r="F41" s="50">
        <f t="shared" si="0"/>
        <v>1361</v>
      </c>
      <c r="G41" s="50">
        <f t="shared" si="5"/>
        <v>3036</v>
      </c>
      <c r="H41" s="50">
        <f t="shared" si="6"/>
        <v>1468</v>
      </c>
      <c r="I41" s="50">
        <f t="shared" si="7"/>
        <v>1219</v>
      </c>
      <c r="J41" s="50">
        <f t="shared" si="8"/>
        <v>1536</v>
      </c>
      <c r="K41" s="50">
        <f t="shared" si="9"/>
        <v>1527</v>
      </c>
      <c r="L41" s="50">
        <f t="shared" si="10"/>
        <v>1532</v>
      </c>
      <c r="M41" s="50">
        <f t="shared" si="11"/>
        <v>251</v>
      </c>
      <c r="N41" s="50">
        <f t="shared" si="12"/>
        <v>1356</v>
      </c>
      <c r="O41" s="50">
        <f t="shared" si="13"/>
        <v>207</v>
      </c>
      <c r="P41" s="50">
        <f t="shared" si="14"/>
        <v>310</v>
      </c>
      <c r="Q41" s="50">
        <f t="shared" si="15"/>
        <v>2797</v>
      </c>
      <c r="R41" s="50">
        <f t="shared" si="16"/>
        <v>1071</v>
      </c>
      <c r="S41" s="50">
        <f t="shared" si="17"/>
        <v>2111</v>
      </c>
      <c r="T41" s="50">
        <f t="shared" si="18"/>
        <v>2050</v>
      </c>
      <c r="U41" s="50">
        <f t="shared" si="19"/>
        <v>1631</v>
      </c>
      <c r="V41" s="50">
        <f t="shared" si="20"/>
        <v>1358</v>
      </c>
      <c r="W41" s="50">
        <f t="shared" si="21"/>
        <v>1645</v>
      </c>
      <c r="X41" s="50">
        <f t="shared" si="22"/>
        <v>903</v>
      </c>
      <c r="Y41" s="50">
        <f t="shared" si="23"/>
        <v>1502</v>
      </c>
      <c r="Z41" s="50">
        <f t="shared" si="24"/>
        <v>2424</v>
      </c>
      <c r="AA41" s="50">
        <f t="shared" si="25"/>
        <v>2995</v>
      </c>
      <c r="AB41" s="50">
        <f t="shared" si="26"/>
        <v>3363</v>
      </c>
      <c r="AC41" s="50">
        <f t="shared" si="27"/>
        <v>462</v>
      </c>
      <c r="AD41" s="50">
        <f t="shared" si="31"/>
        <v>2173</v>
      </c>
      <c r="AE41" s="50">
        <f t="shared" si="32"/>
        <v>518</v>
      </c>
      <c r="AF41" s="50">
        <f t="shared" si="28"/>
        <v>913</v>
      </c>
      <c r="AG41" s="50">
        <f t="shared" si="29"/>
        <v>2023</v>
      </c>
      <c r="AH41" s="50">
        <f t="shared" si="30"/>
        <v>946</v>
      </c>
    </row>
    <row r="42" spans="1:37" x14ac:dyDescent="0.15">
      <c r="A42" s="50">
        <v>54</v>
      </c>
      <c r="B42" s="50">
        <f t="shared" si="1"/>
        <v>1162</v>
      </c>
      <c r="C42" s="50">
        <f t="shared" si="2"/>
        <v>2806</v>
      </c>
      <c r="D42" s="50">
        <f t="shared" si="3"/>
        <v>1539</v>
      </c>
      <c r="E42" s="50">
        <f t="shared" si="4"/>
        <v>2100</v>
      </c>
      <c r="F42" s="50">
        <f t="shared" si="0"/>
        <v>1445</v>
      </c>
      <c r="G42" s="50">
        <f t="shared" si="5"/>
        <v>3221</v>
      </c>
      <c r="H42" s="50">
        <f t="shared" si="6"/>
        <v>1555</v>
      </c>
      <c r="I42" s="50">
        <f t="shared" si="7"/>
        <v>1290</v>
      </c>
      <c r="J42" s="50">
        <f t="shared" si="8"/>
        <v>1626</v>
      </c>
      <c r="K42" s="50">
        <f t="shared" si="9"/>
        <v>1614</v>
      </c>
      <c r="L42" s="50">
        <f t="shared" si="10"/>
        <v>1622</v>
      </c>
      <c r="M42" s="50">
        <f t="shared" si="11"/>
        <v>268</v>
      </c>
      <c r="N42" s="50">
        <f t="shared" si="12"/>
        <v>1435</v>
      </c>
      <c r="O42" s="50">
        <f t="shared" si="13"/>
        <v>220</v>
      </c>
      <c r="P42" s="50">
        <f t="shared" si="14"/>
        <v>327</v>
      </c>
      <c r="Q42" s="50">
        <f t="shared" si="15"/>
        <v>2965</v>
      </c>
      <c r="R42" s="50">
        <f t="shared" si="16"/>
        <v>1137</v>
      </c>
      <c r="S42" s="50">
        <f t="shared" si="17"/>
        <v>2206</v>
      </c>
      <c r="T42" s="50">
        <f t="shared" si="18"/>
        <v>2175</v>
      </c>
      <c r="U42" s="50">
        <f t="shared" si="19"/>
        <v>1732</v>
      </c>
      <c r="V42" s="50">
        <f t="shared" si="20"/>
        <v>1439</v>
      </c>
      <c r="W42" s="50">
        <f t="shared" si="21"/>
        <v>1739</v>
      </c>
      <c r="X42" s="50">
        <f t="shared" si="22"/>
        <v>949</v>
      </c>
      <c r="Y42" s="50">
        <f t="shared" si="23"/>
        <v>1603</v>
      </c>
      <c r="Z42" s="50">
        <f t="shared" si="24"/>
        <v>2577</v>
      </c>
      <c r="AA42" s="50">
        <f t="shared" si="25"/>
        <v>3179</v>
      </c>
      <c r="AB42" s="50">
        <f t="shared" si="26"/>
        <v>3550</v>
      </c>
      <c r="AC42" s="50">
        <f t="shared" si="27"/>
        <v>488</v>
      </c>
      <c r="AD42" s="50">
        <f t="shared" si="31"/>
        <v>2301</v>
      </c>
      <c r="AE42" s="50">
        <f t="shared" si="32"/>
        <v>548</v>
      </c>
      <c r="AF42" s="50">
        <f t="shared" si="28"/>
        <v>958</v>
      </c>
      <c r="AG42" s="50">
        <f t="shared" si="29"/>
        <v>2146</v>
      </c>
      <c r="AH42" s="50">
        <f t="shared" si="30"/>
        <v>1002</v>
      </c>
    </row>
    <row r="43" spans="1:37" x14ac:dyDescent="0.15">
      <c r="A43" s="50">
        <v>55</v>
      </c>
      <c r="B43" s="50">
        <f t="shared" si="1"/>
        <v>1229</v>
      </c>
      <c r="C43" s="50">
        <f t="shared" si="2"/>
        <v>2974</v>
      </c>
      <c r="D43" s="50">
        <f t="shared" si="3"/>
        <v>1631</v>
      </c>
      <c r="E43" s="50">
        <f t="shared" si="4"/>
        <v>2229</v>
      </c>
      <c r="F43" s="50">
        <f t="shared" si="0"/>
        <v>1533</v>
      </c>
      <c r="G43" s="50">
        <f t="shared" si="5"/>
        <v>3414</v>
      </c>
      <c r="H43" s="50">
        <f t="shared" si="6"/>
        <v>1646</v>
      </c>
      <c r="I43" s="50">
        <f t="shared" si="7"/>
        <v>1364</v>
      </c>
      <c r="J43" s="50">
        <f t="shared" si="8"/>
        <v>1720</v>
      </c>
      <c r="K43" s="50">
        <f t="shared" si="9"/>
        <v>1704</v>
      </c>
      <c r="L43" s="50">
        <f t="shared" si="10"/>
        <v>1716</v>
      </c>
      <c r="M43" s="50">
        <f t="shared" si="11"/>
        <v>285</v>
      </c>
      <c r="N43" s="50">
        <f t="shared" si="12"/>
        <v>1517</v>
      </c>
      <c r="O43" s="50">
        <f t="shared" si="13"/>
        <v>233</v>
      </c>
      <c r="P43" s="50">
        <f t="shared" si="14"/>
        <v>344</v>
      </c>
      <c r="Q43" s="50">
        <f t="shared" si="15"/>
        <v>3139</v>
      </c>
      <c r="R43" s="50">
        <f t="shared" si="16"/>
        <v>1206</v>
      </c>
      <c r="S43" s="50">
        <f t="shared" si="17"/>
        <v>2302</v>
      </c>
      <c r="T43" s="50">
        <f t="shared" si="18"/>
        <v>2304</v>
      </c>
      <c r="U43" s="50">
        <f t="shared" si="19"/>
        <v>1837</v>
      </c>
      <c r="V43" s="50">
        <f t="shared" si="20"/>
        <v>1525</v>
      </c>
      <c r="W43" s="50">
        <f t="shared" si="21"/>
        <v>1837</v>
      </c>
      <c r="X43" s="50">
        <f t="shared" si="22"/>
        <v>998</v>
      </c>
      <c r="Y43" s="50">
        <f t="shared" si="23"/>
        <v>1708</v>
      </c>
      <c r="Z43" s="50">
        <f t="shared" si="24"/>
        <v>2735</v>
      </c>
      <c r="AA43" s="50">
        <f t="shared" si="25"/>
        <v>3371</v>
      </c>
      <c r="AB43" s="50">
        <f t="shared" si="26"/>
        <v>3744</v>
      </c>
      <c r="AC43" s="50">
        <f t="shared" si="27"/>
        <v>516</v>
      </c>
      <c r="AD43" s="50">
        <f t="shared" si="31"/>
        <v>2433</v>
      </c>
      <c r="AE43" s="50">
        <f t="shared" si="32"/>
        <v>579</v>
      </c>
      <c r="AF43" s="50">
        <f t="shared" si="28"/>
        <v>1005</v>
      </c>
      <c r="AG43" s="50">
        <f t="shared" si="29"/>
        <v>2274</v>
      </c>
      <c r="AH43" s="50">
        <f t="shared" si="30"/>
        <v>1061</v>
      </c>
    </row>
    <row r="44" spans="1:37" x14ac:dyDescent="0.15">
      <c r="A44" s="50">
        <v>56</v>
      </c>
      <c r="B44" s="50">
        <f t="shared" si="1"/>
        <v>1299</v>
      </c>
      <c r="C44" s="50">
        <f t="shared" si="2"/>
        <v>3148</v>
      </c>
      <c r="D44" s="50">
        <f t="shared" si="3"/>
        <v>1727</v>
      </c>
      <c r="E44" s="50">
        <f t="shared" si="4"/>
        <v>2363</v>
      </c>
      <c r="F44" s="50">
        <f t="shared" si="0"/>
        <v>1624</v>
      </c>
      <c r="G44" s="50">
        <f t="shared" si="5"/>
        <v>3615</v>
      </c>
      <c r="H44" s="50">
        <f t="shared" si="6"/>
        <v>1739</v>
      </c>
      <c r="I44" s="50">
        <f t="shared" si="7"/>
        <v>1440</v>
      </c>
      <c r="J44" s="50">
        <f t="shared" si="8"/>
        <v>1817</v>
      </c>
      <c r="K44" s="50">
        <f t="shared" si="9"/>
        <v>1797</v>
      </c>
      <c r="L44" s="50">
        <f t="shared" si="10"/>
        <v>1813</v>
      </c>
      <c r="M44" s="50">
        <f t="shared" si="11"/>
        <v>304</v>
      </c>
      <c r="N44" s="50">
        <f t="shared" si="12"/>
        <v>1602</v>
      </c>
      <c r="O44" s="50">
        <f t="shared" si="13"/>
        <v>246</v>
      </c>
      <c r="P44" s="50">
        <f t="shared" si="14"/>
        <v>362</v>
      </c>
      <c r="Q44" s="50">
        <f t="shared" si="15"/>
        <v>3320</v>
      </c>
      <c r="R44" s="50">
        <f t="shared" si="16"/>
        <v>1277</v>
      </c>
      <c r="S44" s="50">
        <f t="shared" si="17"/>
        <v>2401</v>
      </c>
      <c r="T44" s="50">
        <f t="shared" si="18"/>
        <v>2439</v>
      </c>
      <c r="U44" s="50">
        <f t="shared" si="19"/>
        <v>1946</v>
      </c>
      <c r="V44" s="50">
        <f t="shared" si="20"/>
        <v>1613</v>
      </c>
      <c r="W44" s="50">
        <f t="shared" si="21"/>
        <v>1938</v>
      </c>
      <c r="X44" s="50">
        <f t="shared" si="22"/>
        <v>1047</v>
      </c>
      <c r="Y44" s="50">
        <f t="shared" si="23"/>
        <v>1819</v>
      </c>
      <c r="Z44" s="50">
        <f t="shared" si="24"/>
        <v>2901</v>
      </c>
      <c r="AA44" s="50">
        <f t="shared" si="25"/>
        <v>3570</v>
      </c>
      <c r="AB44" s="50">
        <f t="shared" si="26"/>
        <v>3945</v>
      </c>
      <c r="AC44" s="50">
        <f t="shared" si="27"/>
        <v>544</v>
      </c>
      <c r="AD44" s="50">
        <f t="shared" si="31"/>
        <v>2571</v>
      </c>
      <c r="AE44" s="50">
        <f t="shared" si="32"/>
        <v>612</v>
      </c>
      <c r="AF44" s="50">
        <f t="shared" si="28"/>
        <v>1053</v>
      </c>
      <c r="AG44" s="50">
        <f t="shared" si="29"/>
        <v>2408</v>
      </c>
      <c r="AH44" s="50">
        <f t="shared" si="30"/>
        <v>1122</v>
      </c>
    </row>
    <row r="45" spans="1:37" x14ac:dyDescent="0.15">
      <c r="A45" s="50">
        <v>57</v>
      </c>
      <c r="B45" s="50">
        <f t="shared" si="1"/>
        <v>1372</v>
      </c>
      <c r="C45" s="50">
        <f t="shared" si="2"/>
        <v>3329</v>
      </c>
      <c r="D45" s="50">
        <f t="shared" si="3"/>
        <v>1827</v>
      </c>
      <c r="E45" s="50">
        <f t="shared" si="4"/>
        <v>2502</v>
      </c>
      <c r="F45" s="50">
        <f t="shared" si="0"/>
        <v>1719</v>
      </c>
      <c r="G45" s="50">
        <f t="shared" si="5"/>
        <v>3823</v>
      </c>
      <c r="H45" s="50">
        <f t="shared" si="6"/>
        <v>1837</v>
      </c>
      <c r="I45" s="50">
        <f t="shared" si="7"/>
        <v>1520</v>
      </c>
      <c r="J45" s="50">
        <f t="shared" si="8"/>
        <v>1918</v>
      </c>
      <c r="K45" s="50">
        <f t="shared" si="9"/>
        <v>1893</v>
      </c>
      <c r="L45" s="50">
        <f t="shared" si="10"/>
        <v>1913</v>
      </c>
      <c r="M45" s="50">
        <f t="shared" si="11"/>
        <v>323</v>
      </c>
      <c r="N45" s="50">
        <f t="shared" si="12"/>
        <v>1690</v>
      </c>
      <c r="O45" s="50">
        <f t="shared" si="13"/>
        <v>260</v>
      </c>
      <c r="P45" s="50">
        <f t="shared" si="14"/>
        <v>380</v>
      </c>
      <c r="Q45" s="50">
        <f t="shared" si="15"/>
        <v>3508</v>
      </c>
      <c r="R45" s="50">
        <f t="shared" si="16"/>
        <v>1352</v>
      </c>
      <c r="S45" s="50">
        <f t="shared" si="17"/>
        <v>2503</v>
      </c>
      <c r="T45" s="50">
        <f t="shared" si="18"/>
        <v>2580</v>
      </c>
      <c r="U45" s="50">
        <f t="shared" si="19"/>
        <v>2059</v>
      </c>
      <c r="V45" s="50">
        <f t="shared" si="20"/>
        <v>1705</v>
      </c>
      <c r="W45" s="50">
        <f t="shared" si="21"/>
        <v>2042</v>
      </c>
      <c r="X45" s="50">
        <f t="shared" si="22"/>
        <v>1098</v>
      </c>
      <c r="Y45" s="50">
        <f t="shared" si="23"/>
        <v>1934</v>
      </c>
      <c r="Z45" s="50">
        <f t="shared" si="24"/>
        <v>3073</v>
      </c>
      <c r="AA45" s="50">
        <f t="shared" si="25"/>
        <v>3778</v>
      </c>
      <c r="AB45" s="50">
        <f t="shared" si="26"/>
        <v>4153</v>
      </c>
      <c r="AC45" s="50">
        <f t="shared" si="27"/>
        <v>574</v>
      </c>
      <c r="AD45" s="50">
        <f t="shared" si="31"/>
        <v>2714</v>
      </c>
      <c r="AE45" s="50">
        <f t="shared" si="32"/>
        <v>645</v>
      </c>
      <c r="AF45" s="50">
        <f t="shared" si="28"/>
        <v>1103</v>
      </c>
      <c r="AG45" s="50">
        <f t="shared" si="29"/>
        <v>2546</v>
      </c>
      <c r="AH45" s="50">
        <f t="shared" si="30"/>
        <v>1185</v>
      </c>
    </row>
    <row r="46" spans="1:37" x14ac:dyDescent="0.15">
      <c r="A46" s="50">
        <v>58</v>
      </c>
      <c r="B46" s="50">
        <f t="shared" si="1"/>
        <v>1447</v>
      </c>
      <c r="C46" s="50">
        <f t="shared" si="2"/>
        <v>3517</v>
      </c>
      <c r="D46" s="50">
        <f t="shared" si="3"/>
        <v>1931</v>
      </c>
      <c r="E46" s="50">
        <f t="shared" si="4"/>
        <v>2647</v>
      </c>
      <c r="F46" s="50">
        <f t="shared" si="0"/>
        <v>1818</v>
      </c>
      <c r="G46" s="50">
        <f t="shared" si="5"/>
        <v>4039</v>
      </c>
      <c r="H46" s="50">
        <f t="shared" si="6"/>
        <v>1938</v>
      </c>
      <c r="I46" s="50">
        <f t="shared" si="7"/>
        <v>1602</v>
      </c>
      <c r="J46" s="50">
        <f t="shared" si="8"/>
        <v>2022</v>
      </c>
      <c r="K46" s="50">
        <f t="shared" si="9"/>
        <v>1993</v>
      </c>
      <c r="L46" s="50">
        <f t="shared" si="10"/>
        <v>2018</v>
      </c>
      <c r="M46" s="50">
        <f t="shared" si="11"/>
        <v>344</v>
      </c>
      <c r="N46" s="50">
        <f t="shared" si="12"/>
        <v>1781</v>
      </c>
      <c r="O46" s="50">
        <f t="shared" si="13"/>
        <v>274</v>
      </c>
      <c r="P46" s="50">
        <f t="shared" si="14"/>
        <v>399</v>
      </c>
      <c r="Q46" s="50">
        <f t="shared" si="15"/>
        <v>3704</v>
      </c>
      <c r="R46" s="50">
        <f t="shared" si="16"/>
        <v>1429</v>
      </c>
      <c r="S46" s="50">
        <f t="shared" si="17"/>
        <v>2606</v>
      </c>
      <c r="T46" s="50">
        <f t="shared" si="18"/>
        <v>2725</v>
      </c>
      <c r="U46" s="50">
        <f t="shared" si="19"/>
        <v>2177</v>
      </c>
      <c r="V46" s="50">
        <f t="shared" si="20"/>
        <v>1800</v>
      </c>
      <c r="W46" s="50">
        <f t="shared" si="21"/>
        <v>2151</v>
      </c>
      <c r="X46" s="50">
        <f t="shared" si="22"/>
        <v>1151</v>
      </c>
      <c r="Y46" s="50">
        <f t="shared" si="23"/>
        <v>2055</v>
      </c>
      <c r="Z46" s="50">
        <f t="shared" si="24"/>
        <v>3252</v>
      </c>
      <c r="AA46" s="50">
        <f t="shared" si="25"/>
        <v>3993</v>
      </c>
      <c r="AB46" s="50">
        <f t="shared" si="26"/>
        <v>4368</v>
      </c>
      <c r="AC46" s="50">
        <f t="shared" si="27"/>
        <v>605</v>
      </c>
      <c r="AD46" s="50">
        <f t="shared" si="31"/>
        <v>2863</v>
      </c>
      <c r="AE46" s="50">
        <f t="shared" si="32"/>
        <v>680</v>
      </c>
      <c r="AF46" s="50">
        <f t="shared" si="28"/>
        <v>1154</v>
      </c>
      <c r="AG46" s="50">
        <f t="shared" si="29"/>
        <v>2690</v>
      </c>
      <c r="AH46" s="50">
        <f t="shared" si="30"/>
        <v>1250</v>
      </c>
    </row>
    <row r="47" spans="1:37" x14ac:dyDescent="0.15">
      <c r="A47" s="50">
        <v>59</v>
      </c>
      <c r="B47" s="50">
        <f t="shared" si="1"/>
        <v>1525</v>
      </c>
      <c r="C47" s="50">
        <f t="shared" si="2"/>
        <v>3713</v>
      </c>
      <c r="D47" s="50">
        <f t="shared" si="3"/>
        <v>2039</v>
      </c>
      <c r="E47" s="50">
        <f t="shared" si="4"/>
        <v>2798</v>
      </c>
      <c r="F47" s="50">
        <f t="shared" si="0"/>
        <v>1921</v>
      </c>
      <c r="G47" s="50">
        <f t="shared" si="5"/>
        <v>4264</v>
      </c>
      <c r="H47" s="50">
        <f t="shared" si="6"/>
        <v>2042</v>
      </c>
      <c r="I47" s="50">
        <f t="shared" si="7"/>
        <v>1687</v>
      </c>
      <c r="J47" s="50">
        <f t="shared" si="8"/>
        <v>2131</v>
      </c>
      <c r="K47" s="50">
        <f t="shared" si="9"/>
        <v>2096</v>
      </c>
      <c r="L47" s="50">
        <f t="shared" si="10"/>
        <v>2126</v>
      </c>
      <c r="M47" s="50">
        <f t="shared" si="11"/>
        <v>365</v>
      </c>
      <c r="N47" s="50">
        <f t="shared" si="12"/>
        <v>1876</v>
      </c>
      <c r="O47" s="50">
        <f t="shared" si="13"/>
        <v>289</v>
      </c>
      <c r="P47" s="50">
        <f t="shared" si="14"/>
        <v>419</v>
      </c>
      <c r="Q47" s="50">
        <f t="shared" si="15"/>
        <v>3906</v>
      </c>
      <c r="R47" s="50">
        <f t="shared" si="16"/>
        <v>1510</v>
      </c>
      <c r="S47" s="50">
        <f t="shared" si="17"/>
        <v>2713</v>
      </c>
      <c r="T47" s="50">
        <f t="shared" si="18"/>
        <v>2877</v>
      </c>
      <c r="U47" s="50">
        <f t="shared" si="19"/>
        <v>2299</v>
      </c>
      <c r="V47" s="50">
        <f t="shared" si="20"/>
        <v>1899</v>
      </c>
      <c r="W47" s="50">
        <f t="shared" si="21"/>
        <v>2263</v>
      </c>
      <c r="X47" s="50">
        <f t="shared" si="22"/>
        <v>1205</v>
      </c>
      <c r="Y47" s="50">
        <f t="shared" si="23"/>
        <v>2181</v>
      </c>
      <c r="Z47" s="50">
        <f t="shared" si="24"/>
        <v>3439</v>
      </c>
      <c r="AA47" s="50">
        <f t="shared" si="25"/>
        <v>4217</v>
      </c>
      <c r="AB47" s="50">
        <f t="shared" si="26"/>
        <v>4590</v>
      </c>
      <c r="AC47" s="50">
        <f t="shared" si="27"/>
        <v>637</v>
      </c>
      <c r="AD47" s="50">
        <f t="shared" si="31"/>
        <v>3017</v>
      </c>
      <c r="AE47" s="50">
        <f t="shared" si="32"/>
        <v>716</v>
      </c>
      <c r="AF47" s="50">
        <f t="shared" si="28"/>
        <v>1206</v>
      </c>
      <c r="AG47" s="50">
        <f t="shared" si="29"/>
        <v>2839</v>
      </c>
      <c r="AH47" s="50">
        <f t="shared" si="30"/>
        <v>1318</v>
      </c>
    </row>
    <row r="48" spans="1:37" x14ac:dyDescent="0.15">
      <c r="A48" s="50">
        <v>60</v>
      </c>
      <c r="B48" s="50">
        <f t="shared" si="1"/>
        <v>1605</v>
      </c>
      <c r="C48" s="50">
        <f t="shared" si="2"/>
        <v>3916</v>
      </c>
      <c r="D48" s="50">
        <f t="shared" si="3"/>
        <v>2151</v>
      </c>
      <c r="E48" s="50">
        <f t="shared" si="4"/>
        <v>2955</v>
      </c>
      <c r="F48" s="50">
        <f t="shared" si="0"/>
        <v>2027</v>
      </c>
      <c r="G48" s="50">
        <f t="shared" si="5"/>
        <v>4497</v>
      </c>
      <c r="H48" s="50">
        <f t="shared" si="6"/>
        <v>2151</v>
      </c>
      <c r="I48" s="50">
        <f t="shared" si="7"/>
        <v>1776</v>
      </c>
      <c r="J48" s="50">
        <f t="shared" si="8"/>
        <v>2243</v>
      </c>
      <c r="K48" s="50">
        <f t="shared" si="9"/>
        <v>2203</v>
      </c>
      <c r="L48" s="50">
        <f t="shared" si="10"/>
        <v>2238</v>
      </c>
      <c r="M48" s="50">
        <f t="shared" si="11"/>
        <v>387</v>
      </c>
      <c r="N48" s="50">
        <f t="shared" si="12"/>
        <v>1974</v>
      </c>
      <c r="O48" s="50">
        <f t="shared" si="13"/>
        <v>305</v>
      </c>
      <c r="P48" s="50">
        <f t="shared" si="14"/>
        <v>439</v>
      </c>
      <c r="Q48" s="50">
        <f t="shared" si="15"/>
        <v>4116</v>
      </c>
      <c r="R48" s="50">
        <f t="shared" si="16"/>
        <v>1593</v>
      </c>
      <c r="S48" s="50">
        <f t="shared" si="17"/>
        <v>2821</v>
      </c>
      <c r="T48" s="50">
        <f t="shared" si="18"/>
        <v>3034</v>
      </c>
      <c r="U48" s="50">
        <f t="shared" si="19"/>
        <v>2427</v>
      </c>
      <c r="V48" s="50">
        <f t="shared" si="20"/>
        <v>2002</v>
      </c>
      <c r="W48" s="50">
        <f t="shared" si="21"/>
        <v>2379</v>
      </c>
      <c r="X48" s="50">
        <f t="shared" si="22"/>
        <v>1261</v>
      </c>
      <c r="Y48" s="50">
        <f t="shared" si="23"/>
        <v>2312</v>
      </c>
      <c r="Z48" s="50">
        <f t="shared" si="24"/>
        <v>3632</v>
      </c>
      <c r="AA48" s="50">
        <f t="shared" si="25"/>
        <v>4449</v>
      </c>
      <c r="AB48" s="50">
        <f t="shared" si="26"/>
        <v>4819</v>
      </c>
      <c r="AC48" s="50">
        <f t="shared" si="27"/>
        <v>670</v>
      </c>
      <c r="AD48" s="50">
        <f t="shared" si="31"/>
        <v>3176</v>
      </c>
      <c r="AE48" s="50">
        <f t="shared" si="32"/>
        <v>753</v>
      </c>
      <c r="AF48" s="50">
        <f t="shared" si="28"/>
        <v>1260</v>
      </c>
      <c r="AG48" s="50">
        <f t="shared" si="29"/>
        <v>2994</v>
      </c>
      <c r="AH48" s="50">
        <f t="shared" si="30"/>
        <v>1389</v>
      </c>
    </row>
    <row r="49" spans="1:34" x14ac:dyDescent="0.15">
      <c r="A49" s="50">
        <v>61</v>
      </c>
      <c r="B49" s="50">
        <f t="shared" si="1"/>
        <v>1689</v>
      </c>
      <c r="C49" s="50">
        <f t="shared" si="2"/>
        <v>4126</v>
      </c>
      <c r="D49" s="50">
        <f t="shared" si="3"/>
        <v>2267</v>
      </c>
      <c r="E49" s="50">
        <f t="shared" si="4"/>
        <v>3117</v>
      </c>
      <c r="F49" s="50">
        <f t="shared" si="0"/>
        <v>2138</v>
      </c>
      <c r="G49" s="50">
        <f t="shared" si="5"/>
        <v>4739</v>
      </c>
      <c r="H49" s="50">
        <f t="shared" si="6"/>
        <v>2263</v>
      </c>
      <c r="I49" s="50">
        <f t="shared" si="7"/>
        <v>1867</v>
      </c>
      <c r="J49" s="50">
        <f t="shared" si="8"/>
        <v>2359</v>
      </c>
      <c r="K49" s="50">
        <f t="shared" si="9"/>
        <v>2313</v>
      </c>
      <c r="L49" s="50">
        <f t="shared" si="10"/>
        <v>2354</v>
      </c>
      <c r="M49" s="50">
        <f t="shared" si="11"/>
        <v>410</v>
      </c>
      <c r="N49" s="50">
        <f t="shared" si="12"/>
        <v>2075</v>
      </c>
      <c r="O49" s="50">
        <f t="shared" si="13"/>
        <v>321</v>
      </c>
      <c r="P49" s="50">
        <f t="shared" si="14"/>
        <v>460</v>
      </c>
      <c r="Q49" s="50">
        <f t="shared" si="15"/>
        <v>4334</v>
      </c>
      <c r="R49" s="50">
        <f t="shared" si="16"/>
        <v>1680</v>
      </c>
      <c r="S49" s="50">
        <f t="shared" si="17"/>
        <v>2932</v>
      </c>
      <c r="T49" s="50">
        <f t="shared" si="18"/>
        <v>3196</v>
      </c>
      <c r="U49" s="50">
        <f t="shared" si="19"/>
        <v>2558</v>
      </c>
      <c r="V49" s="50">
        <f t="shared" si="20"/>
        <v>2108</v>
      </c>
      <c r="W49" s="50">
        <f t="shared" si="21"/>
        <v>2498</v>
      </c>
      <c r="X49" s="50">
        <f t="shared" si="22"/>
        <v>1318</v>
      </c>
      <c r="Y49" s="50">
        <f t="shared" si="23"/>
        <v>2449</v>
      </c>
      <c r="Z49" s="50">
        <f t="shared" si="24"/>
        <v>3834</v>
      </c>
      <c r="AA49" s="50">
        <f t="shared" si="25"/>
        <v>4690</v>
      </c>
      <c r="AB49" s="50">
        <f t="shared" si="26"/>
        <v>5056</v>
      </c>
      <c r="AC49" s="50">
        <f t="shared" si="27"/>
        <v>704</v>
      </c>
      <c r="AD49" s="50">
        <f t="shared" si="31"/>
        <v>3340</v>
      </c>
      <c r="AE49" s="50">
        <f t="shared" si="32"/>
        <v>791</v>
      </c>
      <c r="AF49" s="50">
        <f t="shared" si="28"/>
        <v>1315</v>
      </c>
      <c r="AG49" s="50">
        <f t="shared" si="29"/>
        <v>3155</v>
      </c>
      <c r="AH49" s="50">
        <f t="shared" si="30"/>
        <v>1462</v>
      </c>
    </row>
    <row r="50" spans="1:34" x14ac:dyDescent="0.15">
      <c r="A50" s="50">
        <v>62</v>
      </c>
      <c r="B50" s="50">
        <f t="shared" si="1"/>
        <v>1775</v>
      </c>
      <c r="C50" s="50">
        <f t="shared" si="2"/>
        <v>4344</v>
      </c>
      <c r="D50" s="50">
        <f t="shared" si="3"/>
        <v>2388</v>
      </c>
      <c r="E50" s="50">
        <f t="shared" si="4"/>
        <v>3286</v>
      </c>
      <c r="F50" s="50">
        <f t="shared" si="0"/>
        <v>2253</v>
      </c>
      <c r="G50" s="50">
        <f t="shared" si="5"/>
        <v>4989</v>
      </c>
      <c r="H50" s="50">
        <f t="shared" si="6"/>
        <v>2379</v>
      </c>
      <c r="I50" s="50">
        <f t="shared" si="7"/>
        <v>1961</v>
      </c>
      <c r="J50" s="50">
        <f t="shared" si="8"/>
        <v>2479</v>
      </c>
      <c r="K50" s="50">
        <f t="shared" si="9"/>
        <v>2427</v>
      </c>
      <c r="L50" s="50">
        <f t="shared" si="10"/>
        <v>2473</v>
      </c>
      <c r="M50" s="50">
        <f t="shared" si="11"/>
        <v>434</v>
      </c>
      <c r="N50" s="50">
        <f t="shared" si="12"/>
        <v>2180</v>
      </c>
      <c r="O50" s="50">
        <f t="shared" si="13"/>
        <v>338</v>
      </c>
      <c r="P50" s="50">
        <f t="shared" si="14"/>
        <v>481</v>
      </c>
      <c r="Q50" s="50">
        <f t="shared" si="15"/>
        <v>4559</v>
      </c>
      <c r="R50" s="50">
        <f t="shared" si="16"/>
        <v>1769</v>
      </c>
      <c r="S50" s="50">
        <f t="shared" si="17"/>
        <v>3046</v>
      </c>
      <c r="T50" s="50">
        <f t="shared" si="18"/>
        <v>3365</v>
      </c>
      <c r="U50" s="50">
        <f t="shared" si="19"/>
        <v>2695</v>
      </c>
      <c r="V50" s="50">
        <f t="shared" si="20"/>
        <v>2218</v>
      </c>
      <c r="W50" s="50">
        <f t="shared" si="21"/>
        <v>2622</v>
      </c>
      <c r="X50" s="50">
        <f t="shared" si="22"/>
        <v>1377</v>
      </c>
      <c r="Y50" s="50">
        <f t="shared" si="23"/>
        <v>2592</v>
      </c>
      <c r="Z50" s="50">
        <f t="shared" si="24"/>
        <v>4042</v>
      </c>
      <c r="AA50" s="50">
        <f t="shared" si="25"/>
        <v>4939</v>
      </c>
      <c r="AB50" s="50">
        <f t="shared" si="26"/>
        <v>5300</v>
      </c>
      <c r="AC50" s="50">
        <f t="shared" si="27"/>
        <v>739</v>
      </c>
      <c r="AD50" s="50">
        <f t="shared" si="31"/>
        <v>3511</v>
      </c>
      <c r="AE50" s="50">
        <f t="shared" si="32"/>
        <v>831</v>
      </c>
      <c r="AF50" s="50">
        <f t="shared" si="28"/>
        <v>1372</v>
      </c>
      <c r="AG50" s="50">
        <f t="shared" si="29"/>
        <v>3321</v>
      </c>
      <c r="AH50" s="50">
        <f t="shared" si="30"/>
        <v>1538</v>
      </c>
    </row>
    <row r="51" spans="1:34" x14ac:dyDescent="0.15">
      <c r="A51" s="50">
        <v>63</v>
      </c>
      <c r="B51" s="50">
        <f t="shared" si="1"/>
        <v>1865</v>
      </c>
      <c r="C51" s="50">
        <f t="shared" si="2"/>
        <v>4569</v>
      </c>
      <c r="D51" s="50">
        <f t="shared" si="3"/>
        <v>2512</v>
      </c>
      <c r="E51" s="50">
        <f t="shared" si="4"/>
        <v>3460</v>
      </c>
      <c r="F51" s="50">
        <f t="shared" si="0"/>
        <v>2371</v>
      </c>
      <c r="G51" s="50">
        <f t="shared" si="5"/>
        <v>5249</v>
      </c>
      <c r="H51" s="50">
        <f t="shared" si="6"/>
        <v>2499</v>
      </c>
      <c r="I51" s="50">
        <f t="shared" si="7"/>
        <v>2059</v>
      </c>
      <c r="J51" s="50">
        <f t="shared" si="8"/>
        <v>2603</v>
      </c>
      <c r="K51" s="50">
        <f t="shared" si="9"/>
        <v>2545</v>
      </c>
      <c r="L51" s="50">
        <f t="shared" si="10"/>
        <v>2597</v>
      </c>
      <c r="M51" s="50">
        <f t="shared" si="11"/>
        <v>459</v>
      </c>
      <c r="N51" s="50">
        <f t="shared" si="12"/>
        <v>2288</v>
      </c>
      <c r="O51" s="50">
        <f t="shared" si="13"/>
        <v>355</v>
      </c>
      <c r="P51" s="50">
        <f t="shared" si="14"/>
        <v>503</v>
      </c>
      <c r="Q51" s="50">
        <f t="shared" si="15"/>
        <v>4792</v>
      </c>
      <c r="R51" s="50">
        <f t="shared" si="16"/>
        <v>1862</v>
      </c>
      <c r="S51" s="50">
        <f t="shared" si="17"/>
        <v>3162</v>
      </c>
      <c r="T51" s="50">
        <f t="shared" si="18"/>
        <v>3539</v>
      </c>
      <c r="U51" s="50">
        <f t="shared" si="19"/>
        <v>2837</v>
      </c>
      <c r="V51" s="50">
        <f t="shared" si="20"/>
        <v>2332</v>
      </c>
      <c r="W51" s="50">
        <f t="shared" si="21"/>
        <v>2750</v>
      </c>
      <c r="X51" s="50">
        <f t="shared" si="22"/>
        <v>1438</v>
      </c>
      <c r="Y51" s="50">
        <f t="shared" si="23"/>
        <v>2740</v>
      </c>
      <c r="Z51" s="50">
        <f t="shared" si="24"/>
        <v>4259</v>
      </c>
      <c r="AA51" s="50">
        <f t="shared" si="25"/>
        <v>5198</v>
      </c>
      <c r="AB51" s="50">
        <f t="shared" si="26"/>
        <v>5552</v>
      </c>
      <c r="AC51" s="50">
        <f t="shared" si="27"/>
        <v>775</v>
      </c>
      <c r="AD51" s="50">
        <f t="shared" si="31"/>
        <v>3687</v>
      </c>
      <c r="AE51" s="50">
        <f t="shared" si="32"/>
        <v>872</v>
      </c>
      <c r="AF51" s="50">
        <f t="shared" si="28"/>
        <v>1430</v>
      </c>
      <c r="AG51" s="50">
        <f t="shared" si="29"/>
        <v>3493</v>
      </c>
      <c r="AH51" s="50">
        <f t="shared" si="30"/>
        <v>1616</v>
      </c>
    </row>
    <row r="52" spans="1:34" x14ac:dyDescent="0.15">
      <c r="A52" s="50">
        <v>64</v>
      </c>
      <c r="B52" s="50">
        <f t="shared" si="1"/>
        <v>1957</v>
      </c>
      <c r="C52" s="50">
        <f t="shared" si="2"/>
        <v>4802</v>
      </c>
      <c r="D52" s="50">
        <f t="shared" si="3"/>
        <v>2641</v>
      </c>
      <c r="E52" s="50">
        <f t="shared" si="4"/>
        <v>3641</v>
      </c>
      <c r="F52" s="50">
        <f t="shared" si="0"/>
        <v>2494</v>
      </c>
      <c r="G52" s="50">
        <f t="shared" si="5"/>
        <v>5517</v>
      </c>
      <c r="H52" s="50">
        <f t="shared" si="6"/>
        <v>2624</v>
      </c>
      <c r="I52" s="50">
        <f t="shared" si="7"/>
        <v>2159</v>
      </c>
      <c r="J52" s="50">
        <f t="shared" si="8"/>
        <v>2731</v>
      </c>
      <c r="K52" s="50">
        <f t="shared" si="9"/>
        <v>2666</v>
      </c>
      <c r="L52" s="50">
        <f t="shared" si="10"/>
        <v>2725</v>
      </c>
      <c r="M52" s="50">
        <f t="shared" si="11"/>
        <v>485</v>
      </c>
      <c r="N52" s="50">
        <f t="shared" si="12"/>
        <v>2400</v>
      </c>
      <c r="O52" s="50">
        <f t="shared" si="13"/>
        <v>373</v>
      </c>
      <c r="P52" s="50">
        <f t="shared" si="14"/>
        <v>525</v>
      </c>
      <c r="Q52" s="50">
        <f t="shared" si="15"/>
        <v>5033</v>
      </c>
      <c r="R52" s="50">
        <f t="shared" si="16"/>
        <v>1959</v>
      </c>
      <c r="S52" s="50">
        <f t="shared" si="17"/>
        <v>3280</v>
      </c>
      <c r="T52" s="50">
        <f t="shared" si="18"/>
        <v>3720</v>
      </c>
      <c r="U52" s="50">
        <f t="shared" si="19"/>
        <v>2983</v>
      </c>
      <c r="V52" s="50">
        <f t="shared" si="20"/>
        <v>2450</v>
      </c>
      <c r="W52" s="50">
        <f t="shared" si="21"/>
        <v>2881</v>
      </c>
      <c r="X52" s="50">
        <f t="shared" si="22"/>
        <v>1500</v>
      </c>
      <c r="Y52" s="50">
        <f t="shared" si="23"/>
        <v>2895</v>
      </c>
      <c r="Z52" s="50">
        <f t="shared" si="24"/>
        <v>4483</v>
      </c>
      <c r="AA52" s="50">
        <f t="shared" si="25"/>
        <v>5466</v>
      </c>
      <c r="AB52" s="50">
        <f t="shared" si="26"/>
        <v>5811</v>
      </c>
      <c r="AC52" s="50">
        <f t="shared" si="27"/>
        <v>813</v>
      </c>
      <c r="AD52" s="50">
        <f t="shared" si="31"/>
        <v>3869</v>
      </c>
      <c r="AE52" s="50">
        <f t="shared" si="32"/>
        <v>914</v>
      </c>
      <c r="AF52" s="50">
        <f t="shared" si="28"/>
        <v>1490</v>
      </c>
      <c r="AG52" s="50">
        <f t="shared" si="29"/>
        <v>3672</v>
      </c>
      <c r="AH52" s="50">
        <f t="shared" si="30"/>
        <v>1697</v>
      </c>
    </row>
    <row r="53" spans="1:34" x14ac:dyDescent="0.15">
      <c r="A53" s="50">
        <v>65</v>
      </c>
      <c r="B53" s="50">
        <f t="shared" si="1"/>
        <v>2052</v>
      </c>
      <c r="C53" s="50">
        <f t="shared" si="2"/>
        <v>5044</v>
      </c>
      <c r="D53" s="50">
        <f t="shared" si="3"/>
        <v>2775</v>
      </c>
      <c r="E53" s="50">
        <f t="shared" si="4"/>
        <v>3829</v>
      </c>
      <c r="F53" s="50">
        <f t="shared" si="0"/>
        <v>2622</v>
      </c>
      <c r="G53" s="50">
        <f t="shared" si="5"/>
        <v>5795</v>
      </c>
      <c r="H53" s="50">
        <f t="shared" si="6"/>
        <v>2752</v>
      </c>
      <c r="I53" s="50">
        <f t="shared" si="7"/>
        <v>2263</v>
      </c>
      <c r="J53" s="50">
        <f t="shared" si="8"/>
        <v>2864</v>
      </c>
      <c r="K53" s="50">
        <f t="shared" si="9"/>
        <v>2791</v>
      </c>
      <c r="L53" s="50">
        <f t="shared" si="10"/>
        <v>2857</v>
      </c>
      <c r="M53" s="50">
        <f t="shared" si="11"/>
        <v>512</v>
      </c>
      <c r="N53" s="50">
        <f t="shared" si="12"/>
        <v>2515</v>
      </c>
      <c r="O53" s="50">
        <f t="shared" si="13"/>
        <v>391</v>
      </c>
      <c r="P53" s="50">
        <f t="shared" si="14"/>
        <v>549</v>
      </c>
      <c r="Q53" s="50">
        <f t="shared" si="15"/>
        <v>5282</v>
      </c>
      <c r="R53" s="50">
        <f t="shared" si="16"/>
        <v>2058</v>
      </c>
      <c r="S53" s="50">
        <f t="shared" si="17"/>
        <v>3401</v>
      </c>
      <c r="T53" s="50">
        <f t="shared" si="18"/>
        <v>3906</v>
      </c>
      <c r="U53" s="50">
        <f t="shared" si="19"/>
        <v>3135</v>
      </c>
      <c r="V53" s="50">
        <f t="shared" si="20"/>
        <v>2572</v>
      </c>
      <c r="W53" s="50">
        <f t="shared" si="21"/>
        <v>3017</v>
      </c>
      <c r="X53" s="50">
        <f t="shared" si="22"/>
        <v>1564</v>
      </c>
      <c r="Y53" s="50">
        <f t="shared" si="23"/>
        <v>3055</v>
      </c>
      <c r="Z53" s="50">
        <f t="shared" si="24"/>
        <v>4715</v>
      </c>
      <c r="AA53" s="50">
        <f t="shared" si="25"/>
        <v>5743</v>
      </c>
      <c r="AB53" s="50">
        <f t="shared" si="26"/>
        <v>6078</v>
      </c>
      <c r="AC53" s="50">
        <f t="shared" si="27"/>
        <v>851</v>
      </c>
      <c r="AD53" s="50">
        <f t="shared" si="31"/>
        <v>4057</v>
      </c>
      <c r="AE53" s="50">
        <f t="shared" si="32"/>
        <v>957</v>
      </c>
      <c r="AF53" s="50">
        <f t="shared" si="28"/>
        <v>1551</v>
      </c>
      <c r="AG53" s="50">
        <f t="shared" si="29"/>
        <v>3856</v>
      </c>
      <c r="AH53" s="50">
        <f t="shared" si="30"/>
        <v>1780</v>
      </c>
    </row>
    <row r="54" spans="1:34" x14ac:dyDescent="0.15">
      <c r="A54" s="50">
        <v>66</v>
      </c>
      <c r="B54" s="50">
        <f t="shared" si="1"/>
        <v>2151</v>
      </c>
      <c r="C54" s="50">
        <f t="shared" si="2"/>
        <v>5293</v>
      </c>
      <c r="D54" s="50">
        <f t="shared" si="3"/>
        <v>2913</v>
      </c>
      <c r="E54" s="50">
        <f t="shared" si="4"/>
        <v>4023</v>
      </c>
      <c r="F54" s="50">
        <f t="shared" si="0"/>
        <v>2754</v>
      </c>
      <c r="G54" s="50">
        <f t="shared" si="5"/>
        <v>6082</v>
      </c>
      <c r="H54" s="50">
        <f t="shared" si="6"/>
        <v>2884</v>
      </c>
      <c r="I54" s="50">
        <f t="shared" si="7"/>
        <v>2371</v>
      </c>
      <c r="J54" s="50">
        <f t="shared" si="8"/>
        <v>3000</v>
      </c>
      <c r="K54" s="50">
        <f t="shared" si="9"/>
        <v>2919</v>
      </c>
      <c r="L54" s="50">
        <f t="shared" si="10"/>
        <v>2993</v>
      </c>
      <c r="M54" s="50">
        <f t="shared" si="11"/>
        <v>540</v>
      </c>
      <c r="N54" s="50">
        <f t="shared" si="12"/>
        <v>2634</v>
      </c>
      <c r="O54" s="50">
        <f t="shared" si="13"/>
        <v>410</v>
      </c>
      <c r="P54" s="50">
        <f t="shared" si="14"/>
        <v>572</v>
      </c>
      <c r="Q54" s="50">
        <f t="shared" si="15"/>
        <v>5539</v>
      </c>
      <c r="R54" s="50">
        <f t="shared" si="16"/>
        <v>2161</v>
      </c>
      <c r="S54" s="50">
        <f t="shared" si="17"/>
        <v>3525</v>
      </c>
      <c r="T54" s="50">
        <f t="shared" si="18"/>
        <v>4099</v>
      </c>
      <c r="U54" s="50">
        <f t="shared" si="19"/>
        <v>3292</v>
      </c>
      <c r="V54" s="50">
        <f t="shared" si="20"/>
        <v>2698</v>
      </c>
      <c r="W54" s="50">
        <f t="shared" si="21"/>
        <v>3157</v>
      </c>
      <c r="X54" s="50">
        <f t="shared" si="22"/>
        <v>1630</v>
      </c>
      <c r="Y54" s="50">
        <f t="shared" si="23"/>
        <v>3222</v>
      </c>
      <c r="Z54" s="50">
        <f t="shared" si="24"/>
        <v>4956</v>
      </c>
      <c r="AA54" s="50">
        <f t="shared" si="25"/>
        <v>6029</v>
      </c>
      <c r="AB54" s="50">
        <f t="shared" si="26"/>
        <v>6354</v>
      </c>
      <c r="AC54" s="50">
        <f t="shared" si="27"/>
        <v>891</v>
      </c>
      <c r="AD54" s="50">
        <f t="shared" si="31"/>
        <v>4251</v>
      </c>
      <c r="AE54" s="50">
        <f t="shared" si="32"/>
        <v>1002</v>
      </c>
      <c r="AF54" s="50">
        <f t="shared" si="28"/>
        <v>1614</v>
      </c>
      <c r="AG54" s="50">
        <f t="shared" si="29"/>
        <v>4047</v>
      </c>
      <c r="AH54" s="50">
        <f t="shared" si="30"/>
        <v>1866</v>
      </c>
    </row>
    <row r="55" spans="1:34" x14ac:dyDescent="0.15">
      <c r="A55" s="50">
        <v>67</v>
      </c>
      <c r="B55" s="50">
        <f t="shared" si="1"/>
        <v>2252</v>
      </c>
      <c r="C55" s="50">
        <f t="shared" si="2"/>
        <v>5551</v>
      </c>
      <c r="D55" s="50">
        <f t="shared" si="3"/>
        <v>3056</v>
      </c>
      <c r="E55" s="50">
        <f t="shared" si="4"/>
        <v>4224</v>
      </c>
      <c r="F55" s="50">
        <f t="shared" si="0"/>
        <v>2890</v>
      </c>
      <c r="G55" s="50">
        <f t="shared" si="5"/>
        <v>6379</v>
      </c>
      <c r="H55" s="50">
        <f t="shared" si="6"/>
        <v>3021</v>
      </c>
      <c r="I55" s="50">
        <f t="shared" si="7"/>
        <v>2481</v>
      </c>
      <c r="J55" s="50">
        <f t="shared" si="8"/>
        <v>3141</v>
      </c>
      <c r="K55" s="50">
        <f t="shared" si="9"/>
        <v>3052</v>
      </c>
      <c r="L55" s="50">
        <f t="shared" si="10"/>
        <v>3134</v>
      </c>
      <c r="M55" s="50">
        <f t="shared" si="11"/>
        <v>569</v>
      </c>
      <c r="N55" s="50">
        <f t="shared" si="12"/>
        <v>2757</v>
      </c>
      <c r="O55" s="50">
        <f t="shared" si="13"/>
        <v>430</v>
      </c>
      <c r="P55" s="50">
        <f t="shared" si="14"/>
        <v>597</v>
      </c>
      <c r="Q55" s="50">
        <f t="shared" si="15"/>
        <v>5805</v>
      </c>
      <c r="R55" s="50">
        <f t="shared" si="16"/>
        <v>2268</v>
      </c>
      <c r="S55" s="50">
        <f t="shared" si="17"/>
        <v>3651</v>
      </c>
      <c r="T55" s="50">
        <f t="shared" si="18"/>
        <v>4299</v>
      </c>
      <c r="U55" s="50">
        <f t="shared" si="19"/>
        <v>3455</v>
      </c>
      <c r="V55" s="50">
        <f t="shared" si="20"/>
        <v>2828</v>
      </c>
      <c r="W55" s="50">
        <f t="shared" si="21"/>
        <v>3301</v>
      </c>
      <c r="X55" s="50">
        <f t="shared" si="22"/>
        <v>1697</v>
      </c>
      <c r="Y55" s="50">
        <f t="shared" si="23"/>
        <v>3395</v>
      </c>
      <c r="Z55" s="50">
        <f t="shared" si="24"/>
        <v>5205</v>
      </c>
      <c r="AA55" s="50">
        <f t="shared" si="25"/>
        <v>6325</v>
      </c>
      <c r="AB55" s="50">
        <f t="shared" si="26"/>
        <v>6637</v>
      </c>
      <c r="AC55" s="50">
        <f t="shared" si="27"/>
        <v>932</v>
      </c>
      <c r="AD55" s="50">
        <f t="shared" si="31"/>
        <v>4451</v>
      </c>
      <c r="AE55" s="50">
        <f t="shared" si="32"/>
        <v>1049</v>
      </c>
      <c r="AF55" s="50">
        <f t="shared" si="28"/>
        <v>1678</v>
      </c>
      <c r="AG55" s="50">
        <f t="shared" si="29"/>
        <v>4244</v>
      </c>
      <c r="AH55" s="50">
        <f t="shared" si="30"/>
        <v>1956</v>
      </c>
    </row>
    <row r="56" spans="1:34" x14ac:dyDescent="0.15">
      <c r="A56" s="50">
        <v>68</v>
      </c>
      <c r="B56" s="50">
        <f t="shared" si="1"/>
        <v>2357</v>
      </c>
      <c r="C56" s="50">
        <f t="shared" si="2"/>
        <v>5817</v>
      </c>
      <c r="D56" s="50">
        <f t="shared" si="3"/>
        <v>3203</v>
      </c>
      <c r="E56" s="50">
        <f t="shared" si="4"/>
        <v>4432</v>
      </c>
      <c r="F56" s="50">
        <f t="shared" si="0"/>
        <v>3031</v>
      </c>
      <c r="G56" s="50">
        <f t="shared" si="5"/>
        <v>6685</v>
      </c>
      <c r="H56" s="50">
        <f t="shared" si="6"/>
        <v>3162</v>
      </c>
      <c r="I56" s="50">
        <f t="shared" si="7"/>
        <v>2595</v>
      </c>
      <c r="J56" s="50">
        <f t="shared" si="8"/>
        <v>3287</v>
      </c>
      <c r="K56" s="50">
        <f t="shared" si="9"/>
        <v>3189</v>
      </c>
      <c r="L56" s="50">
        <f t="shared" si="10"/>
        <v>3279</v>
      </c>
      <c r="M56" s="50">
        <f t="shared" si="11"/>
        <v>599</v>
      </c>
      <c r="N56" s="50">
        <f t="shared" si="12"/>
        <v>2883</v>
      </c>
      <c r="O56" s="50">
        <f t="shared" si="13"/>
        <v>450</v>
      </c>
      <c r="P56" s="50">
        <f t="shared" si="14"/>
        <v>622</v>
      </c>
      <c r="Q56" s="50">
        <f t="shared" si="15"/>
        <v>6079</v>
      </c>
      <c r="R56" s="50">
        <f t="shared" si="16"/>
        <v>2378</v>
      </c>
      <c r="S56" s="50">
        <f t="shared" si="17"/>
        <v>3779</v>
      </c>
      <c r="T56" s="50">
        <f t="shared" si="18"/>
        <v>4505</v>
      </c>
      <c r="U56" s="50">
        <f t="shared" si="19"/>
        <v>3623</v>
      </c>
      <c r="V56" s="50">
        <f t="shared" si="20"/>
        <v>2962</v>
      </c>
      <c r="W56" s="50">
        <f t="shared" si="21"/>
        <v>3450</v>
      </c>
      <c r="X56" s="50">
        <f t="shared" si="22"/>
        <v>1766</v>
      </c>
      <c r="Y56" s="50">
        <f t="shared" si="23"/>
        <v>3575</v>
      </c>
      <c r="Z56" s="50">
        <f t="shared" si="24"/>
        <v>5463</v>
      </c>
      <c r="AA56" s="50">
        <f t="shared" si="25"/>
        <v>6631</v>
      </c>
      <c r="AB56" s="50">
        <f t="shared" si="26"/>
        <v>6928</v>
      </c>
      <c r="AC56" s="50">
        <f t="shared" si="27"/>
        <v>975</v>
      </c>
      <c r="AD56" s="50">
        <f t="shared" si="31"/>
        <v>4658</v>
      </c>
      <c r="AE56" s="50">
        <f t="shared" si="32"/>
        <v>1096</v>
      </c>
      <c r="AF56" s="50">
        <f t="shared" si="28"/>
        <v>1744</v>
      </c>
      <c r="AG56" s="50">
        <f t="shared" si="29"/>
        <v>4447</v>
      </c>
      <c r="AH56" s="50">
        <f t="shared" si="30"/>
        <v>2047</v>
      </c>
    </row>
    <row r="57" spans="1:34" x14ac:dyDescent="0.15">
      <c r="A57" s="50">
        <v>69</v>
      </c>
      <c r="B57" s="50">
        <f t="shared" si="1"/>
        <v>2465</v>
      </c>
      <c r="C57" s="50">
        <f t="shared" si="2"/>
        <v>6092</v>
      </c>
      <c r="D57" s="50">
        <f t="shared" si="3"/>
        <v>3355</v>
      </c>
      <c r="E57" s="50">
        <f t="shared" si="4"/>
        <v>4646</v>
      </c>
      <c r="F57" s="50">
        <f t="shared" si="0"/>
        <v>3176</v>
      </c>
      <c r="G57" s="50">
        <f t="shared" si="5"/>
        <v>7002</v>
      </c>
      <c r="H57" s="50">
        <f t="shared" si="6"/>
        <v>3307</v>
      </c>
      <c r="I57" s="50">
        <f t="shared" si="7"/>
        <v>2713</v>
      </c>
      <c r="J57" s="50">
        <f t="shared" si="8"/>
        <v>3437</v>
      </c>
      <c r="K57" s="50">
        <f t="shared" si="9"/>
        <v>3329</v>
      </c>
      <c r="L57" s="50">
        <f t="shared" si="10"/>
        <v>3428</v>
      </c>
      <c r="M57" s="50">
        <f t="shared" si="11"/>
        <v>631</v>
      </c>
      <c r="N57" s="50">
        <f t="shared" si="12"/>
        <v>3014</v>
      </c>
      <c r="O57" s="50">
        <f t="shared" si="13"/>
        <v>471</v>
      </c>
      <c r="P57" s="50">
        <f t="shared" si="14"/>
        <v>648</v>
      </c>
      <c r="Q57" s="50">
        <f t="shared" si="15"/>
        <v>6362</v>
      </c>
      <c r="R57" s="50">
        <f t="shared" si="16"/>
        <v>2492</v>
      </c>
      <c r="S57" s="50">
        <f t="shared" si="17"/>
        <v>3910</v>
      </c>
      <c r="T57" s="50">
        <f t="shared" si="18"/>
        <v>4717</v>
      </c>
      <c r="U57" s="50">
        <f t="shared" si="19"/>
        <v>3796</v>
      </c>
      <c r="V57" s="50">
        <f t="shared" si="20"/>
        <v>3100</v>
      </c>
      <c r="W57" s="50">
        <f t="shared" si="21"/>
        <v>3603</v>
      </c>
      <c r="X57" s="50">
        <f t="shared" si="22"/>
        <v>1837</v>
      </c>
      <c r="Y57" s="50">
        <f t="shared" si="23"/>
        <v>3761</v>
      </c>
      <c r="Z57" s="50">
        <f t="shared" si="24"/>
        <v>5729</v>
      </c>
      <c r="AA57" s="50">
        <f t="shared" si="25"/>
        <v>6947</v>
      </c>
      <c r="AB57" s="50">
        <f t="shared" si="26"/>
        <v>7228</v>
      </c>
      <c r="AC57" s="50">
        <f t="shared" si="27"/>
        <v>1018</v>
      </c>
      <c r="AD57" s="50">
        <f t="shared" si="31"/>
        <v>4871</v>
      </c>
      <c r="AE57" s="50">
        <f t="shared" si="32"/>
        <v>1146</v>
      </c>
      <c r="AF57" s="50">
        <f t="shared" si="28"/>
        <v>1812</v>
      </c>
      <c r="AG57" s="50">
        <f t="shared" si="29"/>
        <v>4657</v>
      </c>
      <c r="AH57" s="50">
        <f t="shared" si="30"/>
        <v>2142</v>
      </c>
    </row>
    <row r="58" spans="1:34" x14ac:dyDescent="0.15">
      <c r="A58" s="50">
        <v>70</v>
      </c>
      <c r="B58" s="50">
        <f t="shared" si="1"/>
        <v>2576</v>
      </c>
      <c r="C58" s="50">
        <f t="shared" si="2"/>
        <v>6376</v>
      </c>
      <c r="D58" s="50">
        <f t="shared" si="3"/>
        <v>3513</v>
      </c>
      <c r="E58" s="50">
        <f t="shared" si="4"/>
        <v>4868</v>
      </c>
      <c r="F58" s="50">
        <f t="shared" si="0"/>
        <v>3326</v>
      </c>
      <c r="G58" s="50">
        <f t="shared" si="5"/>
        <v>7328</v>
      </c>
      <c r="H58" s="50">
        <f t="shared" si="6"/>
        <v>3457</v>
      </c>
      <c r="I58" s="50">
        <f t="shared" si="7"/>
        <v>2834</v>
      </c>
      <c r="J58" s="50">
        <f t="shared" si="8"/>
        <v>3591</v>
      </c>
      <c r="K58" s="50">
        <f t="shared" si="9"/>
        <v>3474</v>
      </c>
      <c r="L58" s="50">
        <f t="shared" si="10"/>
        <v>3582</v>
      </c>
      <c r="M58" s="50">
        <f t="shared" si="11"/>
        <v>663</v>
      </c>
      <c r="N58" s="50">
        <f t="shared" si="12"/>
        <v>3148</v>
      </c>
      <c r="O58" s="50">
        <f t="shared" si="13"/>
        <v>493</v>
      </c>
      <c r="P58" s="50">
        <f t="shared" si="14"/>
        <v>675</v>
      </c>
      <c r="Q58" s="50">
        <f t="shared" si="15"/>
        <v>6653</v>
      </c>
      <c r="R58" s="50">
        <f t="shared" si="16"/>
        <v>2609</v>
      </c>
      <c r="S58" s="50">
        <f t="shared" si="17"/>
        <v>4044</v>
      </c>
      <c r="T58" s="50">
        <f t="shared" si="18"/>
        <v>4937</v>
      </c>
      <c r="U58" s="50">
        <f t="shared" si="19"/>
        <v>3975</v>
      </c>
      <c r="V58" s="50">
        <f t="shared" si="20"/>
        <v>3243</v>
      </c>
      <c r="W58" s="50">
        <f t="shared" si="21"/>
        <v>3760</v>
      </c>
      <c r="X58" s="50">
        <f t="shared" si="22"/>
        <v>1909</v>
      </c>
      <c r="Y58" s="50">
        <f t="shared" si="23"/>
        <v>3954</v>
      </c>
      <c r="Z58" s="50">
        <f t="shared" si="24"/>
        <v>6004</v>
      </c>
      <c r="AA58" s="50">
        <f t="shared" si="25"/>
        <v>7273</v>
      </c>
      <c r="AB58" s="50">
        <f t="shared" si="26"/>
        <v>7536</v>
      </c>
      <c r="AC58" s="50">
        <f t="shared" si="27"/>
        <v>1063</v>
      </c>
      <c r="AD58" s="50">
        <f t="shared" si="31"/>
        <v>5090</v>
      </c>
      <c r="AE58" s="50">
        <f t="shared" si="32"/>
        <v>1196</v>
      </c>
      <c r="AF58" s="50">
        <f t="shared" si="28"/>
        <v>1881</v>
      </c>
      <c r="AG58" s="50">
        <f t="shared" si="29"/>
        <v>4874</v>
      </c>
      <c r="AH58" s="50">
        <f t="shared" si="30"/>
        <v>2240</v>
      </c>
    </row>
    <row r="59" spans="1:34" x14ac:dyDescent="0.15">
      <c r="A59" s="50">
        <v>71</v>
      </c>
      <c r="B59" s="50">
        <f t="shared" si="1"/>
        <v>2691</v>
      </c>
      <c r="C59" s="50">
        <f t="shared" si="2"/>
        <v>6669</v>
      </c>
      <c r="D59" s="50">
        <f t="shared" si="3"/>
        <v>3675</v>
      </c>
      <c r="E59" s="50">
        <f t="shared" si="4"/>
        <v>5097</v>
      </c>
      <c r="F59" s="50">
        <f t="shared" si="0"/>
        <v>3482</v>
      </c>
      <c r="G59" s="50">
        <f t="shared" si="5"/>
        <v>7665</v>
      </c>
      <c r="H59" s="50">
        <f t="shared" si="6"/>
        <v>3611</v>
      </c>
      <c r="I59" s="50">
        <f t="shared" si="7"/>
        <v>2958</v>
      </c>
      <c r="J59" s="50">
        <f t="shared" si="8"/>
        <v>3750</v>
      </c>
      <c r="K59" s="50">
        <f t="shared" si="9"/>
        <v>3622</v>
      </c>
      <c r="L59" s="50">
        <f t="shared" si="10"/>
        <v>3741</v>
      </c>
      <c r="M59" s="50">
        <f t="shared" si="11"/>
        <v>697</v>
      </c>
      <c r="N59" s="50">
        <f t="shared" si="12"/>
        <v>3286</v>
      </c>
      <c r="O59" s="50">
        <f t="shared" si="13"/>
        <v>515</v>
      </c>
      <c r="P59" s="50">
        <f t="shared" si="14"/>
        <v>702</v>
      </c>
      <c r="Q59" s="50">
        <f t="shared" si="15"/>
        <v>6954</v>
      </c>
      <c r="R59" s="50">
        <f t="shared" si="16"/>
        <v>2730</v>
      </c>
      <c r="S59" s="50">
        <f t="shared" si="17"/>
        <v>4180</v>
      </c>
      <c r="T59" s="50">
        <f t="shared" si="18"/>
        <v>5163</v>
      </c>
      <c r="U59" s="50">
        <f t="shared" si="19"/>
        <v>4160</v>
      </c>
      <c r="V59" s="50">
        <f t="shared" si="20"/>
        <v>3390</v>
      </c>
      <c r="W59" s="50">
        <f t="shared" si="21"/>
        <v>3922</v>
      </c>
      <c r="X59" s="50">
        <f t="shared" si="22"/>
        <v>1984</v>
      </c>
      <c r="Y59" s="50">
        <f t="shared" si="23"/>
        <v>4154</v>
      </c>
      <c r="Z59" s="50">
        <f t="shared" si="24"/>
        <v>6288</v>
      </c>
      <c r="AA59" s="50">
        <f t="shared" si="25"/>
        <v>7610</v>
      </c>
      <c r="AB59" s="50">
        <f t="shared" si="26"/>
        <v>7852</v>
      </c>
      <c r="AC59" s="50">
        <f t="shared" si="27"/>
        <v>1110</v>
      </c>
      <c r="AD59" s="50">
        <f t="shared" si="31"/>
        <v>5316</v>
      </c>
      <c r="AE59" s="50">
        <f t="shared" si="32"/>
        <v>1248</v>
      </c>
      <c r="AF59" s="50">
        <f t="shared" si="28"/>
        <v>1952</v>
      </c>
      <c r="AG59" s="50">
        <f t="shared" si="29"/>
        <v>5097</v>
      </c>
      <c r="AH59" s="50">
        <f t="shared" si="30"/>
        <v>2341</v>
      </c>
    </row>
    <row r="60" spans="1:34" x14ac:dyDescent="0.15">
      <c r="A60" s="50">
        <v>72</v>
      </c>
      <c r="B60" s="50">
        <f t="shared" si="1"/>
        <v>2808</v>
      </c>
      <c r="C60" s="50">
        <f t="shared" si="2"/>
        <v>6970</v>
      </c>
      <c r="D60" s="50">
        <f t="shared" si="3"/>
        <v>3842</v>
      </c>
      <c r="E60" s="50">
        <f t="shared" si="4"/>
        <v>5333</v>
      </c>
      <c r="F60" s="50">
        <f t="shared" si="0"/>
        <v>3641</v>
      </c>
      <c r="G60" s="50">
        <f t="shared" si="5"/>
        <v>8012</v>
      </c>
      <c r="H60" s="50">
        <f t="shared" si="6"/>
        <v>3770</v>
      </c>
      <c r="I60" s="50">
        <f t="shared" si="7"/>
        <v>3087</v>
      </c>
      <c r="J60" s="50">
        <f t="shared" si="8"/>
        <v>3914</v>
      </c>
      <c r="K60" s="50">
        <f t="shared" si="9"/>
        <v>3775</v>
      </c>
      <c r="L60" s="50">
        <f t="shared" si="10"/>
        <v>3904</v>
      </c>
      <c r="M60" s="50">
        <f t="shared" si="11"/>
        <v>732</v>
      </c>
      <c r="N60" s="50">
        <f t="shared" si="12"/>
        <v>3428</v>
      </c>
      <c r="O60" s="50">
        <f t="shared" si="13"/>
        <v>538</v>
      </c>
      <c r="P60" s="50">
        <f t="shared" si="14"/>
        <v>730</v>
      </c>
      <c r="Q60" s="50">
        <f t="shared" si="15"/>
        <v>7263</v>
      </c>
      <c r="R60" s="50">
        <f t="shared" si="16"/>
        <v>2855</v>
      </c>
      <c r="S60" s="50">
        <f t="shared" si="17"/>
        <v>4319</v>
      </c>
      <c r="T60" s="50">
        <f t="shared" si="18"/>
        <v>5396</v>
      </c>
      <c r="U60" s="50">
        <f t="shared" si="19"/>
        <v>4350</v>
      </c>
      <c r="V60" s="50">
        <f t="shared" si="20"/>
        <v>3542</v>
      </c>
      <c r="W60" s="50">
        <f t="shared" si="21"/>
        <v>4088</v>
      </c>
      <c r="X60" s="50">
        <f t="shared" si="22"/>
        <v>2060</v>
      </c>
      <c r="Y60" s="50">
        <f t="shared" si="23"/>
        <v>4361</v>
      </c>
      <c r="Z60" s="50">
        <f t="shared" si="24"/>
        <v>6582</v>
      </c>
      <c r="AA60" s="50">
        <f t="shared" si="25"/>
        <v>7957</v>
      </c>
      <c r="AB60" s="50">
        <f t="shared" si="26"/>
        <v>8177</v>
      </c>
      <c r="AC60" s="50">
        <f t="shared" si="27"/>
        <v>1157</v>
      </c>
      <c r="AD60" s="50">
        <f t="shared" si="31"/>
        <v>5548</v>
      </c>
      <c r="AE60" s="50">
        <f t="shared" si="32"/>
        <v>1302</v>
      </c>
      <c r="AF60" s="50">
        <f t="shared" si="28"/>
        <v>2024</v>
      </c>
      <c r="AG60" s="50">
        <f t="shared" si="29"/>
        <v>5327</v>
      </c>
      <c r="AH60" s="50">
        <f t="shared" si="30"/>
        <v>2444</v>
      </c>
    </row>
    <row r="61" spans="1:34" x14ac:dyDescent="0.15">
      <c r="A61" s="50">
        <v>73</v>
      </c>
      <c r="B61" s="50">
        <f t="shared" si="1"/>
        <v>2930</v>
      </c>
      <c r="C61" s="50">
        <f t="shared" si="2"/>
        <v>7281</v>
      </c>
      <c r="D61" s="50">
        <f t="shared" si="3"/>
        <v>4014</v>
      </c>
      <c r="E61" s="50">
        <f t="shared" si="4"/>
        <v>5577</v>
      </c>
      <c r="F61" s="50">
        <f t="shared" si="0"/>
        <v>3806</v>
      </c>
      <c r="G61" s="50">
        <f t="shared" si="5"/>
        <v>8370</v>
      </c>
      <c r="H61" s="50">
        <f t="shared" si="6"/>
        <v>3934</v>
      </c>
      <c r="I61" s="50">
        <f t="shared" si="7"/>
        <v>3218</v>
      </c>
      <c r="J61" s="50">
        <f t="shared" si="8"/>
        <v>4082</v>
      </c>
      <c r="K61" s="50">
        <f t="shared" si="9"/>
        <v>3932</v>
      </c>
      <c r="L61" s="50">
        <f t="shared" si="10"/>
        <v>4072</v>
      </c>
      <c r="M61" s="50">
        <f t="shared" si="11"/>
        <v>768</v>
      </c>
      <c r="N61" s="50">
        <f t="shared" si="12"/>
        <v>3575</v>
      </c>
      <c r="O61" s="50">
        <f t="shared" si="13"/>
        <v>561</v>
      </c>
      <c r="P61" s="50">
        <f t="shared" si="14"/>
        <v>758</v>
      </c>
      <c r="Q61" s="50">
        <f t="shared" si="15"/>
        <v>7582</v>
      </c>
      <c r="R61" s="50">
        <f t="shared" si="16"/>
        <v>2984</v>
      </c>
      <c r="S61" s="50">
        <f t="shared" si="17"/>
        <v>4461</v>
      </c>
      <c r="T61" s="50">
        <f t="shared" si="18"/>
        <v>5636</v>
      </c>
      <c r="U61" s="50">
        <f t="shared" si="19"/>
        <v>4546</v>
      </c>
      <c r="V61" s="50">
        <f t="shared" si="20"/>
        <v>3698</v>
      </c>
      <c r="W61" s="50">
        <f t="shared" si="21"/>
        <v>4259</v>
      </c>
      <c r="X61" s="50">
        <f t="shared" si="22"/>
        <v>2138</v>
      </c>
      <c r="Y61" s="50">
        <f t="shared" si="23"/>
        <v>4576</v>
      </c>
      <c r="Z61" s="50">
        <f t="shared" si="24"/>
        <v>6884</v>
      </c>
      <c r="AA61" s="50">
        <f t="shared" si="25"/>
        <v>8315</v>
      </c>
      <c r="AB61" s="50">
        <f t="shared" si="26"/>
        <v>8511</v>
      </c>
      <c r="AC61" s="50">
        <f t="shared" si="27"/>
        <v>1206</v>
      </c>
      <c r="AD61" s="50">
        <f t="shared" si="31"/>
        <v>5787</v>
      </c>
      <c r="AE61" s="50">
        <f t="shared" si="32"/>
        <v>1357</v>
      </c>
      <c r="AF61" s="50">
        <f t="shared" si="28"/>
        <v>2098</v>
      </c>
      <c r="AG61" s="50">
        <f t="shared" si="29"/>
        <v>5565</v>
      </c>
      <c r="AH61" s="50">
        <f t="shared" si="30"/>
        <v>2551</v>
      </c>
    </row>
    <row r="62" spans="1:34" x14ac:dyDescent="0.15">
      <c r="A62" s="50">
        <v>74</v>
      </c>
      <c r="B62" s="50">
        <f t="shared" si="1"/>
        <v>3055</v>
      </c>
      <c r="C62" s="50">
        <f t="shared" si="2"/>
        <v>7601</v>
      </c>
      <c r="D62" s="50">
        <f t="shared" si="3"/>
        <v>4192</v>
      </c>
      <c r="E62" s="50">
        <f t="shared" si="4"/>
        <v>5828</v>
      </c>
      <c r="F62" s="50">
        <f t="shared" si="0"/>
        <v>3976</v>
      </c>
      <c r="G62" s="50">
        <f t="shared" si="5"/>
        <v>8738</v>
      </c>
      <c r="H62" s="50">
        <f t="shared" si="6"/>
        <v>4102</v>
      </c>
      <c r="I62" s="50">
        <f t="shared" si="7"/>
        <v>3354</v>
      </c>
      <c r="J62" s="50">
        <f t="shared" si="8"/>
        <v>4255</v>
      </c>
      <c r="K62" s="50">
        <f t="shared" si="9"/>
        <v>4093</v>
      </c>
      <c r="L62" s="50">
        <f t="shared" si="10"/>
        <v>4245</v>
      </c>
      <c r="M62" s="50">
        <f t="shared" si="11"/>
        <v>806</v>
      </c>
      <c r="N62" s="50">
        <f t="shared" si="12"/>
        <v>3725</v>
      </c>
      <c r="O62" s="50">
        <f t="shared" si="13"/>
        <v>586</v>
      </c>
      <c r="P62" s="50">
        <f t="shared" si="14"/>
        <v>788</v>
      </c>
      <c r="Q62" s="50">
        <f t="shared" si="15"/>
        <v>7910</v>
      </c>
      <c r="R62" s="50">
        <f t="shared" si="16"/>
        <v>3117</v>
      </c>
      <c r="S62" s="50">
        <f t="shared" si="17"/>
        <v>4605</v>
      </c>
      <c r="T62" s="50">
        <f t="shared" si="18"/>
        <v>5884</v>
      </c>
      <c r="U62" s="50">
        <f t="shared" si="19"/>
        <v>4749</v>
      </c>
      <c r="V62" s="50">
        <f t="shared" si="20"/>
        <v>3859</v>
      </c>
      <c r="W62" s="50">
        <f t="shared" si="21"/>
        <v>4435</v>
      </c>
      <c r="X62" s="50">
        <f t="shared" si="22"/>
        <v>2217</v>
      </c>
      <c r="Y62" s="50">
        <f t="shared" si="23"/>
        <v>4798</v>
      </c>
      <c r="Z62" s="50">
        <f t="shared" si="24"/>
        <v>7197</v>
      </c>
      <c r="AA62" s="50">
        <f t="shared" si="25"/>
        <v>8684</v>
      </c>
      <c r="AB62" s="50">
        <f t="shared" si="26"/>
        <v>8853</v>
      </c>
      <c r="AC62" s="50">
        <f t="shared" si="27"/>
        <v>1256</v>
      </c>
      <c r="AD62" s="50">
        <f t="shared" si="31"/>
        <v>6033</v>
      </c>
      <c r="AE62" s="50">
        <f t="shared" si="32"/>
        <v>1414</v>
      </c>
      <c r="AF62" s="50">
        <f t="shared" si="28"/>
        <v>2173</v>
      </c>
      <c r="AG62" s="50">
        <f t="shared" si="29"/>
        <v>5809</v>
      </c>
      <c r="AH62" s="50">
        <f t="shared" si="30"/>
        <v>2661</v>
      </c>
    </row>
    <row r="63" spans="1:34" x14ac:dyDescent="0.15">
      <c r="A63" s="50">
        <v>75</v>
      </c>
      <c r="B63" s="50">
        <f t="shared" si="1"/>
        <v>3183</v>
      </c>
      <c r="C63" s="50">
        <f t="shared" si="2"/>
        <v>7931</v>
      </c>
      <c r="D63" s="50">
        <f t="shared" si="3"/>
        <v>4375</v>
      </c>
      <c r="E63" s="50">
        <f t="shared" si="4"/>
        <v>6087</v>
      </c>
      <c r="F63" s="50">
        <f t="shared" si="0"/>
        <v>4152</v>
      </c>
      <c r="G63" s="50">
        <f t="shared" si="5"/>
        <v>9118</v>
      </c>
      <c r="H63" s="50">
        <f t="shared" si="6"/>
        <v>4275</v>
      </c>
      <c r="I63" s="50">
        <f t="shared" si="7"/>
        <v>3493</v>
      </c>
      <c r="J63" s="50">
        <f t="shared" si="8"/>
        <v>4433</v>
      </c>
      <c r="K63" s="50">
        <f t="shared" si="9"/>
        <v>4259</v>
      </c>
      <c r="L63" s="50">
        <f t="shared" si="10"/>
        <v>4422</v>
      </c>
      <c r="M63" s="50">
        <f t="shared" si="11"/>
        <v>844</v>
      </c>
      <c r="N63" s="50">
        <f t="shared" si="12"/>
        <v>3879</v>
      </c>
      <c r="O63" s="50">
        <f t="shared" si="13"/>
        <v>610</v>
      </c>
      <c r="P63" s="50">
        <f t="shared" si="14"/>
        <v>818</v>
      </c>
      <c r="Q63" s="50">
        <f t="shared" si="15"/>
        <v>8248</v>
      </c>
      <c r="R63" s="50">
        <f t="shared" si="16"/>
        <v>3254</v>
      </c>
      <c r="S63" s="50">
        <f t="shared" si="17"/>
        <v>4751</v>
      </c>
      <c r="T63" s="50">
        <f t="shared" si="18"/>
        <v>6139</v>
      </c>
      <c r="U63" s="50">
        <f t="shared" si="19"/>
        <v>4957</v>
      </c>
      <c r="V63" s="50">
        <f t="shared" si="20"/>
        <v>4025</v>
      </c>
      <c r="W63" s="50">
        <f t="shared" si="21"/>
        <v>4616</v>
      </c>
      <c r="X63" s="50">
        <f t="shared" si="22"/>
        <v>2299</v>
      </c>
      <c r="Y63" s="50">
        <f t="shared" si="23"/>
        <v>5027</v>
      </c>
      <c r="Z63" s="50">
        <f t="shared" si="24"/>
        <v>7518</v>
      </c>
      <c r="AA63" s="50">
        <f t="shared" si="25"/>
        <v>9063</v>
      </c>
      <c r="AB63" s="50">
        <f t="shared" si="26"/>
        <v>9205</v>
      </c>
      <c r="AC63" s="50">
        <f t="shared" si="27"/>
        <v>1308</v>
      </c>
      <c r="AD63" s="50">
        <f t="shared" si="31"/>
        <v>6286</v>
      </c>
      <c r="AE63" s="50">
        <f t="shared" si="32"/>
        <v>1472</v>
      </c>
      <c r="AF63" s="50">
        <f t="shared" si="28"/>
        <v>2251</v>
      </c>
      <c r="AG63" s="50">
        <f t="shared" si="29"/>
        <v>6061</v>
      </c>
      <c r="AH63" s="50">
        <f t="shared" si="30"/>
        <v>2774</v>
      </c>
    </row>
    <row r="64" spans="1:34" x14ac:dyDescent="0.15">
      <c r="A64" s="50">
        <v>76</v>
      </c>
      <c r="B64" s="50">
        <f t="shared" si="1"/>
        <v>3315</v>
      </c>
      <c r="C64" s="50">
        <f t="shared" si="2"/>
        <v>8270</v>
      </c>
      <c r="D64" s="50">
        <f t="shared" si="3"/>
        <v>4563</v>
      </c>
      <c r="E64" s="50">
        <f t="shared" si="4"/>
        <v>6354</v>
      </c>
      <c r="F64" s="50">
        <f t="shared" si="0"/>
        <v>4332</v>
      </c>
      <c r="G64" s="50">
        <f t="shared" si="5"/>
        <v>9508</v>
      </c>
      <c r="H64" s="50">
        <f t="shared" si="6"/>
        <v>4453</v>
      </c>
      <c r="I64" s="50">
        <f t="shared" si="7"/>
        <v>3637</v>
      </c>
      <c r="J64" s="50">
        <f t="shared" si="8"/>
        <v>4616</v>
      </c>
      <c r="K64" s="50">
        <f t="shared" si="9"/>
        <v>4429</v>
      </c>
      <c r="L64" s="50">
        <f t="shared" si="10"/>
        <v>4605</v>
      </c>
      <c r="M64" s="50">
        <f t="shared" si="11"/>
        <v>884</v>
      </c>
      <c r="N64" s="50">
        <f t="shared" si="12"/>
        <v>4038</v>
      </c>
      <c r="O64" s="50">
        <f t="shared" si="13"/>
        <v>636</v>
      </c>
      <c r="P64" s="50">
        <f t="shared" si="14"/>
        <v>849</v>
      </c>
      <c r="Q64" s="50">
        <f t="shared" si="15"/>
        <v>8596</v>
      </c>
      <c r="R64" s="50">
        <f t="shared" si="16"/>
        <v>3395</v>
      </c>
      <c r="S64" s="50">
        <f t="shared" si="17"/>
        <v>4901</v>
      </c>
      <c r="T64" s="50">
        <f t="shared" si="18"/>
        <v>6401</v>
      </c>
      <c r="U64" s="50">
        <f t="shared" si="19"/>
        <v>5172</v>
      </c>
      <c r="V64" s="50">
        <f t="shared" si="20"/>
        <v>4195</v>
      </c>
      <c r="W64" s="50">
        <f t="shared" si="21"/>
        <v>4801</v>
      </c>
      <c r="X64" s="50">
        <f t="shared" si="22"/>
        <v>2382</v>
      </c>
      <c r="Y64" s="50">
        <f t="shared" si="23"/>
        <v>5264</v>
      </c>
      <c r="Z64" s="50">
        <f t="shared" si="24"/>
        <v>7850</v>
      </c>
      <c r="AA64" s="50">
        <f t="shared" si="25"/>
        <v>9454</v>
      </c>
      <c r="AB64" s="50">
        <f t="shared" si="26"/>
        <v>9565</v>
      </c>
      <c r="AC64" s="50">
        <f t="shared" si="27"/>
        <v>1361</v>
      </c>
      <c r="AD64" s="50">
        <f t="shared" si="31"/>
        <v>6546</v>
      </c>
      <c r="AE64" s="50">
        <f t="shared" si="32"/>
        <v>1532</v>
      </c>
      <c r="AF64" s="50">
        <f t="shared" si="28"/>
        <v>2329</v>
      </c>
      <c r="AG64" s="50">
        <f t="shared" si="29"/>
        <v>6320</v>
      </c>
      <c r="AH64" s="50">
        <f t="shared" si="30"/>
        <v>2890</v>
      </c>
    </row>
    <row r="65" spans="1:34" x14ac:dyDescent="0.15">
      <c r="A65" s="50">
        <v>77</v>
      </c>
      <c r="B65" s="50">
        <f t="shared" si="1"/>
        <v>3451</v>
      </c>
      <c r="C65" s="50">
        <f t="shared" si="2"/>
        <v>8619</v>
      </c>
      <c r="D65" s="50">
        <f t="shared" si="3"/>
        <v>4756</v>
      </c>
      <c r="E65" s="50">
        <f t="shared" si="4"/>
        <v>6628</v>
      </c>
      <c r="F65" s="50">
        <f t="shared" si="0"/>
        <v>4518</v>
      </c>
      <c r="G65" s="50">
        <f t="shared" si="5"/>
        <v>9910</v>
      </c>
      <c r="H65" s="50">
        <f t="shared" si="6"/>
        <v>4636</v>
      </c>
      <c r="I65" s="50">
        <f t="shared" si="7"/>
        <v>3784</v>
      </c>
      <c r="J65" s="50">
        <f t="shared" si="8"/>
        <v>4804</v>
      </c>
      <c r="K65" s="50">
        <f t="shared" si="9"/>
        <v>4603</v>
      </c>
      <c r="L65" s="50">
        <f t="shared" si="10"/>
        <v>4792</v>
      </c>
      <c r="M65" s="50">
        <f t="shared" si="11"/>
        <v>926</v>
      </c>
      <c r="N65" s="50">
        <f t="shared" si="12"/>
        <v>4201</v>
      </c>
      <c r="O65" s="50">
        <f t="shared" si="13"/>
        <v>663</v>
      </c>
      <c r="P65" s="50">
        <f t="shared" si="14"/>
        <v>880</v>
      </c>
      <c r="Q65" s="50">
        <f t="shared" si="15"/>
        <v>8953</v>
      </c>
      <c r="R65" s="50">
        <f t="shared" si="16"/>
        <v>3540</v>
      </c>
      <c r="S65" s="50">
        <f t="shared" si="17"/>
        <v>5053</v>
      </c>
      <c r="T65" s="50">
        <f t="shared" si="18"/>
        <v>6671</v>
      </c>
      <c r="U65" s="50">
        <f t="shared" si="19"/>
        <v>5393</v>
      </c>
      <c r="V65" s="50">
        <f t="shared" si="20"/>
        <v>4371</v>
      </c>
      <c r="W65" s="50">
        <f t="shared" si="21"/>
        <v>4991</v>
      </c>
      <c r="X65" s="50">
        <f t="shared" si="22"/>
        <v>2468</v>
      </c>
      <c r="Y65" s="50">
        <f t="shared" si="23"/>
        <v>5509</v>
      </c>
      <c r="Z65" s="50">
        <f t="shared" si="24"/>
        <v>8192</v>
      </c>
      <c r="AA65" s="50">
        <f t="shared" si="25"/>
        <v>9857</v>
      </c>
      <c r="AB65" s="50">
        <f t="shared" si="26"/>
        <v>9935</v>
      </c>
      <c r="AC65" s="50">
        <f t="shared" si="27"/>
        <v>1415</v>
      </c>
      <c r="AD65" s="50">
        <f t="shared" si="31"/>
        <v>6813</v>
      </c>
      <c r="AE65" s="50">
        <f t="shared" si="32"/>
        <v>1593</v>
      </c>
      <c r="AF65" s="50">
        <f t="shared" si="28"/>
        <v>2410</v>
      </c>
      <c r="AG65" s="50">
        <f t="shared" si="29"/>
        <v>6586</v>
      </c>
      <c r="AH65" s="50">
        <f t="shared" si="30"/>
        <v>3010</v>
      </c>
    </row>
    <row r="66" spans="1:34" x14ac:dyDescent="0.15">
      <c r="A66" s="50">
        <v>78</v>
      </c>
      <c r="B66" s="50">
        <f t="shared" si="1"/>
        <v>3590</v>
      </c>
      <c r="C66" s="50">
        <f t="shared" si="2"/>
        <v>8978</v>
      </c>
      <c r="D66" s="50">
        <f t="shared" si="3"/>
        <v>4956</v>
      </c>
      <c r="E66" s="50">
        <f t="shared" si="4"/>
        <v>6911</v>
      </c>
      <c r="F66" s="50">
        <f t="shared" si="0"/>
        <v>4709</v>
      </c>
      <c r="G66" s="50">
        <f t="shared" si="5"/>
        <v>10324</v>
      </c>
      <c r="H66" s="50">
        <f t="shared" si="6"/>
        <v>4823</v>
      </c>
      <c r="I66" s="50">
        <f t="shared" si="7"/>
        <v>3935</v>
      </c>
      <c r="J66" s="50">
        <f t="shared" si="8"/>
        <v>4997</v>
      </c>
      <c r="K66" s="50">
        <f t="shared" si="9"/>
        <v>4782</v>
      </c>
      <c r="L66" s="50">
        <f t="shared" si="10"/>
        <v>4984</v>
      </c>
      <c r="M66" s="50">
        <f t="shared" si="11"/>
        <v>969</v>
      </c>
      <c r="N66" s="50">
        <f t="shared" si="12"/>
        <v>4369</v>
      </c>
      <c r="O66" s="50">
        <f t="shared" si="13"/>
        <v>690</v>
      </c>
      <c r="P66" s="50">
        <f t="shared" si="14"/>
        <v>912</v>
      </c>
      <c r="Q66" s="50">
        <f t="shared" si="15"/>
        <v>9320</v>
      </c>
      <c r="R66" s="50">
        <f t="shared" si="16"/>
        <v>3689</v>
      </c>
      <c r="S66" s="50">
        <f t="shared" si="17"/>
        <v>5207</v>
      </c>
      <c r="T66" s="50">
        <f t="shared" si="18"/>
        <v>6949</v>
      </c>
      <c r="U66" s="50">
        <f t="shared" si="19"/>
        <v>5621</v>
      </c>
      <c r="V66" s="50">
        <f t="shared" si="20"/>
        <v>4551</v>
      </c>
      <c r="W66" s="50">
        <f t="shared" si="21"/>
        <v>5186</v>
      </c>
      <c r="X66" s="50">
        <f t="shared" si="22"/>
        <v>2555</v>
      </c>
      <c r="Y66" s="50">
        <f t="shared" si="23"/>
        <v>5762</v>
      </c>
      <c r="Z66" s="50">
        <f t="shared" si="24"/>
        <v>8544</v>
      </c>
      <c r="AA66" s="50">
        <f t="shared" si="25"/>
        <v>10271</v>
      </c>
      <c r="AB66" s="50">
        <f t="shared" si="26"/>
        <v>10314</v>
      </c>
      <c r="AC66" s="50">
        <f t="shared" si="27"/>
        <v>1471</v>
      </c>
      <c r="AD66" s="50">
        <f t="shared" si="31"/>
        <v>7088</v>
      </c>
      <c r="AE66" s="50">
        <f t="shared" si="32"/>
        <v>1656</v>
      </c>
      <c r="AF66" s="50">
        <f t="shared" si="28"/>
        <v>2492</v>
      </c>
      <c r="AG66" s="50">
        <f t="shared" si="29"/>
        <v>6860</v>
      </c>
      <c r="AH66" s="50">
        <f t="shared" si="30"/>
        <v>3133</v>
      </c>
    </row>
    <row r="67" spans="1:34" x14ac:dyDescent="0.15">
      <c r="A67" s="50">
        <v>79</v>
      </c>
      <c r="B67" s="50">
        <f t="shared" si="1"/>
        <v>3733</v>
      </c>
      <c r="C67" s="50">
        <f t="shared" si="2"/>
        <v>9347</v>
      </c>
      <c r="D67" s="50">
        <f t="shared" si="3"/>
        <v>5161</v>
      </c>
      <c r="E67" s="50">
        <f t="shared" si="4"/>
        <v>7202</v>
      </c>
      <c r="F67" s="50">
        <f t="shared" ref="F67:F103" si="33">ROUND(SUM(0.003941*A67^3.211957),0)</f>
        <v>4906</v>
      </c>
      <c r="G67" s="50">
        <f t="shared" si="5"/>
        <v>10749</v>
      </c>
      <c r="H67" s="50">
        <f t="shared" si="6"/>
        <v>5016</v>
      </c>
      <c r="I67" s="50">
        <f t="shared" si="7"/>
        <v>4090</v>
      </c>
      <c r="J67" s="50">
        <f t="shared" si="8"/>
        <v>5195</v>
      </c>
      <c r="K67" s="50">
        <f t="shared" si="9"/>
        <v>4965</v>
      </c>
      <c r="L67" s="50">
        <f t="shared" si="10"/>
        <v>5182</v>
      </c>
      <c r="M67" s="50">
        <f t="shared" si="11"/>
        <v>1013</v>
      </c>
      <c r="N67" s="50">
        <f t="shared" si="12"/>
        <v>4540</v>
      </c>
      <c r="O67" s="50">
        <f t="shared" si="13"/>
        <v>718</v>
      </c>
      <c r="P67" s="50">
        <f t="shared" si="14"/>
        <v>945</v>
      </c>
      <c r="Q67" s="50">
        <f t="shared" si="15"/>
        <v>9697</v>
      </c>
      <c r="R67" s="50">
        <f t="shared" si="16"/>
        <v>3843</v>
      </c>
      <c r="S67" s="50">
        <f t="shared" si="17"/>
        <v>5364</v>
      </c>
      <c r="T67" s="50">
        <f t="shared" si="18"/>
        <v>7234</v>
      </c>
      <c r="U67" s="50">
        <f t="shared" si="19"/>
        <v>5855</v>
      </c>
      <c r="V67" s="50">
        <f t="shared" si="20"/>
        <v>4736</v>
      </c>
      <c r="W67" s="50">
        <f t="shared" si="21"/>
        <v>5386</v>
      </c>
      <c r="X67" s="50">
        <f t="shared" si="22"/>
        <v>2644</v>
      </c>
      <c r="Y67" s="50">
        <f t="shared" si="23"/>
        <v>6023</v>
      </c>
      <c r="Z67" s="50">
        <f t="shared" si="24"/>
        <v>8906</v>
      </c>
      <c r="AA67" s="50">
        <f t="shared" si="25"/>
        <v>10697</v>
      </c>
      <c r="AB67" s="50">
        <f t="shared" si="26"/>
        <v>10702</v>
      </c>
      <c r="AC67" s="50">
        <f t="shared" si="27"/>
        <v>1528</v>
      </c>
      <c r="AD67" s="50">
        <f t="shared" si="31"/>
        <v>7369</v>
      </c>
      <c r="AE67" s="50">
        <f t="shared" si="32"/>
        <v>1721</v>
      </c>
      <c r="AF67" s="50">
        <f t="shared" si="28"/>
        <v>2576</v>
      </c>
      <c r="AG67" s="50">
        <f t="shared" si="29"/>
        <v>7142</v>
      </c>
      <c r="AH67" s="50">
        <f t="shared" si="30"/>
        <v>3259</v>
      </c>
    </row>
    <row r="68" spans="1:34" x14ac:dyDescent="0.15">
      <c r="A68" s="50">
        <v>80</v>
      </c>
      <c r="B68" s="50">
        <f t="shared" ref="B68:B103" si="34">ROUND(SUM(0.00564*A68^3.067405),0)</f>
        <v>3880</v>
      </c>
      <c r="C68" s="50">
        <f t="shared" ref="C68:C103" si="35">ROUND(SUM(0.009305*A68^3.162883),0)</f>
        <v>9727</v>
      </c>
      <c r="D68" s="50">
        <f t="shared" ref="D68:D103" si="36">ROUND(SUM(0.004751*A68^3.180774),0)</f>
        <v>5371</v>
      </c>
      <c r="E68" s="50">
        <f t="shared" ref="E68:E103" si="37">ROUND(SUM(0.00514*A68^3.239054),0)</f>
        <v>7502</v>
      </c>
      <c r="F68" s="50">
        <f t="shared" si="33"/>
        <v>5108</v>
      </c>
      <c r="G68" s="50">
        <f t="shared" ref="G68:G103" si="38">ROUND(SUM(0.0105*A68^3.1672),0)</f>
        <v>11186</v>
      </c>
      <c r="H68" s="50">
        <f t="shared" ref="H68:H103" si="39">ROUND(SUM(0.00723*A68^3.078186),0)</f>
        <v>5214</v>
      </c>
      <c r="I68" s="50">
        <f t="shared" ref="I68:I103" si="40">ROUND(SUM(0.00719*A68^3.03271),0)</f>
        <v>4249</v>
      </c>
      <c r="J68" s="50">
        <f t="shared" ref="J68:J103" si="41">ROUND(SUM(0.00835*A68^3.05324),0)</f>
        <v>5399</v>
      </c>
      <c r="K68" s="50">
        <f t="shared" ref="K68:K103" si="42">ROUND(SUM(0.012312*A68^2.954015),0)</f>
        <v>5153</v>
      </c>
      <c r="L68" s="50">
        <f t="shared" ref="L68:L103" si="43">ROUND(SUM(0.008358*A68^3.052446),0)</f>
        <v>5385</v>
      </c>
      <c r="M68" s="50">
        <f t="shared" ref="M68:M103" si="44">ROUND(SUM(0.000232*A68^3.499124),0)</f>
        <v>1058</v>
      </c>
      <c r="N68" s="50">
        <f t="shared" ref="N68:N103" si="45">ROUND(SUM(0.008138*A68^3.0283),0)</f>
        <v>4717</v>
      </c>
      <c r="O68" s="50">
        <f t="shared" ref="O68:O103" si="46">ROUND(SUM(0.0009*A68^3.11),0)</f>
        <v>746</v>
      </c>
      <c r="P68" s="50">
        <f t="shared" ref="P68:P103" si="47">ROUND(SUM(0.0048*A68^2.79),0)</f>
        <v>979</v>
      </c>
      <c r="Q68" s="50">
        <f t="shared" ref="Q68:Q103" si="48">ROUND(SUM(0.0119*A68^3.115),0)</f>
        <v>10085</v>
      </c>
      <c r="R68" s="50">
        <f t="shared" ref="R68:R103" si="49">ROUND(SUM(0.00324*A68^3.2009),0)</f>
        <v>4001</v>
      </c>
      <c r="S68" s="50">
        <f t="shared" ref="S68:S103" si="50">ROUND(SUM(0.198*A68^2.336),0)</f>
        <v>5524</v>
      </c>
      <c r="T68" s="50">
        <f t="shared" ref="T68:T103" si="51">ROUND(SUM(0.007324*A68^3.159009),0)</f>
        <v>7527</v>
      </c>
      <c r="U68" s="50">
        <f t="shared" ref="U68:U103" si="52">ROUND(SUM(0.00492*A68^3.20165),0)</f>
        <v>6095</v>
      </c>
      <c r="V68" s="50">
        <f t="shared" ref="V68:V103" si="53">ROUND(SUM(0.00544*A68^3.13012),0)</f>
        <v>4926</v>
      </c>
      <c r="W68" s="50">
        <f t="shared" ref="W68:W103" si="54">ROUND(SUM(0.0124*A68^2.971),0)</f>
        <v>5591</v>
      </c>
      <c r="X68" s="50">
        <f t="shared" ref="X68:X103" si="55">ROUND(SUM(0.0206*A68^2.692),0)</f>
        <v>2735</v>
      </c>
      <c r="Y68" s="50">
        <f t="shared" ref="Y68:Y103" si="56">ROUND(SUM(0.0015*A68^3.48),0)</f>
        <v>6293</v>
      </c>
      <c r="Z68" s="50">
        <f t="shared" ref="Z68:Z103" si="57">ROUND(SUM(0.0058*A68^3.26),0)</f>
        <v>9279</v>
      </c>
      <c r="AA68" s="50">
        <f t="shared" ref="AA68:AA103" si="58">ROUND(SUM(0.0095*A68^3.189),0)</f>
        <v>11135</v>
      </c>
      <c r="AB68" s="50">
        <f t="shared" ref="AB68:AB103" si="59">ROUND(SUM(0.0336*A68^2.9),0)</f>
        <v>11099</v>
      </c>
      <c r="AC68" s="50">
        <f t="shared" ref="AC68:AC103" si="60">ROUND(SUM(0.0031*A68^3),0)</f>
        <v>1587</v>
      </c>
      <c r="AD68" s="50">
        <f t="shared" si="31"/>
        <v>7659</v>
      </c>
      <c r="AE68" s="50">
        <f t="shared" si="32"/>
        <v>1787</v>
      </c>
      <c r="AF68" s="50">
        <f t="shared" ref="AF68:AF103" si="61">ROUND(SUM(0.03*A68^2.6),0)</f>
        <v>2662</v>
      </c>
      <c r="AG68" s="50">
        <f t="shared" ref="AG68:AG103" si="62">ROUND(SUM(0.0072*A68^3.16),0)</f>
        <v>7432</v>
      </c>
      <c r="AH68" s="50">
        <f t="shared" ref="AH68:AH103" si="63">ROUND(SUM(0.00427*A68^3.1),0)</f>
        <v>3388</v>
      </c>
    </row>
    <row r="69" spans="1:34" x14ac:dyDescent="0.15">
      <c r="A69" s="50">
        <v>81</v>
      </c>
      <c r="B69" s="50">
        <f t="shared" si="34"/>
        <v>4031</v>
      </c>
      <c r="C69" s="50">
        <f t="shared" si="35"/>
        <v>10117</v>
      </c>
      <c r="D69" s="50">
        <f t="shared" si="36"/>
        <v>5588</v>
      </c>
      <c r="E69" s="50">
        <f t="shared" si="37"/>
        <v>7810</v>
      </c>
      <c r="F69" s="50">
        <f t="shared" si="33"/>
        <v>5316</v>
      </c>
      <c r="G69" s="50">
        <f t="shared" si="38"/>
        <v>11634</v>
      </c>
      <c r="H69" s="50">
        <f t="shared" si="39"/>
        <v>5418</v>
      </c>
      <c r="I69" s="50">
        <f t="shared" si="40"/>
        <v>4412</v>
      </c>
      <c r="J69" s="50">
        <f t="shared" si="41"/>
        <v>5607</v>
      </c>
      <c r="K69" s="50">
        <f t="shared" si="42"/>
        <v>5346</v>
      </c>
      <c r="L69" s="50">
        <f t="shared" si="43"/>
        <v>5593</v>
      </c>
      <c r="M69" s="50">
        <f t="shared" si="44"/>
        <v>1105</v>
      </c>
      <c r="N69" s="50">
        <f t="shared" si="45"/>
        <v>4898</v>
      </c>
      <c r="O69" s="50">
        <f t="shared" si="46"/>
        <v>776</v>
      </c>
      <c r="P69" s="50">
        <f t="shared" si="47"/>
        <v>1014</v>
      </c>
      <c r="Q69" s="50">
        <f t="shared" si="48"/>
        <v>10483</v>
      </c>
      <c r="R69" s="50">
        <f t="shared" si="49"/>
        <v>4163</v>
      </c>
      <c r="S69" s="50">
        <f t="shared" si="50"/>
        <v>5687</v>
      </c>
      <c r="T69" s="50">
        <f t="shared" si="51"/>
        <v>7828</v>
      </c>
      <c r="U69" s="50">
        <f t="shared" si="52"/>
        <v>6343</v>
      </c>
      <c r="V69" s="50">
        <f t="shared" si="53"/>
        <v>5121</v>
      </c>
      <c r="W69" s="50">
        <f t="shared" si="54"/>
        <v>5801</v>
      </c>
      <c r="X69" s="50">
        <f t="shared" si="55"/>
        <v>2828</v>
      </c>
      <c r="Y69" s="50">
        <f t="shared" si="56"/>
        <v>6571</v>
      </c>
      <c r="Z69" s="50">
        <f t="shared" si="57"/>
        <v>9662</v>
      </c>
      <c r="AA69" s="50">
        <f t="shared" si="58"/>
        <v>11585</v>
      </c>
      <c r="AB69" s="50">
        <f t="shared" si="59"/>
        <v>11507</v>
      </c>
      <c r="AC69" s="50">
        <f t="shared" si="60"/>
        <v>1647</v>
      </c>
      <c r="AD69" s="50">
        <f t="shared" si="31"/>
        <v>7955</v>
      </c>
      <c r="AE69" s="50">
        <f t="shared" si="32"/>
        <v>1855</v>
      </c>
      <c r="AF69" s="50">
        <f t="shared" si="61"/>
        <v>2749</v>
      </c>
      <c r="AG69" s="50">
        <f t="shared" si="62"/>
        <v>7729</v>
      </c>
      <c r="AH69" s="50">
        <f t="shared" si="63"/>
        <v>3522</v>
      </c>
    </row>
    <row r="70" spans="1:34" x14ac:dyDescent="0.15">
      <c r="A70" s="50">
        <v>82</v>
      </c>
      <c r="B70" s="50">
        <f t="shared" si="34"/>
        <v>4185</v>
      </c>
      <c r="C70" s="50">
        <f t="shared" si="35"/>
        <v>10517</v>
      </c>
      <c r="D70" s="50">
        <f t="shared" si="36"/>
        <v>5810</v>
      </c>
      <c r="E70" s="50">
        <f t="shared" si="37"/>
        <v>8127</v>
      </c>
      <c r="F70" s="50">
        <f t="shared" si="33"/>
        <v>5530</v>
      </c>
      <c r="G70" s="50">
        <f t="shared" si="38"/>
        <v>12095</v>
      </c>
      <c r="H70" s="50">
        <f t="shared" si="39"/>
        <v>5626</v>
      </c>
      <c r="I70" s="50">
        <f t="shared" si="40"/>
        <v>4579</v>
      </c>
      <c r="J70" s="50">
        <f t="shared" si="41"/>
        <v>5821</v>
      </c>
      <c r="K70" s="50">
        <f t="shared" si="42"/>
        <v>5543</v>
      </c>
      <c r="L70" s="50">
        <f t="shared" si="43"/>
        <v>5807</v>
      </c>
      <c r="M70" s="50">
        <f t="shared" si="44"/>
        <v>1154</v>
      </c>
      <c r="N70" s="50">
        <f t="shared" si="45"/>
        <v>5083</v>
      </c>
      <c r="O70" s="50">
        <f t="shared" si="46"/>
        <v>806</v>
      </c>
      <c r="P70" s="50">
        <f t="shared" si="47"/>
        <v>1049</v>
      </c>
      <c r="Q70" s="50">
        <f t="shared" si="48"/>
        <v>10891</v>
      </c>
      <c r="R70" s="50">
        <f t="shared" si="49"/>
        <v>4330</v>
      </c>
      <c r="S70" s="50">
        <f t="shared" si="50"/>
        <v>5852</v>
      </c>
      <c r="T70" s="50">
        <f t="shared" si="51"/>
        <v>8138</v>
      </c>
      <c r="U70" s="50">
        <f t="shared" si="52"/>
        <v>6597</v>
      </c>
      <c r="V70" s="50">
        <f t="shared" si="53"/>
        <v>5322</v>
      </c>
      <c r="W70" s="50">
        <f t="shared" si="54"/>
        <v>6017</v>
      </c>
      <c r="X70" s="50">
        <f t="shared" si="55"/>
        <v>2923</v>
      </c>
      <c r="Y70" s="50">
        <f t="shared" si="56"/>
        <v>6857</v>
      </c>
      <c r="Z70" s="50">
        <f t="shared" si="57"/>
        <v>10057</v>
      </c>
      <c r="AA70" s="50">
        <f t="shared" si="58"/>
        <v>12047</v>
      </c>
      <c r="AB70" s="50">
        <f t="shared" si="59"/>
        <v>11923</v>
      </c>
      <c r="AC70" s="50">
        <f t="shared" si="60"/>
        <v>1709</v>
      </c>
      <c r="AD70" s="50">
        <f t="shared" si="31"/>
        <v>8260</v>
      </c>
      <c r="AE70" s="50">
        <f t="shared" si="32"/>
        <v>1925</v>
      </c>
      <c r="AF70" s="50">
        <f t="shared" si="61"/>
        <v>2838</v>
      </c>
      <c r="AG70" s="50">
        <f t="shared" si="62"/>
        <v>8035</v>
      </c>
      <c r="AH70" s="50">
        <f t="shared" si="63"/>
        <v>3658</v>
      </c>
    </row>
    <row r="71" spans="1:34" x14ac:dyDescent="0.15">
      <c r="A71" s="50">
        <v>83</v>
      </c>
      <c r="B71" s="50">
        <f t="shared" si="34"/>
        <v>4344</v>
      </c>
      <c r="C71" s="50">
        <f t="shared" si="35"/>
        <v>10928</v>
      </c>
      <c r="D71" s="50">
        <f t="shared" si="36"/>
        <v>6039</v>
      </c>
      <c r="E71" s="50">
        <f t="shared" si="37"/>
        <v>8452</v>
      </c>
      <c r="F71" s="50">
        <f t="shared" si="33"/>
        <v>5749</v>
      </c>
      <c r="G71" s="50">
        <f t="shared" si="38"/>
        <v>12569</v>
      </c>
      <c r="H71" s="50">
        <f t="shared" si="39"/>
        <v>5840</v>
      </c>
      <c r="I71" s="50">
        <f t="shared" si="40"/>
        <v>4750</v>
      </c>
      <c r="J71" s="50">
        <f t="shared" si="41"/>
        <v>6041</v>
      </c>
      <c r="K71" s="50">
        <f t="shared" si="42"/>
        <v>5745</v>
      </c>
      <c r="L71" s="50">
        <f t="shared" si="43"/>
        <v>6025</v>
      </c>
      <c r="M71" s="50">
        <f t="shared" si="44"/>
        <v>1204</v>
      </c>
      <c r="N71" s="50">
        <f t="shared" si="45"/>
        <v>5273</v>
      </c>
      <c r="O71" s="50">
        <f t="shared" si="46"/>
        <v>837</v>
      </c>
      <c r="P71" s="50">
        <f t="shared" si="47"/>
        <v>1085</v>
      </c>
      <c r="Q71" s="50">
        <f t="shared" si="48"/>
        <v>11310</v>
      </c>
      <c r="R71" s="50">
        <f t="shared" si="49"/>
        <v>4501</v>
      </c>
      <c r="S71" s="50">
        <f t="shared" si="50"/>
        <v>6020</v>
      </c>
      <c r="T71" s="50">
        <f t="shared" si="51"/>
        <v>8455</v>
      </c>
      <c r="U71" s="50">
        <f t="shared" si="52"/>
        <v>6858</v>
      </c>
      <c r="V71" s="50">
        <f t="shared" si="53"/>
        <v>5528</v>
      </c>
      <c r="W71" s="50">
        <f t="shared" si="54"/>
        <v>6237</v>
      </c>
      <c r="X71" s="50">
        <f t="shared" si="55"/>
        <v>3020</v>
      </c>
      <c r="Y71" s="50">
        <f t="shared" si="56"/>
        <v>7153</v>
      </c>
      <c r="Z71" s="50">
        <f t="shared" si="57"/>
        <v>10462</v>
      </c>
      <c r="AA71" s="50">
        <f t="shared" si="58"/>
        <v>12522</v>
      </c>
      <c r="AB71" s="50">
        <f t="shared" si="59"/>
        <v>12350</v>
      </c>
      <c r="AC71" s="50">
        <f t="shared" si="60"/>
        <v>1773</v>
      </c>
      <c r="AD71" s="50">
        <f t="shared" ref="AD71:AD103" si="64">ROUND(SUM(0.0115*A71^3.06),0)</f>
        <v>8572</v>
      </c>
      <c r="AE71" s="50">
        <f t="shared" ref="AE71:AE103" si="65">ROUND(SUM(0.0034*A71^3.006),0)</f>
        <v>1996</v>
      </c>
      <c r="AF71" s="50">
        <f t="shared" si="61"/>
        <v>2929</v>
      </c>
      <c r="AG71" s="50">
        <f t="shared" si="62"/>
        <v>8349</v>
      </c>
      <c r="AH71" s="50">
        <f t="shared" si="63"/>
        <v>3798</v>
      </c>
    </row>
    <row r="72" spans="1:34" x14ac:dyDescent="0.15">
      <c r="A72" s="50">
        <v>84</v>
      </c>
      <c r="B72" s="50">
        <f t="shared" si="34"/>
        <v>4506</v>
      </c>
      <c r="C72" s="50">
        <f t="shared" si="35"/>
        <v>11350</v>
      </c>
      <c r="D72" s="50">
        <f t="shared" si="36"/>
        <v>6273</v>
      </c>
      <c r="E72" s="50">
        <f t="shared" si="37"/>
        <v>8786</v>
      </c>
      <c r="F72" s="50">
        <f t="shared" si="33"/>
        <v>5975</v>
      </c>
      <c r="G72" s="50">
        <f t="shared" si="38"/>
        <v>13055</v>
      </c>
      <c r="H72" s="50">
        <f t="shared" si="39"/>
        <v>6059</v>
      </c>
      <c r="I72" s="50">
        <f t="shared" si="40"/>
        <v>4926</v>
      </c>
      <c r="J72" s="50">
        <f t="shared" si="41"/>
        <v>6266</v>
      </c>
      <c r="K72" s="50">
        <f t="shared" si="42"/>
        <v>5952</v>
      </c>
      <c r="L72" s="50">
        <f t="shared" si="43"/>
        <v>6250</v>
      </c>
      <c r="M72" s="50">
        <f t="shared" si="44"/>
        <v>1255</v>
      </c>
      <c r="N72" s="50">
        <f t="shared" si="45"/>
        <v>5468</v>
      </c>
      <c r="O72" s="50">
        <f t="shared" si="46"/>
        <v>868</v>
      </c>
      <c r="P72" s="50">
        <f t="shared" si="47"/>
        <v>1122</v>
      </c>
      <c r="Q72" s="50">
        <f t="shared" si="48"/>
        <v>11740</v>
      </c>
      <c r="R72" s="50">
        <f t="shared" si="49"/>
        <v>4677</v>
      </c>
      <c r="S72" s="50">
        <f t="shared" si="50"/>
        <v>6191</v>
      </c>
      <c r="T72" s="50">
        <f t="shared" si="51"/>
        <v>8781</v>
      </c>
      <c r="U72" s="50">
        <f t="shared" si="52"/>
        <v>7126</v>
      </c>
      <c r="V72" s="50">
        <f t="shared" si="53"/>
        <v>5739</v>
      </c>
      <c r="W72" s="50">
        <f t="shared" si="54"/>
        <v>6463</v>
      </c>
      <c r="X72" s="50">
        <f t="shared" si="55"/>
        <v>3119</v>
      </c>
      <c r="Y72" s="50">
        <f t="shared" si="56"/>
        <v>7457</v>
      </c>
      <c r="Z72" s="50">
        <f t="shared" si="57"/>
        <v>10879</v>
      </c>
      <c r="AA72" s="50">
        <f t="shared" si="58"/>
        <v>13009</v>
      </c>
      <c r="AB72" s="50">
        <f t="shared" si="59"/>
        <v>12786</v>
      </c>
      <c r="AC72" s="50">
        <f t="shared" si="60"/>
        <v>1837</v>
      </c>
      <c r="AD72" s="50">
        <f t="shared" si="64"/>
        <v>8892</v>
      </c>
      <c r="AE72" s="50">
        <f t="shared" si="65"/>
        <v>2069</v>
      </c>
      <c r="AF72" s="50">
        <f t="shared" si="61"/>
        <v>3022</v>
      </c>
      <c r="AG72" s="50">
        <f t="shared" si="62"/>
        <v>8671</v>
      </c>
      <c r="AH72" s="50">
        <f t="shared" si="63"/>
        <v>3942</v>
      </c>
    </row>
    <row r="73" spans="1:34" x14ac:dyDescent="0.15">
      <c r="A73" s="50">
        <v>85</v>
      </c>
      <c r="B73" s="50">
        <f t="shared" si="34"/>
        <v>4673</v>
      </c>
      <c r="C73" s="50">
        <f t="shared" si="35"/>
        <v>11783</v>
      </c>
      <c r="D73" s="50">
        <f t="shared" si="36"/>
        <v>6514</v>
      </c>
      <c r="E73" s="50">
        <f t="shared" si="37"/>
        <v>9130</v>
      </c>
      <c r="F73" s="50">
        <f t="shared" si="33"/>
        <v>6206</v>
      </c>
      <c r="G73" s="50">
        <f t="shared" si="38"/>
        <v>13553</v>
      </c>
      <c r="H73" s="50">
        <f t="shared" si="39"/>
        <v>6284</v>
      </c>
      <c r="I73" s="50">
        <f t="shared" si="40"/>
        <v>5106</v>
      </c>
      <c r="J73" s="50">
        <f t="shared" si="41"/>
        <v>6496</v>
      </c>
      <c r="K73" s="50">
        <f t="shared" si="42"/>
        <v>6164</v>
      </c>
      <c r="L73" s="50">
        <f t="shared" si="43"/>
        <v>6480</v>
      </c>
      <c r="M73" s="50">
        <f t="shared" si="44"/>
        <v>1308</v>
      </c>
      <c r="N73" s="50">
        <f t="shared" si="45"/>
        <v>5667</v>
      </c>
      <c r="O73" s="50">
        <f t="shared" si="46"/>
        <v>901</v>
      </c>
      <c r="P73" s="50">
        <f t="shared" si="47"/>
        <v>1160</v>
      </c>
      <c r="Q73" s="50">
        <f t="shared" si="48"/>
        <v>12181</v>
      </c>
      <c r="R73" s="50">
        <f t="shared" si="49"/>
        <v>4858</v>
      </c>
      <c r="S73" s="50">
        <f t="shared" si="50"/>
        <v>6365</v>
      </c>
      <c r="T73" s="50">
        <f t="shared" si="51"/>
        <v>9116</v>
      </c>
      <c r="U73" s="50">
        <f t="shared" si="52"/>
        <v>7401</v>
      </c>
      <c r="V73" s="50">
        <f t="shared" si="53"/>
        <v>5955</v>
      </c>
      <c r="W73" s="50">
        <f t="shared" si="54"/>
        <v>6695</v>
      </c>
      <c r="X73" s="50">
        <f t="shared" si="55"/>
        <v>3220</v>
      </c>
      <c r="Y73" s="50">
        <f t="shared" si="56"/>
        <v>7771</v>
      </c>
      <c r="Z73" s="50">
        <f t="shared" si="57"/>
        <v>11307</v>
      </c>
      <c r="AA73" s="50">
        <f t="shared" si="58"/>
        <v>13510</v>
      </c>
      <c r="AB73" s="50">
        <f t="shared" si="59"/>
        <v>13233</v>
      </c>
      <c r="AC73" s="50">
        <f t="shared" si="60"/>
        <v>1904</v>
      </c>
      <c r="AD73" s="50">
        <f t="shared" si="64"/>
        <v>9220</v>
      </c>
      <c r="AE73" s="50">
        <f t="shared" si="65"/>
        <v>2144</v>
      </c>
      <c r="AF73" s="50">
        <f t="shared" si="61"/>
        <v>3116</v>
      </c>
      <c r="AG73" s="50">
        <f t="shared" si="62"/>
        <v>9001</v>
      </c>
      <c r="AH73" s="50">
        <f t="shared" si="63"/>
        <v>4089</v>
      </c>
    </row>
    <row r="74" spans="1:34" x14ac:dyDescent="0.15">
      <c r="A74" s="50">
        <v>86</v>
      </c>
      <c r="B74" s="50">
        <f t="shared" si="34"/>
        <v>4844</v>
      </c>
      <c r="C74" s="50">
        <f t="shared" si="35"/>
        <v>12227</v>
      </c>
      <c r="D74" s="50">
        <f t="shared" si="36"/>
        <v>6761</v>
      </c>
      <c r="E74" s="50">
        <f t="shared" si="37"/>
        <v>9482</v>
      </c>
      <c r="F74" s="50">
        <f t="shared" si="33"/>
        <v>6444</v>
      </c>
      <c r="G74" s="50">
        <f t="shared" si="38"/>
        <v>14065</v>
      </c>
      <c r="H74" s="50">
        <f t="shared" si="39"/>
        <v>6515</v>
      </c>
      <c r="I74" s="50">
        <f t="shared" si="40"/>
        <v>5291</v>
      </c>
      <c r="J74" s="50">
        <f t="shared" si="41"/>
        <v>6732</v>
      </c>
      <c r="K74" s="50">
        <f t="shared" si="42"/>
        <v>6381</v>
      </c>
      <c r="L74" s="50">
        <f t="shared" si="43"/>
        <v>6715</v>
      </c>
      <c r="M74" s="50">
        <f t="shared" si="44"/>
        <v>1363</v>
      </c>
      <c r="N74" s="50">
        <f t="shared" si="45"/>
        <v>5872</v>
      </c>
      <c r="O74" s="50">
        <f t="shared" si="46"/>
        <v>934</v>
      </c>
      <c r="P74" s="50">
        <f t="shared" si="47"/>
        <v>1198</v>
      </c>
      <c r="Q74" s="50">
        <f t="shared" si="48"/>
        <v>12633</v>
      </c>
      <c r="R74" s="50">
        <f t="shared" si="49"/>
        <v>5043</v>
      </c>
      <c r="S74" s="50">
        <f t="shared" si="50"/>
        <v>6541</v>
      </c>
      <c r="T74" s="50">
        <f t="shared" si="51"/>
        <v>9459</v>
      </c>
      <c r="U74" s="50">
        <f t="shared" si="52"/>
        <v>7683</v>
      </c>
      <c r="V74" s="50">
        <f t="shared" si="53"/>
        <v>6177</v>
      </c>
      <c r="W74" s="50">
        <f t="shared" si="54"/>
        <v>6931</v>
      </c>
      <c r="X74" s="50">
        <f t="shared" si="55"/>
        <v>3323</v>
      </c>
      <c r="Y74" s="50">
        <f t="shared" si="56"/>
        <v>8094</v>
      </c>
      <c r="Z74" s="50">
        <f t="shared" si="57"/>
        <v>11746</v>
      </c>
      <c r="AA74" s="50">
        <f t="shared" si="58"/>
        <v>14023</v>
      </c>
      <c r="AB74" s="50">
        <f t="shared" si="59"/>
        <v>13689</v>
      </c>
      <c r="AC74" s="50">
        <f t="shared" si="60"/>
        <v>1972</v>
      </c>
      <c r="AD74" s="50">
        <f t="shared" si="64"/>
        <v>9556</v>
      </c>
      <c r="AE74" s="50">
        <f t="shared" si="65"/>
        <v>2221</v>
      </c>
      <c r="AF74" s="50">
        <f t="shared" si="61"/>
        <v>3212</v>
      </c>
      <c r="AG74" s="50">
        <f t="shared" si="62"/>
        <v>9340</v>
      </c>
      <c r="AH74" s="50">
        <f t="shared" si="63"/>
        <v>4240</v>
      </c>
    </row>
    <row r="75" spans="1:34" x14ac:dyDescent="0.15">
      <c r="A75" s="50">
        <v>87</v>
      </c>
      <c r="B75" s="50">
        <f t="shared" si="34"/>
        <v>5018</v>
      </c>
      <c r="C75" s="50">
        <f t="shared" si="35"/>
        <v>12682</v>
      </c>
      <c r="D75" s="50">
        <f t="shared" si="36"/>
        <v>7014</v>
      </c>
      <c r="E75" s="50">
        <f t="shared" si="37"/>
        <v>9844</v>
      </c>
      <c r="F75" s="50">
        <f t="shared" si="33"/>
        <v>6687</v>
      </c>
      <c r="G75" s="50">
        <f t="shared" si="38"/>
        <v>14589</v>
      </c>
      <c r="H75" s="50">
        <f t="shared" si="39"/>
        <v>6751</v>
      </c>
      <c r="I75" s="50">
        <f t="shared" si="40"/>
        <v>5479</v>
      </c>
      <c r="J75" s="50">
        <f t="shared" si="41"/>
        <v>6974</v>
      </c>
      <c r="K75" s="50">
        <f t="shared" si="42"/>
        <v>6602</v>
      </c>
      <c r="L75" s="50">
        <f t="shared" si="43"/>
        <v>6956</v>
      </c>
      <c r="M75" s="50">
        <f t="shared" si="44"/>
        <v>1419</v>
      </c>
      <c r="N75" s="50">
        <f t="shared" si="45"/>
        <v>6081</v>
      </c>
      <c r="O75" s="50">
        <f t="shared" si="46"/>
        <v>969</v>
      </c>
      <c r="P75" s="50">
        <f t="shared" si="47"/>
        <v>1237</v>
      </c>
      <c r="Q75" s="50">
        <f t="shared" si="48"/>
        <v>13096</v>
      </c>
      <c r="R75" s="50">
        <f t="shared" si="49"/>
        <v>5233</v>
      </c>
      <c r="S75" s="50">
        <f t="shared" si="50"/>
        <v>6720</v>
      </c>
      <c r="T75" s="50">
        <f t="shared" si="51"/>
        <v>9811</v>
      </c>
      <c r="U75" s="50">
        <f t="shared" si="52"/>
        <v>7973</v>
      </c>
      <c r="V75" s="50">
        <f t="shared" si="53"/>
        <v>6405</v>
      </c>
      <c r="W75" s="50">
        <f t="shared" si="54"/>
        <v>7174</v>
      </c>
      <c r="X75" s="50">
        <f t="shared" si="55"/>
        <v>3428</v>
      </c>
      <c r="Y75" s="50">
        <f t="shared" si="56"/>
        <v>8426</v>
      </c>
      <c r="Z75" s="50">
        <f t="shared" si="57"/>
        <v>12197</v>
      </c>
      <c r="AA75" s="50">
        <f t="shared" si="58"/>
        <v>14550</v>
      </c>
      <c r="AB75" s="50">
        <f t="shared" si="59"/>
        <v>14156</v>
      </c>
      <c r="AC75" s="50">
        <f t="shared" si="60"/>
        <v>2041</v>
      </c>
      <c r="AD75" s="50">
        <f t="shared" si="64"/>
        <v>9900</v>
      </c>
      <c r="AE75" s="50">
        <f t="shared" si="65"/>
        <v>2300</v>
      </c>
      <c r="AF75" s="50">
        <f t="shared" si="61"/>
        <v>3310</v>
      </c>
      <c r="AG75" s="50">
        <f t="shared" si="62"/>
        <v>9688</v>
      </c>
      <c r="AH75" s="50">
        <f t="shared" si="63"/>
        <v>4395</v>
      </c>
    </row>
    <row r="76" spans="1:34" x14ac:dyDescent="0.15">
      <c r="A76" s="50">
        <v>88</v>
      </c>
      <c r="B76" s="50">
        <f t="shared" si="34"/>
        <v>5198</v>
      </c>
      <c r="C76" s="50">
        <f t="shared" si="35"/>
        <v>13149</v>
      </c>
      <c r="D76" s="50">
        <f t="shared" si="36"/>
        <v>7274</v>
      </c>
      <c r="E76" s="50">
        <f t="shared" si="37"/>
        <v>10215</v>
      </c>
      <c r="F76" s="50">
        <f t="shared" si="33"/>
        <v>6937</v>
      </c>
      <c r="G76" s="50">
        <f t="shared" si="38"/>
        <v>15127</v>
      </c>
      <c r="H76" s="50">
        <f t="shared" si="39"/>
        <v>6992</v>
      </c>
      <c r="I76" s="50">
        <f t="shared" si="40"/>
        <v>5673</v>
      </c>
      <c r="J76" s="50">
        <f t="shared" si="41"/>
        <v>7222</v>
      </c>
      <c r="K76" s="50">
        <f t="shared" si="42"/>
        <v>6829</v>
      </c>
      <c r="L76" s="50">
        <f t="shared" si="43"/>
        <v>7203</v>
      </c>
      <c r="M76" s="50">
        <f t="shared" si="44"/>
        <v>1477</v>
      </c>
      <c r="N76" s="50">
        <f t="shared" si="45"/>
        <v>6295</v>
      </c>
      <c r="O76" s="50">
        <f t="shared" si="46"/>
        <v>1004</v>
      </c>
      <c r="P76" s="50">
        <f t="shared" si="47"/>
        <v>1277</v>
      </c>
      <c r="Q76" s="50">
        <f t="shared" si="48"/>
        <v>13571</v>
      </c>
      <c r="R76" s="50">
        <f t="shared" si="49"/>
        <v>5428</v>
      </c>
      <c r="S76" s="50">
        <f t="shared" si="50"/>
        <v>6902</v>
      </c>
      <c r="T76" s="50">
        <f t="shared" si="51"/>
        <v>10172</v>
      </c>
      <c r="U76" s="50">
        <f t="shared" si="52"/>
        <v>8270</v>
      </c>
      <c r="V76" s="50">
        <f t="shared" si="53"/>
        <v>6638</v>
      </c>
      <c r="W76" s="50">
        <f t="shared" si="54"/>
        <v>7421</v>
      </c>
      <c r="X76" s="50">
        <f t="shared" si="55"/>
        <v>3535</v>
      </c>
      <c r="Y76" s="50">
        <f t="shared" si="56"/>
        <v>8768</v>
      </c>
      <c r="Z76" s="50">
        <f t="shared" si="57"/>
        <v>12660</v>
      </c>
      <c r="AA76" s="50">
        <f t="shared" si="58"/>
        <v>15090</v>
      </c>
      <c r="AB76" s="50">
        <f t="shared" si="59"/>
        <v>14633</v>
      </c>
      <c r="AC76" s="50">
        <f t="shared" si="60"/>
        <v>2113</v>
      </c>
      <c r="AD76" s="50">
        <f t="shared" si="64"/>
        <v>10252</v>
      </c>
      <c r="AE76" s="50">
        <f t="shared" si="65"/>
        <v>2380</v>
      </c>
      <c r="AF76" s="50">
        <f t="shared" si="61"/>
        <v>3410</v>
      </c>
      <c r="AG76" s="50">
        <f t="shared" si="62"/>
        <v>10044</v>
      </c>
      <c r="AH76" s="50">
        <f t="shared" si="63"/>
        <v>4553</v>
      </c>
    </row>
    <row r="77" spans="1:34" x14ac:dyDescent="0.15">
      <c r="A77" s="50">
        <v>89</v>
      </c>
      <c r="B77" s="50">
        <f t="shared" si="34"/>
        <v>5381</v>
      </c>
      <c r="C77" s="50">
        <f t="shared" si="35"/>
        <v>13627</v>
      </c>
      <c r="D77" s="50">
        <f t="shared" si="36"/>
        <v>7540</v>
      </c>
      <c r="E77" s="50">
        <f t="shared" si="37"/>
        <v>10596</v>
      </c>
      <c r="F77" s="50">
        <f t="shared" si="33"/>
        <v>7194</v>
      </c>
      <c r="G77" s="50">
        <f t="shared" si="38"/>
        <v>15678</v>
      </c>
      <c r="H77" s="50">
        <f t="shared" si="39"/>
        <v>7240</v>
      </c>
      <c r="I77" s="50">
        <f t="shared" si="40"/>
        <v>5870</v>
      </c>
      <c r="J77" s="50">
        <f t="shared" si="41"/>
        <v>7476</v>
      </c>
      <c r="K77" s="50">
        <f t="shared" si="42"/>
        <v>7061</v>
      </c>
      <c r="L77" s="50">
        <f t="shared" si="43"/>
        <v>7456</v>
      </c>
      <c r="M77" s="50">
        <f t="shared" si="44"/>
        <v>1537</v>
      </c>
      <c r="N77" s="50">
        <f t="shared" si="45"/>
        <v>6514</v>
      </c>
      <c r="O77" s="50">
        <f t="shared" si="46"/>
        <v>1040</v>
      </c>
      <c r="P77" s="50">
        <f t="shared" si="47"/>
        <v>1318</v>
      </c>
      <c r="Q77" s="50">
        <f t="shared" si="48"/>
        <v>14057</v>
      </c>
      <c r="R77" s="50">
        <f t="shared" si="49"/>
        <v>5628</v>
      </c>
      <c r="S77" s="50">
        <f t="shared" si="50"/>
        <v>7087</v>
      </c>
      <c r="T77" s="50">
        <f t="shared" si="51"/>
        <v>10541</v>
      </c>
      <c r="U77" s="50">
        <f t="shared" si="52"/>
        <v>8575</v>
      </c>
      <c r="V77" s="50">
        <f t="shared" si="53"/>
        <v>6877</v>
      </c>
      <c r="W77" s="50">
        <f t="shared" si="54"/>
        <v>7675</v>
      </c>
      <c r="X77" s="50">
        <f t="shared" si="55"/>
        <v>3644</v>
      </c>
      <c r="Y77" s="50">
        <f t="shared" si="56"/>
        <v>9119</v>
      </c>
      <c r="Z77" s="50">
        <f t="shared" si="57"/>
        <v>13135</v>
      </c>
      <c r="AA77" s="50">
        <f t="shared" si="58"/>
        <v>15643</v>
      </c>
      <c r="AB77" s="50">
        <f t="shared" si="59"/>
        <v>15121</v>
      </c>
      <c r="AC77" s="50">
        <f t="shared" si="60"/>
        <v>2185</v>
      </c>
      <c r="AD77" s="50">
        <f t="shared" si="64"/>
        <v>10613</v>
      </c>
      <c r="AE77" s="50">
        <f t="shared" si="65"/>
        <v>2462</v>
      </c>
      <c r="AF77" s="50">
        <f t="shared" si="61"/>
        <v>3512</v>
      </c>
      <c r="AG77" s="50">
        <f t="shared" si="62"/>
        <v>10409</v>
      </c>
      <c r="AH77" s="50">
        <f t="shared" si="63"/>
        <v>4716</v>
      </c>
    </row>
    <row r="78" spans="1:34" x14ac:dyDescent="0.15">
      <c r="A78" s="50">
        <v>90</v>
      </c>
      <c r="B78" s="50">
        <f t="shared" si="34"/>
        <v>5568</v>
      </c>
      <c r="C78" s="50">
        <f t="shared" si="35"/>
        <v>14117</v>
      </c>
      <c r="D78" s="50">
        <f t="shared" si="36"/>
        <v>7812</v>
      </c>
      <c r="E78" s="50">
        <f t="shared" si="37"/>
        <v>10987</v>
      </c>
      <c r="F78" s="50">
        <f t="shared" si="33"/>
        <v>7457</v>
      </c>
      <c r="G78" s="50">
        <f t="shared" si="38"/>
        <v>16243</v>
      </c>
      <c r="H78" s="50">
        <f t="shared" si="39"/>
        <v>7493</v>
      </c>
      <c r="I78" s="50">
        <f t="shared" si="40"/>
        <v>6073</v>
      </c>
      <c r="J78" s="50">
        <f t="shared" si="41"/>
        <v>7735</v>
      </c>
      <c r="K78" s="50">
        <f t="shared" si="42"/>
        <v>7298</v>
      </c>
      <c r="L78" s="50">
        <f t="shared" si="43"/>
        <v>7715</v>
      </c>
      <c r="M78" s="50">
        <f t="shared" si="44"/>
        <v>1598</v>
      </c>
      <c r="N78" s="50">
        <f t="shared" si="45"/>
        <v>6738</v>
      </c>
      <c r="O78" s="50">
        <f t="shared" si="46"/>
        <v>1076</v>
      </c>
      <c r="P78" s="50">
        <f t="shared" si="47"/>
        <v>1360</v>
      </c>
      <c r="Q78" s="50">
        <f t="shared" si="48"/>
        <v>14555</v>
      </c>
      <c r="R78" s="50">
        <f t="shared" si="49"/>
        <v>5833</v>
      </c>
      <c r="S78" s="50">
        <f t="shared" si="50"/>
        <v>7274</v>
      </c>
      <c r="T78" s="50">
        <f t="shared" si="51"/>
        <v>10920</v>
      </c>
      <c r="U78" s="50">
        <f t="shared" si="52"/>
        <v>8887</v>
      </c>
      <c r="V78" s="50">
        <f t="shared" si="53"/>
        <v>7122</v>
      </c>
      <c r="W78" s="50">
        <f t="shared" si="54"/>
        <v>7934</v>
      </c>
      <c r="X78" s="50">
        <f t="shared" si="55"/>
        <v>3756</v>
      </c>
      <c r="Y78" s="50">
        <f t="shared" si="56"/>
        <v>9481</v>
      </c>
      <c r="Z78" s="50">
        <f t="shared" si="57"/>
        <v>13623</v>
      </c>
      <c r="AA78" s="50">
        <f t="shared" si="58"/>
        <v>16211</v>
      </c>
      <c r="AB78" s="50">
        <f t="shared" si="59"/>
        <v>15619</v>
      </c>
      <c r="AC78" s="50">
        <f t="shared" si="60"/>
        <v>2260</v>
      </c>
      <c r="AD78" s="50">
        <f t="shared" si="64"/>
        <v>10982</v>
      </c>
      <c r="AE78" s="50">
        <f t="shared" si="65"/>
        <v>2546</v>
      </c>
      <c r="AF78" s="50">
        <f t="shared" si="61"/>
        <v>3615</v>
      </c>
      <c r="AG78" s="50">
        <f t="shared" si="62"/>
        <v>10783</v>
      </c>
      <c r="AH78" s="50">
        <f t="shared" si="63"/>
        <v>4882</v>
      </c>
    </row>
    <row r="79" spans="1:34" x14ac:dyDescent="0.15">
      <c r="A79" s="50">
        <v>91</v>
      </c>
      <c r="B79" s="50">
        <f t="shared" si="34"/>
        <v>5760</v>
      </c>
      <c r="C79" s="50">
        <f t="shared" si="35"/>
        <v>14620</v>
      </c>
      <c r="D79" s="50">
        <f t="shared" si="36"/>
        <v>8092</v>
      </c>
      <c r="E79" s="50">
        <f t="shared" si="37"/>
        <v>11387</v>
      </c>
      <c r="F79" s="50">
        <f t="shared" si="33"/>
        <v>7726</v>
      </c>
      <c r="G79" s="50">
        <f t="shared" si="38"/>
        <v>16822</v>
      </c>
      <c r="H79" s="50">
        <f t="shared" si="39"/>
        <v>7752</v>
      </c>
      <c r="I79" s="50">
        <f t="shared" si="40"/>
        <v>6280</v>
      </c>
      <c r="J79" s="50">
        <f t="shared" si="41"/>
        <v>8000</v>
      </c>
      <c r="K79" s="50">
        <f t="shared" si="42"/>
        <v>7540</v>
      </c>
      <c r="L79" s="50">
        <f t="shared" si="43"/>
        <v>7979</v>
      </c>
      <c r="M79" s="50">
        <f t="shared" si="44"/>
        <v>1661</v>
      </c>
      <c r="N79" s="50">
        <f t="shared" si="45"/>
        <v>6968</v>
      </c>
      <c r="O79" s="50">
        <f t="shared" si="46"/>
        <v>1114</v>
      </c>
      <c r="P79" s="50">
        <f t="shared" si="47"/>
        <v>1403</v>
      </c>
      <c r="Q79" s="50">
        <f t="shared" si="48"/>
        <v>15065</v>
      </c>
      <c r="R79" s="50">
        <f t="shared" si="49"/>
        <v>6043</v>
      </c>
      <c r="S79" s="50">
        <f t="shared" si="50"/>
        <v>7464</v>
      </c>
      <c r="T79" s="50">
        <f t="shared" si="51"/>
        <v>11308</v>
      </c>
      <c r="U79" s="50">
        <f t="shared" si="52"/>
        <v>9207</v>
      </c>
      <c r="V79" s="50">
        <f t="shared" si="53"/>
        <v>7373</v>
      </c>
      <c r="W79" s="50">
        <f t="shared" si="54"/>
        <v>8198</v>
      </c>
      <c r="X79" s="50">
        <f t="shared" si="55"/>
        <v>3869</v>
      </c>
      <c r="Y79" s="50">
        <f t="shared" si="56"/>
        <v>9853</v>
      </c>
      <c r="Z79" s="50">
        <f t="shared" si="57"/>
        <v>14122</v>
      </c>
      <c r="AA79" s="50">
        <f t="shared" si="58"/>
        <v>16792</v>
      </c>
      <c r="AB79" s="50">
        <f t="shared" si="59"/>
        <v>16127</v>
      </c>
      <c r="AC79" s="50">
        <f t="shared" si="60"/>
        <v>2336</v>
      </c>
      <c r="AD79" s="50">
        <f t="shared" si="64"/>
        <v>11360</v>
      </c>
      <c r="AE79" s="50">
        <f t="shared" si="65"/>
        <v>2632</v>
      </c>
      <c r="AF79" s="50">
        <f t="shared" si="61"/>
        <v>3721</v>
      </c>
      <c r="AG79" s="50">
        <f t="shared" si="62"/>
        <v>11166</v>
      </c>
      <c r="AH79" s="50">
        <f t="shared" si="63"/>
        <v>5052</v>
      </c>
    </row>
    <row r="80" spans="1:34" x14ac:dyDescent="0.15">
      <c r="A80" s="50">
        <v>92</v>
      </c>
      <c r="B80" s="50">
        <f t="shared" si="34"/>
        <v>5957</v>
      </c>
      <c r="C80" s="50">
        <f t="shared" si="35"/>
        <v>15134</v>
      </c>
      <c r="D80" s="50">
        <f t="shared" si="36"/>
        <v>8378</v>
      </c>
      <c r="E80" s="50">
        <f t="shared" si="37"/>
        <v>11797</v>
      </c>
      <c r="F80" s="50">
        <f t="shared" si="33"/>
        <v>8002</v>
      </c>
      <c r="G80" s="50">
        <f t="shared" si="38"/>
        <v>17414</v>
      </c>
      <c r="H80" s="50">
        <f t="shared" si="39"/>
        <v>8018</v>
      </c>
      <c r="I80" s="50">
        <f t="shared" si="40"/>
        <v>6491</v>
      </c>
      <c r="J80" s="50">
        <f t="shared" si="41"/>
        <v>8272</v>
      </c>
      <c r="K80" s="50">
        <f t="shared" si="42"/>
        <v>7787</v>
      </c>
      <c r="L80" s="50">
        <f t="shared" si="43"/>
        <v>8250</v>
      </c>
      <c r="M80" s="50">
        <f t="shared" si="44"/>
        <v>1726</v>
      </c>
      <c r="N80" s="50">
        <f t="shared" si="45"/>
        <v>7202</v>
      </c>
      <c r="O80" s="50">
        <f t="shared" si="46"/>
        <v>1152</v>
      </c>
      <c r="P80" s="50">
        <f t="shared" si="47"/>
        <v>1446</v>
      </c>
      <c r="Q80" s="50">
        <f t="shared" si="48"/>
        <v>15586</v>
      </c>
      <c r="R80" s="50">
        <f t="shared" si="49"/>
        <v>6258</v>
      </c>
      <c r="S80" s="50">
        <f t="shared" si="50"/>
        <v>7657</v>
      </c>
      <c r="T80" s="50">
        <f t="shared" si="51"/>
        <v>11705</v>
      </c>
      <c r="U80" s="50">
        <f t="shared" si="52"/>
        <v>9535</v>
      </c>
      <c r="V80" s="50">
        <f t="shared" si="53"/>
        <v>7629</v>
      </c>
      <c r="W80" s="50">
        <f t="shared" si="54"/>
        <v>8469</v>
      </c>
      <c r="X80" s="50">
        <f t="shared" si="55"/>
        <v>3985</v>
      </c>
      <c r="Y80" s="50">
        <f t="shared" si="56"/>
        <v>10235</v>
      </c>
      <c r="Z80" s="50">
        <f t="shared" si="57"/>
        <v>14634</v>
      </c>
      <c r="AA80" s="50">
        <f t="shared" si="58"/>
        <v>17388</v>
      </c>
      <c r="AB80" s="50">
        <f t="shared" si="59"/>
        <v>16647</v>
      </c>
      <c r="AC80" s="50">
        <f t="shared" si="60"/>
        <v>2414</v>
      </c>
      <c r="AD80" s="50">
        <f t="shared" si="64"/>
        <v>11746</v>
      </c>
      <c r="AE80" s="50">
        <f t="shared" si="65"/>
        <v>2720</v>
      </c>
      <c r="AF80" s="50">
        <f t="shared" si="61"/>
        <v>3828</v>
      </c>
      <c r="AG80" s="50">
        <f t="shared" si="62"/>
        <v>11559</v>
      </c>
      <c r="AH80" s="50">
        <f t="shared" si="63"/>
        <v>5226</v>
      </c>
    </row>
    <row r="81" spans="1:34" x14ac:dyDescent="0.15">
      <c r="A81" s="50">
        <v>93</v>
      </c>
      <c r="B81" s="50">
        <f t="shared" si="34"/>
        <v>6158</v>
      </c>
      <c r="C81" s="50">
        <f t="shared" si="35"/>
        <v>15660</v>
      </c>
      <c r="D81" s="50">
        <f t="shared" si="36"/>
        <v>8671</v>
      </c>
      <c r="E81" s="50">
        <f t="shared" si="37"/>
        <v>12218</v>
      </c>
      <c r="F81" s="50">
        <f t="shared" si="33"/>
        <v>8285</v>
      </c>
      <c r="G81" s="50">
        <f t="shared" si="38"/>
        <v>18021</v>
      </c>
      <c r="H81" s="50">
        <f t="shared" si="39"/>
        <v>8289</v>
      </c>
      <c r="I81" s="50">
        <f t="shared" si="40"/>
        <v>6708</v>
      </c>
      <c r="J81" s="50">
        <f t="shared" si="41"/>
        <v>8549</v>
      </c>
      <c r="K81" s="50">
        <f t="shared" si="42"/>
        <v>8040</v>
      </c>
      <c r="L81" s="50">
        <f t="shared" si="43"/>
        <v>8527</v>
      </c>
      <c r="M81" s="50">
        <f t="shared" si="44"/>
        <v>1792</v>
      </c>
      <c r="N81" s="50">
        <f t="shared" si="45"/>
        <v>7442</v>
      </c>
      <c r="O81" s="50">
        <f t="shared" si="46"/>
        <v>1192</v>
      </c>
      <c r="P81" s="50">
        <f t="shared" si="47"/>
        <v>1490</v>
      </c>
      <c r="Q81" s="50">
        <f t="shared" si="48"/>
        <v>16120</v>
      </c>
      <c r="R81" s="50">
        <f t="shared" si="49"/>
        <v>6478</v>
      </c>
      <c r="S81" s="50">
        <f t="shared" si="50"/>
        <v>7853</v>
      </c>
      <c r="T81" s="50">
        <f t="shared" si="51"/>
        <v>12112</v>
      </c>
      <c r="U81" s="50">
        <f t="shared" si="52"/>
        <v>9871</v>
      </c>
      <c r="V81" s="50">
        <f t="shared" si="53"/>
        <v>7892</v>
      </c>
      <c r="W81" s="50">
        <f t="shared" si="54"/>
        <v>8745</v>
      </c>
      <c r="X81" s="50">
        <f t="shared" si="55"/>
        <v>4102</v>
      </c>
      <c r="Y81" s="50">
        <f t="shared" si="56"/>
        <v>10627</v>
      </c>
      <c r="Z81" s="50">
        <f t="shared" si="57"/>
        <v>15159</v>
      </c>
      <c r="AA81" s="50">
        <f t="shared" si="58"/>
        <v>17998</v>
      </c>
      <c r="AB81" s="50">
        <f t="shared" si="59"/>
        <v>17177</v>
      </c>
      <c r="AC81" s="50">
        <f t="shared" si="60"/>
        <v>2494</v>
      </c>
      <c r="AD81" s="50">
        <f t="shared" si="64"/>
        <v>12141</v>
      </c>
      <c r="AE81" s="50">
        <f t="shared" si="65"/>
        <v>2810</v>
      </c>
      <c r="AF81" s="50">
        <f t="shared" si="61"/>
        <v>3937</v>
      </c>
      <c r="AG81" s="50">
        <f t="shared" si="62"/>
        <v>11960</v>
      </c>
      <c r="AH81" s="50">
        <f t="shared" si="63"/>
        <v>5404</v>
      </c>
    </row>
    <row r="82" spans="1:34" x14ac:dyDescent="0.15">
      <c r="A82" s="50">
        <v>94</v>
      </c>
      <c r="B82" s="50">
        <f t="shared" si="34"/>
        <v>6363</v>
      </c>
      <c r="C82" s="50">
        <f t="shared" si="35"/>
        <v>16199</v>
      </c>
      <c r="D82" s="50">
        <f t="shared" si="36"/>
        <v>8971</v>
      </c>
      <c r="E82" s="50">
        <f t="shared" si="37"/>
        <v>12648</v>
      </c>
      <c r="F82" s="50">
        <f t="shared" si="33"/>
        <v>8574</v>
      </c>
      <c r="G82" s="50">
        <f t="shared" si="38"/>
        <v>18641</v>
      </c>
      <c r="H82" s="50">
        <f t="shared" si="39"/>
        <v>8566</v>
      </c>
      <c r="I82" s="50">
        <f t="shared" si="40"/>
        <v>6929</v>
      </c>
      <c r="J82" s="50">
        <f t="shared" si="41"/>
        <v>8833</v>
      </c>
      <c r="K82" s="50">
        <f t="shared" si="42"/>
        <v>8298</v>
      </c>
      <c r="L82" s="50">
        <f t="shared" si="43"/>
        <v>8810</v>
      </c>
      <c r="M82" s="50">
        <f t="shared" si="44"/>
        <v>1861</v>
      </c>
      <c r="N82" s="50">
        <f t="shared" si="45"/>
        <v>7687</v>
      </c>
      <c r="O82" s="50">
        <f t="shared" si="46"/>
        <v>1232</v>
      </c>
      <c r="P82" s="50">
        <f t="shared" si="47"/>
        <v>1536</v>
      </c>
      <c r="Q82" s="50">
        <f t="shared" si="48"/>
        <v>16666</v>
      </c>
      <c r="R82" s="50">
        <f t="shared" si="49"/>
        <v>6704</v>
      </c>
      <c r="S82" s="50">
        <f t="shared" si="50"/>
        <v>8052</v>
      </c>
      <c r="T82" s="50">
        <f t="shared" si="51"/>
        <v>12528</v>
      </c>
      <c r="U82" s="50">
        <f t="shared" si="52"/>
        <v>10215</v>
      </c>
      <c r="V82" s="50">
        <f t="shared" si="53"/>
        <v>8161</v>
      </c>
      <c r="W82" s="50">
        <f t="shared" si="54"/>
        <v>9028</v>
      </c>
      <c r="X82" s="50">
        <f t="shared" si="55"/>
        <v>4222</v>
      </c>
      <c r="Y82" s="50">
        <f t="shared" si="56"/>
        <v>11030</v>
      </c>
      <c r="Z82" s="50">
        <f t="shared" si="57"/>
        <v>15697</v>
      </c>
      <c r="AA82" s="50">
        <f t="shared" si="58"/>
        <v>18622</v>
      </c>
      <c r="AB82" s="50">
        <f t="shared" si="59"/>
        <v>17718</v>
      </c>
      <c r="AC82" s="50">
        <f t="shared" si="60"/>
        <v>2575</v>
      </c>
      <c r="AD82" s="50">
        <f t="shared" si="64"/>
        <v>12545</v>
      </c>
      <c r="AE82" s="50">
        <f t="shared" si="65"/>
        <v>2902</v>
      </c>
      <c r="AF82" s="50">
        <f t="shared" si="61"/>
        <v>4048</v>
      </c>
      <c r="AG82" s="50">
        <f t="shared" si="62"/>
        <v>12371</v>
      </c>
      <c r="AH82" s="50">
        <f t="shared" si="63"/>
        <v>5586</v>
      </c>
    </row>
    <row r="83" spans="1:34" x14ac:dyDescent="0.15">
      <c r="A83" s="50">
        <v>95</v>
      </c>
      <c r="B83" s="50">
        <f t="shared" si="34"/>
        <v>6573</v>
      </c>
      <c r="C83" s="50">
        <f t="shared" si="35"/>
        <v>16750</v>
      </c>
      <c r="D83" s="50">
        <f t="shared" si="36"/>
        <v>9278</v>
      </c>
      <c r="E83" s="50">
        <f t="shared" si="37"/>
        <v>13089</v>
      </c>
      <c r="F83" s="50">
        <f t="shared" si="33"/>
        <v>8871</v>
      </c>
      <c r="G83" s="50">
        <f t="shared" si="38"/>
        <v>19277</v>
      </c>
      <c r="H83" s="50">
        <f t="shared" si="39"/>
        <v>8850</v>
      </c>
      <c r="I83" s="50">
        <f t="shared" si="40"/>
        <v>7155</v>
      </c>
      <c r="J83" s="50">
        <f t="shared" si="41"/>
        <v>9123</v>
      </c>
      <c r="K83" s="50">
        <f t="shared" si="42"/>
        <v>8562</v>
      </c>
      <c r="L83" s="50">
        <f t="shared" si="43"/>
        <v>9099</v>
      </c>
      <c r="M83" s="50">
        <f t="shared" si="44"/>
        <v>1931</v>
      </c>
      <c r="N83" s="50">
        <f t="shared" si="45"/>
        <v>7937</v>
      </c>
      <c r="O83" s="50">
        <f t="shared" si="46"/>
        <v>1273</v>
      </c>
      <c r="P83" s="50">
        <f t="shared" si="47"/>
        <v>1582</v>
      </c>
      <c r="Q83" s="50">
        <f t="shared" si="48"/>
        <v>17225</v>
      </c>
      <c r="R83" s="50">
        <f t="shared" si="49"/>
        <v>6935</v>
      </c>
      <c r="S83" s="50">
        <f t="shared" si="50"/>
        <v>8253</v>
      </c>
      <c r="T83" s="50">
        <f t="shared" si="51"/>
        <v>12954</v>
      </c>
      <c r="U83" s="50">
        <f t="shared" si="52"/>
        <v>10567</v>
      </c>
      <c r="V83" s="50">
        <f t="shared" si="53"/>
        <v>8436</v>
      </c>
      <c r="W83" s="50">
        <f t="shared" si="54"/>
        <v>9316</v>
      </c>
      <c r="X83" s="50">
        <f t="shared" si="55"/>
        <v>4344</v>
      </c>
      <c r="Y83" s="50">
        <f t="shared" si="56"/>
        <v>11444</v>
      </c>
      <c r="Z83" s="50">
        <f t="shared" si="57"/>
        <v>16248</v>
      </c>
      <c r="AA83" s="50">
        <f t="shared" si="58"/>
        <v>19261</v>
      </c>
      <c r="AB83" s="50">
        <f t="shared" si="59"/>
        <v>18270</v>
      </c>
      <c r="AC83" s="50">
        <f t="shared" si="60"/>
        <v>2658</v>
      </c>
      <c r="AD83" s="50">
        <f t="shared" si="64"/>
        <v>12958</v>
      </c>
      <c r="AE83" s="50">
        <f t="shared" si="65"/>
        <v>2996</v>
      </c>
      <c r="AF83" s="50">
        <f t="shared" si="61"/>
        <v>4161</v>
      </c>
      <c r="AG83" s="50">
        <f t="shared" si="62"/>
        <v>12792</v>
      </c>
      <c r="AH83" s="50">
        <f t="shared" si="63"/>
        <v>5773</v>
      </c>
    </row>
    <row r="84" spans="1:34" x14ac:dyDescent="0.15">
      <c r="A84" s="50">
        <v>96</v>
      </c>
      <c r="B84" s="50">
        <f t="shared" si="34"/>
        <v>6787</v>
      </c>
      <c r="C84" s="50">
        <f t="shared" si="35"/>
        <v>17314</v>
      </c>
      <c r="D84" s="50">
        <f t="shared" si="36"/>
        <v>9593</v>
      </c>
      <c r="E84" s="50">
        <f t="shared" si="37"/>
        <v>13541</v>
      </c>
      <c r="F84" s="50">
        <f t="shared" si="33"/>
        <v>9174</v>
      </c>
      <c r="G84" s="50">
        <f t="shared" si="38"/>
        <v>19927</v>
      </c>
      <c r="H84" s="50">
        <f t="shared" si="39"/>
        <v>9140</v>
      </c>
      <c r="I84" s="50">
        <f t="shared" si="40"/>
        <v>7386</v>
      </c>
      <c r="J84" s="50">
        <f t="shared" si="41"/>
        <v>9420</v>
      </c>
      <c r="K84" s="50">
        <f t="shared" si="42"/>
        <v>8831</v>
      </c>
      <c r="L84" s="50">
        <f t="shared" si="43"/>
        <v>9395</v>
      </c>
      <c r="M84" s="50">
        <f t="shared" si="44"/>
        <v>2003</v>
      </c>
      <c r="N84" s="50">
        <f t="shared" si="45"/>
        <v>8193</v>
      </c>
      <c r="O84" s="50">
        <f t="shared" si="46"/>
        <v>1316</v>
      </c>
      <c r="P84" s="50">
        <f t="shared" si="47"/>
        <v>1628</v>
      </c>
      <c r="Q84" s="50">
        <f t="shared" si="48"/>
        <v>17796</v>
      </c>
      <c r="R84" s="50">
        <f t="shared" si="49"/>
        <v>7171</v>
      </c>
      <c r="S84" s="50">
        <f t="shared" si="50"/>
        <v>8458</v>
      </c>
      <c r="T84" s="50">
        <f t="shared" si="51"/>
        <v>13389</v>
      </c>
      <c r="U84" s="50">
        <f t="shared" si="52"/>
        <v>10927</v>
      </c>
      <c r="V84" s="50">
        <f t="shared" si="53"/>
        <v>8717</v>
      </c>
      <c r="W84" s="50">
        <f t="shared" si="54"/>
        <v>9611</v>
      </c>
      <c r="X84" s="50">
        <f t="shared" si="55"/>
        <v>4468</v>
      </c>
      <c r="Y84" s="50">
        <f t="shared" si="56"/>
        <v>11868</v>
      </c>
      <c r="Z84" s="50">
        <f t="shared" si="57"/>
        <v>16812</v>
      </c>
      <c r="AA84" s="50">
        <f t="shared" si="58"/>
        <v>19915</v>
      </c>
      <c r="AB84" s="50">
        <f t="shared" si="59"/>
        <v>18833</v>
      </c>
      <c r="AC84" s="50">
        <f t="shared" si="60"/>
        <v>2743</v>
      </c>
      <c r="AD84" s="50">
        <f t="shared" si="64"/>
        <v>13380</v>
      </c>
      <c r="AE84" s="50">
        <f t="shared" si="65"/>
        <v>3092</v>
      </c>
      <c r="AF84" s="50">
        <f t="shared" si="61"/>
        <v>4276</v>
      </c>
      <c r="AG84" s="50">
        <f t="shared" si="62"/>
        <v>13222</v>
      </c>
      <c r="AH84" s="50">
        <f t="shared" si="63"/>
        <v>5963</v>
      </c>
    </row>
    <row r="85" spans="1:34" x14ac:dyDescent="0.15">
      <c r="A85" s="50">
        <v>97</v>
      </c>
      <c r="B85" s="50">
        <f t="shared" si="34"/>
        <v>7007</v>
      </c>
      <c r="C85" s="50">
        <f t="shared" si="35"/>
        <v>17891</v>
      </c>
      <c r="D85" s="50">
        <f t="shared" si="36"/>
        <v>9914</v>
      </c>
      <c r="E85" s="50">
        <f t="shared" si="37"/>
        <v>14003</v>
      </c>
      <c r="F85" s="50">
        <f t="shared" si="33"/>
        <v>9485</v>
      </c>
      <c r="G85" s="50">
        <f t="shared" si="38"/>
        <v>20592</v>
      </c>
      <c r="H85" s="50">
        <f t="shared" si="39"/>
        <v>9436</v>
      </c>
      <c r="I85" s="50">
        <f t="shared" si="40"/>
        <v>7621</v>
      </c>
      <c r="J85" s="50">
        <f t="shared" si="41"/>
        <v>9722</v>
      </c>
      <c r="K85" s="50">
        <f t="shared" si="42"/>
        <v>9105</v>
      </c>
      <c r="L85" s="50">
        <f t="shared" si="43"/>
        <v>9697</v>
      </c>
      <c r="M85" s="50">
        <f t="shared" si="44"/>
        <v>2077</v>
      </c>
      <c r="N85" s="50">
        <f t="shared" si="45"/>
        <v>8454</v>
      </c>
      <c r="O85" s="50">
        <f t="shared" si="46"/>
        <v>1359</v>
      </c>
      <c r="P85" s="50">
        <f t="shared" si="47"/>
        <v>1676</v>
      </c>
      <c r="Q85" s="50">
        <f t="shared" si="48"/>
        <v>18380</v>
      </c>
      <c r="R85" s="50">
        <f t="shared" si="49"/>
        <v>7413</v>
      </c>
      <c r="S85" s="50">
        <f t="shared" si="50"/>
        <v>8665</v>
      </c>
      <c r="T85" s="50">
        <f t="shared" si="51"/>
        <v>13835</v>
      </c>
      <c r="U85" s="50">
        <f t="shared" si="52"/>
        <v>11296</v>
      </c>
      <c r="V85" s="50">
        <f t="shared" si="53"/>
        <v>9004</v>
      </c>
      <c r="W85" s="50">
        <f t="shared" si="54"/>
        <v>9911</v>
      </c>
      <c r="X85" s="50">
        <f t="shared" si="55"/>
        <v>4595</v>
      </c>
      <c r="Y85" s="50">
        <f t="shared" si="56"/>
        <v>12304</v>
      </c>
      <c r="Z85" s="50">
        <f t="shared" si="57"/>
        <v>17390</v>
      </c>
      <c r="AA85" s="50">
        <f t="shared" si="58"/>
        <v>20584</v>
      </c>
      <c r="AB85" s="50">
        <f t="shared" si="59"/>
        <v>19408</v>
      </c>
      <c r="AC85" s="50">
        <f t="shared" si="60"/>
        <v>2829</v>
      </c>
      <c r="AD85" s="50">
        <f t="shared" si="64"/>
        <v>13811</v>
      </c>
      <c r="AE85" s="50">
        <f t="shared" si="65"/>
        <v>3189</v>
      </c>
      <c r="AF85" s="50">
        <f t="shared" si="61"/>
        <v>4393</v>
      </c>
      <c r="AG85" s="50">
        <f t="shared" si="62"/>
        <v>13663</v>
      </c>
      <c r="AH85" s="50">
        <f t="shared" si="63"/>
        <v>6158</v>
      </c>
    </row>
    <row r="86" spans="1:34" x14ac:dyDescent="0.15">
      <c r="A86" s="50">
        <v>98</v>
      </c>
      <c r="B86" s="50">
        <f t="shared" si="34"/>
        <v>7231</v>
      </c>
      <c r="C86" s="50">
        <f t="shared" si="35"/>
        <v>18481</v>
      </c>
      <c r="D86" s="50">
        <f t="shared" si="36"/>
        <v>10243</v>
      </c>
      <c r="E86" s="50">
        <f t="shared" si="37"/>
        <v>14476</v>
      </c>
      <c r="F86" s="50">
        <f t="shared" si="33"/>
        <v>9803</v>
      </c>
      <c r="G86" s="50">
        <f t="shared" si="38"/>
        <v>21272</v>
      </c>
      <c r="H86" s="50">
        <f t="shared" si="39"/>
        <v>9739</v>
      </c>
      <c r="I86" s="50">
        <f t="shared" si="40"/>
        <v>7862</v>
      </c>
      <c r="J86" s="50">
        <f t="shared" si="41"/>
        <v>10032</v>
      </c>
      <c r="K86" s="50">
        <f t="shared" si="42"/>
        <v>9385</v>
      </c>
      <c r="L86" s="50">
        <f t="shared" si="43"/>
        <v>10005</v>
      </c>
      <c r="M86" s="50">
        <f t="shared" si="44"/>
        <v>2153</v>
      </c>
      <c r="N86" s="50">
        <f t="shared" si="45"/>
        <v>8721</v>
      </c>
      <c r="O86" s="50">
        <f t="shared" si="46"/>
        <v>1403</v>
      </c>
      <c r="P86" s="50">
        <f t="shared" si="47"/>
        <v>1725</v>
      </c>
      <c r="Q86" s="50">
        <f t="shared" si="48"/>
        <v>18977</v>
      </c>
      <c r="R86" s="50">
        <f t="shared" si="49"/>
        <v>7661</v>
      </c>
      <c r="S86" s="50">
        <f t="shared" si="50"/>
        <v>8875</v>
      </c>
      <c r="T86" s="50">
        <f t="shared" si="51"/>
        <v>14291</v>
      </c>
      <c r="U86" s="50">
        <f t="shared" si="52"/>
        <v>11673</v>
      </c>
      <c r="V86" s="50">
        <f t="shared" si="53"/>
        <v>9298</v>
      </c>
      <c r="W86" s="50">
        <f t="shared" si="54"/>
        <v>10218</v>
      </c>
      <c r="X86" s="50">
        <f t="shared" si="55"/>
        <v>4723</v>
      </c>
      <c r="Y86" s="50">
        <f t="shared" si="56"/>
        <v>12751</v>
      </c>
      <c r="Z86" s="50">
        <f t="shared" si="57"/>
        <v>17981</v>
      </c>
      <c r="AA86" s="50">
        <f t="shared" si="58"/>
        <v>21269</v>
      </c>
      <c r="AB86" s="50">
        <f t="shared" si="59"/>
        <v>19994</v>
      </c>
      <c r="AC86" s="50">
        <f t="shared" si="60"/>
        <v>2918</v>
      </c>
      <c r="AD86" s="50">
        <f t="shared" si="64"/>
        <v>14251</v>
      </c>
      <c r="AE86" s="50">
        <f t="shared" si="65"/>
        <v>3289</v>
      </c>
      <c r="AF86" s="50">
        <f t="shared" si="61"/>
        <v>4511</v>
      </c>
      <c r="AG86" s="50">
        <f t="shared" si="62"/>
        <v>14113</v>
      </c>
      <c r="AH86" s="50">
        <f t="shared" si="63"/>
        <v>6357</v>
      </c>
    </row>
    <row r="87" spans="1:34" x14ac:dyDescent="0.15">
      <c r="A87" s="50">
        <v>99</v>
      </c>
      <c r="B87" s="50">
        <f t="shared" si="34"/>
        <v>7459</v>
      </c>
      <c r="C87" s="50">
        <f t="shared" si="35"/>
        <v>19084</v>
      </c>
      <c r="D87" s="50">
        <f t="shared" si="36"/>
        <v>10579</v>
      </c>
      <c r="E87" s="50">
        <f t="shared" si="37"/>
        <v>14960</v>
      </c>
      <c r="F87" s="50">
        <f t="shared" si="33"/>
        <v>10127</v>
      </c>
      <c r="G87" s="50">
        <f t="shared" si="38"/>
        <v>21967</v>
      </c>
      <c r="H87" s="50">
        <f t="shared" si="39"/>
        <v>10048</v>
      </c>
      <c r="I87" s="50">
        <f t="shared" si="40"/>
        <v>8108</v>
      </c>
      <c r="J87" s="50">
        <f t="shared" si="41"/>
        <v>10348</v>
      </c>
      <c r="K87" s="50">
        <f t="shared" si="42"/>
        <v>9671</v>
      </c>
      <c r="L87" s="50">
        <f t="shared" si="43"/>
        <v>10320</v>
      </c>
      <c r="M87" s="50">
        <f t="shared" si="44"/>
        <v>2231</v>
      </c>
      <c r="N87" s="50">
        <f t="shared" si="45"/>
        <v>8993</v>
      </c>
      <c r="O87" s="50">
        <f t="shared" si="46"/>
        <v>1448</v>
      </c>
      <c r="P87" s="50">
        <f t="shared" si="47"/>
        <v>1774</v>
      </c>
      <c r="Q87" s="50">
        <f t="shared" si="48"/>
        <v>19586</v>
      </c>
      <c r="R87" s="50">
        <f t="shared" si="49"/>
        <v>7914</v>
      </c>
      <c r="S87" s="50">
        <f t="shared" si="50"/>
        <v>9088</v>
      </c>
      <c r="T87" s="50">
        <f t="shared" si="51"/>
        <v>14756</v>
      </c>
      <c r="U87" s="50">
        <f t="shared" si="52"/>
        <v>12058</v>
      </c>
      <c r="V87" s="50">
        <f t="shared" si="53"/>
        <v>9598</v>
      </c>
      <c r="W87" s="50">
        <f t="shared" si="54"/>
        <v>10531</v>
      </c>
      <c r="X87" s="50">
        <f t="shared" si="55"/>
        <v>4854</v>
      </c>
      <c r="Y87" s="50">
        <f t="shared" si="56"/>
        <v>13210</v>
      </c>
      <c r="Z87" s="50">
        <f t="shared" si="57"/>
        <v>18587</v>
      </c>
      <c r="AA87" s="50">
        <f t="shared" si="58"/>
        <v>21969</v>
      </c>
      <c r="AB87" s="50">
        <f t="shared" si="59"/>
        <v>20591</v>
      </c>
      <c r="AC87" s="50">
        <f t="shared" si="60"/>
        <v>3008</v>
      </c>
      <c r="AD87" s="50">
        <f t="shared" si="64"/>
        <v>14701</v>
      </c>
      <c r="AE87" s="50">
        <f t="shared" si="65"/>
        <v>3391</v>
      </c>
      <c r="AF87" s="50">
        <f t="shared" si="61"/>
        <v>4632</v>
      </c>
      <c r="AG87" s="50">
        <f t="shared" si="62"/>
        <v>14573</v>
      </c>
      <c r="AH87" s="50">
        <f t="shared" si="63"/>
        <v>6560</v>
      </c>
    </row>
    <row r="88" spans="1:34" x14ac:dyDescent="0.15">
      <c r="A88" s="50">
        <v>100</v>
      </c>
      <c r="B88" s="50">
        <f t="shared" si="34"/>
        <v>7693</v>
      </c>
      <c r="C88" s="50">
        <f t="shared" si="35"/>
        <v>19701</v>
      </c>
      <c r="D88" s="50">
        <f t="shared" si="36"/>
        <v>10923</v>
      </c>
      <c r="E88" s="50">
        <f t="shared" si="37"/>
        <v>15455</v>
      </c>
      <c r="F88" s="50">
        <f t="shared" si="33"/>
        <v>10460</v>
      </c>
      <c r="G88" s="50">
        <f t="shared" si="38"/>
        <v>22677</v>
      </c>
      <c r="H88" s="50">
        <f t="shared" si="39"/>
        <v>10364</v>
      </c>
      <c r="I88" s="50">
        <f t="shared" si="40"/>
        <v>8359</v>
      </c>
      <c r="J88" s="50">
        <f t="shared" si="41"/>
        <v>10670</v>
      </c>
      <c r="K88" s="50">
        <f t="shared" si="42"/>
        <v>9962</v>
      </c>
      <c r="L88" s="50">
        <f t="shared" si="43"/>
        <v>10641</v>
      </c>
      <c r="M88" s="50">
        <f t="shared" si="44"/>
        <v>2311</v>
      </c>
      <c r="N88" s="50">
        <f t="shared" si="45"/>
        <v>9271</v>
      </c>
      <c r="O88" s="50">
        <f t="shared" si="46"/>
        <v>1494</v>
      </c>
      <c r="P88" s="50">
        <f t="shared" si="47"/>
        <v>1825</v>
      </c>
      <c r="Q88" s="50">
        <f t="shared" si="48"/>
        <v>20209</v>
      </c>
      <c r="R88" s="50">
        <f t="shared" si="49"/>
        <v>8172</v>
      </c>
      <c r="S88" s="50">
        <f t="shared" si="50"/>
        <v>9304</v>
      </c>
      <c r="T88" s="50">
        <f t="shared" si="51"/>
        <v>15232</v>
      </c>
      <c r="U88" s="50">
        <f t="shared" si="52"/>
        <v>12453</v>
      </c>
      <c r="V88" s="50">
        <f t="shared" si="53"/>
        <v>9905</v>
      </c>
      <c r="W88" s="50">
        <f t="shared" si="54"/>
        <v>10850</v>
      </c>
      <c r="X88" s="50">
        <f t="shared" si="55"/>
        <v>4987</v>
      </c>
      <c r="Y88" s="50">
        <f t="shared" si="56"/>
        <v>13680</v>
      </c>
      <c r="Z88" s="50">
        <f t="shared" si="57"/>
        <v>19206</v>
      </c>
      <c r="AA88" s="50">
        <f t="shared" si="58"/>
        <v>22684</v>
      </c>
      <c r="AB88" s="50">
        <f t="shared" si="59"/>
        <v>21200</v>
      </c>
      <c r="AC88" s="50">
        <f t="shared" si="60"/>
        <v>3100</v>
      </c>
      <c r="AD88" s="50">
        <f t="shared" si="64"/>
        <v>15160</v>
      </c>
      <c r="AE88" s="50">
        <f t="shared" si="65"/>
        <v>3495</v>
      </c>
      <c r="AF88" s="50">
        <f t="shared" si="61"/>
        <v>4755</v>
      </c>
      <c r="AG88" s="50">
        <f t="shared" si="62"/>
        <v>15043</v>
      </c>
      <c r="AH88" s="50">
        <f t="shared" si="63"/>
        <v>6767</v>
      </c>
    </row>
    <row r="89" spans="1:34" x14ac:dyDescent="0.15">
      <c r="A89" s="50">
        <v>101</v>
      </c>
      <c r="B89" s="50">
        <f t="shared" si="34"/>
        <v>7931</v>
      </c>
      <c r="C89" s="50">
        <f t="shared" si="35"/>
        <v>20331</v>
      </c>
      <c r="D89" s="50">
        <f t="shared" si="36"/>
        <v>11274</v>
      </c>
      <c r="E89" s="50">
        <f t="shared" si="37"/>
        <v>15961</v>
      </c>
      <c r="F89" s="50">
        <f t="shared" si="33"/>
        <v>10799</v>
      </c>
      <c r="G89" s="50">
        <f t="shared" si="38"/>
        <v>23403</v>
      </c>
      <c r="H89" s="50">
        <f t="shared" si="39"/>
        <v>10686</v>
      </c>
      <c r="I89" s="50">
        <f t="shared" si="40"/>
        <v>8615</v>
      </c>
      <c r="J89" s="50">
        <f t="shared" si="41"/>
        <v>10999</v>
      </c>
      <c r="K89" s="50">
        <f t="shared" si="42"/>
        <v>10259</v>
      </c>
      <c r="L89" s="50">
        <f t="shared" si="43"/>
        <v>10969</v>
      </c>
      <c r="M89" s="50">
        <f t="shared" si="44"/>
        <v>2393</v>
      </c>
      <c r="N89" s="50">
        <f t="shared" si="45"/>
        <v>9554</v>
      </c>
      <c r="O89" s="50">
        <f t="shared" si="46"/>
        <v>1541</v>
      </c>
      <c r="P89" s="50">
        <f t="shared" si="47"/>
        <v>1876</v>
      </c>
      <c r="Q89" s="50">
        <f t="shared" si="48"/>
        <v>20845</v>
      </c>
      <c r="R89" s="50">
        <f t="shared" si="49"/>
        <v>8437</v>
      </c>
      <c r="S89" s="50">
        <f t="shared" si="50"/>
        <v>9523</v>
      </c>
      <c r="T89" s="50">
        <f t="shared" si="51"/>
        <v>15719</v>
      </c>
      <c r="U89" s="50">
        <f t="shared" si="52"/>
        <v>12856</v>
      </c>
      <c r="V89" s="50">
        <f t="shared" si="53"/>
        <v>10218</v>
      </c>
      <c r="W89" s="50">
        <f t="shared" si="54"/>
        <v>11175</v>
      </c>
      <c r="X89" s="50">
        <f t="shared" si="55"/>
        <v>5123</v>
      </c>
      <c r="Y89" s="50">
        <f t="shared" si="56"/>
        <v>14162</v>
      </c>
      <c r="Z89" s="50">
        <f t="shared" si="57"/>
        <v>19839</v>
      </c>
      <c r="AA89" s="50">
        <f t="shared" si="58"/>
        <v>23416</v>
      </c>
      <c r="AB89" s="50">
        <f t="shared" si="59"/>
        <v>21821</v>
      </c>
      <c r="AC89" s="50">
        <f t="shared" si="60"/>
        <v>3194</v>
      </c>
      <c r="AD89" s="50">
        <f t="shared" si="64"/>
        <v>15629</v>
      </c>
      <c r="AE89" s="50">
        <f t="shared" si="65"/>
        <v>3601</v>
      </c>
      <c r="AF89" s="50">
        <f t="shared" si="61"/>
        <v>4879</v>
      </c>
      <c r="AG89" s="50">
        <f t="shared" si="62"/>
        <v>15523</v>
      </c>
      <c r="AH89" s="50">
        <f t="shared" si="63"/>
        <v>6979</v>
      </c>
    </row>
    <row r="90" spans="1:34" x14ac:dyDescent="0.15">
      <c r="A90" s="50">
        <v>102</v>
      </c>
      <c r="B90" s="50">
        <f t="shared" si="34"/>
        <v>8175</v>
      </c>
      <c r="C90" s="50">
        <f t="shared" si="35"/>
        <v>20974</v>
      </c>
      <c r="D90" s="50">
        <f t="shared" si="36"/>
        <v>11633</v>
      </c>
      <c r="E90" s="50">
        <f t="shared" si="37"/>
        <v>16479</v>
      </c>
      <c r="F90" s="50">
        <f t="shared" si="33"/>
        <v>11147</v>
      </c>
      <c r="G90" s="50">
        <f t="shared" si="38"/>
        <v>24145</v>
      </c>
      <c r="H90" s="50">
        <f t="shared" si="39"/>
        <v>11015</v>
      </c>
      <c r="I90" s="50">
        <f t="shared" si="40"/>
        <v>8876</v>
      </c>
      <c r="J90" s="50">
        <f t="shared" si="41"/>
        <v>11335</v>
      </c>
      <c r="K90" s="50">
        <f t="shared" si="42"/>
        <v>10562</v>
      </c>
      <c r="L90" s="50">
        <f t="shared" si="43"/>
        <v>11304</v>
      </c>
      <c r="M90" s="50">
        <f t="shared" si="44"/>
        <v>2476</v>
      </c>
      <c r="N90" s="50">
        <f t="shared" si="45"/>
        <v>9844</v>
      </c>
      <c r="O90" s="50">
        <f t="shared" si="46"/>
        <v>1589</v>
      </c>
      <c r="P90" s="50">
        <f t="shared" si="47"/>
        <v>1929</v>
      </c>
      <c r="Q90" s="50">
        <f t="shared" si="48"/>
        <v>21495</v>
      </c>
      <c r="R90" s="50">
        <f t="shared" si="49"/>
        <v>8707</v>
      </c>
      <c r="S90" s="50">
        <f t="shared" si="50"/>
        <v>9744</v>
      </c>
      <c r="T90" s="50">
        <f t="shared" si="51"/>
        <v>16216</v>
      </c>
      <c r="U90" s="50">
        <f t="shared" si="52"/>
        <v>13268</v>
      </c>
      <c r="V90" s="50">
        <f t="shared" si="53"/>
        <v>10538</v>
      </c>
      <c r="W90" s="50">
        <f t="shared" si="54"/>
        <v>11507</v>
      </c>
      <c r="X90" s="50">
        <f t="shared" si="55"/>
        <v>5260</v>
      </c>
      <c r="Y90" s="50">
        <f t="shared" si="56"/>
        <v>14656</v>
      </c>
      <c r="Z90" s="50">
        <f t="shared" si="57"/>
        <v>20486</v>
      </c>
      <c r="AA90" s="50">
        <f t="shared" si="58"/>
        <v>24163</v>
      </c>
      <c r="AB90" s="50">
        <f t="shared" si="59"/>
        <v>22453</v>
      </c>
      <c r="AC90" s="50">
        <f t="shared" si="60"/>
        <v>3290</v>
      </c>
      <c r="AD90" s="50">
        <f t="shared" si="64"/>
        <v>16107</v>
      </c>
      <c r="AE90" s="50">
        <f t="shared" si="65"/>
        <v>3710</v>
      </c>
      <c r="AF90" s="50">
        <f t="shared" si="61"/>
        <v>5006</v>
      </c>
      <c r="AG90" s="50">
        <f t="shared" si="62"/>
        <v>16014</v>
      </c>
      <c r="AH90" s="50">
        <f t="shared" si="63"/>
        <v>7196</v>
      </c>
    </row>
    <row r="91" spans="1:34" x14ac:dyDescent="0.15">
      <c r="A91" s="50">
        <v>103</v>
      </c>
      <c r="B91" s="50">
        <f t="shared" si="34"/>
        <v>8423</v>
      </c>
      <c r="C91" s="50">
        <f t="shared" si="35"/>
        <v>21631</v>
      </c>
      <c r="D91" s="50">
        <f t="shared" si="36"/>
        <v>12000</v>
      </c>
      <c r="E91" s="50">
        <f t="shared" si="37"/>
        <v>17008</v>
      </c>
      <c r="F91" s="50">
        <f t="shared" si="33"/>
        <v>11501</v>
      </c>
      <c r="G91" s="50">
        <f t="shared" si="38"/>
        <v>24903</v>
      </c>
      <c r="H91" s="50">
        <f t="shared" si="39"/>
        <v>11351</v>
      </c>
      <c r="I91" s="50">
        <f t="shared" si="40"/>
        <v>9143</v>
      </c>
      <c r="J91" s="50">
        <f t="shared" si="41"/>
        <v>11678</v>
      </c>
      <c r="K91" s="50">
        <f t="shared" si="42"/>
        <v>10871</v>
      </c>
      <c r="L91" s="50">
        <f t="shared" si="43"/>
        <v>11646</v>
      </c>
      <c r="M91" s="50">
        <f t="shared" si="44"/>
        <v>2562</v>
      </c>
      <c r="N91" s="50">
        <f t="shared" si="45"/>
        <v>10139</v>
      </c>
      <c r="O91" s="50">
        <f t="shared" si="46"/>
        <v>1637</v>
      </c>
      <c r="P91" s="50">
        <f t="shared" si="47"/>
        <v>1982</v>
      </c>
      <c r="Q91" s="50">
        <f t="shared" si="48"/>
        <v>22158</v>
      </c>
      <c r="R91" s="50">
        <f t="shared" si="49"/>
        <v>8983</v>
      </c>
      <c r="S91" s="50">
        <f t="shared" si="50"/>
        <v>9969</v>
      </c>
      <c r="T91" s="50">
        <f t="shared" si="51"/>
        <v>16723</v>
      </c>
      <c r="U91" s="50">
        <f t="shared" si="52"/>
        <v>13689</v>
      </c>
      <c r="V91" s="50">
        <f t="shared" si="53"/>
        <v>10865</v>
      </c>
      <c r="W91" s="50">
        <f t="shared" si="54"/>
        <v>11846</v>
      </c>
      <c r="X91" s="50">
        <f t="shared" si="55"/>
        <v>5400</v>
      </c>
      <c r="Y91" s="50">
        <f t="shared" si="56"/>
        <v>15162</v>
      </c>
      <c r="Z91" s="50">
        <f t="shared" si="57"/>
        <v>21148</v>
      </c>
      <c r="AA91" s="50">
        <f t="shared" si="58"/>
        <v>24927</v>
      </c>
      <c r="AB91" s="50">
        <f t="shared" si="59"/>
        <v>23098</v>
      </c>
      <c r="AC91" s="50">
        <f t="shared" si="60"/>
        <v>3387</v>
      </c>
      <c r="AD91" s="50">
        <f t="shared" si="64"/>
        <v>16595</v>
      </c>
      <c r="AE91" s="50">
        <f t="shared" si="65"/>
        <v>3820</v>
      </c>
      <c r="AF91" s="50">
        <f t="shared" si="61"/>
        <v>5134</v>
      </c>
      <c r="AG91" s="50">
        <f t="shared" si="62"/>
        <v>16516</v>
      </c>
      <c r="AH91" s="50">
        <f t="shared" si="63"/>
        <v>7417</v>
      </c>
    </row>
    <row r="92" spans="1:34" x14ac:dyDescent="0.15">
      <c r="A92" s="50">
        <v>104</v>
      </c>
      <c r="B92" s="50">
        <f t="shared" si="34"/>
        <v>8676</v>
      </c>
      <c r="C92" s="50">
        <f t="shared" si="35"/>
        <v>22303</v>
      </c>
      <c r="D92" s="50">
        <f t="shared" si="36"/>
        <v>12374</v>
      </c>
      <c r="E92" s="50">
        <f t="shared" si="37"/>
        <v>17549</v>
      </c>
      <c r="F92" s="50">
        <f t="shared" si="33"/>
        <v>11864</v>
      </c>
      <c r="G92" s="50">
        <f t="shared" si="38"/>
        <v>25677</v>
      </c>
      <c r="H92" s="50">
        <f t="shared" si="39"/>
        <v>11693</v>
      </c>
      <c r="I92" s="50">
        <f t="shared" si="40"/>
        <v>9415</v>
      </c>
      <c r="J92" s="50">
        <f t="shared" si="41"/>
        <v>12027</v>
      </c>
      <c r="K92" s="50">
        <f t="shared" si="42"/>
        <v>11186</v>
      </c>
      <c r="L92" s="50">
        <f t="shared" si="43"/>
        <v>11995</v>
      </c>
      <c r="M92" s="50">
        <f t="shared" si="44"/>
        <v>2651</v>
      </c>
      <c r="N92" s="50">
        <f t="shared" si="45"/>
        <v>10440</v>
      </c>
      <c r="O92" s="50">
        <f t="shared" si="46"/>
        <v>1687</v>
      </c>
      <c r="P92" s="50">
        <f t="shared" si="47"/>
        <v>2036</v>
      </c>
      <c r="Q92" s="50">
        <f t="shared" si="48"/>
        <v>22835</v>
      </c>
      <c r="R92" s="50">
        <f t="shared" si="49"/>
        <v>9265</v>
      </c>
      <c r="S92" s="50">
        <f t="shared" si="50"/>
        <v>10197</v>
      </c>
      <c r="T92" s="50">
        <f t="shared" si="51"/>
        <v>17241</v>
      </c>
      <c r="U92" s="50">
        <f t="shared" si="52"/>
        <v>14119</v>
      </c>
      <c r="V92" s="50">
        <f t="shared" si="53"/>
        <v>11198</v>
      </c>
      <c r="W92" s="50">
        <f t="shared" si="54"/>
        <v>12191</v>
      </c>
      <c r="X92" s="50">
        <f t="shared" si="55"/>
        <v>5543</v>
      </c>
      <c r="Y92" s="50">
        <f t="shared" si="56"/>
        <v>15681</v>
      </c>
      <c r="Z92" s="50">
        <f t="shared" si="57"/>
        <v>21825</v>
      </c>
      <c r="AA92" s="50">
        <f t="shared" si="58"/>
        <v>25706</v>
      </c>
      <c r="AB92" s="50">
        <f t="shared" si="59"/>
        <v>23754</v>
      </c>
      <c r="AC92" s="50">
        <f t="shared" si="60"/>
        <v>3487</v>
      </c>
      <c r="AD92" s="50">
        <f t="shared" si="64"/>
        <v>17093</v>
      </c>
      <c r="AE92" s="50">
        <f t="shared" si="65"/>
        <v>3933</v>
      </c>
      <c r="AF92" s="50">
        <f t="shared" si="61"/>
        <v>5265</v>
      </c>
      <c r="AG92" s="50">
        <f t="shared" si="62"/>
        <v>17028</v>
      </c>
      <c r="AH92" s="50">
        <f t="shared" si="63"/>
        <v>7642</v>
      </c>
    </row>
    <row r="93" spans="1:34" x14ac:dyDescent="0.15">
      <c r="A93" s="50">
        <v>105</v>
      </c>
      <c r="B93" s="50">
        <f t="shared" si="34"/>
        <v>8935</v>
      </c>
      <c r="C93" s="50">
        <f t="shared" si="35"/>
        <v>22988</v>
      </c>
      <c r="D93" s="50">
        <f t="shared" si="36"/>
        <v>12756</v>
      </c>
      <c r="E93" s="50">
        <f t="shared" si="37"/>
        <v>18101</v>
      </c>
      <c r="F93" s="50">
        <f t="shared" si="33"/>
        <v>12234</v>
      </c>
      <c r="G93" s="50">
        <f t="shared" si="38"/>
        <v>26467</v>
      </c>
      <c r="H93" s="50">
        <f t="shared" si="39"/>
        <v>12043</v>
      </c>
      <c r="I93" s="50">
        <f t="shared" si="40"/>
        <v>9692</v>
      </c>
      <c r="J93" s="50">
        <f t="shared" si="41"/>
        <v>12384</v>
      </c>
      <c r="K93" s="50">
        <f t="shared" si="42"/>
        <v>11507</v>
      </c>
      <c r="L93" s="50">
        <f t="shared" si="43"/>
        <v>12350</v>
      </c>
      <c r="M93" s="50">
        <f t="shared" si="44"/>
        <v>2741</v>
      </c>
      <c r="N93" s="50">
        <f t="shared" si="45"/>
        <v>10747</v>
      </c>
      <c r="O93" s="50">
        <f t="shared" si="46"/>
        <v>1738</v>
      </c>
      <c r="P93" s="50">
        <f t="shared" si="47"/>
        <v>2091</v>
      </c>
      <c r="Q93" s="50">
        <f t="shared" si="48"/>
        <v>23526</v>
      </c>
      <c r="R93" s="50">
        <f t="shared" si="49"/>
        <v>9554</v>
      </c>
      <c r="S93" s="50">
        <f t="shared" si="50"/>
        <v>10427</v>
      </c>
      <c r="T93" s="50">
        <f t="shared" si="51"/>
        <v>17771</v>
      </c>
      <c r="U93" s="50">
        <f t="shared" si="52"/>
        <v>14558</v>
      </c>
      <c r="V93" s="50">
        <f t="shared" si="53"/>
        <v>11539</v>
      </c>
      <c r="W93" s="50">
        <f t="shared" si="54"/>
        <v>12542</v>
      </c>
      <c r="X93" s="50">
        <f t="shared" si="55"/>
        <v>5687</v>
      </c>
      <c r="Y93" s="50">
        <f t="shared" si="56"/>
        <v>16212</v>
      </c>
      <c r="Z93" s="50">
        <f t="shared" si="57"/>
        <v>22517</v>
      </c>
      <c r="AA93" s="50">
        <f t="shared" si="58"/>
        <v>26503</v>
      </c>
      <c r="AB93" s="50">
        <f t="shared" si="59"/>
        <v>24422</v>
      </c>
      <c r="AC93" s="50">
        <f t="shared" si="60"/>
        <v>3589</v>
      </c>
      <c r="AD93" s="50">
        <f t="shared" si="64"/>
        <v>17601</v>
      </c>
      <c r="AE93" s="50">
        <f t="shared" si="65"/>
        <v>4047</v>
      </c>
      <c r="AF93" s="50">
        <f t="shared" si="61"/>
        <v>5398</v>
      </c>
      <c r="AG93" s="50">
        <f t="shared" si="62"/>
        <v>17551</v>
      </c>
      <c r="AH93" s="50">
        <f t="shared" si="63"/>
        <v>7873</v>
      </c>
    </row>
    <row r="94" spans="1:34" x14ac:dyDescent="0.15">
      <c r="A94" s="50">
        <v>106</v>
      </c>
      <c r="B94" s="50">
        <f t="shared" si="34"/>
        <v>9198</v>
      </c>
      <c r="C94" s="50">
        <f t="shared" si="35"/>
        <v>23688</v>
      </c>
      <c r="D94" s="50">
        <f t="shared" si="36"/>
        <v>13147</v>
      </c>
      <c r="E94" s="50">
        <f t="shared" si="37"/>
        <v>18665</v>
      </c>
      <c r="F94" s="50">
        <f t="shared" si="33"/>
        <v>12613</v>
      </c>
      <c r="G94" s="50">
        <f t="shared" si="38"/>
        <v>27273</v>
      </c>
      <c r="H94" s="50">
        <f t="shared" si="39"/>
        <v>12400</v>
      </c>
      <c r="I94" s="50">
        <f t="shared" si="40"/>
        <v>9975</v>
      </c>
      <c r="J94" s="50">
        <f t="shared" si="41"/>
        <v>12748</v>
      </c>
      <c r="K94" s="50">
        <f t="shared" si="42"/>
        <v>11833</v>
      </c>
      <c r="L94" s="50">
        <f t="shared" si="43"/>
        <v>12713</v>
      </c>
      <c r="M94" s="50">
        <f t="shared" si="44"/>
        <v>2833</v>
      </c>
      <c r="N94" s="50">
        <f t="shared" si="45"/>
        <v>11060</v>
      </c>
      <c r="O94" s="50">
        <f t="shared" si="46"/>
        <v>1790</v>
      </c>
      <c r="P94" s="50">
        <f t="shared" si="47"/>
        <v>2147</v>
      </c>
      <c r="Q94" s="50">
        <f t="shared" si="48"/>
        <v>24231</v>
      </c>
      <c r="R94" s="50">
        <f t="shared" si="49"/>
        <v>9848</v>
      </c>
      <c r="S94" s="50">
        <f t="shared" si="50"/>
        <v>10661</v>
      </c>
      <c r="T94" s="50">
        <f t="shared" si="51"/>
        <v>18311</v>
      </c>
      <c r="U94" s="50">
        <f t="shared" si="52"/>
        <v>15007</v>
      </c>
      <c r="V94" s="50">
        <f t="shared" si="53"/>
        <v>11886</v>
      </c>
      <c r="W94" s="50">
        <f t="shared" si="54"/>
        <v>12900</v>
      </c>
      <c r="X94" s="50">
        <f t="shared" si="55"/>
        <v>5834</v>
      </c>
      <c r="Y94" s="50">
        <f t="shared" si="56"/>
        <v>16755</v>
      </c>
      <c r="Z94" s="50">
        <f t="shared" si="57"/>
        <v>23223</v>
      </c>
      <c r="AA94" s="50">
        <f t="shared" si="58"/>
        <v>27316</v>
      </c>
      <c r="AB94" s="50">
        <f t="shared" si="59"/>
        <v>25103</v>
      </c>
      <c r="AC94" s="50">
        <f t="shared" si="60"/>
        <v>3692</v>
      </c>
      <c r="AD94" s="50">
        <f t="shared" si="64"/>
        <v>18119</v>
      </c>
      <c r="AE94" s="50">
        <f t="shared" si="65"/>
        <v>4164</v>
      </c>
      <c r="AF94" s="50">
        <f t="shared" si="61"/>
        <v>5532</v>
      </c>
      <c r="AG94" s="50">
        <f t="shared" si="62"/>
        <v>18084</v>
      </c>
      <c r="AH94" s="50">
        <f t="shared" si="63"/>
        <v>8107</v>
      </c>
    </row>
    <row r="95" spans="1:34" x14ac:dyDescent="0.15">
      <c r="A95" s="50">
        <v>107</v>
      </c>
      <c r="B95" s="50">
        <f t="shared" si="34"/>
        <v>9467</v>
      </c>
      <c r="C95" s="50">
        <f t="shared" si="35"/>
        <v>24402</v>
      </c>
      <c r="D95" s="50">
        <f t="shared" si="36"/>
        <v>13546</v>
      </c>
      <c r="E95" s="50">
        <f t="shared" si="37"/>
        <v>19242</v>
      </c>
      <c r="F95" s="50">
        <f t="shared" si="33"/>
        <v>12999</v>
      </c>
      <c r="G95" s="50">
        <f t="shared" si="38"/>
        <v>28097</v>
      </c>
      <c r="H95" s="50">
        <f t="shared" si="39"/>
        <v>12763</v>
      </c>
      <c r="I95" s="50">
        <f t="shared" si="40"/>
        <v>10263</v>
      </c>
      <c r="J95" s="50">
        <f t="shared" si="41"/>
        <v>13118</v>
      </c>
      <c r="K95" s="50">
        <f t="shared" si="42"/>
        <v>12166</v>
      </c>
      <c r="L95" s="50">
        <f t="shared" si="43"/>
        <v>13082</v>
      </c>
      <c r="M95" s="50">
        <f t="shared" si="44"/>
        <v>2928</v>
      </c>
      <c r="N95" s="50">
        <f t="shared" si="45"/>
        <v>11379</v>
      </c>
      <c r="O95" s="50">
        <f t="shared" si="46"/>
        <v>1843</v>
      </c>
      <c r="P95" s="50">
        <f t="shared" si="47"/>
        <v>2204</v>
      </c>
      <c r="Q95" s="50">
        <f t="shared" si="48"/>
        <v>24950</v>
      </c>
      <c r="R95" s="50">
        <f t="shared" si="49"/>
        <v>10148</v>
      </c>
      <c r="S95" s="50">
        <f t="shared" si="50"/>
        <v>10897</v>
      </c>
      <c r="T95" s="50">
        <f t="shared" si="51"/>
        <v>18862</v>
      </c>
      <c r="U95" s="50">
        <f t="shared" si="52"/>
        <v>15465</v>
      </c>
      <c r="V95" s="50">
        <f t="shared" si="53"/>
        <v>12241</v>
      </c>
      <c r="W95" s="50">
        <f t="shared" si="54"/>
        <v>13265</v>
      </c>
      <c r="X95" s="50">
        <f t="shared" si="55"/>
        <v>5984</v>
      </c>
      <c r="Y95" s="50">
        <f t="shared" si="56"/>
        <v>17312</v>
      </c>
      <c r="Z95" s="50">
        <f t="shared" si="57"/>
        <v>23945</v>
      </c>
      <c r="AA95" s="50">
        <f t="shared" si="58"/>
        <v>28147</v>
      </c>
      <c r="AB95" s="50">
        <f t="shared" si="59"/>
        <v>25796</v>
      </c>
      <c r="AC95" s="50">
        <f t="shared" si="60"/>
        <v>3798</v>
      </c>
      <c r="AD95" s="50">
        <f t="shared" si="64"/>
        <v>18647</v>
      </c>
      <c r="AE95" s="50">
        <f t="shared" si="65"/>
        <v>4284</v>
      </c>
      <c r="AF95" s="50">
        <f t="shared" si="61"/>
        <v>5669</v>
      </c>
      <c r="AG95" s="50">
        <f t="shared" si="62"/>
        <v>18629</v>
      </c>
      <c r="AH95" s="50">
        <f t="shared" si="63"/>
        <v>8347</v>
      </c>
    </row>
    <row r="96" spans="1:34" x14ac:dyDescent="0.15">
      <c r="A96" s="50">
        <v>108</v>
      </c>
      <c r="B96" s="50">
        <f t="shared" si="34"/>
        <v>9741</v>
      </c>
      <c r="C96" s="50">
        <f t="shared" si="35"/>
        <v>25130</v>
      </c>
      <c r="D96" s="50">
        <f t="shared" si="36"/>
        <v>13952</v>
      </c>
      <c r="E96" s="50">
        <f t="shared" si="37"/>
        <v>19830</v>
      </c>
      <c r="F96" s="50">
        <f t="shared" si="33"/>
        <v>13393</v>
      </c>
      <c r="G96" s="50">
        <f t="shared" si="38"/>
        <v>28937</v>
      </c>
      <c r="H96" s="50">
        <f t="shared" si="39"/>
        <v>13134</v>
      </c>
      <c r="I96" s="50">
        <f t="shared" si="40"/>
        <v>10556</v>
      </c>
      <c r="J96" s="50">
        <f t="shared" si="41"/>
        <v>13496</v>
      </c>
      <c r="K96" s="50">
        <f t="shared" si="42"/>
        <v>12505</v>
      </c>
      <c r="L96" s="50">
        <f t="shared" si="43"/>
        <v>13459</v>
      </c>
      <c r="M96" s="50">
        <f t="shared" si="44"/>
        <v>3025</v>
      </c>
      <c r="N96" s="50">
        <f t="shared" si="45"/>
        <v>11704</v>
      </c>
      <c r="O96" s="50">
        <f t="shared" si="46"/>
        <v>1898</v>
      </c>
      <c r="P96" s="50">
        <f t="shared" si="47"/>
        <v>2262</v>
      </c>
      <c r="Q96" s="50">
        <f t="shared" si="48"/>
        <v>25684</v>
      </c>
      <c r="R96" s="50">
        <f t="shared" si="49"/>
        <v>10455</v>
      </c>
      <c r="S96" s="50">
        <f t="shared" si="50"/>
        <v>11136</v>
      </c>
      <c r="T96" s="50">
        <f t="shared" si="51"/>
        <v>19425</v>
      </c>
      <c r="U96" s="50">
        <f t="shared" si="52"/>
        <v>15932</v>
      </c>
      <c r="V96" s="50">
        <f t="shared" si="53"/>
        <v>12603</v>
      </c>
      <c r="W96" s="50">
        <f t="shared" si="54"/>
        <v>13637</v>
      </c>
      <c r="X96" s="50">
        <f t="shared" si="55"/>
        <v>6135</v>
      </c>
      <c r="Y96" s="50">
        <f t="shared" si="56"/>
        <v>17882</v>
      </c>
      <c r="Z96" s="50">
        <f t="shared" si="57"/>
        <v>24683</v>
      </c>
      <c r="AA96" s="50">
        <f t="shared" si="58"/>
        <v>28994</v>
      </c>
      <c r="AB96" s="50">
        <f t="shared" si="59"/>
        <v>26501</v>
      </c>
      <c r="AC96" s="50">
        <f t="shared" si="60"/>
        <v>3905</v>
      </c>
      <c r="AD96" s="50">
        <f t="shared" si="64"/>
        <v>19186</v>
      </c>
      <c r="AE96" s="50">
        <f t="shared" si="65"/>
        <v>4405</v>
      </c>
      <c r="AF96" s="50">
        <f t="shared" si="61"/>
        <v>5808</v>
      </c>
      <c r="AG96" s="50">
        <f t="shared" si="62"/>
        <v>19185</v>
      </c>
      <c r="AH96" s="50">
        <f t="shared" si="63"/>
        <v>8591</v>
      </c>
    </row>
    <row r="97" spans="1:34" x14ac:dyDescent="0.15">
      <c r="A97" s="50">
        <v>109</v>
      </c>
      <c r="B97" s="50">
        <f t="shared" si="34"/>
        <v>10021</v>
      </c>
      <c r="C97" s="50">
        <f t="shared" si="35"/>
        <v>25874</v>
      </c>
      <c r="D97" s="50">
        <f t="shared" si="36"/>
        <v>14367</v>
      </c>
      <c r="E97" s="50">
        <f t="shared" si="37"/>
        <v>20431</v>
      </c>
      <c r="F97" s="50">
        <f t="shared" si="33"/>
        <v>13795</v>
      </c>
      <c r="G97" s="50">
        <f t="shared" si="38"/>
        <v>29794</v>
      </c>
      <c r="H97" s="50">
        <f t="shared" si="39"/>
        <v>13512</v>
      </c>
      <c r="I97" s="50">
        <f t="shared" si="40"/>
        <v>10856</v>
      </c>
      <c r="J97" s="50">
        <f t="shared" si="41"/>
        <v>13882</v>
      </c>
      <c r="K97" s="50">
        <f t="shared" si="42"/>
        <v>12850</v>
      </c>
      <c r="L97" s="50">
        <f t="shared" si="43"/>
        <v>13843</v>
      </c>
      <c r="M97" s="50">
        <f t="shared" si="44"/>
        <v>3124</v>
      </c>
      <c r="N97" s="50">
        <f t="shared" si="45"/>
        <v>12035</v>
      </c>
      <c r="O97" s="50">
        <f t="shared" si="46"/>
        <v>1953</v>
      </c>
      <c r="P97" s="50">
        <f t="shared" si="47"/>
        <v>2321</v>
      </c>
      <c r="Q97" s="50">
        <f t="shared" si="48"/>
        <v>26432</v>
      </c>
      <c r="R97" s="50">
        <f t="shared" si="49"/>
        <v>10768</v>
      </c>
      <c r="S97" s="50">
        <f t="shared" si="50"/>
        <v>11379</v>
      </c>
      <c r="T97" s="50">
        <f t="shared" si="51"/>
        <v>19998</v>
      </c>
      <c r="U97" s="50">
        <f t="shared" si="52"/>
        <v>16409</v>
      </c>
      <c r="V97" s="50">
        <f t="shared" si="53"/>
        <v>12971</v>
      </c>
      <c r="W97" s="50">
        <f t="shared" si="54"/>
        <v>14016</v>
      </c>
      <c r="X97" s="50">
        <f t="shared" si="55"/>
        <v>6290</v>
      </c>
      <c r="Y97" s="50">
        <f t="shared" si="56"/>
        <v>18464</v>
      </c>
      <c r="Z97" s="50">
        <f t="shared" si="57"/>
        <v>25435</v>
      </c>
      <c r="AA97" s="50">
        <f t="shared" si="58"/>
        <v>29859</v>
      </c>
      <c r="AB97" s="50">
        <f t="shared" si="59"/>
        <v>27219</v>
      </c>
      <c r="AC97" s="50">
        <f t="shared" si="60"/>
        <v>4015</v>
      </c>
      <c r="AD97" s="50">
        <f t="shared" si="64"/>
        <v>19734</v>
      </c>
      <c r="AE97" s="50">
        <f t="shared" si="65"/>
        <v>4529</v>
      </c>
      <c r="AF97" s="50">
        <f t="shared" si="61"/>
        <v>5949</v>
      </c>
      <c r="AG97" s="50">
        <f t="shared" si="62"/>
        <v>19752</v>
      </c>
      <c r="AH97" s="50">
        <f t="shared" si="63"/>
        <v>8840</v>
      </c>
    </row>
    <row r="98" spans="1:34" x14ac:dyDescent="0.15">
      <c r="A98" s="50">
        <v>110</v>
      </c>
      <c r="B98" s="50">
        <f t="shared" si="34"/>
        <v>10305</v>
      </c>
      <c r="C98" s="50">
        <f t="shared" si="35"/>
        <v>26632</v>
      </c>
      <c r="D98" s="50">
        <f t="shared" si="36"/>
        <v>14791</v>
      </c>
      <c r="E98" s="50">
        <f t="shared" si="37"/>
        <v>21045</v>
      </c>
      <c r="F98" s="50">
        <f t="shared" si="33"/>
        <v>14206</v>
      </c>
      <c r="G98" s="50">
        <f t="shared" si="38"/>
        <v>30668</v>
      </c>
      <c r="H98" s="50">
        <f t="shared" si="39"/>
        <v>13897</v>
      </c>
      <c r="I98" s="50">
        <f t="shared" si="40"/>
        <v>11160</v>
      </c>
      <c r="J98" s="50">
        <f t="shared" si="41"/>
        <v>14274</v>
      </c>
      <c r="K98" s="50">
        <f t="shared" si="42"/>
        <v>13202</v>
      </c>
      <c r="L98" s="50">
        <f t="shared" si="43"/>
        <v>14235</v>
      </c>
      <c r="M98" s="50">
        <f t="shared" si="44"/>
        <v>3225</v>
      </c>
      <c r="N98" s="50">
        <f t="shared" si="45"/>
        <v>12373</v>
      </c>
      <c r="O98" s="50">
        <f t="shared" si="46"/>
        <v>2009</v>
      </c>
      <c r="P98" s="50">
        <f t="shared" si="47"/>
        <v>2381</v>
      </c>
      <c r="Q98" s="50">
        <f t="shared" si="48"/>
        <v>27195</v>
      </c>
      <c r="R98" s="50">
        <f t="shared" si="49"/>
        <v>11088</v>
      </c>
      <c r="S98" s="50">
        <f t="shared" si="50"/>
        <v>11624</v>
      </c>
      <c r="T98" s="50">
        <f t="shared" si="51"/>
        <v>20584</v>
      </c>
      <c r="U98" s="50">
        <f t="shared" si="52"/>
        <v>16896</v>
      </c>
      <c r="V98" s="50">
        <f t="shared" si="53"/>
        <v>13348</v>
      </c>
      <c r="W98" s="50">
        <f t="shared" si="54"/>
        <v>14401</v>
      </c>
      <c r="X98" s="50">
        <f t="shared" si="55"/>
        <v>6446</v>
      </c>
      <c r="Y98" s="50">
        <f t="shared" si="56"/>
        <v>19061</v>
      </c>
      <c r="Z98" s="50">
        <f t="shared" si="57"/>
        <v>26204</v>
      </c>
      <c r="AA98" s="50">
        <f t="shared" si="58"/>
        <v>30741</v>
      </c>
      <c r="AB98" s="50">
        <f t="shared" si="59"/>
        <v>27950</v>
      </c>
      <c r="AC98" s="50">
        <f t="shared" si="60"/>
        <v>4126</v>
      </c>
      <c r="AD98" s="50">
        <f t="shared" si="64"/>
        <v>20294</v>
      </c>
      <c r="AE98" s="50">
        <f t="shared" si="65"/>
        <v>4655</v>
      </c>
      <c r="AF98" s="50">
        <f t="shared" si="61"/>
        <v>6092</v>
      </c>
      <c r="AG98" s="50">
        <f t="shared" si="62"/>
        <v>20330</v>
      </c>
      <c r="AH98" s="50">
        <f t="shared" si="63"/>
        <v>9094</v>
      </c>
    </row>
    <row r="99" spans="1:34" x14ac:dyDescent="0.15">
      <c r="A99" s="50">
        <v>111</v>
      </c>
      <c r="B99" s="50">
        <f t="shared" si="34"/>
        <v>10595</v>
      </c>
      <c r="C99" s="50">
        <f t="shared" si="35"/>
        <v>27405</v>
      </c>
      <c r="D99" s="50">
        <f t="shared" si="36"/>
        <v>15223</v>
      </c>
      <c r="E99" s="50">
        <f t="shared" si="37"/>
        <v>21671</v>
      </c>
      <c r="F99" s="50">
        <f t="shared" si="33"/>
        <v>14625</v>
      </c>
      <c r="G99" s="50">
        <f t="shared" si="38"/>
        <v>31560</v>
      </c>
      <c r="H99" s="50">
        <f t="shared" si="39"/>
        <v>14290</v>
      </c>
      <c r="I99" s="50">
        <f t="shared" si="40"/>
        <v>11471</v>
      </c>
      <c r="J99" s="50">
        <f t="shared" si="41"/>
        <v>14674</v>
      </c>
      <c r="K99" s="50">
        <f t="shared" si="42"/>
        <v>13559</v>
      </c>
      <c r="L99" s="50">
        <f t="shared" si="43"/>
        <v>14633</v>
      </c>
      <c r="M99" s="50">
        <f t="shared" si="44"/>
        <v>3329</v>
      </c>
      <c r="N99" s="50">
        <f t="shared" si="45"/>
        <v>12717</v>
      </c>
      <c r="O99" s="50">
        <f t="shared" si="46"/>
        <v>2066</v>
      </c>
      <c r="P99" s="50">
        <f t="shared" si="47"/>
        <v>2442</v>
      </c>
      <c r="Q99" s="50">
        <f t="shared" si="48"/>
        <v>27972</v>
      </c>
      <c r="R99" s="50">
        <f t="shared" si="49"/>
        <v>11414</v>
      </c>
      <c r="S99" s="50">
        <f t="shared" si="50"/>
        <v>11872</v>
      </c>
      <c r="T99" s="50">
        <f t="shared" si="51"/>
        <v>21181</v>
      </c>
      <c r="U99" s="50">
        <f t="shared" si="52"/>
        <v>17393</v>
      </c>
      <c r="V99" s="50">
        <f t="shared" si="53"/>
        <v>13731</v>
      </c>
      <c r="W99" s="50">
        <f t="shared" si="54"/>
        <v>14794</v>
      </c>
      <c r="X99" s="50">
        <f t="shared" si="55"/>
        <v>6605</v>
      </c>
      <c r="Y99" s="50">
        <f t="shared" si="56"/>
        <v>19670</v>
      </c>
      <c r="Z99" s="50">
        <f t="shared" si="57"/>
        <v>26989</v>
      </c>
      <c r="AA99" s="50">
        <f t="shared" si="58"/>
        <v>31642</v>
      </c>
      <c r="AB99" s="50">
        <f t="shared" si="59"/>
        <v>28693</v>
      </c>
      <c r="AC99" s="50">
        <f t="shared" si="60"/>
        <v>4240</v>
      </c>
      <c r="AD99" s="50">
        <f t="shared" si="64"/>
        <v>20863</v>
      </c>
      <c r="AE99" s="50">
        <f t="shared" si="65"/>
        <v>4783</v>
      </c>
      <c r="AF99" s="50">
        <f t="shared" si="61"/>
        <v>6237</v>
      </c>
      <c r="AG99" s="50">
        <f t="shared" si="62"/>
        <v>20920</v>
      </c>
      <c r="AH99" s="50">
        <f t="shared" si="63"/>
        <v>9353</v>
      </c>
    </row>
    <row r="100" spans="1:34" x14ac:dyDescent="0.15">
      <c r="A100" s="50">
        <v>112</v>
      </c>
      <c r="B100" s="50">
        <f t="shared" si="34"/>
        <v>10891</v>
      </c>
      <c r="C100" s="50">
        <f t="shared" si="35"/>
        <v>28194</v>
      </c>
      <c r="D100" s="50">
        <f t="shared" si="36"/>
        <v>15663</v>
      </c>
      <c r="E100" s="50">
        <f t="shared" si="37"/>
        <v>22310</v>
      </c>
      <c r="F100" s="50">
        <f t="shared" si="33"/>
        <v>15052</v>
      </c>
      <c r="G100" s="50">
        <f t="shared" si="38"/>
        <v>32469</v>
      </c>
      <c r="H100" s="50">
        <f t="shared" si="39"/>
        <v>14690</v>
      </c>
      <c r="I100" s="50">
        <f t="shared" si="40"/>
        <v>11787</v>
      </c>
      <c r="J100" s="50">
        <f t="shared" si="41"/>
        <v>15081</v>
      </c>
      <c r="K100" s="50">
        <f t="shared" si="42"/>
        <v>13924</v>
      </c>
      <c r="L100" s="50">
        <f t="shared" si="43"/>
        <v>15039</v>
      </c>
      <c r="M100" s="50">
        <f t="shared" si="44"/>
        <v>3435</v>
      </c>
      <c r="N100" s="50">
        <f t="shared" si="45"/>
        <v>13067</v>
      </c>
      <c r="O100" s="50">
        <f t="shared" si="46"/>
        <v>2125</v>
      </c>
      <c r="P100" s="50">
        <f t="shared" si="47"/>
        <v>2504</v>
      </c>
      <c r="Q100" s="50">
        <f t="shared" si="48"/>
        <v>28765</v>
      </c>
      <c r="R100" s="50">
        <f t="shared" si="49"/>
        <v>11746</v>
      </c>
      <c r="S100" s="50">
        <f t="shared" si="50"/>
        <v>12124</v>
      </c>
      <c r="T100" s="50">
        <f t="shared" si="51"/>
        <v>21789</v>
      </c>
      <c r="U100" s="50">
        <f t="shared" si="52"/>
        <v>17900</v>
      </c>
      <c r="V100" s="50">
        <f t="shared" si="53"/>
        <v>14122</v>
      </c>
      <c r="W100" s="50">
        <f t="shared" si="54"/>
        <v>15193</v>
      </c>
      <c r="X100" s="50">
        <f t="shared" si="55"/>
        <v>6766</v>
      </c>
      <c r="Y100" s="50">
        <f t="shared" si="56"/>
        <v>20294</v>
      </c>
      <c r="Z100" s="50">
        <f t="shared" si="57"/>
        <v>27789</v>
      </c>
      <c r="AA100" s="50">
        <f t="shared" si="58"/>
        <v>32560</v>
      </c>
      <c r="AB100" s="50">
        <f t="shared" si="59"/>
        <v>29449</v>
      </c>
      <c r="AC100" s="50">
        <f t="shared" si="60"/>
        <v>4355</v>
      </c>
      <c r="AD100" s="50">
        <f t="shared" si="64"/>
        <v>21444</v>
      </c>
      <c r="AE100" s="50">
        <f t="shared" si="65"/>
        <v>4914</v>
      </c>
      <c r="AF100" s="50">
        <f t="shared" si="61"/>
        <v>6384</v>
      </c>
      <c r="AG100" s="50">
        <f t="shared" si="62"/>
        <v>21521</v>
      </c>
      <c r="AH100" s="50">
        <f t="shared" si="63"/>
        <v>9616</v>
      </c>
    </row>
    <row r="101" spans="1:34" x14ac:dyDescent="0.15">
      <c r="A101" s="50">
        <v>113</v>
      </c>
      <c r="B101" s="50">
        <f t="shared" si="34"/>
        <v>11192</v>
      </c>
      <c r="C101" s="50">
        <f t="shared" si="35"/>
        <v>28998</v>
      </c>
      <c r="D101" s="50">
        <f t="shared" si="36"/>
        <v>16113</v>
      </c>
      <c r="E101" s="50">
        <f t="shared" si="37"/>
        <v>22961</v>
      </c>
      <c r="F101" s="50">
        <f t="shared" si="33"/>
        <v>15488</v>
      </c>
      <c r="G101" s="50">
        <f t="shared" si="38"/>
        <v>33396</v>
      </c>
      <c r="H101" s="50">
        <f t="shared" si="39"/>
        <v>15097</v>
      </c>
      <c r="I101" s="50">
        <f t="shared" si="40"/>
        <v>12109</v>
      </c>
      <c r="J101" s="50">
        <f t="shared" si="41"/>
        <v>15496</v>
      </c>
      <c r="K101" s="50">
        <f t="shared" si="42"/>
        <v>14294</v>
      </c>
      <c r="L101" s="50">
        <f t="shared" si="43"/>
        <v>15453</v>
      </c>
      <c r="M101" s="50">
        <f t="shared" si="44"/>
        <v>3544</v>
      </c>
      <c r="N101" s="50">
        <f t="shared" si="45"/>
        <v>13423</v>
      </c>
      <c r="O101" s="50">
        <f t="shared" si="46"/>
        <v>2184</v>
      </c>
      <c r="P101" s="50">
        <f t="shared" si="47"/>
        <v>2566</v>
      </c>
      <c r="Q101" s="50">
        <f t="shared" si="48"/>
        <v>29572</v>
      </c>
      <c r="R101" s="50">
        <f t="shared" si="49"/>
        <v>12085</v>
      </c>
      <c r="S101" s="50">
        <f t="shared" si="50"/>
        <v>12378</v>
      </c>
      <c r="T101" s="50">
        <f t="shared" si="51"/>
        <v>22410</v>
      </c>
      <c r="U101" s="50">
        <f t="shared" si="52"/>
        <v>18416</v>
      </c>
      <c r="V101" s="50">
        <f t="shared" si="53"/>
        <v>14520</v>
      </c>
      <c r="W101" s="50">
        <f t="shared" si="54"/>
        <v>15600</v>
      </c>
      <c r="X101" s="50">
        <f t="shared" si="55"/>
        <v>6930</v>
      </c>
      <c r="Y101" s="50">
        <f t="shared" si="56"/>
        <v>20932</v>
      </c>
      <c r="Z101" s="50">
        <f t="shared" si="57"/>
        <v>28606</v>
      </c>
      <c r="AA101" s="50">
        <f t="shared" si="58"/>
        <v>33496</v>
      </c>
      <c r="AB101" s="50">
        <f t="shared" si="59"/>
        <v>30218</v>
      </c>
      <c r="AC101" s="50">
        <f t="shared" si="60"/>
        <v>4473</v>
      </c>
      <c r="AD101" s="50">
        <f t="shared" si="64"/>
        <v>22035</v>
      </c>
      <c r="AE101" s="50">
        <f t="shared" si="65"/>
        <v>5047</v>
      </c>
      <c r="AF101" s="50">
        <f t="shared" si="61"/>
        <v>6533</v>
      </c>
      <c r="AG101" s="50">
        <f t="shared" si="62"/>
        <v>22134</v>
      </c>
      <c r="AH101" s="50">
        <f t="shared" si="63"/>
        <v>9885</v>
      </c>
    </row>
    <row r="102" spans="1:34" x14ac:dyDescent="0.15">
      <c r="A102" s="50">
        <v>114</v>
      </c>
      <c r="B102" s="50">
        <f t="shared" si="34"/>
        <v>11498</v>
      </c>
      <c r="C102" s="50">
        <f t="shared" si="35"/>
        <v>29817</v>
      </c>
      <c r="D102" s="50">
        <f t="shared" si="36"/>
        <v>16570</v>
      </c>
      <c r="E102" s="50">
        <f t="shared" si="37"/>
        <v>23626</v>
      </c>
      <c r="F102" s="50">
        <f t="shared" si="33"/>
        <v>15933</v>
      </c>
      <c r="G102" s="50">
        <f t="shared" si="38"/>
        <v>34341</v>
      </c>
      <c r="H102" s="50">
        <f t="shared" si="39"/>
        <v>15512</v>
      </c>
      <c r="I102" s="50">
        <f t="shared" si="40"/>
        <v>12437</v>
      </c>
      <c r="J102" s="50">
        <f t="shared" si="41"/>
        <v>15919</v>
      </c>
      <c r="K102" s="50">
        <f t="shared" si="42"/>
        <v>14671</v>
      </c>
      <c r="L102" s="50">
        <f t="shared" si="43"/>
        <v>15874</v>
      </c>
      <c r="M102" s="50">
        <f t="shared" si="44"/>
        <v>3655</v>
      </c>
      <c r="N102" s="50">
        <f t="shared" si="45"/>
        <v>13786</v>
      </c>
      <c r="O102" s="50">
        <f t="shared" si="46"/>
        <v>2245</v>
      </c>
      <c r="P102" s="50">
        <f t="shared" si="47"/>
        <v>2630</v>
      </c>
      <c r="Q102" s="50">
        <f t="shared" si="48"/>
        <v>30395</v>
      </c>
      <c r="R102" s="50">
        <f t="shared" si="49"/>
        <v>12431</v>
      </c>
      <c r="S102" s="50">
        <f t="shared" si="50"/>
        <v>12636</v>
      </c>
      <c r="T102" s="50">
        <f t="shared" si="51"/>
        <v>23042</v>
      </c>
      <c r="U102" s="50">
        <f t="shared" si="52"/>
        <v>18943</v>
      </c>
      <c r="V102" s="50">
        <f t="shared" si="53"/>
        <v>14926</v>
      </c>
      <c r="W102" s="50">
        <f t="shared" si="54"/>
        <v>16013</v>
      </c>
      <c r="X102" s="50">
        <f t="shared" si="55"/>
        <v>7097</v>
      </c>
      <c r="Y102" s="50">
        <f t="shared" si="56"/>
        <v>21583</v>
      </c>
      <c r="Z102" s="50">
        <f t="shared" si="57"/>
        <v>29440</v>
      </c>
      <c r="AA102" s="50">
        <f t="shared" si="58"/>
        <v>34450</v>
      </c>
      <c r="AB102" s="50">
        <f t="shared" si="59"/>
        <v>31000</v>
      </c>
      <c r="AC102" s="50">
        <f t="shared" si="60"/>
        <v>4593</v>
      </c>
      <c r="AD102" s="50">
        <f t="shared" si="64"/>
        <v>22637</v>
      </c>
      <c r="AE102" s="50">
        <f t="shared" si="65"/>
        <v>5182</v>
      </c>
      <c r="AF102" s="50">
        <f t="shared" si="61"/>
        <v>6685</v>
      </c>
      <c r="AG102" s="50">
        <f t="shared" si="62"/>
        <v>22759</v>
      </c>
      <c r="AH102" s="50">
        <f t="shared" si="63"/>
        <v>10159</v>
      </c>
    </row>
    <row r="103" spans="1:34" x14ac:dyDescent="0.15">
      <c r="A103" s="50">
        <v>115</v>
      </c>
      <c r="B103" s="50">
        <f t="shared" si="34"/>
        <v>11811</v>
      </c>
      <c r="C103" s="50">
        <f t="shared" si="35"/>
        <v>30652</v>
      </c>
      <c r="D103" s="50">
        <f t="shared" si="36"/>
        <v>17037</v>
      </c>
      <c r="E103" s="50">
        <f t="shared" si="37"/>
        <v>24304</v>
      </c>
      <c r="F103" s="50">
        <f t="shared" si="33"/>
        <v>16386</v>
      </c>
      <c r="G103" s="50">
        <f t="shared" si="38"/>
        <v>35305</v>
      </c>
      <c r="H103" s="50">
        <f t="shared" si="39"/>
        <v>15935</v>
      </c>
      <c r="I103" s="50">
        <f t="shared" si="40"/>
        <v>12771</v>
      </c>
      <c r="J103" s="50">
        <f t="shared" si="41"/>
        <v>16349</v>
      </c>
      <c r="K103" s="50">
        <f t="shared" si="42"/>
        <v>15054</v>
      </c>
      <c r="L103" s="50">
        <f t="shared" si="43"/>
        <v>16303</v>
      </c>
      <c r="M103" s="50">
        <f t="shared" si="44"/>
        <v>3768</v>
      </c>
      <c r="N103" s="50">
        <f t="shared" si="45"/>
        <v>14156</v>
      </c>
      <c r="O103" s="50">
        <f t="shared" si="46"/>
        <v>2307</v>
      </c>
      <c r="P103" s="50">
        <f t="shared" si="47"/>
        <v>2695</v>
      </c>
      <c r="Q103" s="50">
        <f t="shared" si="48"/>
        <v>31234</v>
      </c>
      <c r="R103" s="50">
        <f t="shared" si="49"/>
        <v>12783</v>
      </c>
      <c r="S103" s="50">
        <f t="shared" si="50"/>
        <v>12896</v>
      </c>
      <c r="T103" s="50">
        <f t="shared" si="51"/>
        <v>23687</v>
      </c>
      <c r="U103" s="50">
        <f t="shared" si="52"/>
        <v>19480</v>
      </c>
      <c r="V103" s="50">
        <f t="shared" si="53"/>
        <v>15340</v>
      </c>
      <c r="W103" s="50">
        <f t="shared" si="54"/>
        <v>16434</v>
      </c>
      <c r="X103" s="50">
        <f t="shared" si="55"/>
        <v>7266</v>
      </c>
      <c r="Y103" s="50">
        <f t="shared" si="56"/>
        <v>22249</v>
      </c>
      <c r="Z103" s="50">
        <f t="shared" si="57"/>
        <v>30290</v>
      </c>
      <c r="AA103" s="50">
        <f t="shared" si="58"/>
        <v>35423</v>
      </c>
      <c r="AB103" s="50">
        <f t="shared" si="59"/>
        <v>31795</v>
      </c>
      <c r="AC103" s="50">
        <f t="shared" si="60"/>
        <v>4715</v>
      </c>
      <c r="AD103" s="50">
        <f t="shared" si="64"/>
        <v>23251</v>
      </c>
      <c r="AE103" s="50">
        <f t="shared" si="65"/>
        <v>5320</v>
      </c>
      <c r="AF103" s="50">
        <f t="shared" si="61"/>
        <v>6838</v>
      </c>
      <c r="AG103" s="50">
        <f t="shared" si="62"/>
        <v>23396</v>
      </c>
      <c r="AH103" s="50">
        <f t="shared" si="63"/>
        <v>10437</v>
      </c>
    </row>
  </sheetData>
  <conditionalFormatting sqref="B3">
    <cfRule type="expression" dxfId="23" priority="12">
      <formula>MOD(ROW(B3:AH103),2)</formula>
    </cfRule>
  </conditionalFormatting>
  <conditionalFormatting sqref="B3:E3">
    <cfRule type="expression" dxfId="22" priority="11" stopIfTrue="1">
      <formula>MOD(ROW(B3:AE103),2)</formula>
    </cfRule>
  </conditionalFormatting>
  <conditionalFormatting sqref="B4:E4">
    <cfRule type="expression" dxfId="21" priority="9" stopIfTrue="1">
      <formula>MOD(ROW(B4:AE103),2)</formula>
    </cfRule>
  </conditionalFormatting>
  <conditionalFormatting sqref="A4 F4:AE4 F4:F14">
    <cfRule type="expression" dxfId="20" priority="14" stopIfTrue="1">
      <formula>MOD(ROW(A4:AC103),2)</formula>
    </cfRule>
  </conditionalFormatting>
  <conditionalFormatting sqref="C1:H1">
    <cfRule type="expression" dxfId="19" priority="18" stopIfTrue="1">
      <formula>MOD(ROW(C1:AC103),2)</formula>
    </cfRule>
  </conditionalFormatting>
  <conditionalFormatting sqref="A1 I1">
    <cfRule type="expression" dxfId="18" priority="8" stopIfTrue="1">
      <formula>MOD(ROW(A1:Z103),2)</formula>
    </cfRule>
  </conditionalFormatting>
  <conditionalFormatting sqref="A3 C3:AF3">
    <cfRule type="expression" dxfId="17" priority="20">
      <formula>MOD(ROW(A3:AF103),2)</formula>
    </cfRule>
  </conditionalFormatting>
  <conditionalFormatting sqref="A3 F3:AE3">
    <cfRule type="expression" dxfId="16" priority="22" stopIfTrue="1">
      <formula>MOD(ROW(A3:AC103),2)</formula>
    </cfRule>
  </conditionalFormatting>
  <conditionalFormatting sqref="F3:F6">
    <cfRule type="expression" dxfId="15" priority="23" stopIfTrue="1">
      <formula>MOD(ROW(F3:AH100),2)</formula>
    </cfRule>
  </conditionalFormatting>
  <conditionalFormatting sqref="AF3 A3:A103 I3:Z103">
    <cfRule type="expression" dxfId="14" priority="5">
      <formula>MOD(ROW(A3:Z103),2)</formula>
    </cfRule>
  </conditionalFormatting>
  <conditionalFormatting sqref="J1:Z1">
    <cfRule type="expression" dxfId="13" priority="40" stopIfTrue="1">
      <formula>MOD(ROW(J1:AH103),2)</formula>
    </cfRule>
  </conditionalFormatting>
  <conditionalFormatting sqref="AG3:AH3">
    <cfRule type="expression" dxfId="12" priority="44" stopIfTrue="1">
      <formula>MOD(ROW(AG3:BH103),2)</formula>
    </cfRule>
  </conditionalFormatting>
  <conditionalFormatting sqref="AG4:AH103">
    <cfRule type="expression" dxfId="11" priority="50" stopIfTrue="1">
      <formula>MOD(ROW(AG4:BH103),2)</formula>
    </cfRule>
  </conditionalFormatting>
  <conditionalFormatting sqref="B4:B103">
    <cfRule type="expression" dxfId="10" priority="53">
      <formula>MOD(ROW(B4:AH103),2)</formula>
    </cfRule>
  </conditionalFormatting>
  <conditionalFormatting sqref="B7:E103">
    <cfRule type="expression" dxfId="9" priority="54" stopIfTrue="1">
      <formula>MOD(ROW(B7:AE103),2)</formula>
    </cfRule>
  </conditionalFormatting>
  <conditionalFormatting sqref="B5:E6">
    <cfRule type="expression" dxfId="8" priority="56" stopIfTrue="1">
      <formula>MOD(ROW(B5:AE103),2)</formula>
    </cfRule>
  </conditionalFormatting>
  <conditionalFormatting sqref="A5:A6 F5:AE6">
    <cfRule type="expression" dxfId="7" priority="58" stopIfTrue="1">
      <formula>MOD(ROW(A5:AC103),2)</formula>
    </cfRule>
  </conditionalFormatting>
  <conditionalFormatting sqref="A4:A103 C4:AF103">
    <cfRule type="expression" dxfId="6" priority="62">
      <formula>MOD(ROW(A4:AF103),2)</formula>
    </cfRule>
  </conditionalFormatting>
  <conditionalFormatting sqref="A7:A103 F7:AE103">
    <cfRule type="expression" dxfId="5" priority="67" stopIfTrue="1">
      <formula>MOD(ROW(A7:AC103),2)</formula>
    </cfRule>
  </conditionalFormatting>
  <conditionalFormatting sqref="B3:H103">
    <cfRule type="expression" dxfId="4" priority="71">
      <formula>MOD(ROW(B3:AB103),2)</formula>
    </cfRule>
  </conditionalFormatting>
  <conditionalFormatting sqref="AF4:AF103">
    <cfRule type="expression" dxfId="3" priority="73">
      <formula>MOD(ROW(AF4:BE103),2)</formula>
    </cfRule>
  </conditionalFormatting>
  <conditionalFormatting sqref="AG50:AH103">
    <cfRule type="expression" dxfId="2" priority="78" stopIfTrue="1">
      <formula>MOD(ROW(AG50:BH103),2)</formula>
    </cfRule>
  </conditionalFormatting>
  <conditionalFormatting sqref="AG39:AH49">
    <cfRule type="expression" dxfId="1" priority="79" stopIfTrue="1">
      <formula>MOD(ROW(AG39:BH103),2)</formula>
    </cfRule>
  </conditionalFormatting>
  <conditionalFormatting sqref="AG3:AH103">
    <cfRule type="expression" dxfId="0" priority="80">
      <formula>MOD(ROW(AG3:BE103),2)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8"/>
  <sheetViews>
    <sheetView workbookViewId="0">
      <selection activeCell="E1" sqref="E1"/>
    </sheetView>
  </sheetViews>
  <sheetFormatPr baseColWidth="10" defaultColWidth="8.88671875" defaultRowHeight="14.4" x14ac:dyDescent="0.3"/>
  <cols>
    <col min="1" max="2" width="13" style="3" customWidth="1"/>
    <col min="3" max="3" width="13" style="4" customWidth="1"/>
    <col min="4" max="4" width="8.88671875" style="3"/>
  </cols>
  <sheetData>
    <row r="1" spans="1:5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x14ac:dyDescent="0.3">
      <c r="A2" s="3" t="s">
        <v>5</v>
      </c>
      <c r="B2" s="3" t="s">
        <v>6</v>
      </c>
      <c r="C2" s="4">
        <v>1</v>
      </c>
      <c r="D2" s="3" t="s">
        <v>7</v>
      </c>
      <c r="E2" s="3" t="s">
        <v>8</v>
      </c>
    </row>
    <row r="3" spans="1:5" x14ac:dyDescent="0.3">
      <c r="A3" s="3" t="s">
        <v>9</v>
      </c>
      <c r="B3" s="3" t="s">
        <v>10</v>
      </c>
      <c r="C3" s="4">
        <v>2</v>
      </c>
      <c r="D3" s="3" t="s">
        <v>11</v>
      </c>
      <c r="E3" s="3" t="s">
        <v>8</v>
      </c>
    </row>
    <row r="4" spans="1:5" x14ac:dyDescent="0.3">
      <c r="A4" s="3" t="s">
        <v>12</v>
      </c>
      <c r="B4" s="3" t="s">
        <v>13</v>
      </c>
      <c r="C4" s="4">
        <v>3</v>
      </c>
      <c r="D4" s="3" t="s">
        <v>14</v>
      </c>
      <c r="E4" s="3" t="s">
        <v>8</v>
      </c>
    </row>
    <row r="5" spans="1:5" x14ac:dyDescent="0.3">
      <c r="A5" s="3" t="s">
        <v>15</v>
      </c>
      <c r="B5" s="3" t="s">
        <v>16</v>
      </c>
      <c r="C5" s="4">
        <v>4</v>
      </c>
      <c r="D5" s="3" t="s">
        <v>17</v>
      </c>
      <c r="E5" s="3" t="s">
        <v>8</v>
      </c>
    </row>
    <row r="6" spans="1:5" x14ac:dyDescent="0.3">
      <c r="A6" s="3" t="s">
        <v>18</v>
      </c>
      <c r="B6" s="3" t="s">
        <v>19</v>
      </c>
      <c r="C6" s="4">
        <v>5</v>
      </c>
      <c r="D6" s="3" t="s">
        <v>20</v>
      </c>
      <c r="E6" s="3" t="s">
        <v>8</v>
      </c>
    </row>
    <row r="7" spans="1:5" x14ac:dyDescent="0.3">
      <c r="A7" s="3" t="s">
        <v>21</v>
      </c>
      <c r="B7" s="3" t="s">
        <v>22</v>
      </c>
      <c r="C7" s="4">
        <v>6</v>
      </c>
      <c r="D7" s="3" t="s">
        <v>23</v>
      </c>
      <c r="E7" s="3" t="s">
        <v>8</v>
      </c>
    </row>
    <row r="8" spans="1:5" x14ac:dyDescent="0.3">
      <c r="A8" s="3" t="s">
        <v>24</v>
      </c>
      <c r="B8" s="3" t="s">
        <v>25</v>
      </c>
      <c r="C8" s="4">
        <v>7</v>
      </c>
      <c r="D8" s="3" t="s">
        <v>26</v>
      </c>
      <c r="E8" s="3" t="s">
        <v>8</v>
      </c>
    </row>
    <row r="9" spans="1:5" x14ac:dyDescent="0.3">
      <c r="A9" s="3" t="s">
        <v>27</v>
      </c>
      <c r="B9" s="3" t="s">
        <v>28</v>
      </c>
      <c r="C9" s="4">
        <v>8</v>
      </c>
      <c r="D9" s="3" t="s">
        <v>29</v>
      </c>
      <c r="E9" s="3" t="s">
        <v>8</v>
      </c>
    </row>
    <row r="10" spans="1:5" x14ac:dyDescent="0.3">
      <c r="A10" s="3" t="s">
        <v>30</v>
      </c>
      <c r="B10" s="3" t="s">
        <v>31</v>
      </c>
      <c r="C10" s="4">
        <v>9</v>
      </c>
      <c r="D10" s="3" t="s">
        <v>32</v>
      </c>
      <c r="E10" s="3" t="s">
        <v>8</v>
      </c>
    </row>
    <row r="11" spans="1:5" x14ac:dyDescent="0.3">
      <c r="A11" s="3" t="s">
        <v>33</v>
      </c>
      <c r="B11" s="3" t="s">
        <v>34</v>
      </c>
      <c r="C11" s="4">
        <v>10</v>
      </c>
      <c r="D11" s="3" t="s">
        <v>35</v>
      </c>
      <c r="E11" s="3" t="s">
        <v>8</v>
      </c>
    </row>
    <row r="12" spans="1:5" x14ac:dyDescent="0.3">
      <c r="A12" s="3" t="s">
        <v>36</v>
      </c>
      <c r="B12" s="3" t="s">
        <v>37</v>
      </c>
      <c r="C12" s="4">
        <v>11</v>
      </c>
      <c r="D12" s="3" t="s">
        <v>38</v>
      </c>
      <c r="E12" s="3" t="s">
        <v>8</v>
      </c>
    </row>
    <row r="13" spans="1:5" x14ac:dyDescent="0.3">
      <c r="A13" s="3" t="s">
        <v>39</v>
      </c>
      <c r="B13" s="3" t="s">
        <v>40</v>
      </c>
      <c r="C13" s="4">
        <v>12</v>
      </c>
      <c r="D13" s="3" t="s">
        <v>41</v>
      </c>
      <c r="E13" s="3" t="s">
        <v>8</v>
      </c>
    </row>
    <row r="14" spans="1:5" x14ac:dyDescent="0.3">
      <c r="A14" s="3" t="s">
        <v>42</v>
      </c>
      <c r="B14" s="3" t="s">
        <v>43</v>
      </c>
      <c r="C14" s="4">
        <v>13</v>
      </c>
      <c r="D14" s="3" t="s">
        <v>44</v>
      </c>
      <c r="E14" s="3" t="s">
        <v>8</v>
      </c>
    </row>
    <row r="15" spans="1:5" x14ac:dyDescent="0.3">
      <c r="A15" s="3" t="s">
        <v>45</v>
      </c>
      <c r="B15" s="3" t="s">
        <v>46</v>
      </c>
      <c r="C15" s="4">
        <v>14</v>
      </c>
      <c r="D15" s="3" t="s">
        <v>47</v>
      </c>
      <c r="E15" s="3" t="s">
        <v>8</v>
      </c>
    </row>
    <row r="16" spans="1:5" x14ac:dyDescent="0.3">
      <c r="A16" s="3" t="s">
        <v>48</v>
      </c>
      <c r="B16" s="3" t="s">
        <v>49</v>
      </c>
      <c r="C16" s="4">
        <v>15</v>
      </c>
      <c r="D16" s="3" t="s">
        <v>50</v>
      </c>
      <c r="E16" s="3" t="s">
        <v>8</v>
      </c>
    </row>
    <row r="17" spans="1:5" x14ac:dyDescent="0.3">
      <c r="A17" s="3" t="s">
        <v>51</v>
      </c>
      <c r="B17" s="3" t="s">
        <v>52</v>
      </c>
      <c r="C17" s="4">
        <v>16</v>
      </c>
      <c r="D17" s="3" t="s">
        <v>53</v>
      </c>
      <c r="E17" s="3" t="s">
        <v>8</v>
      </c>
    </row>
    <row r="18" spans="1:5" x14ac:dyDescent="0.3">
      <c r="A18" s="3" t="s">
        <v>54</v>
      </c>
      <c r="B18" s="3" t="s">
        <v>55</v>
      </c>
      <c r="C18" s="4">
        <v>17</v>
      </c>
      <c r="D18" s="3" t="s">
        <v>56</v>
      </c>
      <c r="E18" s="3" t="s">
        <v>8</v>
      </c>
    </row>
    <row r="19" spans="1:5" x14ac:dyDescent="0.3">
      <c r="A19" s="3" t="s">
        <v>57</v>
      </c>
      <c r="B19" s="3" t="s">
        <v>58</v>
      </c>
      <c r="C19" s="4">
        <v>18</v>
      </c>
      <c r="D19" s="3" t="s">
        <v>59</v>
      </c>
      <c r="E19" s="3" t="s">
        <v>8</v>
      </c>
    </row>
    <row r="20" spans="1:5" x14ac:dyDescent="0.3">
      <c r="A20" s="3" t="s">
        <v>60</v>
      </c>
      <c r="B20" s="3" t="s">
        <v>61</v>
      </c>
      <c r="C20" s="4">
        <v>19</v>
      </c>
      <c r="D20" s="3" t="s">
        <v>62</v>
      </c>
      <c r="E20" s="3" t="s">
        <v>8</v>
      </c>
    </row>
    <row r="21" spans="1:5" x14ac:dyDescent="0.3">
      <c r="A21" s="3" t="s">
        <v>63</v>
      </c>
      <c r="B21" s="3" t="s">
        <v>64</v>
      </c>
      <c r="C21" s="4">
        <v>20</v>
      </c>
      <c r="D21" s="3" t="s">
        <v>65</v>
      </c>
      <c r="E21" s="3" t="s">
        <v>8</v>
      </c>
    </row>
    <row r="22" spans="1:5" x14ac:dyDescent="0.3">
      <c r="A22" s="3" t="s">
        <v>66</v>
      </c>
      <c r="B22" s="3" t="s">
        <v>67</v>
      </c>
      <c r="C22" s="4">
        <v>21</v>
      </c>
      <c r="D22" s="3" t="s">
        <v>68</v>
      </c>
      <c r="E22" s="3" t="s">
        <v>8</v>
      </c>
    </row>
    <row r="23" spans="1:5" x14ac:dyDescent="0.3">
      <c r="A23" s="3" t="s">
        <v>69</v>
      </c>
      <c r="B23" s="3" t="s">
        <v>70</v>
      </c>
      <c r="C23" s="4">
        <v>22</v>
      </c>
      <c r="D23" s="3" t="s">
        <v>71</v>
      </c>
      <c r="E23" s="3" t="s">
        <v>72</v>
      </c>
    </row>
    <row r="24" spans="1:5" x14ac:dyDescent="0.3">
      <c r="A24" s="3" t="s">
        <v>73</v>
      </c>
      <c r="B24" s="3" t="s">
        <v>74</v>
      </c>
      <c r="C24" s="4">
        <v>23</v>
      </c>
      <c r="D24" s="3" t="s">
        <v>75</v>
      </c>
      <c r="E24" s="3" t="s">
        <v>72</v>
      </c>
    </row>
    <row r="25" spans="1:5" x14ac:dyDescent="0.3">
      <c r="A25" s="3" t="s">
        <v>76</v>
      </c>
      <c r="B25" s="3" t="s">
        <v>77</v>
      </c>
      <c r="C25" s="4">
        <v>24</v>
      </c>
      <c r="D25" s="3" t="s">
        <v>78</v>
      </c>
      <c r="E25" s="3" t="s">
        <v>72</v>
      </c>
    </row>
    <row r="26" spans="1:5" x14ac:dyDescent="0.3">
      <c r="A26" s="3" t="s">
        <v>79</v>
      </c>
      <c r="B26" s="3" t="s">
        <v>80</v>
      </c>
      <c r="C26" s="4">
        <v>25</v>
      </c>
      <c r="D26" s="3" t="s">
        <v>81</v>
      </c>
      <c r="E26" s="3" t="s">
        <v>72</v>
      </c>
    </row>
    <row r="27" spans="1:5" x14ac:dyDescent="0.3">
      <c r="A27" s="3" t="s">
        <v>82</v>
      </c>
      <c r="B27" s="3" t="s">
        <v>83</v>
      </c>
      <c r="C27" s="4">
        <v>26</v>
      </c>
      <c r="D27" s="3" t="s">
        <v>84</v>
      </c>
      <c r="E27" s="3" t="s">
        <v>72</v>
      </c>
    </row>
    <row r="28" spans="1:5" x14ac:dyDescent="0.3">
      <c r="A28" s="3" t="s">
        <v>85</v>
      </c>
      <c r="B28" s="3" t="s">
        <v>86</v>
      </c>
      <c r="C28" s="4">
        <v>27</v>
      </c>
      <c r="D28" s="3" t="s">
        <v>87</v>
      </c>
      <c r="E28" s="3" t="s">
        <v>72</v>
      </c>
    </row>
    <row r="29" spans="1:5" x14ac:dyDescent="0.3">
      <c r="A29" s="3" t="s">
        <v>88</v>
      </c>
      <c r="B29" s="3" t="s">
        <v>89</v>
      </c>
      <c r="C29" s="4">
        <v>28</v>
      </c>
      <c r="D29" s="3" t="s">
        <v>90</v>
      </c>
      <c r="E29" s="3" t="s">
        <v>72</v>
      </c>
    </row>
    <row r="30" spans="1:5" x14ac:dyDescent="0.3">
      <c r="A30" s="3" t="s">
        <v>91</v>
      </c>
      <c r="B30" s="3" t="s">
        <v>92</v>
      </c>
      <c r="C30" s="4">
        <v>29</v>
      </c>
      <c r="D30" s="3" t="s">
        <v>93</v>
      </c>
      <c r="E30" s="3" t="s">
        <v>72</v>
      </c>
    </row>
    <row r="31" spans="1:5" x14ac:dyDescent="0.3">
      <c r="A31" s="3" t="s">
        <v>94</v>
      </c>
      <c r="B31" s="3" t="s">
        <v>95</v>
      </c>
      <c r="C31" s="4">
        <v>30</v>
      </c>
      <c r="D31" s="3" t="s">
        <v>96</v>
      </c>
      <c r="E31" s="3" t="s">
        <v>72</v>
      </c>
    </row>
    <row r="32" spans="1:5" x14ac:dyDescent="0.3">
      <c r="A32" s="3" t="s">
        <v>97</v>
      </c>
      <c r="B32" s="3" t="s">
        <v>98</v>
      </c>
      <c r="C32" s="4">
        <v>31</v>
      </c>
      <c r="D32" s="3" t="s">
        <v>99</v>
      </c>
      <c r="E32" s="3" t="s">
        <v>72</v>
      </c>
    </row>
    <row r="33" spans="1:5" x14ac:dyDescent="0.3">
      <c r="A33" s="3" t="s">
        <v>100</v>
      </c>
      <c r="B33" s="3" t="s">
        <v>101</v>
      </c>
      <c r="C33" s="4">
        <v>32</v>
      </c>
      <c r="D33" s="3" t="s">
        <v>102</v>
      </c>
      <c r="E33" s="3" t="s">
        <v>72</v>
      </c>
    </row>
    <row r="34" spans="1:5" x14ac:dyDescent="0.3">
      <c r="A34" s="3" t="s">
        <v>103</v>
      </c>
      <c r="B34" s="3" t="s">
        <v>104</v>
      </c>
      <c r="C34" s="4">
        <v>33</v>
      </c>
      <c r="D34" s="3" t="s">
        <v>105</v>
      </c>
      <c r="E34" s="3" t="s">
        <v>72</v>
      </c>
    </row>
    <row r="35" spans="1:5" x14ac:dyDescent="0.3">
      <c r="A35" s="3" t="s">
        <v>106</v>
      </c>
      <c r="B35" s="3" t="s">
        <v>107</v>
      </c>
      <c r="C35" s="4">
        <v>34</v>
      </c>
      <c r="D35" s="3" t="s">
        <v>108</v>
      </c>
      <c r="E35" s="3" t="s">
        <v>109</v>
      </c>
    </row>
    <row r="36" spans="1:5" x14ac:dyDescent="0.3">
      <c r="A36" s="3" t="s">
        <v>110</v>
      </c>
      <c r="B36" s="3" t="s">
        <v>111</v>
      </c>
      <c r="C36" s="4">
        <v>35</v>
      </c>
      <c r="D36" s="3" t="s">
        <v>112</v>
      </c>
      <c r="E36" s="3" t="s">
        <v>109</v>
      </c>
    </row>
    <row r="37" spans="1:5" x14ac:dyDescent="0.3">
      <c r="A37" s="3" t="s">
        <v>113</v>
      </c>
      <c r="B37" s="3" t="s">
        <v>114</v>
      </c>
      <c r="C37" s="4">
        <v>36</v>
      </c>
      <c r="D37" s="3" t="s">
        <v>115</v>
      </c>
      <c r="E37" s="3" t="s">
        <v>109</v>
      </c>
    </row>
    <row r="38" spans="1:5" x14ac:dyDescent="0.3">
      <c r="A38" s="3" t="s">
        <v>116</v>
      </c>
      <c r="B38" s="3" t="s">
        <v>117</v>
      </c>
      <c r="C38" s="4">
        <v>37</v>
      </c>
      <c r="D38" s="3" t="s">
        <v>118</v>
      </c>
      <c r="E38" s="3" t="s">
        <v>109</v>
      </c>
    </row>
    <row r="39" spans="1:5" x14ac:dyDescent="0.3">
      <c r="A39" s="3" t="s">
        <v>119</v>
      </c>
      <c r="B39" s="3" t="s">
        <v>120</v>
      </c>
      <c r="C39" s="4">
        <v>38</v>
      </c>
      <c r="D39" s="3" t="s">
        <v>121</v>
      </c>
      <c r="E39" s="3" t="s">
        <v>109</v>
      </c>
    </row>
    <row r="40" spans="1:5" x14ac:dyDescent="0.3">
      <c r="A40" s="3" t="s">
        <v>122</v>
      </c>
      <c r="B40" s="3" t="s">
        <v>123</v>
      </c>
      <c r="C40" s="4">
        <v>39</v>
      </c>
      <c r="D40" s="3" t="s">
        <v>124</v>
      </c>
      <c r="E40" s="3" t="s">
        <v>109</v>
      </c>
    </row>
    <row r="41" spans="1:5" x14ac:dyDescent="0.3">
      <c r="A41" s="3" t="s">
        <v>125</v>
      </c>
      <c r="B41" s="3" t="s">
        <v>126</v>
      </c>
      <c r="C41" s="4">
        <v>40</v>
      </c>
      <c r="D41" s="3" t="s">
        <v>127</v>
      </c>
      <c r="E41" s="3" t="s">
        <v>109</v>
      </c>
    </row>
    <row r="42" spans="1:5" x14ac:dyDescent="0.3">
      <c r="A42" s="3" t="s">
        <v>128</v>
      </c>
      <c r="B42" s="3" t="s">
        <v>129</v>
      </c>
      <c r="C42" s="4">
        <v>41</v>
      </c>
      <c r="D42" s="3" t="s">
        <v>130</v>
      </c>
      <c r="E42" s="3" t="s">
        <v>109</v>
      </c>
    </row>
    <row r="43" spans="1:5" x14ac:dyDescent="0.3">
      <c r="A43" s="3" t="s">
        <v>131</v>
      </c>
      <c r="B43" s="3" t="s">
        <v>132</v>
      </c>
      <c r="C43" s="4">
        <v>42</v>
      </c>
      <c r="D43" s="3" t="s">
        <v>133</v>
      </c>
      <c r="E43" s="3" t="s">
        <v>109</v>
      </c>
    </row>
    <row r="44" spans="1:5" x14ac:dyDescent="0.3">
      <c r="A44" s="3" t="s">
        <v>134</v>
      </c>
      <c r="B44" s="3" t="s">
        <v>135</v>
      </c>
      <c r="C44" s="4">
        <v>43</v>
      </c>
      <c r="D44" s="3" t="s">
        <v>136</v>
      </c>
      <c r="E44" s="3" t="s">
        <v>109</v>
      </c>
    </row>
    <row r="45" spans="1:5" x14ac:dyDescent="0.3">
      <c r="A45" s="3" t="s">
        <v>137</v>
      </c>
      <c r="B45" s="3" t="s">
        <v>138</v>
      </c>
      <c r="C45" s="4">
        <v>44</v>
      </c>
      <c r="D45" s="3" t="s">
        <v>139</v>
      </c>
      <c r="E45" s="3" t="s">
        <v>109</v>
      </c>
    </row>
    <row r="46" spans="1:5" x14ac:dyDescent="0.3">
      <c r="A46" s="3" t="s">
        <v>140</v>
      </c>
      <c r="B46" s="3" t="s">
        <v>141</v>
      </c>
      <c r="C46" s="4">
        <v>45</v>
      </c>
      <c r="D46" s="3" t="s">
        <v>142</v>
      </c>
      <c r="E46" s="3" t="s">
        <v>109</v>
      </c>
    </row>
    <row r="47" spans="1:5" x14ac:dyDescent="0.3">
      <c r="A47" s="3" t="s">
        <v>143</v>
      </c>
      <c r="B47" s="3" t="s">
        <v>144</v>
      </c>
      <c r="C47" s="4">
        <v>46</v>
      </c>
      <c r="D47" s="3" t="s">
        <v>145</v>
      </c>
      <c r="E47" s="3" t="s">
        <v>146</v>
      </c>
    </row>
    <row r="48" spans="1:5" x14ac:dyDescent="0.3">
      <c r="A48" s="3" t="s">
        <v>147</v>
      </c>
      <c r="B48" s="3" t="s">
        <v>148</v>
      </c>
      <c r="C48" s="4">
        <v>47</v>
      </c>
      <c r="D48" s="3" t="s">
        <v>149</v>
      </c>
      <c r="E48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Inscription</vt:lpstr>
      <vt:lpstr>Pesée</vt:lpstr>
      <vt:lpstr>Conversion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2018-05-09T12:56:06Z</dcterms:modified>
</cp:coreProperties>
</file>