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8780" windowHeight="8325"/>
  </bookViews>
  <sheets>
    <sheet name="QCC remplissage niveau" sheetId="1" r:id="rId1"/>
    <sheet name="QCC  bouchage" sheetId="2" r:id="rId2"/>
    <sheet name="QCC habillage " sheetId="3" r:id="rId3"/>
  </sheets>
  <calcPr calcId="145621"/>
</workbook>
</file>

<file path=xl/calcChain.xml><?xml version="1.0" encoding="utf-8"?>
<calcChain xmlns="http://schemas.openxmlformats.org/spreadsheetml/2006/main">
  <c r="M4" i="2" l="1"/>
  <c r="C8" i="1"/>
  <c r="C9" i="1" s="1"/>
  <c r="B14" i="1" s="1"/>
  <c r="C10" i="1" l="1"/>
  <c r="C11" i="1" s="1"/>
  <c r="C12" i="1" s="1"/>
  <c r="C13" i="1" s="1"/>
  <c r="C14" i="1" l="1"/>
  <c r="D13" i="1" l="1"/>
</calcChain>
</file>

<file path=xl/comments1.xml><?xml version="1.0" encoding="utf-8"?>
<comments xmlns="http://schemas.openxmlformats.org/spreadsheetml/2006/main">
  <authors>
    <author>Paul SCOTTO DI MINICO</author>
  </authors>
  <commentList>
    <comment ref="L4" authorId="0">
      <text>
        <r>
          <rPr>
            <sz val="8"/>
            <color indexed="81"/>
            <rFont val="Tahoma"/>
            <family val="2"/>
          </rPr>
          <t>Ajouter l'heure à laquelle le contrôle est effectué grâce à une formule/macro, ce qui permettrait de ne pas pouvoir la modifier ou la rentrer manuellement
(oblige l'opérateur à faire le contrôle à l'heure prévue)</t>
        </r>
      </text>
    </comment>
    <comment ref="R4" authorId="0">
      <text>
        <r>
          <rPr>
            <sz val="8"/>
            <color indexed="81"/>
            <rFont val="Tahoma"/>
            <family val="2"/>
          </rPr>
          <t xml:space="preserve">A H+1 de l'heure du dernier contrôle une boite de dialogue s'ouvre pour rappeler que le contrôle doit être fait. 
</t>
        </r>
      </text>
    </comment>
  </commentList>
</comments>
</file>

<file path=xl/sharedStrings.xml><?xml version="1.0" encoding="utf-8"?>
<sst xmlns="http://schemas.openxmlformats.org/spreadsheetml/2006/main" count="131" uniqueCount="39">
  <si>
    <t>Calcule des limites :</t>
  </si>
  <si>
    <t xml:space="preserve">Erreurs maximales tolérées </t>
  </si>
  <si>
    <t>Volume nominal</t>
  </si>
  <si>
    <t>à</t>
  </si>
  <si>
    <t>supérieur</t>
  </si>
  <si>
    <t>ml</t>
  </si>
  <si>
    <t>Vn  %</t>
  </si>
  <si>
    <t>/</t>
  </si>
  <si>
    <t>LSS</t>
  </si>
  <si>
    <t>LSC</t>
  </si>
  <si>
    <t>LIS</t>
  </si>
  <si>
    <t>LIC</t>
  </si>
  <si>
    <t>Contrôle des volumes de remplissage</t>
  </si>
  <si>
    <t>Echantillon préallable</t>
  </si>
  <si>
    <t>N° individu</t>
  </si>
  <si>
    <t>Volume</t>
  </si>
  <si>
    <t>Nombre d'individu / échantillon</t>
  </si>
  <si>
    <r>
      <rPr>
        <sz val="11"/>
        <color theme="1"/>
        <rFont val="Calibri"/>
        <family val="2"/>
      </rPr>
      <t>µ</t>
    </r>
    <r>
      <rPr>
        <sz val="11"/>
        <color theme="1"/>
        <rFont val="Calibri"/>
        <family val="2"/>
        <scheme val="minor"/>
      </rPr>
      <t xml:space="preserve"> échantillon préalable</t>
    </r>
  </si>
  <si>
    <t>s échantillon préalable</t>
  </si>
  <si>
    <t>Echantillon :</t>
  </si>
  <si>
    <t xml:space="preserve">Volume </t>
  </si>
  <si>
    <t>Contrôle de la qualité du bouchage</t>
  </si>
  <si>
    <t xml:space="preserve">Pression résiduelle après bouchage </t>
  </si>
  <si>
    <t>Echantillon 1</t>
  </si>
  <si>
    <t>N°Individu</t>
  </si>
  <si>
    <t>Pression</t>
  </si>
  <si>
    <t>Echantillon 2</t>
  </si>
  <si>
    <t>Echantillon 3</t>
  </si>
  <si>
    <t>Echantillon 4</t>
  </si>
  <si>
    <t>Echantillon 5</t>
  </si>
  <si>
    <t>Echantillon 6</t>
  </si>
  <si>
    <t xml:space="preserve">Echantillon 7 </t>
  </si>
  <si>
    <t>Echantillon 8</t>
  </si>
  <si>
    <t xml:space="preserve">Contrôle capsulage à vis </t>
  </si>
  <si>
    <t>Couple de visage</t>
  </si>
  <si>
    <t>Contrôle bouchage</t>
  </si>
  <si>
    <t>Qualité du sertissage</t>
  </si>
  <si>
    <t>Volume nominale de remplissage (ml) / Niveau visé (mm)</t>
  </si>
  <si>
    <t>Vérification capabilité procédé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</si>
</sst>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color rgb="FF000000"/>
      <name val="Calibri"/>
      <family val="2"/>
    </font>
    <font>
      <sz val="8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2" fontId="0" fillId="0" borderId="0" xfId="0" applyNumberFormat="1"/>
    <xf numFmtId="0" fontId="0" fillId="0" borderId="0" xfId="0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22" fontId="0" fillId="2" borderId="1" xfId="0" applyNumberFormat="1" applyFill="1" applyBorder="1"/>
    <xf numFmtId="0" fontId="0" fillId="0" borderId="0" xfId="0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/>
    <xf numFmtId="2" fontId="0" fillId="0" borderId="1" xfId="0" applyNumberFormat="1" applyBorder="1"/>
    <xf numFmtId="0" fontId="0" fillId="0" borderId="0" xfId="0" applyBorder="1" applyAlignment="1"/>
    <xf numFmtId="0" fontId="0" fillId="2" borderId="7" xfId="0" applyFont="1" applyFill="1" applyBorder="1" applyAlignment="1">
      <alignment horizontal="center"/>
    </xf>
    <xf numFmtId="0" fontId="0" fillId="2" borderId="13" xfId="0" applyFont="1" applyFill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4" borderId="7" xfId="0" applyFont="1" applyFill="1" applyBorder="1" applyAlignment="1">
      <alignment horizontal="center"/>
    </xf>
    <xf numFmtId="0" fontId="0" fillId="4" borderId="2" xfId="0" applyFont="1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1">
    <dxf>
      <font>
        <b/>
        <i val="0"/>
      </font>
      <fill>
        <patternFill>
          <bgColor theme="2" tint="-0.24994659260841701"/>
        </patternFill>
      </fill>
      <border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  <vertical style="double">
          <color auto="1"/>
        </vertical>
        <horizontal style="double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v>Echantillon 1</c:v>
          </c:tx>
          <c:spPr>
            <a:ln w="28575">
              <a:noFill/>
            </a:ln>
          </c:spPr>
          <c:xVal>
            <c:numRef>
              <c:f>'QCC remplissage niveau'!$K$6:$K$15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xVal>
          <c:yVal>
            <c:numRef>
              <c:f>'QCC remplissage niveau'!$L$6:$L$15</c:f>
              <c:numCache>
                <c:formatCode>General</c:formatCode>
                <c:ptCount val="10"/>
                <c:pt idx="0">
                  <c:v>752.1</c:v>
                </c:pt>
                <c:pt idx="1">
                  <c:v>749.8</c:v>
                </c:pt>
                <c:pt idx="2">
                  <c:v>750.6</c:v>
                </c:pt>
                <c:pt idx="3">
                  <c:v>748.2</c:v>
                </c:pt>
                <c:pt idx="4">
                  <c:v>751.6</c:v>
                </c:pt>
                <c:pt idx="5">
                  <c:v>749.8</c:v>
                </c:pt>
                <c:pt idx="6">
                  <c:v>751</c:v>
                </c:pt>
                <c:pt idx="7">
                  <c:v>749.1</c:v>
                </c:pt>
                <c:pt idx="8">
                  <c:v>750</c:v>
                </c:pt>
                <c:pt idx="9">
                  <c:v>751.2</c:v>
                </c:pt>
              </c:numCache>
            </c:numRef>
          </c:yVal>
          <c:smooth val="0"/>
        </c:ser>
        <c:ser>
          <c:idx val="1"/>
          <c:order val="1"/>
          <c:tx>
            <c:v>Echantillon 2</c:v>
          </c:tx>
          <c:spPr>
            <a:ln w="28575">
              <a:noFill/>
            </a:ln>
          </c:spPr>
          <c:xVal>
            <c:numRef>
              <c:f>'QCC remplissage niveau'!$N$6:$N$15</c:f>
              <c:numCache>
                <c:formatCode>General</c:formatCode>
                <c:ptCount val="10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</c:numCache>
            </c:numRef>
          </c:xVal>
          <c:yVal>
            <c:numRef>
              <c:f>'QCC remplissage niveau'!$O$6:$O$15</c:f>
              <c:numCache>
                <c:formatCode>General</c:formatCode>
                <c:ptCount val="10"/>
                <c:pt idx="0">
                  <c:v>747.2</c:v>
                </c:pt>
                <c:pt idx="1">
                  <c:v>754</c:v>
                </c:pt>
                <c:pt idx="2">
                  <c:v>752.1</c:v>
                </c:pt>
                <c:pt idx="3">
                  <c:v>749.8</c:v>
                </c:pt>
                <c:pt idx="4">
                  <c:v>750.6</c:v>
                </c:pt>
                <c:pt idx="5">
                  <c:v>748.2</c:v>
                </c:pt>
                <c:pt idx="6">
                  <c:v>751.6</c:v>
                </c:pt>
                <c:pt idx="7">
                  <c:v>749.8</c:v>
                </c:pt>
                <c:pt idx="8">
                  <c:v>751</c:v>
                </c:pt>
                <c:pt idx="9">
                  <c:v>749.1</c:v>
                </c:pt>
              </c:numCache>
            </c:numRef>
          </c:yVal>
          <c:smooth val="0"/>
        </c:ser>
        <c:ser>
          <c:idx val="2"/>
          <c:order val="2"/>
          <c:tx>
            <c:v>Echantillon 3</c:v>
          </c:tx>
          <c:spPr>
            <a:ln w="28575">
              <a:noFill/>
            </a:ln>
          </c:spPr>
          <c:xVal>
            <c:numRef>
              <c:f>'QCC remplissage niveau'!$Q$6:$Q$15</c:f>
              <c:numCache>
                <c:formatCode>General</c:formatCode>
                <c:ptCount val="10"/>
                <c:pt idx="0">
                  <c:v>21</c:v>
                </c:pt>
                <c:pt idx="1">
                  <c:v>22</c:v>
                </c:pt>
                <c:pt idx="2">
                  <c:v>23</c:v>
                </c:pt>
                <c:pt idx="3">
                  <c:v>24</c:v>
                </c:pt>
                <c:pt idx="4">
                  <c:v>25</c:v>
                </c:pt>
                <c:pt idx="5">
                  <c:v>26</c:v>
                </c:pt>
                <c:pt idx="6">
                  <c:v>27</c:v>
                </c:pt>
                <c:pt idx="7">
                  <c:v>28</c:v>
                </c:pt>
                <c:pt idx="8">
                  <c:v>29</c:v>
                </c:pt>
                <c:pt idx="9">
                  <c:v>30</c:v>
                </c:pt>
              </c:numCache>
            </c:numRef>
          </c:xVal>
          <c:yVal>
            <c:numRef>
              <c:f>'QCC remplissage niveau'!$R$6:$R$15</c:f>
              <c:numCache>
                <c:formatCode>General</c:formatCode>
                <c:ptCount val="10"/>
              </c:numCache>
            </c:numRef>
          </c:yVal>
          <c:smooth val="0"/>
        </c:ser>
        <c:ser>
          <c:idx val="3"/>
          <c:order val="3"/>
          <c:tx>
            <c:v>Echantillon 4</c:v>
          </c:tx>
          <c:spPr>
            <a:ln w="28575">
              <a:noFill/>
            </a:ln>
          </c:spPr>
          <c:xVal>
            <c:numRef>
              <c:f>'QCC remplissage niveau'!$T$6:$T$15</c:f>
              <c:numCache>
                <c:formatCode>General</c:formatCode>
                <c:ptCount val="10"/>
                <c:pt idx="0">
                  <c:v>31</c:v>
                </c:pt>
                <c:pt idx="1">
                  <c:v>32</c:v>
                </c:pt>
                <c:pt idx="2">
                  <c:v>33</c:v>
                </c:pt>
                <c:pt idx="3">
                  <c:v>34</c:v>
                </c:pt>
                <c:pt idx="4">
                  <c:v>35</c:v>
                </c:pt>
                <c:pt idx="5">
                  <c:v>36</c:v>
                </c:pt>
                <c:pt idx="6">
                  <c:v>37</c:v>
                </c:pt>
                <c:pt idx="7">
                  <c:v>38</c:v>
                </c:pt>
                <c:pt idx="8">
                  <c:v>39</c:v>
                </c:pt>
                <c:pt idx="9">
                  <c:v>40</c:v>
                </c:pt>
              </c:numCache>
            </c:numRef>
          </c:xVal>
          <c:yVal>
            <c:numRef>
              <c:f>'QCC remplissage niveau'!$U$6:$U$15</c:f>
              <c:numCache>
                <c:formatCode>General</c:formatCode>
                <c:ptCount val="10"/>
              </c:numCache>
            </c:numRef>
          </c:yVal>
          <c:smooth val="0"/>
        </c:ser>
        <c:ser>
          <c:idx val="4"/>
          <c:order val="4"/>
          <c:tx>
            <c:v>Echantillon 5</c:v>
          </c:tx>
          <c:spPr>
            <a:ln w="28575">
              <a:noFill/>
            </a:ln>
          </c:spPr>
          <c:xVal>
            <c:numRef>
              <c:f>'QCC remplissage niveau'!$K$19:$K$28</c:f>
              <c:numCache>
                <c:formatCode>General</c:formatCode>
                <c:ptCount val="10"/>
                <c:pt idx="0">
                  <c:v>41</c:v>
                </c:pt>
                <c:pt idx="1">
                  <c:v>42</c:v>
                </c:pt>
                <c:pt idx="2">
                  <c:v>43</c:v>
                </c:pt>
                <c:pt idx="3">
                  <c:v>44</c:v>
                </c:pt>
                <c:pt idx="4">
                  <c:v>45</c:v>
                </c:pt>
                <c:pt idx="5">
                  <c:v>46</c:v>
                </c:pt>
                <c:pt idx="6">
                  <c:v>47</c:v>
                </c:pt>
                <c:pt idx="7">
                  <c:v>48</c:v>
                </c:pt>
                <c:pt idx="8">
                  <c:v>49</c:v>
                </c:pt>
                <c:pt idx="9">
                  <c:v>50</c:v>
                </c:pt>
              </c:numCache>
            </c:numRef>
          </c:xVal>
          <c:yVal>
            <c:numRef>
              <c:f>'QCC remplissage niveau'!$L$19:$L$28</c:f>
              <c:numCache>
                <c:formatCode>General</c:formatCode>
                <c:ptCount val="10"/>
              </c:numCache>
            </c:numRef>
          </c:yVal>
          <c:smooth val="0"/>
        </c:ser>
        <c:ser>
          <c:idx val="5"/>
          <c:order val="5"/>
          <c:tx>
            <c:v>Echantillon 6</c:v>
          </c:tx>
          <c:spPr>
            <a:ln w="28575">
              <a:noFill/>
            </a:ln>
          </c:spPr>
          <c:xVal>
            <c:numRef>
              <c:f>'QCC remplissage niveau'!$N$19:$N$28</c:f>
              <c:numCache>
                <c:formatCode>General</c:formatCode>
                <c:ptCount val="10"/>
                <c:pt idx="0">
                  <c:v>51</c:v>
                </c:pt>
                <c:pt idx="1">
                  <c:v>52</c:v>
                </c:pt>
                <c:pt idx="2">
                  <c:v>53</c:v>
                </c:pt>
                <c:pt idx="3">
                  <c:v>54</c:v>
                </c:pt>
                <c:pt idx="4">
                  <c:v>55</c:v>
                </c:pt>
                <c:pt idx="5">
                  <c:v>56</c:v>
                </c:pt>
                <c:pt idx="6">
                  <c:v>57</c:v>
                </c:pt>
                <c:pt idx="7">
                  <c:v>58</c:v>
                </c:pt>
                <c:pt idx="8">
                  <c:v>59</c:v>
                </c:pt>
                <c:pt idx="9">
                  <c:v>60</c:v>
                </c:pt>
              </c:numCache>
            </c:numRef>
          </c:xVal>
          <c:yVal>
            <c:numRef>
              <c:f>'QCC remplissage niveau'!$O$19:$O$28</c:f>
              <c:numCache>
                <c:formatCode>General</c:formatCode>
                <c:ptCount val="10"/>
              </c:numCache>
            </c:numRef>
          </c:yVal>
          <c:smooth val="0"/>
        </c:ser>
        <c:ser>
          <c:idx val="6"/>
          <c:order val="6"/>
          <c:tx>
            <c:v>Echantillon 7</c:v>
          </c:tx>
          <c:spPr>
            <a:ln w="28575">
              <a:noFill/>
            </a:ln>
          </c:spPr>
          <c:xVal>
            <c:numRef>
              <c:f>'QCC remplissage niveau'!$Q$19:$Q$28</c:f>
              <c:numCache>
                <c:formatCode>General</c:formatCode>
                <c:ptCount val="10"/>
                <c:pt idx="0">
                  <c:v>61</c:v>
                </c:pt>
                <c:pt idx="1">
                  <c:v>62</c:v>
                </c:pt>
                <c:pt idx="2">
                  <c:v>63</c:v>
                </c:pt>
                <c:pt idx="3">
                  <c:v>64</c:v>
                </c:pt>
                <c:pt idx="4">
                  <c:v>65</c:v>
                </c:pt>
                <c:pt idx="5">
                  <c:v>66</c:v>
                </c:pt>
                <c:pt idx="6">
                  <c:v>67</c:v>
                </c:pt>
                <c:pt idx="7">
                  <c:v>68</c:v>
                </c:pt>
                <c:pt idx="8">
                  <c:v>69</c:v>
                </c:pt>
                <c:pt idx="9">
                  <c:v>70</c:v>
                </c:pt>
              </c:numCache>
            </c:numRef>
          </c:xVal>
          <c:yVal>
            <c:numRef>
              <c:f>'QCC remplissage niveau'!$R$19:$R$28</c:f>
              <c:numCache>
                <c:formatCode>General</c:formatCode>
                <c:ptCount val="10"/>
              </c:numCache>
            </c:numRef>
          </c:yVal>
          <c:smooth val="0"/>
        </c:ser>
        <c:ser>
          <c:idx val="7"/>
          <c:order val="7"/>
          <c:tx>
            <c:v>Echantillon 8</c:v>
          </c:tx>
          <c:spPr>
            <a:ln w="28575">
              <a:noFill/>
            </a:ln>
          </c:spPr>
          <c:marker>
            <c:symbol val="square"/>
            <c:size val="7"/>
          </c:marker>
          <c:xVal>
            <c:numRef>
              <c:f>'QCC remplissage niveau'!$T$19:$T$28</c:f>
              <c:numCache>
                <c:formatCode>General</c:formatCode>
                <c:ptCount val="10"/>
                <c:pt idx="0">
                  <c:v>71</c:v>
                </c:pt>
                <c:pt idx="1">
                  <c:v>72</c:v>
                </c:pt>
                <c:pt idx="2">
                  <c:v>73</c:v>
                </c:pt>
                <c:pt idx="3">
                  <c:v>74</c:v>
                </c:pt>
                <c:pt idx="4">
                  <c:v>75</c:v>
                </c:pt>
                <c:pt idx="5">
                  <c:v>76</c:v>
                </c:pt>
                <c:pt idx="6">
                  <c:v>77</c:v>
                </c:pt>
                <c:pt idx="7">
                  <c:v>78</c:v>
                </c:pt>
                <c:pt idx="8">
                  <c:v>79</c:v>
                </c:pt>
                <c:pt idx="9">
                  <c:v>80</c:v>
                </c:pt>
              </c:numCache>
            </c:numRef>
          </c:xVal>
          <c:yVal>
            <c:numRef>
              <c:f>'QCC remplissage niveau'!$U$19:$U$28</c:f>
              <c:numCache>
                <c:formatCode>General</c:formatCode>
                <c:ptCount val="10"/>
              </c:numCache>
            </c:numRef>
          </c:yVal>
          <c:smooth val="0"/>
        </c:ser>
        <c:ser>
          <c:idx val="8"/>
          <c:order val="8"/>
          <c:tx>
            <c:strRef>
              <c:f>'QCC remplissage niveau'!$B$10</c:f>
              <c:strCache>
                <c:ptCount val="1"/>
                <c:pt idx="0">
                  <c:v>LSS</c:v>
                </c:pt>
              </c:strCache>
            </c:strRef>
          </c:tx>
          <c:spPr>
            <a:ln w="28575">
              <a:noFill/>
            </a:ln>
          </c:spPr>
          <c:errBars>
            <c:errDir val="x"/>
            <c:errBarType val="both"/>
            <c:errValType val="cust"/>
            <c:noEndCap val="0"/>
            <c:plus>
              <c:numLit>
                <c:formatCode>General</c:formatCode>
                <c:ptCount val="1"/>
                <c:pt idx="0">
                  <c:v>90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50800">
                <a:solidFill>
                  <a:srgbClr val="92D050"/>
                </a:solidFill>
              </a:ln>
            </c:spPr>
          </c:errBars>
          <c:errBars>
            <c:errDir val="y"/>
            <c:errBarType val="both"/>
            <c:errValType val="stdErr"/>
            <c:noEndCap val="0"/>
          </c:errBars>
          <c:xVal>
            <c:numRef>
              <c:f>'QCC remplissage niveau'!$K$6:$K$15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xVal>
          <c:yVal>
            <c:numRef>
              <c:f>'QCC remplissage niveau'!$C$10</c:f>
              <c:numCache>
                <c:formatCode>General</c:formatCode>
                <c:ptCount val="1"/>
                <c:pt idx="0">
                  <c:v>751.02938473914105</c:v>
                </c:pt>
              </c:numCache>
            </c:numRef>
          </c:yVal>
          <c:smooth val="0"/>
        </c:ser>
        <c:ser>
          <c:idx val="9"/>
          <c:order val="9"/>
          <c:tx>
            <c:strRef>
              <c:f>'QCC remplissage niveau'!$B$11</c:f>
              <c:strCache>
                <c:ptCount val="1"/>
                <c:pt idx="0">
                  <c:v>LSC</c:v>
                </c:pt>
              </c:strCache>
            </c:strRef>
          </c:tx>
          <c:spPr>
            <a:ln w="28575">
              <a:noFill/>
            </a:ln>
          </c:spPr>
          <c:marker>
            <c:symbol val="none"/>
          </c:marker>
          <c:errBars>
            <c:errDir val="x"/>
            <c:errBarType val="both"/>
            <c:errValType val="cust"/>
            <c:noEndCap val="0"/>
            <c:plus>
              <c:numLit>
                <c:formatCode>General</c:formatCode>
                <c:ptCount val="1"/>
                <c:pt idx="0">
                  <c:v>90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50800">
                <a:solidFill>
                  <a:schemeClr val="accent2">
                    <a:lumMod val="75000"/>
                  </a:schemeClr>
                </a:solidFill>
              </a:ln>
            </c:spPr>
          </c:errBars>
          <c:xVal>
            <c:numRef>
              <c:f>'QCC remplissage niveau'!$K$6:$K$15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xVal>
          <c:yVal>
            <c:numRef>
              <c:f>'QCC remplissage niveau'!$C$11</c:f>
              <c:numCache>
                <c:formatCode>General</c:formatCode>
                <c:ptCount val="1"/>
                <c:pt idx="0">
                  <c:v>751.54407710871158</c:v>
                </c:pt>
              </c:numCache>
            </c:numRef>
          </c:yVal>
          <c:smooth val="0"/>
        </c:ser>
        <c:ser>
          <c:idx val="10"/>
          <c:order val="10"/>
          <c:tx>
            <c:strRef>
              <c:f>'QCC remplissage niveau'!$B$12</c:f>
              <c:strCache>
                <c:ptCount val="1"/>
                <c:pt idx="0">
                  <c:v>LIS</c:v>
                </c:pt>
              </c:strCache>
            </c:strRef>
          </c:tx>
          <c:spPr>
            <a:ln w="28575">
              <a:noFill/>
            </a:ln>
          </c:spPr>
          <c:marker>
            <c:symbol val="none"/>
          </c:marker>
          <c:errBars>
            <c:errDir val="x"/>
            <c:errBarType val="both"/>
            <c:errValType val="cust"/>
            <c:noEndCap val="0"/>
            <c:plus>
              <c:numLit>
                <c:formatCode>General</c:formatCode>
                <c:ptCount val="1"/>
                <c:pt idx="0">
                  <c:v>90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50800">
                <a:solidFill>
                  <a:srgbClr val="92D050"/>
                </a:solidFill>
              </a:ln>
            </c:spPr>
          </c:errBars>
          <c:xVal>
            <c:numRef>
              <c:f>'QCC remplissage niveau'!$K$6:$K$15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xVal>
          <c:yVal>
            <c:numRef>
              <c:f>'QCC remplissage niveau'!$C$12</c:f>
              <c:numCache>
                <c:formatCode>General</c:formatCode>
                <c:ptCount val="1"/>
                <c:pt idx="0">
                  <c:v>748.97061526085895</c:v>
                </c:pt>
              </c:numCache>
            </c:numRef>
          </c:yVal>
          <c:smooth val="0"/>
        </c:ser>
        <c:ser>
          <c:idx val="11"/>
          <c:order val="11"/>
          <c:tx>
            <c:strRef>
              <c:f>'QCC remplissage niveau'!$B$13</c:f>
              <c:strCache>
                <c:ptCount val="1"/>
                <c:pt idx="0">
                  <c:v>LIC</c:v>
                </c:pt>
              </c:strCache>
            </c:strRef>
          </c:tx>
          <c:spPr>
            <a:ln w="28575">
              <a:noFill/>
            </a:ln>
          </c:spPr>
          <c:marker>
            <c:symbol val="none"/>
          </c:marker>
          <c:errBars>
            <c:errDir val="x"/>
            <c:errBarType val="both"/>
            <c:errValType val="cust"/>
            <c:noEndCap val="0"/>
            <c:plus>
              <c:numLit>
                <c:formatCode>General</c:formatCode>
                <c:ptCount val="1"/>
                <c:pt idx="0">
                  <c:v>90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50800">
                <a:solidFill>
                  <a:schemeClr val="accent2">
                    <a:lumMod val="75000"/>
                  </a:schemeClr>
                </a:solidFill>
              </a:ln>
            </c:spPr>
          </c:errBars>
          <c:xVal>
            <c:numRef>
              <c:f>'QCC remplissage niveau'!$K$6:$K$15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xVal>
          <c:yVal>
            <c:numRef>
              <c:f>'QCC remplissage niveau'!$C$13</c:f>
              <c:numCache>
                <c:formatCode>General</c:formatCode>
                <c:ptCount val="1"/>
                <c:pt idx="0">
                  <c:v>748.45592289128842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6479616"/>
        <c:axId val="106481152"/>
      </c:scatterChart>
      <c:valAx>
        <c:axId val="10647961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06481152"/>
        <c:crosses val="autoZero"/>
        <c:crossBetween val="midCat"/>
      </c:valAx>
      <c:valAx>
        <c:axId val="10648115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06479616"/>
        <c:crosses val="autoZero"/>
        <c:crossBetween val="midCat"/>
      </c:valAx>
    </c:plotArea>
    <c:legend>
      <c:legendPos val="r"/>
      <c:legendEntry>
        <c:idx val="8"/>
        <c:delete val="1"/>
      </c:legendEntry>
      <c:legendEntry>
        <c:idx val="9"/>
        <c:delete val="1"/>
      </c:legendEntry>
      <c:legendEntry>
        <c:idx val="10"/>
        <c:delete val="1"/>
      </c:legendEntry>
      <c:legendEntry>
        <c:idx val="11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'QCC  bouchage'!$F$4</c:f>
              <c:strCache>
                <c:ptCount val="1"/>
                <c:pt idx="0">
                  <c:v>Echantillon 1</c:v>
                </c:pt>
              </c:strCache>
            </c:strRef>
          </c:tx>
          <c:spPr>
            <a:ln w="28575">
              <a:noFill/>
            </a:ln>
          </c:spPr>
          <c:xVal>
            <c:numRef>
              <c:f>'QCC  bouchage'!$F$6:$F$8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xVal>
          <c:yVal>
            <c:numRef>
              <c:f>'QCC  bouchage'!$G$6:$G$8</c:f>
              <c:numCache>
                <c:formatCode>General</c:formatCode>
                <c:ptCount val="3"/>
              </c:numCache>
            </c:numRef>
          </c:yVal>
          <c:smooth val="0"/>
        </c:ser>
        <c:ser>
          <c:idx val="1"/>
          <c:order val="1"/>
          <c:tx>
            <c:strRef>
              <c:f>'QCC  bouchage'!$I$4</c:f>
              <c:strCache>
                <c:ptCount val="1"/>
                <c:pt idx="0">
                  <c:v>Echantillon 2</c:v>
                </c:pt>
              </c:strCache>
            </c:strRef>
          </c:tx>
          <c:spPr>
            <a:ln w="28575">
              <a:noFill/>
            </a:ln>
          </c:spPr>
          <c:xVal>
            <c:numRef>
              <c:f>'QCC  bouchage'!$I$6:$I$8</c:f>
              <c:numCache>
                <c:formatCode>General</c:formatCode>
                <c:ptCount val="3"/>
                <c:pt idx="0">
                  <c:v>4</c:v>
                </c:pt>
                <c:pt idx="1">
                  <c:v>5</c:v>
                </c:pt>
                <c:pt idx="2">
                  <c:v>6</c:v>
                </c:pt>
              </c:numCache>
            </c:numRef>
          </c:xVal>
          <c:yVal>
            <c:numRef>
              <c:f>'QCC  bouchage'!$J$6:$J$8</c:f>
              <c:numCache>
                <c:formatCode>General</c:formatCode>
                <c:ptCount val="3"/>
              </c:numCache>
            </c:numRef>
          </c:yVal>
          <c:smooth val="0"/>
        </c:ser>
        <c:ser>
          <c:idx val="2"/>
          <c:order val="2"/>
          <c:tx>
            <c:strRef>
              <c:f>'QCC  bouchage'!$L$4</c:f>
              <c:strCache>
                <c:ptCount val="1"/>
                <c:pt idx="0">
                  <c:v>Echantillon 3</c:v>
                </c:pt>
              </c:strCache>
            </c:strRef>
          </c:tx>
          <c:spPr>
            <a:ln w="28575">
              <a:noFill/>
            </a:ln>
          </c:spPr>
          <c:xVal>
            <c:numRef>
              <c:f>'QCC  bouchage'!$L$6:$L$8</c:f>
              <c:numCache>
                <c:formatCode>General</c:formatCode>
                <c:ptCount val="3"/>
                <c:pt idx="0">
                  <c:v>7</c:v>
                </c:pt>
                <c:pt idx="1">
                  <c:v>8</c:v>
                </c:pt>
                <c:pt idx="2">
                  <c:v>9</c:v>
                </c:pt>
              </c:numCache>
            </c:numRef>
          </c:xVal>
          <c:yVal>
            <c:numRef>
              <c:f>'QCC  bouchage'!$M$6:$M$8</c:f>
              <c:numCache>
                <c:formatCode>General</c:formatCode>
                <c:ptCount val="3"/>
              </c:numCache>
            </c:numRef>
          </c:yVal>
          <c:smooth val="0"/>
        </c:ser>
        <c:ser>
          <c:idx val="3"/>
          <c:order val="3"/>
          <c:tx>
            <c:strRef>
              <c:f>'QCC  bouchage'!$O$4</c:f>
              <c:strCache>
                <c:ptCount val="1"/>
                <c:pt idx="0">
                  <c:v>Echantillon 4</c:v>
                </c:pt>
              </c:strCache>
            </c:strRef>
          </c:tx>
          <c:spPr>
            <a:ln w="28575">
              <a:noFill/>
            </a:ln>
          </c:spPr>
          <c:xVal>
            <c:numRef>
              <c:f>'QCC  bouchage'!$O$6:$O$8</c:f>
              <c:numCache>
                <c:formatCode>General</c:formatCode>
                <c:ptCount val="3"/>
                <c:pt idx="0">
                  <c:v>10</c:v>
                </c:pt>
                <c:pt idx="1">
                  <c:v>11</c:v>
                </c:pt>
                <c:pt idx="2">
                  <c:v>12</c:v>
                </c:pt>
              </c:numCache>
            </c:numRef>
          </c:xVal>
          <c:yVal>
            <c:numRef>
              <c:f>'QCC  bouchage'!$P$6:$P$8</c:f>
              <c:numCache>
                <c:formatCode>General</c:formatCode>
                <c:ptCount val="3"/>
              </c:numCache>
            </c:numRef>
          </c:yVal>
          <c:smooth val="0"/>
        </c:ser>
        <c:ser>
          <c:idx val="4"/>
          <c:order val="4"/>
          <c:tx>
            <c:strRef>
              <c:f>'QCC  bouchage'!$F$11</c:f>
              <c:strCache>
                <c:ptCount val="1"/>
                <c:pt idx="0">
                  <c:v>Echantillon 5</c:v>
                </c:pt>
              </c:strCache>
            </c:strRef>
          </c:tx>
          <c:spPr>
            <a:ln w="28575">
              <a:noFill/>
            </a:ln>
          </c:spPr>
          <c:xVal>
            <c:numRef>
              <c:f>'QCC  bouchage'!$F$13:$F$15</c:f>
              <c:numCache>
                <c:formatCode>General</c:formatCode>
                <c:ptCount val="3"/>
                <c:pt idx="0">
                  <c:v>13</c:v>
                </c:pt>
                <c:pt idx="1">
                  <c:v>14</c:v>
                </c:pt>
                <c:pt idx="2">
                  <c:v>15</c:v>
                </c:pt>
              </c:numCache>
            </c:numRef>
          </c:xVal>
          <c:yVal>
            <c:numRef>
              <c:f>'QCC  bouchage'!$G$13:$G$15</c:f>
              <c:numCache>
                <c:formatCode>General</c:formatCode>
                <c:ptCount val="3"/>
              </c:numCache>
            </c:numRef>
          </c:yVal>
          <c:smooth val="0"/>
        </c:ser>
        <c:ser>
          <c:idx val="5"/>
          <c:order val="5"/>
          <c:tx>
            <c:strRef>
              <c:f>'QCC  bouchage'!$I$11</c:f>
              <c:strCache>
                <c:ptCount val="1"/>
                <c:pt idx="0">
                  <c:v>Echantillon 6</c:v>
                </c:pt>
              </c:strCache>
            </c:strRef>
          </c:tx>
          <c:spPr>
            <a:ln w="28575">
              <a:noFill/>
            </a:ln>
          </c:spPr>
          <c:xVal>
            <c:numRef>
              <c:f>'QCC  bouchage'!$I$13:$I$15</c:f>
              <c:numCache>
                <c:formatCode>General</c:formatCode>
                <c:ptCount val="3"/>
                <c:pt idx="0">
                  <c:v>16</c:v>
                </c:pt>
                <c:pt idx="1">
                  <c:v>17</c:v>
                </c:pt>
                <c:pt idx="2">
                  <c:v>18</c:v>
                </c:pt>
              </c:numCache>
            </c:numRef>
          </c:xVal>
          <c:yVal>
            <c:numRef>
              <c:f>'QCC  bouchage'!$J$13:$J$15</c:f>
              <c:numCache>
                <c:formatCode>General</c:formatCode>
                <c:ptCount val="3"/>
              </c:numCache>
            </c:numRef>
          </c:yVal>
          <c:smooth val="0"/>
        </c:ser>
        <c:ser>
          <c:idx val="6"/>
          <c:order val="6"/>
          <c:tx>
            <c:strRef>
              <c:f>'QCC  bouchage'!$L$11</c:f>
              <c:strCache>
                <c:ptCount val="1"/>
                <c:pt idx="0">
                  <c:v>Echantillon 7 </c:v>
                </c:pt>
              </c:strCache>
            </c:strRef>
          </c:tx>
          <c:spPr>
            <a:ln w="28575">
              <a:noFill/>
            </a:ln>
          </c:spPr>
          <c:xVal>
            <c:numRef>
              <c:f>'QCC  bouchage'!$L$13:$L$15</c:f>
              <c:numCache>
                <c:formatCode>General</c:formatCode>
                <c:ptCount val="3"/>
                <c:pt idx="0">
                  <c:v>19</c:v>
                </c:pt>
                <c:pt idx="1">
                  <c:v>20</c:v>
                </c:pt>
                <c:pt idx="2">
                  <c:v>21</c:v>
                </c:pt>
              </c:numCache>
            </c:numRef>
          </c:xVal>
          <c:yVal>
            <c:numRef>
              <c:f>'QCC  bouchage'!$M$13:$M$15</c:f>
              <c:numCache>
                <c:formatCode>General</c:formatCode>
                <c:ptCount val="3"/>
              </c:numCache>
            </c:numRef>
          </c:yVal>
          <c:smooth val="0"/>
        </c:ser>
        <c:ser>
          <c:idx val="7"/>
          <c:order val="7"/>
          <c:tx>
            <c:strRef>
              <c:f>'QCC  bouchage'!$O$11</c:f>
              <c:strCache>
                <c:ptCount val="1"/>
                <c:pt idx="0">
                  <c:v>Echantillon 8</c:v>
                </c:pt>
              </c:strCache>
            </c:strRef>
          </c:tx>
          <c:spPr>
            <a:ln w="28575">
              <a:noFill/>
            </a:ln>
          </c:spPr>
          <c:xVal>
            <c:numRef>
              <c:f>'QCC  bouchage'!$O$13:$O$15</c:f>
              <c:numCache>
                <c:formatCode>General</c:formatCode>
                <c:ptCount val="3"/>
                <c:pt idx="0">
                  <c:v>22</c:v>
                </c:pt>
                <c:pt idx="1">
                  <c:v>23</c:v>
                </c:pt>
                <c:pt idx="2">
                  <c:v>24</c:v>
                </c:pt>
              </c:numCache>
            </c:numRef>
          </c:xVal>
          <c:yVal>
            <c:numRef>
              <c:f>'QCC  bouchage'!$P$13:$P$15</c:f>
              <c:numCache>
                <c:formatCode>General</c:formatCode>
                <c:ptCount val="3"/>
              </c:numCache>
            </c:numRef>
          </c:yVal>
          <c:smooth val="0"/>
        </c:ser>
        <c:ser>
          <c:idx val="8"/>
          <c:order val="8"/>
          <c:tx>
            <c:strRef>
              <c:f>'QCC  bouchage'!$C$4</c:f>
              <c:strCache>
                <c:ptCount val="1"/>
                <c:pt idx="0">
                  <c:v>LSC</c:v>
                </c:pt>
              </c:strCache>
            </c:strRef>
          </c:tx>
          <c:spPr>
            <a:ln w="28575">
              <a:noFill/>
            </a:ln>
          </c:spPr>
          <c:marker>
            <c:symbol val="none"/>
          </c:marker>
          <c:errBars>
            <c:errDir val="x"/>
            <c:errBarType val="both"/>
            <c:errValType val="cust"/>
            <c:noEndCap val="0"/>
            <c:plus>
              <c:numLit>
                <c:formatCode>General</c:formatCode>
                <c:ptCount val="1"/>
                <c:pt idx="0">
                  <c:v>30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50800">
                <a:solidFill>
                  <a:schemeClr val="accent2">
                    <a:lumMod val="75000"/>
                  </a:schemeClr>
                </a:solidFill>
              </a:ln>
            </c:spPr>
          </c:errBars>
          <c:xVal>
            <c:numRef>
              <c:f>'QCC  bouchage'!$F$6:$F$8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xVal>
          <c:yVal>
            <c:numRef>
              <c:f>'QCC  bouchage'!$D$4</c:f>
              <c:numCache>
                <c:formatCode>General</c:formatCode>
                <c:ptCount val="1"/>
                <c:pt idx="0">
                  <c:v>0.4</c:v>
                </c:pt>
              </c:numCache>
            </c:numRef>
          </c:yVal>
          <c:smooth val="0"/>
        </c:ser>
        <c:ser>
          <c:idx val="9"/>
          <c:order val="9"/>
          <c:tx>
            <c:strRef>
              <c:f>'QCC  bouchage'!$C$5</c:f>
              <c:strCache>
                <c:ptCount val="1"/>
                <c:pt idx="0">
                  <c:v>LSS</c:v>
                </c:pt>
              </c:strCache>
            </c:strRef>
          </c:tx>
          <c:spPr>
            <a:ln w="28575">
              <a:noFill/>
            </a:ln>
          </c:spPr>
          <c:marker>
            <c:symbol val="none"/>
          </c:marker>
          <c:errBars>
            <c:errDir val="x"/>
            <c:errBarType val="both"/>
            <c:errValType val="cust"/>
            <c:noEndCap val="0"/>
            <c:plus>
              <c:numLit>
                <c:formatCode>General</c:formatCode>
                <c:ptCount val="1"/>
                <c:pt idx="0">
                  <c:v>30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50800">
                <a:solidFill>
                  <a:srgbClr val="92D050"/>
                </a:solidFill>
              </a:ln>
            </c:spPr>
          </c:errBars>
          <c:xVal>
            <c:numRef>
              <c:f>'QCC  bouchage'!$F$6:$F$8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xVal>
          <c:yVal>
            <c:numRef>
              <c:f>'QCC  bouchage'!$D$5</c:f>
              <c:numCache>
                <c:formatCode>General</c:formatCode>
                <c:ptCount val="1"/>
                <c:pt idx="0">
                  <c:v>0.3</c:v>
                </c:pt>
              </c:numCache>
            </c:numRef>
          </c:yVal>
          <c:smooth val="0"/>
        </c:ser>
        <c:ser>
          <c:idx val="10"/>
          <c:order val="10"/>
          <c:tx>
            <c:strRef>
              <c:f>'QCC  bouchage'!$C$6</c:f>
              <c:strCache>
                <c:ptCount val="1"/>
                <c:pt idx="0">
                  <c:v>LIS</c:v>
                </c:pt>
              </c:strCache>
            </c:strRef>
          </c:tx>
          <c:spPr>
            <a:ln w="28575">
              <a:noFill/>
            </a:ln>
          </c:spPr>
          <c:marker>
            <c:symbol val="none"/>
          </c:marker>
          <c:errBars>
            <c:errDir val="x"/>
            <c:errBarType val="both"/>
            <c:errValType val="cust"/>
            <c:noEndCap val="0"/>
            <c:plus>
              <c:numLit>
                <c:formatCode>General</c:formatCode>
                <c:ptCount val="1"/>
                <c:pt idx="0">
                  <c:v>30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50800">
                <a:solidFill>
                  <a:srgbClr val="92D050"/>
                </a:solidFill>
              </a:ln>
            </c:spPr>
          </c:errBars>
          <c:xVal>
            <c:numRef>
              <c:f>'QCC  bouchage'!$F$6:$F$8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xVal>
          <c:yVal>
            <c:numRef>
              <c:f>'QCC  bouchage'!$D$6</c:f>
              <c:numCache>
                <c:formatCode>General</c:formatCode>
                <c:ptCount val="1"/>
                <c:pt idx="0">
                  <c:v>-0.3</c:v>
                </c:pt>
              </c:numCache>
            </c:numRef>
          </c:yVal>
          <c:smooth val="0"/>
        </c:ser>
        <c:ser>
          <c:idx val="11"/>
          <c:order val="11"/>
          <c:tx>
            <c:strRef>
              <c:f>'QCC  bouchage'!$C$7</c:f>
              <c:strCache>
                <c:ptCount val="1"/>
                <c:pt idx="0">
                  <c:v>LIC</c:v>
                </c:pt>
              </c:strCache>
            </c:strRef>
          </c:tx>
          <c:spPr>
            <a:ln w="28575">
              <a:noFill/>
            </a:ln>
          </c:spPr>
          <c:marker>
            <c:symbol val="none"/>
          </c:marker>
          <c:errBars>
            <c:errDir val="x"/>
            <c:errBarType val="both"/>
            <c:errValType val="cust"/>
            <c:noEndCap val="0"/>
            <c:plus>
              <c:numLit>
                <c:formatCode>General</c:formatCode>
                <c:ptCount val="1"/>
                <c:pt idx="0">
                  <c:v>30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50800">
                <a:solidFill>
                  <a:schemeClr val="accent2">
                    <a:lumMod val="75000"/>
                  </a:schemeClr>
                </a:solidFill>
              </a:ln>
            </c:spPr>
          </c:errBars>
          <c:xVal>
            <c:numRef>
              <c:f>'QCC  bouchage'!$F$6:$F$8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xVal>
          <c:yVal>
            <c:numRef>
              <c:f>'QCC  bouchage'!$D$7</c:f>
              <c:numCache>
                <c:formatCode>General</c:formatCode>
                <c:ptCount val="1"/>
                <c:pt idx="0">
                  <c:v>-0.4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4884096"/>
        <c:axId val="104885632"/>
      </c:scatterChart>
      <c:valAx>
        <c:axId val="104884096"/>
        <c:scaling>
          <c:orientation val="minMax"/>
          <c:max val="30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04885632"/>
        <c:crosses val="autoZero"/>
        <c:crossBetween val="midCat"/>
        <c:majorUnit val="3"/>
      </c:valAx>
      <c:valAx>
        <c:axId val="10488563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04884096"/>
        <c:crosses val="autoZero"/>
        <c:crossBetween val="midCat"/>
      </c:valAx>
    </c:plotArea>
    <c:legend>
      <c:legendPos val="r"/>
      <c:legendEntry>
        <c:idx val="8"/>
        <c:delete val="1"/>
      </c:legendEntry>
      <c:legendEntry>
        <c:idx val="9"/>
        <c:delete val="1"/>
      </c:legendEntry>
      <c:legendEntry>
        <c:idx val="10"/>
        <c:delete val="1"/>
      </c:legendEntry>
      <c:legendEntry>
        <c:idx val="11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'QCC  bouchage'!$F$42</c:f>
              <c:strCache>
                <c:ptCount val="1"/>
                <c:pt idx="0">
                  <c:v>Echantillon 1</c:v>
                </c:pt>
              </c:strCache>
            </c:strRef>
          </c:tx>
          <c:spPr>
            <a:ln w="28575">
              <a:noFill/>
            </a:ln>
          </c:spPr>
          <c:xVal>
            <c:numRef>
              <c:f>'QCC  bouchage'!$F$44:$F$46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xVal>
          <c:yVal>
            <c:numRef>
              <c:f>'QCC  bouchage'!$G$44:$G$46</c:f>
              <c:numCache>
                <c:formatCode>General</c:formatCode>
                <c:ptCount val="3"/>
              </c:numCache>
            </c:numRef>
          </c:yVal>
          <c:smooth val="0"/>
        </c:ser>
        <c:ser>
          <c:idx val="1"/>
          <c:order val="1"/>
          <c:tx>
            <c:strRef>
              <c:f>'QCC  bouchage'!$I$42</c:f>
              <c:strCache>
                <c:ptCount val="1"/>
                <c:pt idx="0">
                  <c:v>Echantillon 2</c:v>
                </c:pt>
              </c:strCache>
            </c:strRef>
          </c:tx>
          <c:spPr>
            <a:ln w="28575">
              <a:noFill/>
            </a:ln>
          </c:spPr>
          <c:xVal>
            <c:numRef>
              <c:f>'QCC  bouchage'!$I$44:$I$46</c:f>
              <c:numCache>
                <c:formatCode>General</c:formatCode>
                <c:ptCount val="3"/>
                <c:pt idx="0">
                  <c:v>4</c:v>
                </c:pt>
                <c:pt idx="1">
                  <c:v>5</c:v>
                </c:pt>
                <c:pt idx="2">
                  <c:v>6</c:v>
                </c:pt>
              </c:numCache>
            </c:numRef>
          </c:xVal>
          <c:yVal>
            <c:numRef>
              <c:f>'QCC  bouchage'!$J$44:$J$46</c:f>
              <c:numCache>
                <c:formatCode>General</c:formatCode>
                <c:ptCount val="3"/>
              </c:numCache>
            </c:numRef>
          </c:yVal>
          <c:smooth val="0"/>
        </c:ser>
        <c:ser>
          <c:idx val="2"/>
          <c:order val="2"/>
          <c:tx>
            <c:strRef>
              <c:f>'QCC  bouchage'!$L$42</c:f>
              <c:strCache>
                <c:ptCount val="1"/>
                <c:pt idx="0">
                  <c:v>Echantillon 3</c:v>
                </c:pt>
              </c:strCache>
            </c:strRef>
          </c:tx>
          <c:spPr>
            <a:ln w="28575">
              <a:noFill/>
            </a:ln>
          </c:spPr>
          <c:xVal>
            <c:numRef>
              <c:f>'QCC  bouchage'!$L$44:$L$46</c:f>
              <c:numCache>
                <c:formatCode>General</c:formatCode>
                <c:ptCount val="3"/>
                <c:pt idx="0">
                  <c:v>7</c:v>
                </c:pt>
                <c:pt idx="1">
                  <c:v>8</c:v>
                </c:pt>
                <c:pt idx="2">
                  <c:v>9</c:v>
                </c:pt>
              </c:numCache>
            </c:numRef>
          </c:xVal>
          <c:yVal>
            <c:numRef>
              <c:f>'QCC  bouchage'!$M$44:$M$46</c:f>
              <c:numCache>
                <c:formatCode>General</c:formatCode>
                <c:ptCount val="3"/>
              </c:numCache>
            </c:numRef>
          </c:yVal>
          <c:smooth val="0"/>
        </c:ser>
        <c:ser>
          <c:idx val="3"/>
          <c:order val="3"/>
          <c:tx>
            <c:strRef>
              <c:f>'QCC  bouchage'!$O$42</c:f>
              <c:strCache>
                <c:ptCount val="1"/>
                <c:pt idx="0">
                  <c:v>Echantillon 4</c:v>
                </c:pt>
              </c:strCache>
            </c:strRef>
          </c:tx>
          <c:spPr>
            <a:ln w="28575">
              <a:noFill/>
            </a:ln>
          </c:spPr>
          <c:xVal>
            <c:numRef>
              <c:f>'QCC  bouchage'!$O$44:$O$46</c:f>
              <c:numCache>
                <c:formatCode>General</c:formatCode>
                <c:ptCount val="3"/>
                <c:pt idx="0">
                  <c:v>10</c:v>
                </c:pt>
                <c:pt idx="1">
                  <c:v>11</c:v>
                </c:pt>
                <c:pt idx="2">
                  <c:v>12</c:v>
                </c:pt>
              </c:numCache>
            </c:numRef>
          </c:xVal>
          <c:yVal>
            <c:numRef>
              <c:f>'QCC  bouchage'!$P$44:$P$46</c:f>
              <c:numCache>
                <c:formatCode>General</c:formatCode>
                <c:ptCount val="3"/>
              </c:numCache>
            </c:numRef>
          </c:yVal>
          <c:smooth val="0"/>
        </c:ser>
        <c:ser>
          <c:idx val="4"/>
          <c:order val="4"/>
          <c:tx>
            <c:strRef>
              <c:f>'QCC  bouchage'!$F$49</c:f>
              <c:strCache>
                <c:ptCount val="1"/>
                <c:pt idx="0">
                  <c:v>Echantillon 5</c:v>
                </c:pt>
              </c:strCache>
            </c:strRef>
          </c:tx>
          <c:spPr>
            <a:ln w="28575">
              <a:noFill/>
            </a:ln>
          </c:spPr>
          <c:xVal>
            <c:numRef>
              <c:f>'QCC  bouchage'!$F$51:$F$53</c:f>
              <c:numCache>
                <c:formatCode>General</c:formatCode>
                <c:ptCount val="3"/>
                <c:pt idx="0">
                  <c:v>13</c:v>
                </c:pt>
                <c:pt idx="1">
                  <c:v>14</c:v>
                </c:pt>
                <c:pt idx="2">
                  <c:v>15</c:v>
                </c:pt>
              </c:numCache>
            </c:numRef>
          </c:xVal>
          <c:yVal>
            <c:numRef>
              <c:f>'QCC  bouchage'!$G$51:$G$53</c:f>
              <c:numCache>
                <c:formatCode>General</c:formatCode>
                <c:ptCount val="3"/>
              </c:numCache>
            </c:numRef>
          </c:yVal>
          <c:smooth val="0"/>
        </c:ser>
        <c:ser>
          <c:idx val="5"/>
          <c:order val="5"/>
          <c:tx>
            <c:strRef>
              <c:f>'QCC  bouchage'!$I$49</c:f>
              <c:strCache>
                <c:ptCount val="1"/>
                <c:pt idx="0">
                  <c:v>Echantillon 6</c:v>
                </c:pt>
              </c:strCache>
            </c:strRef>
          </c:tx>
          <c:spPr>
            <a:ln w="28575">
              <a:noFill/>
            </a:ln>
          </c:spPr>
          <c:xVal>
            <c:numRef>
              <c:f>'QCC  bouchage'!$I$51:$I$53</c:f>
              <c:numCache>
                <c:formatCode>General</c:formatCode>
                <c:ptCount val="3"/>
                <c:pt idx="0">
                  <c:v>16</c:v>
                </c:pt>
                <c:pt idx="1">
                  <c:v>17</c:v>
                </c:pt>
                <c:pt idx="2">
                  <c:v>18</c:v>
                </c:pt>
              </c:numCache>
            </c:numRef>
          </c:xVal>
          <c:yVal>
            <c:numRef>
              <c:f>'QCC  bouchage'!$J$51:$J$53</c:f>
              <c:numCache>
                <c:formatCode>General</c:formatCode>
                <c:ptCount val="3"/>
              </c:numCache>
            </c:numRef>
          </c:yVal>
          <c:smooth val="0"/>
        </c:ser>
        <c:ser>
          <c:idx val="6"/>
          <c:order val="6"/>
          <c:tx>
            <c:strRef>
              <c:f>'QCC  bouchage'!$L$49</c:f>
              <c:strCache>
                <c:ptCount val="1"/>
                <c:pt idx="0">
                  <c:v>Echantillon 7 </c:v>
                </c:pt>
              </c:strCache>
            </c:strRef>
          </c:tx>
          <c:spPr>
            <a:ln w="28575">
              <a:noFill/>
            </a:ln>
          </c:spPr>
          <c:xVal>
            <c:numRef>
              <c:f>'QCC  bouchage'!$L$51:$L$53</c:f>
              <c:numCache>
                <c:formatCode>General</c:formatCode>
                <c:ptCount val="3"/>
                <c:pt idx="0">
                  <c:v>19</c:v>
                </c:pt>
                <c:pt idx="1">
                  <c:v>20</c:v>
                </c:pt>
                <c:pt idx="2">
                  <c:v>21</c:v>
                </c:pt>
              </c:numCache>
            </c:numRef>
          </c:xVal>
          <c:yVal>
            <c:numRef>
              <c:f>'QCC  bouchage'!$M$51:$M$53</c:f>
              <c:numCache>
                <c:formatCode>General</c:formatCode>
                <c:ptCount val="3"/>
              </c:numCache>
            </c:numRef>
          </c:yVal>
          <c:smooth val="0"/>
        </c:ser>
        <c:ser>
          <c:idx val="7"/>
          <c:order val="7"/>
          <c:tx>
            <c:strRef>
              <c:f>'QCC  bouchage'!$O$49</c:f>
              <c:strCache>
                <c:ptCount val="1"/>
                <c:pt idx="0">
                  <c:v>Echantillon 8</c:v>
                </c:pt>
              </c:strCache>
            </c:strRef>
          </c:tx>
          <c:spPr>
            <a:ln w="28575">
              <a:noFill/>
            </a:ln>
          </c:spPr>
          <c:xVal>
            <c:numRef>
              <c:f>'QCC  bouchage'!$O$51:$O$53</c:f>
              <c:numCache>
                <c:formatCode>General</c:formatCode>
                <c:ptCount val="3"/>
                <c:pt idx="0">
                  <c:v>22</c:v>
                </c:pt>
                <c:pt idx="1">
                  <c:v>23</c:v>
                </c:pt>
                <c:pt idx="2">
                  <c:v>24</c:v>
                </c:pt>
              </c:numCache>
            </c:numRef>
          </c:xVal>
          <c:yVal>
            <c:numRef>
              <c:f>'QCC  bouchage'!$P$51:$P$53</c:f>
              <c:numCache>
                <c:formatCode>General</c:formatCode>
                <c:ptCount val="3"/>
              </c:numCache>
            </c:numRef>
          </c:yVal>
          <c:smooth val="0"/>
        </c:ser>
        <c:ser>
          <c:idx val="8"/>
          <c:order val="8"/>
          <c:tx>
            <c:strRef>
              <c:f>'QCC  bouchage'!$C$42</c:f>
              <c:strCache>
                <c:ptCount val="1"/>
                <c:pt idx="0">
                  <c:v>LSC</c:v>
                </c:pt>
              </c:strCache>
            </c:strRef>
          </c:tx>
          <c:spPr>
            <a:ln w="28575">
              <a:noFill/>
            </a:ln>
          </c:spPr>
          <c:marker>
            <c:symbol val="none"/>
          </c:marker>
          <c:errBars>
            <c:errDir val="x"/>
            <c:errBarType val="both"/>
            <c:errValType val="cust"/>
            <c:noEndCap val="0"/>
            <c:plus>
              <c:numLit>
                <c:formatCode>General</c:formatCode>
                <c:ptCount val="1"/>
                <c:pt idx="0">
                  <c:v>30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50800">
                <a:solidFill>
                  <a:schemeClr val="accent2">
                    <a:lumMod val="75000"/>
                  </a:schemeClr>
                </a:solidFill>
              </a:ln>
            </c:spPr>
          </c:errBars>
          <c:xVal>
            <c:numRef>
              <c:f>'QCC  bouchage'!$F$44:$F$46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xVal>
          <c:yVal>
            <c:numRef>
              <c:f>'QCC  bouchage'!$D$42</c:f>
              <c:numCache>
                <c:formatCode>General</c:formatCode>
                <c:ptCount val="1"/>
                <c:pt idx="0">
                  <c:v>20</c:v>
                </c:pt>
              </c:numCache>
            </c:numRef>
          </c:yVal>
          <c:smooth val="0"/>
        </c:ser>
        <c:ser>
          <c:idx val="9"/>
          <c:order val="9"/>
          <c:tx>
            <c:strRef>
              <c:f>'QCC  bouchage'!$C$43</c:f>
              <c:strCache>
                <c:ptCount val="1"/>
                <c:pt idx="0">
                  <c:v>LSS</c:v>
                </c:pt>
              </c:strCache>
            </c:strRef>
          </c:tx>
          <c:spPr>
            <a:ln w="28575">
              <a:noFill/>
            </a:ln>
          </c:spPr>
          <c:marker>
            <c:symbol val="none"/>
          </c:marker>
          <c:errBars>
            <c:errDir val="x"/>
            <c:errBarType val="both"/>
            <c:errValType val="cust"/>
            <c:noEndCap val="0"/>
            <c:plus>
              <c:numLit>
                <c:formatCode>General</c:formatCode>
                <c:ptCount val="1"/>
                <c:pt idx="0">
                  <c:v>30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50800">
                <a:solidFill>
                  <a:srgbClr val="92D050"/>
                </a:solidFill>
              </a:ln>
            </c:spPr>
          </c:errBars>
          <c:xVal>
            <c:numRef>
              <c:f>'QCC  bouchage'!$F$44:$F$46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xVal>
          <c:yVal>
            <c:numRef>
              <c:f>'QCC  bouchage'!$D$43</c:f>
              <c:numCache>
                <c:formatCode>General</c:formatCode>
                <c:ptCount val="1"/>
                <c:pt idx="0">
                  <c:v>18</c:v>
                </c:pt>
              </c:numCache>
            </c:numRef>
          </c:yVal>
          <c:smooth val="0"/>
        </c:ser>
        <c:ser>
          <c:idx val="10"/>
          <c:order val="10"/>
          <c:tx>
            <c:strRef>
              <c:f>'QCC  bouchage'!$C$44</c:f>
              <c:strCache>
                <c:ptCount val="1"/>
                <c:pt idx="0">
                  <c:v>LIS</c:v>
                </c:pt>
              </c:strCache>
            </c:strRef>
          </c:tx>
          <c:spPr>
            <a:ln w="28575">
              <a:noFill/>
            </a:ln>
          </c:spPr>
          <c:marker>
            <c:symbol val="none"/>
          </c:marker>
          <c:errBars>
            <c:errDir val="x"/>
            <c:errBarType val="both"/>
            <c:errValType val="cust"/>
            <c:noEndCap val="0"/>
            <c:plus>
              <c:numLit>
                <c:formatCode>General</c:formatCode>
                <c:ptCount val="1"/>
                <c:pt idx="0">
                  <c:v>30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50800">
                <a:solidFill>
                  <a:srgbClr val="92D050"/>
                </a:solidFill>
              </a:ln>
            </c:spPr>
          </c:errBars>
          <c:xVal>
            <c:numRef>
              <c:f>'QCC  bouchage'!$F$44:$F$46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xVal>
          <c:yVal>
            <c:numRef>
              <c:f>'QCC  bouchage'!$D$44</c:f>
              <c:numCache>
                <c:formatCode>General</c:formatCode>
                <c:ptCount val="1"/>
                <c:pt idx="0">
                  <c:v>9</c:v>
                </c:pt>
              </c:numCache>
            </c:numRef>
          </c:yVal>
          <c:smooth val="0"/>
        </c:ser>
        <c:ser>
          <c:idx val="11"/>
          <c:order val="11"/>
          <c:tx>
            <c:strRef>
              <c:f>'QCC  bouchage'!$C$45</c:f>
              <c:strCache>
                <c:ptCount val="1"/>
                <c:pt idx="0">
                  <c:v>LIC</c:v>
                </c:pt>
              </c:strCache>
            </c:strRef>
          </c:tx>
          <c:spPr>
            <a:ln w="28575">
              <a:noFill/>
            </a:ln>
          </c:spPr>
          <c:marker>
            <c:symbol val="none"/>
          </c:marker>
          <c:errBars>
            <c:errDir val="x"/>
            <c:errBarType val="both"/>
            <c:errValType val="cust"/>
            <c:noEndCap val="0"/>
            <c:plus>
              <c:numLit>
                <c:formatCode>General</c:formatCode>
                <c:ptCount val="1"/>
                <c:pt idx="0">
                  <c:v>30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50800">
                <a:solidFill>
                  <a:schemeClr val="accent2">
                    <a:lumMod val="75000"/>
                  </a:schemeClr>
                </a:solidFill>
              </a:ln>
            </c:spPr>
          </c:errBars>
          <c:xVal>
            <c:numRef>
              <c:f>'QCC  bouchage'!$F$44:$F$46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xVal>
          <c:yVal>
            <c:numRef>
              <c:f>'QCC  bouchage'!$D$45</c:f>
              <c:numCache>
                <c:formatCode>General</c:formatCode>
                <c:ptCount val="1"/>
                <c:pt idx="0">
                  <c:v>7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5567616"/>
        <c:axId val="115585792"/>
      </c:scatterChart>
      <c:valAx>
        <c:axId val="115567616"/>
        <c:scaling>
          <c:orientation val="minMax"/>
          <c:max val="30"/>
        </c:scaling>
        <c:delete val="0"/>
        <c:axPos val="b"/>
        <c:majorGridlines>
          <c:spPr>
            <a:ln w="19050">
              <a:solidFill>
                <a:schemeClr val="tx1"/>
              </a:solidFill>
            </a:ln>
          </c:spPr>
        </c:majorGridlines>
        <c:numFmt formatCode="General" sourceLinked="1"/>
        <c:majorTickMark val="out"/>
        <c:minorTickMark val="none"/>
        <c:tickLblPos val="nextTo"/>
        <c:crossAx val="115585792"/>
        <c:crosses val="autoZero"/>
        <c:crossBetween val="midCat"/>
        <c:majorUnit val="3"/>
      </c:valAx>
      <c:valAx>
        <c:axId val="115585792"/>
        <c:scaling>
          <c:orientation val="minMax"/>
          <c:max val="21"/>
          <c:min val="5"/>
        </c:scaling>
        <c:delete val="0"/>
        <c:axPos val="l"/>
        <c:numFmt formatCode="General" sourceLinked="1"/>
        <c:majorTickMark val="out"/>
        <c:minorTickMark val="none"/>
        <c:tickLblPos val="nextTo"/>
        <c:crossAx val="115567616"/>
        <c:crosses val="autoZero"/>
        <c:crossBetween val="midCat"/>
        <c:majorUnit val="5"/>
      </c:valAx>
    </c:plotArea>
    <c:legend>
      <c:legendPos val="r"/>
      <c:legendEntry>
        <c:idx val="8"/>
        <c:delete val="1"/>
      </c:legendEntry>
      <c:legendEntry>
        <c:idx val="9"/>
        <c:delete val="1"/>
      </c:legendEntry>
      <c:legendEntry>
        <c:idx val="10"/>
        <c:delete val="1"/>
      </c:legendEntry>
      <c:legendEntry>
        <c:idx val="11"/>
        <c:delete val="1"/>
      </c:legendEntry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4761</xdr:colOff>
      <xdr:row>30</xdr:row>
      <xdr:rowOff>19050</xdr:rowOff>
    </xdr:from>
    <xdr:to>
      <xdr:col>20</xdr:col>
      <xdr:colOff>19050</xdr:colOff>
      <xdr:row>56</xdr:row>
      <xdr:rowOff>133350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16</xdr:row>
      <xdr:rowOff>0</xdr:rowOff>
    </xdr:from>
    <xdr:to>
      <xdr:col>10</xdr:col>
      <xdr:colOff>395288</xdr:colOff>
      <xdr:row>38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54</xdr:row>
      <xdr:rowOff>19050</xdr:rowOff>
    </xdr:from>
    <xdr:to>
      <xdr:col>10</xdr:col>
      <xdr:colOff>395288</xdr:colOff>
      <xdr:row>76</xdr:row>
      <xdr:rowOff>171450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1038225</xdr:colOff>
          <xdr:row>39</xdr:row>
          <xdr:rowOff>171450</xdr:rowOff>
        </xdr:from>
        <xdr:to>
          <xdr:col>11</xdr:col>
          <xdr:colOff>19050</xdr:colOff>
          <xdr:row>40</xdr:row>
          <xdr:rowOff>152400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Date et heure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56"/>
  <sheetViews>
    <sheetView tabSelected="1" topLeftCell="I1" zoomScaleNormal="100" workbookViewId="0">
      <selection activeCell="K7" sqref="K7"/>
    </sheetView>
  </sheetViews>
  <sheetFormatPr baseColWidth="10" defaultRowHeight="15" x14ac:dyDescent="0.25"/>
  <cols>
    <col min="1" max="1" width="35.28515625" customWidth="1"/>
    <col min="2" max="2" width="24.28515625" customWidth="1"/>
    <col min="3" max="3" width="11.85546875" customWidth="1"/>
    <col min="4" max="4" width="22.85546875" customWidth="1"/>
    <col min="5" max="5" width="11.5703125" customWidth="1"/>
    <col min="6" max="6" width="15.7109375" bestFit="1" customWidth="1"/>
    <col min="11" max="11" width="13.140625" customWidth="1"/>
    <col min="12" max="12" width="17.85546875" customWidth="1"/>
    <col min="15" max="15" width="15.7109375" bestFit="1" customWidth="1"/>
    <col min="18" max="18" width="15.7109375" bestFit="1" customWidth="1"/>
    <col min="21" max="21" width="16.140625" customWidth="1"/>
  </cols>
  <sheetData>
    <row r="1" spans="1:21" ht="26.25" x14ac:dyDescent="0.4">
      <c r="A1" s="28" t="s">
        <v>12</v>
      </c>
      <c r="B1" s="28"/>
      <c r="C1" s="28"/>
      <c r="D1" s="28"/>
      <c r="E1" s="28"/>
      <c r="F1" s="28"/>
      <c r="G1" s="28"/>
      <c r="H1" s="28"/>
      <c r="I1" s="28"/>
      <c r="J1" s="28"/>
      <c r="K1" s="28"/>
    </row>
    <row r="4" spans="1:21" x14ac:dyDescent="0.25">
      <c r="H4" s="29" t="s">
        <v>13</v>
      </c>
      <c r="I4" s="29"/>
      <c r="K4" s="7" t="s">
        <v>19</v>
      </c>
      <c r="L4" s="10"/>
      <c r="N4" s="7" t="s">
        <v>19</v>
      </c>
      <c r="O4" s="10"/>
      <c r="P4" s="5"/>
      <c r="Q4" s="7" t="s">
        <v>19</v>
      </c>
      <c r="R4" s="10"/>
      <c r="T4" s="7" t="s">
        <v>19</v>
      </c>
      <c r="U4" s="10"/>
    </row>
    <row r="5" spans="1:21" ht="32.25" customHeight="1" x14ac:dyDescent="0.25">
      <c r="A5" s="21" t="s">
        <v>37</v>
      </c>
      <c r="B5" s="2">
        <v>750</v>
      </c>
      <c r="C5" s="15"/>
      <c r="H5" s="8" t="s">
        <v>14</v>
      </c>
      <c r="I5" s="8" t="s">
        <v>15</v>
      </c>
      <c r="K5" s="16" t="s">
        <v>14</v>
      </c>
      <c r="L5" s="17" t="s">
        <v>20</v>
      </c>
      <c r="N5" s="8" t="s">
        <v>14</v>
      </c>
      <c r="O5" s="8" t="s">
        <v>20</v>
      </c>
      <c r="Q5" s="8" t="s">
        <v>14</v>
      </c>
      <c r="R5" s="8" t="s">
        <v>20</v>
      </c>
      <c r="T5" s="8" t="s">
        <v>14</v>
      </c>
      <c r="U5" s="8" t="s">
        <v>20</v>
      </c>
    </row>
    <row r="6" spans="1:21" x14ac:dyDescent="0.25">
      <c r="A6" s="7" t="s">
        <v>16</v>
      </c>
      <c r="B6" s="2">
        <v>10</v>
      </c>
      <c r="C6" s="15"/>
      <c r="H6" s="2"/>
      <c r="I6" s="2">
        <v>750.8</v>
      </c>
      <c r="K6" s="18">
        <v>1</v>
      </c>
      <c r="L6" s="2">
        <v>752.1</v>
      </c>
      <c r="N6" s="1">
        <v>11</v>
      </c>
      <c r="O6" s="2">
        <v>747.2</v>
      </c>
      <c r="Q6" s="1">
        <v>21</v>
      </c>
      <c r="R6" s="2"/>
      <c r="T6" s="1">
        <v>31</v>
      </c>
      <c r="U6" s="2"/>
    </row>
    <row r="7" spans="1:21" x14ac:dyDescent="0.25">
      <c r="A7" s="7" t="s">
        <v>0</v>
      </c>
      <c r="H7" s="2"/>
      <c r="I7" s="2">
        <v>747.2</v>
      </c>
      <c r="K7" s="19">
        <v>2</v>
      </c>
      <c r="L7" s="2">
        <v>749.8</v>
      </c>
      <c r="N7" s="1">
        <v>12</v>
      </c>
      <c r="O7" s="2">
        <v>754</v>
      </c>
      <c r="Q7" s="1">
        <v>22</v>
      </c>
      <c r="R7" s="2"/>
      <c r="T7" s="1">
        <v>32</v>
      </c>
      <c r="U7" s="2"/>
    </row>
    <row r="8" spans="1:21" x14ac:dyDescent="0.25">
      <c r="A8" s="25"/>
      <c r="B8" s="7" t="s">
        <v>17</v>
      </c>
      <c r="C8" s="4">
        <f>IF(I6="","",AVERAGE(I6:I56))</f>
        <v>750.68235294117619</v>
      </c>
      <c r="H8" s="2"/>
      <c r="I8" s="2">
        <v>754</v>
      </c>
      <c r="K8" s="18">
        <v>3</v>
      </c>
      <c r="L8" s="2">
        <v>750.6</v>
      </c>
      <c r="N8" s="1">
        <v>13</v>
      </c>
      <c r="O8" s="2">
        <v>752.1</v>
      </c>
      <c r="Q8" s="1">
        <v>23</v>
      </c>
      <c r="R8" s="2"/>
      <c r="T8" s="1">
        <v>33</v>
      </c>
      <c r="U8" s="2"/>
    </row>
    <row r="9" spans="1:21" x14ac:dyDescent="0.25">
      <c r="A9" s="26"/>
      <c r="B9" s="7" t="s">
        <v>18</v>
      </c>
      <c r="C9" s="4">
        <f>IF(C8="","",STDEV(I6:I56))</f>
        <v>1.6276001821519841</v>
      </c>
      <c r="H9" s="2"/>
      <c r="I9" s="2">
        <v>752.1</v>
      </c>
      <c r="K9" s="19">
        <v>4</v>
      </c>
      <c r="L9" s="2">
        <v>748.2</v>
      </c>
      <c r="N9" s="1">
        <v>14</v>
      </c>
      <c r="O9" s="2">
        <v>749.8</v>
      </c>
      <c r="Q9" s="1">
        <v>24</v>
      </c>
      <c r="R9" s="2"/>
      <c r="T9" s="1">
        <v>34</v>
      </c>
      <c r="U9" s="2"/>
    </row>
    <row r="10" spans="1:21" x14ac:dyDescent="0.25">
      <c r="A10" s="26"/>
      <c r="B10" s="2" t="s">
        <v>8</v>
      </c>
      <c r="C10" s="2">
        <f>IF(C8="","",$B$5+(2*$C$9/(SQRT($B$6))))</f>
        <v>751.02938473914105</v>
      </c>
      <c r="H10" s="2"/>
      <c r="I10" s="2">
        <v>749.8</v>
      </c>
      <c r="K10" s="18">
        <v>5</v>
      </c>
      <c r="L10" s="2">
        <v>751.6</v>
      </c>
      <c r="N10" s="1">
        <v>15</v>
      </c>
      <c r="O10" s="2">
        <v>750.6</v>
      </c>
      <c r="Q10" s="1">
        <v>25</v>
      </c>
      <c r="R10" s="2"/>
      <c r="T10" s="1">
        <v>35</v>
      </c>
      <c r="U10" s="2"/>
    </row>
    <row r="11" spans="1:21" x14ac:dyDescent="0.25">
      <c r="A11" s="26"/>
      <c r="B11" s="2" t="s">
        <v>9</v>
      </c>
      <c r="C11" s="2">
        <f>IF(C10="","",$B$5+(3*$C$9/(SQRT($B$6))))</f>
        <v>751.54407710871158</v>
      </c>
      <c r="H11" s="2"/>
      <c r="I11" s="2">
        <v>750.6</v>
      </c>
      <c r="K11" s="19">
        <v>6</v>
      </c>
      <c r="L11" s="2">
        <v>749.8</v>
      </c>
      <c r="N11" s="1">
        <v>16</v>
      </c>
      <c r="O11" s="2">
        <v>748.2</v>
      </c>
      <c r="Q11" s="1">
        <v>26</v>
      </c>
      <c r="R11" s="2"/>
      <c r="T11" s="1">
        <v>36</v>
      </c>
      <c r="U11" s="2"/>
    </row>
    <row r="12" spans="1:21" x14ac:dyDescent="0.25">
      <c r="A12" s="27"/>
      <c r="B12" s="2" t="s">
        <v>10</v>
      </c>
      <c r="C12" s="2">
        <f>IF(C11="","",$B$5-(2*$C$9/(SQRT($B$6))))</f>
        <v>748.97061526085895</v>
      </c>
      <c r="H12" s="2"/>
      <c r="I12" s="2">
        <v>748.2</v>
      </c>
      <c r="K12" s="18">
        <v>7</v>
      </c>
      <c r="L12" s="2">
        <v>751</v>
      </c>
      <c r="N12" s="1">
        <v>17</v>
      </c>
      <c r="O12" s="2">
        <v>751.6</v>
      </c>
      <c r="Q12" s="1">
        <v>27</v>
      </c>
      <c r="R12" s="2"/>
      <c r="T12" s="1">
        <v>37</v>
      </c>
      <c r="U12" s="2"/>
    </row>
    <row r="13" spans="1:21" x14ac:dyDescent="0.25">
      <c r="A13" s="13" t="s">
        <v>38</v>
      </c>
      <c r="B13" s="2" t="s">
        <v>11</v>
      </c>
      <c r="C13" s="2">
        <f>IF(C12="","",$B$5-(3*$C$9/(SQRT($B$6))))</f>
        <v>748.45592289128842</v>
      </c>
      <c r="D13" t="str">
        <f>IF(B14&gt;C14,"Refaire échantillon préalable","")</f>
        <v/>
      </c>
      <c r="H13" s="2"/>
      <c r="I13" s="2">
        <v>751.6</v>
      </c>
      <c r="K13" s="19">
        <v>8</v>
      </c>
      <c r="L13" s="2">
        <v>749.1</v>
      </c>
      <c r="N13" s="1">
        <v>18</v>
      </c>
      <c r="O13" s="2">
        <v>749.8</v>
      </c>
      <c r="Q13" s="1">
        <v>28</v>
      </c>
      <c r="R13" s="2"/>
      <c r="T13" s="1">
        <v>38</v>
      </c>
      <c r="U13" s="2"/>
    </row>
    <row r="14" spans="1:21" x14ac:dyDescent="0.25">
      <c r="B14" s="2">
        <f>IF(C9="","",C9*3)</f>
        <v>4.8828005464559521</v>
      </c>
      <c r="C14" s="14">
        <f>IF(AND(B20&lt;B5,B5&lt;D20),B5*0.09,IF(AND(B21&lt;B5,B5&lt;D21),F21,IF(AND(B22&lt;B5,B5&lt;D22),B5*0.045,IF(AND(B23&lt;B5,B5&lt;D23),F23,IF(AND(B24&lt;B5,B5&lt;D24),B5*0.03,IF(AND(B25&lt;B5,B5&lt;D25),F25,IF(AND(B26&lt;B5,B5&lt;D26),B5*0.015,IF(AND(B27&lt;B5,B5&lt;D27),F27,B5*0.01))))))))</f>
        <v>15</v>
      </c>
      <c r="H14" s="2"/>
      <c r="I14" s="2">
        <v>749.8</v>
      </c>
      <c r="K14" s="18">
        <v>9</v>
      </c>
      <c r="L14" s="2">
        <v>750</v>
      </c>
      <c r="N14" s="1">
        <v>19</v>
      </c>
      <c r="O14" s="2">
        <v>751</v>
      </c>
      <c r="Q14" s="1">
        <v>29</v>
      </c>
      <c r="R14" s="2"/>
      <c r="T14" s="1">
        <v>39</v>
      </c>
      <c r="U14" s="2"/>
    </row>
    <row r="15" spans="1:21" x14ac:dyDescent="0.25">
      <c r="H15" s="2"/>
      <c r="I15" s="2">
        <v>751</v>
      </c>
      <c r="K15" s="20">
        <v>10</v>
      </c>
      <c r="L15" s="2">
        <v>751.2</v>
      </c>
      <c r="N15" s="1">
        <v>20</v>
      </c>
      <c r="O15" s="2">
        <v>749.1</v>
      </c>
      <c r="Q15" s="1">
        <v>30</v>
      </c>
      <c r="R15" s="2"/>
      <c r="T15" s="1">
        <v>40</v>
      </c>
      <c r="U15" s="2"/>
    </row>
    <row r="16" spans="1:21" x14ac:dyDescent="0.25">
      <c r="H16" s="2"/>
      <c r="I16" s="2">
        <v>749.1</v>
      </c>
      <c r="L16" s="5"/>
      <c r="P16" s="5"/>
    </row>
    <row r="17" spans="1:21" x14ac:dyDescent="0.25">
      <c r="H17" s="2"/>
      <c r="I17" s="2">
        <v>750</v>
      </c>
      <c r="K17" s="7" t="s">
        <v>19</v>
      </c>
      <c r="L17" s="10"/>
      <c r="M17" s="5"/>
      <c r="N17" s="7" t="s">
        <v>19</v>
      </c>
      <c r="O17" s="10"/>
      <c r="Q17" s="7" t="s">
        <v>19</v>
      </c>
      <c r="R17" s="10"/>
      <c r="T17" s="7" t="s">
        <v>19</v>
      </c>
      <c r="U17" s="10"/>
    </row>
    <row r="18" spans="1:21" ht="15.75" x14ac:dyDescent="0.25">
      <c r="A18" s="30" t="s">
        <v>1</v>
      </c>
      <c r="B18" s="31"/>
      <c r="C18" s="31"/>
      <c r="D18" s="31"/>
      <c r="E18" s="31"/>
      <c r="F18" s="32"/>
      <c r="H18" s="2"/>
      <c r="I18" s="2">
        <v>751.2</v>
      </c>
      <c r="K18" s="8" t="s">
        <v>14</v>
      </c>
      <c r="L18" s="8" t="s">
        <v>20</v>
      </c>
      <c r="N18" s="8" t="s">
        <v>14</v>
      </c>
      <c r="O18" s="8" t="s">
        <v>20</v>
      </c>
      <c r="Q18" s="8" t="s">
        <v>14</v>
      </c>
      <c r="R18" s="8" t="s">
        <v>20</v>
      </c>
      <c r="T18" s="8" t="s">
        <v>14</v>
      </c>
      <c r="U18" s="8" t="s">
        <v>20</v>
      </c>
    </row>
    <row r="19" spans="1:21" x14ac:dyDescent="0.25">
      <c r="A19" s="22"/>
      <c r="B19" s="23"/>
      <c r="C19" s="23"/>
      <c r="D19" s="24"/>
      <c r="E19" s="9" t="s">
        <v>6</v>
      </c>
      <c r="F19" s="9" t="s">
        <v>5</v>
      </c>
      <c r="H19" s="2"/>
      <c r="I19" s="2">
        <v>750.5</v>
      </c>
      <c r="K19" s="1">
        <v>41</v>
      </c>
      <c r="L19" s="2"/>
      <c r="N19" s="1">
        <v>51</v>
      </c>
      <c r="O19" s="2"/>
      <c r="Q19" s="1">
        <v>61</v>
      </c>
      <c r="R19" s="2"/>
      <c r="T19" s="1">
        <v>71</v>
      </c>
      <c r="U19" s="2"/>
    </row>
    <row r="20" spans="1:21" x14ac:dyDescent="0.25">
      <c r="A20" s="2" t="s">
        <v>2</v>
      </c>
      <c r="B20" s="4">
        <v>5</v>
      </c>
      <c r="C20" s="4" t="s">
        <v>3</v>
      </c>
      <c r="D20" s="3">
        <v>50</v>
      </c>
      <c r="E20" s="4">
        <v>9</v>
      </c>
      <c r="F20" s="4" t="s">
        <v>7</v>
      </c>
      <c r="H20" s="2"/>
      <c r="I20" s="2">
        <v>754</v>
      </c>
      <c r="K20" s="1">
        <v>42</v>
      </c>
      <c r="L20" s="2"/>
      <c r="N20" s="1">
        <v>52</v>
      </c>
      <c r="O20" s="2"/>
      <c r="Q20" s="1">
        <v>62</v>
      </c>
      <c r="R20" s="2"/>
      <c r="T20" s="1">
        <v>72</v>
      </c>
      <c r="U20" s="2"/>
    </row>
    <row r="21" spans="1:21" x14ac:dyDescent="0.25">
      <c r="A21" s="2" t="s">
        <v>2</v>
      </c>
      <c r="B21" s="4">
        <v>50</v>
      </c>
      <c r="C21" s="4" t="s">
        <v>3</v>
      </c>
      <c r="D21" s="4">
        <v>100</v>
      </c>
      <c r="E21" s="4" t="s">
        <v>7</v>
      </c>
      <c r="F21" s="4">
        <v>4.5</v>
      </c>
      <c r="H21" s="2"/>
      <c r="I21" s="2">
        <v>752.1</v>
      </c>
      <c r="K21" s="1">
        <v>43</v>
      </c>
      <c r="L21" s="2"/>
      <c r="N21" s="1">
        <v>53</v>
      </c>
      <c r="O21" s="2"/>
      <c r="Q21" s="1">
        <v>63</v>
      </c>
      <c r="R21" s="2"/>
      <c r="T21" s="1">
        <v>73</v>
      </c>
      <c r="U21" s="2"/>
    </row>
    <row r="22" spans="1:21" x14ac:dyDescent="0.25">
      <c r="A22" s="2" t="s">
        <v>2</v>
      </c>
      <c r="B22" s="4">
        <v>100</v>
      </c>
      <c r="C22" s="4" t="s">
        <v>3</v>
      </c>
      <c r="D22" s="4">
        <v>200</v>
      </c>
      <c r="E22" s="4">
        <v>4.5</v>
      </c>
      <c r="F22" s="4" t="s">
        <v>7</v>
      </c>
      <c r="H22" s="2"/>
      <c r="I22" s="2">
        <v>749.8</v>
      </c>
      <c r="K22" s="1">
        <v>44</v>
      </c>
      <c r="L22" s="2"/>
      <c r="N22" s="1">
        <v>54</v>
      </c>
      <c r="O22" s="2"/>
      <c r="Q22" s="1">
        <v>64</v>
      </c>
      <c r="R22" s="2"/>
      <c r="T22" s="1">
        <v>74</v>
      </c>
      <c r="U22" s="2"/>
    </row>
    <row r="23" spans="1:21" x14ac:dyDescent="0.25">
      <c r="A23" s="2" t="s">
        <v>2</v>
      </c>
      <c r="B23" s="4">
        <v>200</v>
      </c>
      <c r="C23" s="4" t="s">
        <v>3</v>
      </c>
      <c r="D23" s="4">
        <v>300</v>
      </c>
      <c r="E23" s="4" t="s">
        <v>7</v>
      </c>
      <c r="F23" s="4">
        <v>9</v>
      </c>
      <c r="H23" s="2"/>
      <c r="I23" s="2">
        <v>750.6</v>
      </c>
      <c r="K23" s="1">
        <v>45</v>
      </c>
      <c r="L23" s="2"/>
      <c r="N23" s="1">
        <v>55</v>
      </c>
      <c r="O23" s="2"/>
      <c r="Q23" s="1">
        <v>65</v>
      </c>
      <c r="R23" s="2"/>
      <c r="T23" s="1">
        <v>75</v>
      </c>
      <c r="U23" s="2"/>
    </row>
    <row r="24" spans="1:21" x14ac:dyDescent="0.25">
      <c r="A24" s="2" t="s">
        <v>2</v>
      </c>
      <c r="B24" s="4">
        <v>300</v>
      </c>
      <c r="C24" s="4" t="s">
        <v>3</v>
      </c>
      <c r="D24" s="4">
        <v>500</v>
      </c>
      <c r="E24" s="4">
        <v>3</v>
      </c>
      <c r="F24" s="4" t="s">
        <v>7</v>
      </c>
      <c r="H24" s="2"/>
      <c r="I24" s="2">
        <v>748.2</v>
      </c>
      <c r="K24" s="1">
        <v>46</v>
      </c>
      <c r="L24" s="2"/>
      <c r="N24" s="1">
        <v>56</v>
      </c>
      <c r="O24" s="2"/>
      <c r="Q24" s="1">
        <v>66</v>
      </c>
      <c r="R24" s="2"/>
      <c r="T24" s="1">
        <v>76</v>
      </c>
      <c r="U24" s="2"/>
    </row>
    <row r="25" spans="1:21" x14ac:dyDescent="0.25">
      <c r="A25" s="2" t="s">
        <v>2</v>
      </c>
      <c r="B25" s="4">
        <v>500</v>
      </c>
      <c r="C25" s="4" t="s">
        <v>3</v>
      </c>
      <c r="D25" s="4">
        <v>1000</v>
      </c>
      <c r="E25" s="4" t="s">
        <v>7</v>
      </c>
      <c r="F25" s="4">
        <v>15</v>
      </c>
      <c r="H25" s="2"/>
      <c r="I25" s="2">
        <v>749.8</v>
      </c>
      <c r="K25" s="1">
        <v>47</v>
      </c>
      <c r="L25" s="2"/>
      <c r="N25" s="1">
        <v>57</v>
      </c>
      <c r="O25" s="2"/>
      <c r="Q25" s="1">
        <v>67</v>
      </c>
      <c r="R25" s="2"/>
      <c r="T25" s="1">
        <v>77</v>
      </c>
      <c r="U25" s="2"/>
    </row>
    <row r="26" spans="1:21" x14ac:dyDescent="0.25">
      <c r="A26" s="2" t="s">
        <v>2</v>
      </c>
      <c r="B26" s="4">
        <v>1000</v>
      </c>
      <c r="C26" s="4" t="s">
        <v>3</v>
      </c>
      <c r="D26" s="4">
        <v>10000</v>
      </c>
      <c r="E26" s="4">
        <v>1.5</v>
      </c>
      <c r="F26" s="4" t="s">
        <v>7</v>
      </c>
      <c r="H26" s="2"/>
      <c r="I26" s="2">
        <v>751</v>
      </c>
      <c r="K26" s="1">
        <v>48</v>
      </c>
      <c r="L26" s="2"/>
      <c r="N26" s="1">
        <v>58</v>
      </c>
      <c r="O26" s="2"/>
      <c r="Q26" s="1">
        <v>68</v>
      </c>
      <c r="R26" s="2"/>
      <c r="T26" s="1">
        <v>78</v>
      </c>
      <c r="U26" s="2"/>
    </row>
    <row r="27" spans="1:21" x14ac:dyDescent="0.25">
      <c r="A27" s="2" t="s">
        <v>2</v>
      </c>
      <c r="B27" s="4">
        <v>10000</v>
      </c>
      <c r="C27" s="4" t="s">
        <v>3</v>
      </c>
      <c r="D27" s="4">
        <v>15000</v>
      </c>
      <c r="E27" s="4" t="s">
        <v>7</v>
      </c>
      <c r="F27" s="4">
        <v>150</v>
      </c>
      <c r="H27" s="2"/>
      <c r="I27" s="2">
        <v>749.1</v>
      </c>
      <c r="K27" s="1">
        <v>49</v>
      </c>
      <c r="L27" s="2"/>
      <c r="N27" s="1">
        <v>59</v>
      </c>
      <c r="O27" s="2"/>
      <c r="Q27" s="1">
        <v>69</v>
      </c>
      <c r="R27" s="2"/>
      <c r="T27" s="1">
        <v>79</v>
      </c>
      <c r="U27" s="2"/>
    </row>
    <row r="28" spans="1:21" x14ac:dyDescent="0.25">
      <c r="A28" s="2" t="s">
        <v>2</v>
      </c>
      <c r="B28" s="4">
        <v>15000</v>
      </c>
      <c r="C28" s="4" t="s">
        <v>3</v>
      </c>
      <c r="D28" s="4" t="s">
        <v>4</v>
      </c>
      <c r="E28" s="4">
        <v>1</v>
      </c>
      <c r="F28" s="4" t="s">
        <v>7</v>
      </c>
      <c r="H28" s="2"/>
      <c r="I28" s="2">
        <v>750</v>
      </c>
      <c r="K28" s="1">
        <v>50</v>
      </c>
      <c r="L28" s="2"/>
      <c r="N28" s="1">
        <v>60</v>
      </c>
      <c r="O28" s="2"/>
      <c r="Q28" s="1">
        <v>70</v>
      </c>
      <c r="R28" s="2"/>
      <c r="T28" s="1">
        <v>80</v>
      </c>
      <c r="U28" s="2"/>
    </row>
    <row r="29" spans="1:21" x14ac:dyDescent="0.25">
      <c r="H29" s="2"/>
      <c r="I29" s="2">
        <v>750.5</v>
      </c>
      <c r="T29" s="6"/>
      <c r="U29" s="6"/>
    </row>
    <row r="30" spans="1:21" x14ac:dyDescent="0.25">
      <c r="H30" s="2"/>
      <c r="I30" s="2">
        <v>754</v>
      </c>
    </row>
    <row r="31" spans="1:21" x14ac:dyDescent="0.25">
      <c r="H31" s="2"/>
      <c r="I31" s="2">
        <v>752.1</v>
      </c>
    </row>
    <row r="32" spans="1:21" x14ac:dyDescent="0.25">
      <c r="H32" s="2"/>
      <c r="I32" s="2">
        <v>749.8</v>
      </c>
    </row>
    <row r="33" spans="8:9" x14ac:dyDescent="0.25">
      <c r="H33" s="2"/>
      <c r="I33" s="2">
        <v>749.1</v>
      </c>
    </row>
    <row r="34" spans="8:9" x14ac:dyDescent="0.25">
      <c r="H34" s="2"/>
      <c r="I34" s="2">
        <v>750</v>
      </c>
    </row>
    <row r="35" spans="8:9" x14ac:dyDescent="0.25">
      <c r="H35" s="2"/>
      <c r="I35" s="2">
        <v>751.2</v>
      </c>
    </row>
    <row r="36" spans="8:9" x14ac:dyDescent="0.25">
      <c r="H36" s="2"/>
      <c r="I36" s="2">
        <v>750.5</v>
      </c>
    </row>
    <row r="37" spans="8:9" x14ac:dyDescent="0.25">
      <c r="H37" s="2"/>
      <c r="I37" s="2">
        <v>754</v>
      </c>
    </row>
    <row r="38" spans="8:9" x14ac:dyDescent="0.25">
      <c r="H38" s="2"/>
      <c r="I38" s="2">
        <v>752.1</v>
      </c>
    </row>
    <row r="39" spans="8:9" x14ac:dyDescent="0.25">
      <c r="H39" s="2"/>
      <c r="I39" s="2">
        <v>749.8</v>
      </c>
    </row>
    <row r="40" spans="8:9" x14ac:dyDescent="0.25">
      <c r="H40" s="2"/>
      <c r="I40" s="2">
        <v>750.6</v>
      </c>
    </row>
    <row r="41" spans="8:9" x14ac:dyDescent="0.25">
      <c r="H41" s="2"/>
      <c r="I41" s="2">
        <v>748.2</v>
      </c>
    </row>
    <row r="42" spans="8:9" x14ac:dyDescent="0.25">
      <c r="H42" s="2"/>
      <c r="I42" s="2">
        <v>749.8</v>
      </c>
    </row>
    <row r="43" spans="8:9" x14ac:dyDescent="0.25">
      <c r="H43" s="2"/>
      <c r="I43" s="2">
        <v>751</v>
      </c>
    </row>
    <row r="44" spans="8:9" x14ac:dyDescent="0.25">
      <c r="H44" s="2"/>
      <c r="I44" s="2">
        <v>749.1</v>
      </c>
    </row>
    <row r="45" spans="8:9" x14ac:dyDescent="0.25">
      <c r="H45" s="2"/>
      <c r="I45" s="2">
        <v>750</v>
      </c>
    </row>
    <row r="46" spans="8:9" x14ac:dyDescent="0.25">
      <c r="H46" s="2"/>
      <c r="I46" s="2">
        <v>750.5</v>
      </c>
    </row>
    <row r="47" spans="8:9" x14ac:dyDescent="0.25">
      <c r="H47" s="2"/>
      <c r="I47" s="2">
        <v>754</v>
      </c>
    </row>
    <row r="48" spans="8:9" x14ac:dyDescent="0.25">
      <c r="H48" s="2"/>
      <c r="I48" s="2">
        <v>752.1</v>
      </c>
    </row>
    <row r="49" spans="8:9" x14ac:dyDescent="0.25">
      <c r="H49" s="2"/>
      <c r="I49" s="2">
        <v>749.8</v>
      </c>
    </row>
    <row r="50" spans="8:9" x14ac:dyDescent="0.25">
      <c r="H50" s="2"/>
      <c r="I50" s="2">
        <v>749.1</v>
      </c>
    </row>
    <row r="51" spans="8:9" x14ac:dyDescent="0.25">
      <c r="H51" s="2"/>
      <c r="I51" s="2">
        <v>750</v>
      </c>
    </row>
    <row r="52" spans="8:9" x14ac:dyDescent="0.25">
      <c r="H52" s="2"/>
      <c r="I52" s="2">
        <v>750.5</v>
      </c>
    </row>
    <row r="53" spans="8:9" x14ac:dyDescent="0.25">
      <c r="H53" s="2"/>
      <c r="I53" s="2">
        <v>754</v>
      </c>
    </row>
    <row r="54" spans="8:9" x14ac:dyDescent="0.25">
      <c r="H54" s="2"/>
      <c r="I54" s="2">
        <v>752.1</v>
      </c>
    </row>
    <row r="55" spans="8:9" x14ac:dyDescent="0.25">
      <c r="H55" s="2"/>
      <c r="I55" s="2">
        <v>749.8</v>
      </c>
    </row>
    <row r="56" spans="8:9" x14ac:dyDescent="0.25">
      <c r="H56" s="2"/>
      <c r="I56" s="2">
        <v>750.6</v>
      </c>
    </row>
  </sheetData>
  <mergeCells count="5">
    <mergeCell ref="A19:D19"/>
    <mergeCell ref="A8:A12"/>
    <mergeCell ref="A1:K1"/>
    <mergeCell ref="H4:I4"/>
    <mergeCell ref="A18:F18"/>
  </mergeCells>
  <pageMargins left="0.7" right="0.7" top="0.75" bottom="0.75" header="0.3" footer="0.3"/>
  <pageSetup paperSize="256" orientation="portrait" horizontalDpi="203" verticalDpi="20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53"/>
  <sheetViews>
    <sheetView topLeftCell="C1" zoomScaleNormal="100" workbookViewId="0">
      <selection activeCell="I10" sqref="I10"/>
    </sheetView>
  </sheetViews>
  <sheetFormatPr baseColWidth="10" defaultRowHeight="15" x14ac:dyDescent="0.25"/>
  <cols>
    <col min="1" max="1" width="22.85546875" bestFit="1" customWidth="1"/>
    <col min="2" max="2" width="33.28515625" bestFit="1" customWidth="1"/>
    <col min="3" max="3" width="16.140625" bestFit="1" customWidth="1"/>
    <col min="6" max="6" width="12.28515625" bestFit="1" customWidth="1"/>
    <col min="7" max="7" width="15.7109375" bestFit="1" customWidth="1"/>
    <col min="9" max="9" width="12.28515625" bestFit="1" customWidth="1"/>
    <col min="10" max="10" width="15.7109375" bestFit="1" customWidth="1"/>
    <col min="12" max="12" width="12.28515625" bestFit="1" customWidth="1"/>
    <col min="13" max="13" width="15.7109375" bestFit="1" customWidth="1"/>
    <col min="15" max="15" width="12.28515625" bestFit="1" customWidth="1"/>
    <col min="16" max="16" width="15.7109375" bestFit="1" customWidth="1"/>
  </cols>
  <sheetData>
    <row r="1" spans="1:16" ht="26.25" x14ac:dyDescent="0.4">
      <c r="A1" s="39" t="s">
        <v>21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</row>
    <row r="2" spans="1:16" x14ac:dyDescent="0.25">
      <c r="B2" s="11"/>
    </row>
    <row r="4" spans="1:16" x14ac:dyDescent="0.25">
      <c r="A4" s="7" t="s">
        <v>35</v>
      </c>
      <c r="B4" s="7" t="s">
        <v>22</v>
      </c>
      <c r="C4" s="7" t="s">
        <v>9</v>
      </c>
      <c r="D4" s="1">
        <v>0.4</v>
      </c>
      <c r="F4" s="7" t="s">
        <v>23</v>
      </c>
      <c r="G4" s="10"/>
      <c r="I4" s="7" t="s">
        <v>26</v>
      </c>
      <c r="J4" s="10"/>
      <c r="L4" s="7" t="s">
        <v>27</v>
      </c>
      <c r="M4" s="10">
        <f ca="1">NOW()</f>
        <v>42529.445843287038</v>
      </c>
      <c r="O4" s="7" t="s">
        <v>28</v>
      </c>
      <c r="P4" s="10"/>
    </row>
    <row r="5" spans="1:16" x14ac:dyDescent="0.25">
      <c r="A5" s="40"/>
      <c r="B5" s="41"/>
      <c r="C5" s="7" t="s">
        <v>8</v>
      </c>
      <c r="D5" s="1">
        <v>0.3</v>
      </c>
      <c r="F5" s="7" t="s">
        <v>24</v>
      </c>
      <c r="G5" s="7" t="s">
        <v>25</v>
      </c>
      <c r="I5" s="7" t="s">
        <v>24</v>
      </c>
      <c r="J5" s="7" t="s">
        <v>25</v>
      </c>
      <c r="L5" s="7" t="s">
        <v>24</v>
      </c>
      <c r="M5" s="7" t="s">
        <v>25</v>
      </c>
      <c r="O5" s="7" t="s">
        <v>24</v>
      </c>
      <c r="P5" s="7" t="s">
        <v>25</v>
      </c>
    </row>
    <row r="6" spans="1:16" x14ac:dyDescent="0.25">
      <c r="A6" s="42"/>
      <c r="B6" s="43"/>
      <c r="C6" s="7" t="s">
        <v>10</v>
      </c>
      <c r="D6" s="1">
        <v>-0.3</v>
      </c>
      <c r="F6" s="2">
        <v>1</v>
      </c>
      <c r="G6" s="2"/>
      <c r="I6" s="2">
        <v>4</v>
      </c>
      <c r="J6" s="2"/>
      <c r="L6" s="2">
        <v>7</v>
      </c>
      <c r="M6" s="2"/>
      <c r="O6" s="2">
        <v>10</v>
      </c>
      <c r="P6" s="2"/>
    </row>
    <row r="7" spans="1:16" x14ac:dyDescent="0.25">
      <c r="A7" s="42"/>
      <c r="B7" s="43"/>
      <c r="C7" s="7" t="s">
        <v>11</v>
      </c>
      <c r="D7" s="1">
        <v>-0.4</v>
      </c>
      <c r="F7" s="2">
        <v>2</v>
      </c>
      <c r="G7" s="2"/>
      <c r="I7" s="2">
        <v>5</v>
      </c>
      <c r="J7" s="2"/>
      <c r="L7" s="2">
        <v>8</v>
      </c>
      <c r="M7" s="2"/>
      <c r="O7" s="2">
        <v>11</v>
      </c>
      <c r="P7" s="2"/>
    </row>
    <row r="8" spans="1:16" x14ac:dyDescent="0.25">
      <c r="F8" s="2">
        <v>3</v>
      </c>
      <c r="G8" s="2"/>
      <c r="I8" s="2">
        <v>6</v>
      </c>
      <c r="J8" s="2"/>
      <c r="L8" s="2">
        <v>9</v>
      </c>
      <c r="M8" s="2"/>
      <c r="O8" s="2">
        <v>12</v>
      </c>
      <c r="P8" s="2"/>
    </row>
    <row r="11" spans="1:16" x14ac:dyDescent="0.25">
      <c r="F11" s="7" t="s">
        <v>29</v>
      </c>
      <c r="G11" s="7"/>
      <c r="I11" s="7" t="s">
        <v>30</v>
      </c>
      <c r="J11" s="10"/>
      <c r="L11" s="7" t="s">
        <v>31</v>
      </c>
      <c r="M11" s="10"/>
      <c r="O11" s="7" t="s">
        <v>32</v>
      </c>
      <c r="P11" s="10"/>
    </row>
    <row r="12" spans="1:16" x14ac:dyDescent="0.25">
      <c r="F12" s="7" t="s">
        <v>24</v>
      </c>
      <c r="G12" s="7" t="s">
        <v>25</v>
      </c>
      <c r="I12" s="7" t="s">
        <v>24</v>
      </c>
      <c r="J12" s="7" t="s">
        <v>25</v>
      </c>
      <c r="L12" s="7" t="s">
        <v>24</v>
      </c>
      <c r="M12" s="7" t="s">
        <v>25</v>
      </c>
      <c r="O12" s="7" t="s">
        <v>24</v>
      </c>
      <c r="P12" s="7" t="s">
        <v>25</v>
      </c>
    </row>
    <row r="13" spans="1:16" x14ac:dyDescent="0.25">
      <c r="F13" s="2">
        <v>13</v>
      </c>
      <c r="G13" s="2"/>
      <c r="I13" s="2">
        <v>16</v>
      </c>
      <c r="J13" s="2"/>
      <c r="L13" s="2">
        <v>19</v>
      </c>
      <c r="M13" s="2"/>
      <c r="O13" s="2">
        <v>22</v>
      </c>
      <c r="P13" s="2"/>
    </row>
    <row r="14" spans="1:16" x14ac:dyDescent="0.25">
      <c r="F14" s="2">
        <v>14</v>
      </c>
      <c r="G14" s="2"/>
      <c r="I14" s="2">
        <v>17</v>
      </c>
      <c r="J14" s="2"/>
      <c r="L14" s="2">
        <v>20</v>
      </c>
      <c r="M14" s="2"/>
      <c r="O14" s="2">
        <v>23</v>
      </c>
      <c r="P14" s="2"/>
    </row>
    <row r="15" spans="1:16" x14ac:dyDescent="0.25">
      <c r="F15" s="2">
        <v>15</v>
      </c>
      <c r="G15" s="2"/>
      <c r="I15" s="2">
        <v>18</v>
      </c>
      <c r="J15" s="2"/>
      <c r="L15" s="2">
        <v>21</v>
      </c>
      <c r="M15" s="2"/>
      <c r="O15" s="2">
        <v>24</v>
      </c>
      <c r="P15" s="2"/>
    </row>
    <row r="42" spans="1:16" x14ac:dyDescent="0.25">
      <c r="A42" s="12" t="s">
        <v>33</v>
      </c>
      <c r="B42" s="12" t="s">
        <v>34</v>
      </c>
      <c r="C42" s="7" t="s">
        <v>9</v>
      </c>
      <c r="D42" s="1">
        <v>20</v>
      </c>
      <c r="F42" s="7" t="s">
        <v>23</v>
      </c>
      <c r="G42" s="10"/>
      <c r="I42" s="7" t="s">
        <v>26</v>
      </c>
      <c r="J42" s="10"/>
      <c r="L42" s="7" t="s">
        <v>27</v>
      </c>
      <c r="M42" s="10"/>
      <c r="O42" s="7" t="s">
        <v>28</v>
      </c>
      <c r="P42" s="10"/>
    </row>
    <row r="43" spans="1:16" x14ac:dyDescent="0.25">
      <c r="A43" s="33"/>
      <c r="B43" s="34"/>
      <c r="C43" s="7" t="s">
        <v>8</v>
      </c>
      <c r="D43" s="1">
        <v>18</v>
      </c>
      <c r="F43" s="7" t="s">
        <v>24</v>
      </c>
      <c r="G43" s="7" t="s">
        <v>25</v>
      </c>
      <c r="I43" s="7" t="s">
        <v>24</v>
      </c>
      <c r="J43" s="7" t="s">
        <v>25</v>
      </c>
      <c r="L43" s="7" t="s">
        <v>24</v>
      </c>
      <c r="M43" s="7" t="s">
        <v>25</v>
      </c>
      <c r="O43" s="7" t="s">
        <v>24</v>
      </c>
      <c r="P43" s="7" t="s">
        <v>25</v>
      </c>
    </row>
    <row r="44" spans="1:16" x14ac:dyDescent="0.25">
      <c r="A44" s="35"/>
      <c r="B44" s="36"/>
      <c r="C44" s="7" t="s">
        <v>10</v>
      </c>
      <c r="D44" s="1">
        <v>9</v>
      </c>
      <c r="F44" s="2">
        <v>1</v>
      </c>
      <c r="G44" s="2"/>
      <c r="I44" s="2">
        <v>4</v>
      </c>
      <c r="J44" s="2"/>
      <c r="L44" s="2">
        <v>7</v>
      </c>
      <c r="M44" s="2"/>
      <c r="O44" s="2">
        <v>10</v>
      </c>
      <c r="P44" s="2"/>
    </row>
    <row r="45" spans="1:16" x14ac:dyDescent="0.25">
      <c r="A45" s="37"/>
      <c r="B45" s="38"/>
      <c r="C45" s="7" t="s">
        <v>11</v>
      </c>
      <c r="D45" s="1">
        <v>7</v>
      </c>
      <c r="F45" s="2">
        <v>2</v>
      </c>
      <c r="G45" s="2"/>
      <c r="I45" s="2">
        <v>5</v>
      </c>
      <c r="J45" s="2"/>
      <c r="L45" s="2">
        <v>8</v>
      </c>
      <c r="M45" s="2"/>
      <c r="O45" s="2">
        <v>11</v>
      </c>
      <c r="P45" s="2"/>
    </row>
    <row r="46" spans="1:16" x14ac:dyDescent="0.25">
      <c r="F46" s="2">
        <v>3</v>
      </c>
      <c r="G46" s="2"/>
      <c r="I46" s="2">
        <v>6</v>
      </c>
      <c r="J46" s="2"/>
      <c r="L46" s="2">
        <v>9</v>
      </c>
      <c r="M46" s="2"/>
      <c r="O46" s="2">
        <v>12</v>
      </c>
      <c r="P46" s="2"/>
    </row>
    <row r="49" spans="6:16" x14ac:dyDescent="0.25">
      <c r="F49" s="7" t="s">
        <v>29</v>
      </c>
      <c r="G49" s="10"/>
      <c r="I49" s="7" t="s">
        <v>30</v>
      </c>
      <c r="J49" s="10"/>
      <c r="L49" s="7" t="s">
        <v>31</v>
      </c>
      <c r="M49" s="10"/>
      <c r="O49" s="7" t="s">
        <v>32</v>
      </c>
      <c r="P49" s="10"/>
    </row>
    <row r="50" spans="6:16" x14ac:dyDescent="0.25">
      <c r="F50" s="7" t="s">
        <v>24</v>
      </c>
      <c r="G50" s="7" t="s">
        <v>25</v>
      </c>
      <c r="I50" s="7" t="s">
        <v>24</v>
      </c>
      <c r="J50" s="7" t="s">
        <v>25</v>
      </c>
      <c r="L50" s="7" t="s">
        <v>24</v>
      </c>
      <c r="M50" s="7" t="s">
        <v>25</v>
      </c>
      <c r="O50" s="7" t="s">
        <v>24</v>
      </c>
      <c r="P50" s="7" t="s">
        <v>25</v>
      </c>
    </row>
    <row r="51" spans="6:16" x14ac:dyDescent="0.25">
      <c r="F51" s="2">
        <v>13</v>
      </c>
      <c r="G51" s="2"/>
      <c r="I51" s="2">
        <v>16</v>
      </c>
      <c r="J51" s="2"/>
      <c r="L51" s="2">
        <v>19</v>
      </c>
      <c r="M51" s="2"/>
      <c r="O51" s="2">
        <v>22</v>
      </c>
      <c r="P51" s="2"/>
    </row>
    <row r="52" spans="6:16" x14ac:dyDescent="0.25">
      <c r="F52" s="2">
        <v>14</v>
      </c>
      <c r="G52" s="2"/>
      <c r="I52" s="2">
        <v>17</v>
      </c>
      <c r="J52" s="2"/>
      <c r="L52" s="2">
        <v>20</v>
      </c>
      <c r="M52" s="2"/>
      <c r="O52" s="2">
        <v>23</v>
      </c>
      <c r="P52" s="2"/>
    </row>
    <row r="53" spans="6:16" x14ac:dyDescent="0.25">
      <c r="F53" s="2">
        <v>15</v>
      </c>
      <c r="G53" s="2"/>
      <c r="I53" s="2">
        <v>18</v>
      </c>
      <c r="J53" s="2"/>
      <c r="L53" s="2">
        <v>21</v>
      </c>
      <c r="M53" s="2"/>
      <c r="O53" s="2">
        <v>24</v>
      </c>
      <c r="P53" s="2"/>
    </row>
  </sheetData>
  <mergeCells count="3">
    <mergeCell ref="A43:B45"/>
    <mergeCell ref="A1:P1"/>
    <mergeCell ref="A5:B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Date_et_heure">
                <anchor moveWithCells="1" sizeWithCells="1">
                  <from>
                    <xdr:col>9</xdr:col>
                    <xdr:colOff>1038225</xdr:colOff>
                    <xdr:row>39</xdr:row>
                    <xdr:rowOff>171450</xdr:rowOff>
                  </from>
                  <to>
                    <xdr:col>11</xdr:col>
                    <xdr:colOff>19050</xdr:colOff>
                    <xdr:row>40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"/>
  <sheetViews>
    <sheetView workbookViewId="0">
      <selection activeCell="B3" sqref="B3"/>
    </sheetView>
  </sheetViews>
  <sheetFormatPr baseColWidth="10" defaultRowHeight="15" x14ac:dyDescent="0.25"/>
  <cols>
    <col min="1" max="1" width="19.7109375" bestFit="1" customWidth="1"/>
  </cols>
  <sheetData>
    <row r="3" spans="1:1" x14ac:dyDescent="0.25">
      <c r="A3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QCC remplissage niveau</vt:lpstr>
      <vt:lpstr>QCC  bouchage</vt:lpstr>
      <vt:lpstr>QCC habillage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SCOTTO DI MINICO</dc:creator>
  <cp:lastModifiedBy>Paul SCOTTO DI MINICO</cp:lastModifiedBy>
  <dcterms:created xsi:type="dcterms:W3CDTF">2016-06-06T12:27:04Z</dcterms:created>
  <dcterms:modified xsi:type="dcterms:W3CDTF">2016-06-08T08:42:41Z</dcterms:modified>
</cp:coreProperties>
</file>