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240" yWindow="120" windowWidth="20160" windowHeight="7935" tabRatio="583" activeTab="2"/>
  </bookViews>
  <sheets>
    <sheet name="Devis achat matière" sheetId="2" r:id="rId1"/>
    <sheet name="Devis usinage " sheetId="6" r:id="rId2"/>
    <sheet name="Paramètre et calcul" sheetId="1" r:id="rId3"/>
    <sheet name="Feuil2" sheetId="4" r:id="rId4"/>
  </sheets>
  <definedNames>
    <definedName name="Acier">'Paramètre et calcul'!$D$4:$D$7</definedName>
    <definedName name="Aluminium">'Paramètre et calcul'!$K$4:$K$7</definedName>
    <definedName name="Brut">'Paramètre et calcul'!$T$12:$T$13</definedName>
    <definedName name="Cuivre">'Paramètre et calcul'!$T$4:$T$7</definedName>
    <definedName name="Fonte">'Paramètre et calcul'!$H$16:$H$19</definedName>
    <definedName name="Laiton">'Paramètre et calcul'!$P$4:$P$7</definedName>
    <definedName name="Matière">'Paramètre et calcul'!$B$4:$B$10</definedName>
    <definedName name="Plastique">'Paramètre et calcul'!$X$4:$X$7</definedName>
    <definedName name="TAcier">'Paramètre et calcul'!$D$4:$F$7</definedName>
    <definedName name="TAluminium">'Paramètre et calcul'!$K$4:$M$7</definedName>
    <definedName name="TCuivre">'Paramètre et calcul'!$T$4:$V$7</definedName>
    <definedName name="TFonte">'Paramètre et calcul'!$H$16:$J$19</definedName>
    <definedName name="TInox">'Paramètre et calcul'!$L$16:$N$19</definedName>
    <definedName name="TLaiton">'Paramètre et calcul'!$P$4:$R$7</definedName>
    <definedName name="TPlastique">'Paramètre et calcul'!$X$4:$Z$7</definedName>
    <definedName name="Traittement">'Paramètre et calcul'!$P$11:$P$15</definedName>
    <definedName name="TTraittement">'Paramètre et calcul'!$P$11:$Q$15</definedName>
  </definedNames>
  <calcPr calcId="145621"/>
</workbook>
</file>

<file path=xl/calcChain.xml><?xml version="1.0" encoding="utf-8"?>
<calcChain xmlns="http://schemas.openxmlformats.org/spreadsheetml/2006/main">
  <c r="Q7" i="6" l="1"/>
  <c r="S7" i="6"/>
  <c r="T7" i="6"/>
  <c r="U7" i="6"/>
  <c r="Q8" i="6"/>
  <c r="S8" i="6"/>
  <c r="Q9" i="6"/>
  <c r="S9" i="6"/>
  <c r="T9" i="6"/>
  <c r="U9" i="6"/>
  <c r="S53" i="6"/>
  <c r="T52" i="6"/>
  <c r="U52" i="6" s="1"/>
  <c r="S52" i="6"/>
  <c r="S51" i="6"/>
  <c r="S50" i="6"/>
  <c r="S49" i="6"/>
  <c r="S48" i="6"/>
  <c r="T47" i="6"/>
  <c r="U47" i="6" s="1"/>
  <c r="S47" i="6"/>
  <c r="S46" i="6"/>
  <c r="S45" i="6"/>
  <c r="S44" i="6"/>
  <c r="S43" i="6"/>
  <c r="T42" i="6"/>
  <c r="U42" i="6" s="1"/>
  <c r="S42" i="6"/>
  <c r="S41" i="6"/>
  <c r="S40" i="6"/>
  <c r="S39" i="6"/>
  <c r="S38" i="6"/>
  <c r="S37" i="6"/>
  <c r="S36" i="6"/>
  <c r="T35" i="6"/>
  <c r="U35" i="6" s="1"/>
  <c r="S35" i="6"/>
  <c r="S34" i="6"/>
  <c r="S33" i="6"/>
  <c r="S32" i="6"/>
  <c r="T31" i="6"/>
  <c r="U31" i="6" s="1"/>
  <c r="S31" i="6"/>
  <c r="S30" i="6"/>
  <c r="S29" i="6"/>
  <c r="S28" i="6"/>
  <c r="S27" i="6"/>
  <c r="T26" i="6"/>
  <c r="U26" i="6" s="1"/>
  <c r="S26" i="6"/>
  <c r="S25" i="6"/>
  <c r="S24" i="6"/>
  <c r="S23" i="6"/>
  <c r="S22" i="6"/>
  <c r="S21" i="6"/>
  <c r="S20" i="6"/>
  <c r="T19" i="6"/>
  <c r="U19" i="6" s="1"/>
  <c r="S19" i="6"/>
  <c r="S18" i="6"/>
  <c r="S17" i="6"/>
  <c r="S16" i="6"/>
  <c r="S15" i="6"/>
  <c r="T14" i="6"/>
  <c r="U14" i="6" s="1"/>
  <c r="S14" i="6"/>
  <c r="S13" i="6"/>
  <c r="S12" i="6"/>
  <c r="T11" i="6"/>
  <c r="U11" i="6" s="1"/>
  <c r="S11" i="6"/>
  <c r="S10" i="6"/>
  <c r="S6" i="6"/>
  <c r="S5" i="6"/>
  <c r="Q53" i="6"/>
  <c r="T53" i="6" s="1"/>
  <c r="U53" i="6" s="1"/>
  <c r="Q52" i="6"/>
  <c r="Q51" i="6"/>
  <c r="T51" i="6" s="1"/>
  <c r="U51" i="6" s="1"/>
  <c r="Q50" i="6"/>
  <c r="T50" i="6" s="1"/>
  <c r="U50" i="6" s="1"/>
  <c r="Q49" i="6"/>
  <c r="T49" i="6" s="1"/>
  <c r="U49" i="6" s="1"/>
  <c r="Q48" i="6"/>
  <c r="T48" i="6" s="1"/>
  <c r="U48" i="6" s="1"/>
  <c r="Q47" i="6"/>
  <c r="Q46" i="6"/>
  <c r="T46" i="6" s="1"/>
  <c r="U46" i="6" s="1"/>
  <c r="Q45" i="6"/>
  <c r="T45" i="6" s="1"/>
  <c r="U45" i="6" s="1"/>
  <c r="Q44" i="6"/>
  <c r="T44" i="6" s="1"/>
  <c r="U44" i="6" s="1"/>
  <c r="Q43" i="6"/>
  <c r="T43" i="6" s="1"/>
  <c r="U43" i="6" s="1"/>
  <c r="Q42" i="6"/>
  <c r="Q41" i="6"/>
  <c r="T41" i="6" s="1"/>
  <c r="U41" i="6" s="1"/>
  <c r="Q40" i="6"/>
  <c r="T40" i="6" s="1"/>
  <c r="U40" i="6" s="1"/>
  <c r="Q39" i="6"/>
  <c r="T39" i="6" s="1"/>
  <c r="U39" i="6" s="1"/>
  <c r="Q38" i="6"/>
  <c r="T38" i="6" s="1"/>
  <c r="U38" i="6" s="1"/>
  <c r="Q37" i="6"/>
  <c r="T37" i="6" s="1"/>
  <c r="U37" i="6" s="1"/>
  <c r="Q36" i="6"/>
  <c r="T36" i="6" s="1"/>
  <c r="U36" i="6" s="1"/>
  <c r="Q35" i="6"/>
  <c r="Q34" i="6"/>
  <c r="T34" i="6" s="1"/>
  <c r="U34" i="6" s="1"/>
  <c r="Q33" i="6"/>
  <c r="T33" i="6" s="1"/>
  <c r="U33" i="6" s="1"/>
  <c r="Q32" i="6"/>
  <c r="T32" i="6" s="1"/>
  <c r="U32" i="6" s="1"/>
  <c r="Q31" i="6"/>
  <c r="Q30" i="6"/>
  <c r="T30" i="6" s="1"/>
  <c r="U30" i="6" s="1"/>
  <c r="Q29" i="6"/>
  <c r="T29" i="6" s="1"/>
  <c r="U29" i="6" s="1"/>
  <c r="Q28" i="6"/>
  <c r="T28" i="6" s="1"/>
  <c r="U28" i="6" s="1"/>
  <c r="Q27" i="6"/>
  <c r="T27" i="6" s="1"/>
  <c r="U27" i="6" s="1"/>
  <c r="Q26" i="6"/>
  <c r="Q25" i="6"/>
  <c r="T25" i="6" s="1"/>
  <c r="U25" i="6" s="1"/>
  <c r="Q24" i="6"/>
  <c r="T24" i="6" s="1"/>
  <c r="U24" i="6" s="1"/>
  <c r="Q23" i="6"/>
  <c r="T23" i="6" s="1"/>
  <c r="U23" i="6" s="1"/>
  <c r="Q22" i="6"/>
  <c r="T22" i="6" s="1"/>
  <c r="U22" i="6" s="1"/>
  <c r="Q21" i="6"/>
  <c r="T21" i="6" s="1"/>
  <c r="U21" i="6" s="1"/>
  <c r="Q20" i="6"/>
  <c r="T20" i="6" s="1"/>
  <c r="U20" i="6" s="1"/>
  <c r="Q19" i="6"/>
  <c r="Q18" i="6"/>
  <c r="T18" i="6" s="1"/>
  <c r="U18" i="6" s="1"/>
  <c r="Q17" i="6"/>
  <c r="T17" i="6" s="1"/>
  <c r="U17" i="6" s="1"/>
  <c r="Q16" i="6"/>
  <c r="T16" i="6" s="1"/>
  <c r="U16" i="6" s="1"/>
  <c r="Q15" i="6"/>
  <c r="T15" i="6" s="1"/>
  <c r="U15" i="6" s="1"/>
  <c r="Q14" i="6"/>
  <c r="Q13" i="6"/>
  <c r="T13" i="6" s="1"/>
  <c r="U13" i="6" s="1"/>
  <c r="Q12" i="6"/>
  <c r="T12" i="6" s="1"/>
  <c r="U12" i="6" s="1"/>
  <c r="Q11" i="6"/>
  <c r="Q10" i="6"/>
  <c r="T10" i="6" s="1"/>
  <c r="U10" i="6" s="1"/>
  <c r="Q6" i="6"/>
  <c r="T6" i="6" s="1"/>
  <c r="U6" i="6" s="1"/>
  <c r="Q5" i="6"/>
  <c r="T5" i="6" s="1"/>
  <c r="U5" i="6" s="1"/>
  <c r="Q4" i="6"/>
  <c r="E53" i="6" l="1"/>
  <c r="D53" i="6"/>
  <c r="K53" i="6" s="1"/>
  <c r="E52" i="6"/>
  <c r="D52" i="6"/>
  <c r="K52" i="6" s="1"/>
  <c r="E51" i="6"/>
  <c r="D51" i="6"/>
  <c r="K51" i="6" s="1"/>
  <c r="E50" i="6"/>
  <c r="D50" i="6"/>
  <c r="K50" i="6" s="1"/>
  <c r="E49" i="6"/>
  <c r="D49" i="6"/>
  <c r="K49" i="6" s="1"/>
  <c r="E48" i="6"/>
  <c r="D48" i="6"/>
  <c r="K48" i="6" s="1"/>
  <c r="E47" i="6"/>
  <c r="D47" i="6"/>
  <c r="K47" i="6" s="1"/>
  <c r="E46" i="6"/>
  <c r="D46" i="6"/>
  <c r="K46" i="6" s="1"/>
  <c r="E45" i="6"/>
  <c r="D45" i="6"/>
  <c r="K45" i="6" s="1"/>
  <c r="E44" i="6"/>
  <c r="D44" i="6"/>
  <c r="K44" i="6" s="1"/>
  <c r="E43" i="6"/>
  <c r="D43" i="6"/>
  <c r="K43" i="6" s="1"/>
  <c r="E42" i="6"/>
  <c r="D42" i="6"/>
  <c r="K42" i="6" s="1"/>
  <c r="E41" i="6"/>
  <c r="D41" i="6"/>
  <c r="K41" i="6" s="1"/>
  <c r="E40" i="6"/>
  <c r="D40" i="6"/>
  <c r="K40" i="6" s="1"/>
  <c r="E39" i="6"/>
  <c r="D39" i="6"/>
  <c r="K39" i="6" s="1"/>
  <c r="E38" i="6"/>
  <c r="D38" i="6"/>
  <c r="K38" i="6" s="1"/>
  <c r="E37" i="6"/>
  <c r="D37" i="6"/>
  <c r="K37" i="6" s="1"/>
  <c r="E36" i="6"/>
  <c r="D36" i="6"/>
  <c r="K36" i="6" s="1"/>
  <c r="E35" i="6"/>
  <c r="D35" i="6"/>
  <c r="K35" i="6" s="1"/>
  <c r="E34" i="6"/>
  <c r="D34" i="6"/>
  <c r="K34" i="6" s="1"/>
  <c r="E33" i="6"/>
  <c r="D33" i="6"/>
  <c r="K33" i="6" s="1"/>
  <c r="E32" i="6"/>
  <c r="D32" i="6"/>
  <c r="K32" i="6" s="1"/>
  <c r="E31" i="6"/>
  <c r="D31" i="6"/>
  <c r="K31" i="6" s="1"/>
  <c r="E30" i="6"/>
  <c r="D30" i="6"/>
  <c r="K30" i="6" s="1"/>
  <c r="E29" i="6"/>
  <c r="D29" i="6"/>
  <c r="K29" i="6" s="1"/>
  <c r="E28" i="6"/>
  <c r="D28" i="6"/>
  <c r="K28" i="6" s="1"/>
  <c r="E27" i="6"/>
  <c r="D27" i="6"/>
  <c r="K27" i="6" s="1"/>
  <c r="E26" i="6"/>
  <c r="D26" i="6"/>
  <c r="K26" i="6" s="1"/>
  <c r="E25" i="6"/>
  <c r="D25" i="6"/>
  <c r="K25" i="6" s="1"/>
  <c r="E24" i="6"/>
  <c r="D24" i="6"/>
  <c r="K24" i="6" s="1"/>
  <c r="E23" i="6"/>
  <c r="D23" i="6"/>
  <c r="K23" i="6" s="1"/>
  <c r="E22" i="6"/>
  <c r="D22" i="6"/>
  <c r="K22" i="6" s="1"/>
  <c r="E21" i="6"/>
  <c r="D21" i="6"/>
  <c r="K21" i="6" s="1"/>
  <c r="E20" i="6"/>
  <c r="D20" i="6"/>
  <c r="K20" i="6" s="1"/>
  <c r="E19" i="6"/>
  <c r="D19" i="6"/>
  <c r="K19" i="6" s="1"/>
  <c r="E18" i="6"/>
  <c r="D18" i="6"/>
  <c r="K18" i="6" s="1"/>
  <c r="E17" i="6"/>
  <c r="D17" i="6"/>
  <c r="K17" i="6" s="1"/>
  <c r="E16" i="6"/>
  <c r="D16" i="6"/>
  <c r="K16" i="6" s="1"/>
  <c r="E15" i="6"/>
  <c r="D15" i="6"/>
  <c r="K15" i="6" s="1"/>
  <c r="E14" i="6"/>
  <c r="D14" i="6"/>
  <c r="K14" i="6" s="1"/>
  <c r="E13" i="6"/>
  <c r="D13" i="6"/>
  <c r="K13" i="6" s="1"/>
  <c r="E12" i="6"/>
  <c r="D12" i="6"/>
  <c r="K12" i="6" s="1"/>
  <c r="E11" i="6"/>
  <c r="D11" i="6"/>
  <c r="K11" i="6" s="1"/>
  <c r="E10" i="6"/>
  <c r="D10" i="6"/>
  <c r="K10" i="6" s="1"/>
  <c r="E8" i="6"/>
  <c r="E7" i="6"/>
  <c r="D4" i="6"/>
  <c r="S4" i="6"/>
  <c r="D8" i="6"/>
  <c r="D7" i="6"/>
  <c r="E4" i="6"/>
  <c r="E6" i="6"/>
  <c r="E9" i="6"/>
  <c r="D6" i="6"/>
  <c r="E5" i="6"/>
  <c r="D9" i="6"/>
  <c r="D5" i="6"/>
  <c r="K8" i="6" l="1"/>
  <c r="T8" i="6" s="1"/>
  <c r="U8" i="6" s="1"/>
  <c r="K9" i="6"/>
  <c r="K7" i="6"/>
  <c r="K6" i="6"/>
  <c r="K5" i="6"/>
  <c r="K4" i="6"/>
  <c r="T4" i="6" s="1"/>
  <c r="U4" i="6" s="1"/>
  <c r="E53" i="2" l="1"/>
  <c r="E52" i="2"/>
  <c r="E51" i="2"/>
  <c r="E50" i="2"/>
  <c r="E49" i="2"/>
  <c r="E48" i="2"/>
  <c r="E47" i="2"/>
  <c r="E46" i="2"/>
  <c r="E45" i="2"/>
  <c r="E44" i="2"/>
  <c r="E43" i="2"/>
  <c r="E42" i="2"/>
  <c r="E41" i="2"/>
  <c r="E40" i="2"/>
  <c r="E39" i="2"/>
  <c r="E38" i="2"/>
  <c r="E37" i="2"/>
  <c r="E36" i="2"/>
  <c r="E35" i="2"/>
  <c r="E34" i="2"/>
  <c r="E33" i="2"/>
  <c r="E32" i="2"/>
  <c r="E31" i="2"/>
  <c r="E30" i="2"/>
  <c r="E29" i="2"/>
  <c r="E28" i="2"/>
  <c r="E27" i="2"/>
  <c r="E26" i="2"/>
  <c r="E25" i="2"/>
  <c r="E24" i="2"/>
  <c r="E23" i="2"/>
  <c r="E22" i="2"/>
  <c r="E21" i="2"/>
  <c r="E20" i="2"/>
  <c r="E19" i="2"/>
  <c r="E18" i="2"/>
  <c r="E17" i="2"/>
  <c r="E16" i="2"/>
  <c r="E15" i="2"/>
  <c r="E14" i="2"/>
  <c r="E13" i="2"/>
  <c r="E12" i="2"/>
  <c r="E11" i="2"/>
  <c r="E10" i="2"/>
  <c r="E9" i="2"/>
  <c r="E8" i="2"/>
  <c r="D53" i="2"/>
  <c r="K53" i="2" s="1"/>
  <c r="D52" i="2"/>
  <c r="K52" i="2" s="1"/>
  <c r="D51" i="2"/>
  <c r="K51" i="2" s="1"/>
  <c r="D50" i="2"/>
  <c r="K50" i="2" s="1"/>
  <c r="D49" i="2"/>
  <c r="K49" i="2" s="1"/>
  <c r="D48" i="2"/>
  <c r="K48" i="2" s="1"/>
  <c r="D47" i="2"/>
  <c r="K47" i="2" s="1"/>
  <c r="D46" i="2"/>
  <c r="K46" i="2" s="1"/>
  <c r="D45" i="2"/>
  <c r="K45" i="2" s="1"/>
  <c r="D44" i="2"/>
  <c r="K44" i="2" s="1"/>
  <c r="D43" i="2"/>
  <c r="K43" i="2" s="1"/>
  <c r="D42" i="2"/>
  <c r="K42" i="2" s="1"/>
  <c r="D41" i="2"/>
  <c r="K41" i="2" s="1"/>
  <c r="D40" i="2"/>
  <c r="K40" i="2" s="1"/>
  <c r="D39" i="2"/>
  <c r="K39" i="2" s="1"/>
  <c r="D38" i="2"/>
  <c r="K38" i="2" s="1"/>
  <c r="D37" i="2"/>
  <c r="K37" i="2" s="1"/>
  <c r="D36" i="2"/>
  <c r="K36" i="2" s="1"/>
  <c r="D35" i="2"/>
  <c r="K35" i="2" s="1"/>
  <c r="D34" i="2"/>
  <c r="K34" i="2" s="1"/>
  <c r="D33" i="2"/>
  <c r="K33" i="2" s="1"/>
  <c r="D32" i="2"/>
  <c r="K32" i="2" s="1"/>
  <c r="D31" i="2"/>
  <c r="K31" i="2" s="1"/>
  <c r="D30" i="2"/>
  <c r="K30" i="2" s="1"/>
  <c r="D29" i="2"/>
  <c r="K29" i="2" s="1"/>
  <c r="D28" i="2"/>
  <c r="K28" i="2" s="1"/>
  <c r="D27" i="2"/>
  <c r="K27" i="2" s="1"/>
  <c r="D26" i="2"/>
  <c r="K26" i="2" s="1"/>
  <c r="D25" i="2"/>
  <c r="K25" i="2" s="1"/>
  <c r="D24" i="2"/>
  <c r="K24" i="2" s="1"/>
  <c r="D23" i="2"/>
  <c r="K23" i="2" s="1"/>
  <c r="D22" i="2"/>
  <c r="K22" i="2" s="1"/>
  <c r="D21" i="2"/>
  <c r="K21" i="2" s="1"/>
  <c r="D20" i="2"/>
  <c r="K20" i="2" s="1"/>
  <c r="D19" i="2"/>
  <c r="K19" i="2" s="1"/>
  <c r="D18" i="2"/>
  <c r="K18" i="2" s="1"/>
  <c r="D17" i="2"/>
  <c r="K17" i="2" s="1"/>
  <c r="D16" i="2"/>
  <c r="K16" i="2" s="1"/>
  <c r="D15" i="2"/>
  <c r="K15" i="2" s="1"/>
  <c r="D14" i="2"/>
  <c r="K14" i="2" s="1"/>
  <c r="D13" i="2"/>
  <c r="K13" i="2" s="1"/>
  <c r="D12" i="2"/>
  <c r="K12" i="2" s="1"/>
  <c r="D11" i="2"/>
  <c r="K11" i="2" s="1"/>
  <c r="D10" i="2"/>
  <c r="K10" i="2" s="1"/>
  <c r="D9" i="2"/>
  <c r="K9" i="2" s="1"/>
  <c r="D8" i="2"/>
  <c r="K8" i="2" s="1"/>
  <c r="D7" i="2"/>
  <c r="E4" i="2"/>
  <c r="D6" i="2"/>
  <c r="E7" i="2"/>
  <c r="D4" i="2"/>
  <c r="E6" i="2"/>
  <c r="D5" i="2"/>
  <c r="E5" i="2"/>
  <c r="K7" i="2" l="1"/>
  <c r="K5" i="2"/>
  <c r="K6" i="2"/>
  <c r="K4" i="2"/>
</calcChain>
</file>

<file path=xl/sharedStrings.xml><?xml version="1.0" encoding="utf-8"?>
<sst xmlns="http://schemas.openxmlformats.org/spreadsheetml/2006/main" count="155" uniqueCount="80">
  <si>
    <t>Matière</t>
  </si>
  <si>
    <t>Acier</t>
  </si>
  <si>
    <t>Aluminium</t>
  </si>
  <si>
    <t>Inox</t>
  </si>
  <si>
    <t>Laiton</t>
  </si>
  <si>
    <t>Cuivre</t>
  </si>
  <si>
    <t>Plastique</t>
  </si>
  <si>
    <t>Nuance</t>
  </si>
  <si>
    <t>kg/m³</t>
  </si>
  <si>
    <t>Euro/kg</t>
  </si>
  <si>
    <t>nuance1</t>
  </si>
  <si>
    <t>nuance2</t>
  </si>
  <si>
    <t>nuance3</t>
  </si>
  <si>
    <t>nuance4</t>
  </si>
  <si>
    <t>nuance5</t>
  </si>
  <si>
    <t>nuance6</t>
  </si>
  <si>
    <t>nuance7</t>
  </si>
  <si>
    <t>nuance8</t>
  </si>
  <si>
    <t>nuance9</t>
  </si>
  <si>
    <t>nuance10</t>
  </si>
  <si>
    <t>nuance11</t>
  </si>
  <si>
    <t>nuance12</t>
  </si>
  <si>
    <t>nuance13</t>
  </si>
  <si>
    <t>nuance14</t>
  </si>
  <si>
    <t>nuance15</t>
  </si>
  <si>
    <t>nuance16</t>
  </si>
  <si>
    <t>nuance17</t>
  </si>
  <si>
    <t>nuance18</t>
  </si>
  <si>
    <t>nuance19</t>
  </si>
  <si>
    <t>nuance20</t>
  </si>
  <si>
    <t>MATERİAUX</t>
  </si>
  <si>
    <t>Coût Matériaux
(€/Kg)</t>
  </si>
  <si>
    <t>Masse Volumique
(kg/m³)</t>
  </si>
  <si>
    <t>BRUT</t>
  </si>
  <si>
    <t>PRIX MATIERE
(€)</t>
  </si>
  <si>
    <t>COÛT LIVRAISON
(€)</t>
  </si>
  <si>
    <t>PRIX TOTALE COMMANDE
(€)</t>
  </si>
  <si>
    <t>Cylindrique</t>
  </si>
  <si>
    <t>Prismatique</t>
  </si>
  <si>
    <t>Diamètre (mm)</t>
  </si>
  <si>
    <t>Longueur (m)</t>
  </si>
  <si>
    <t>Largeur (mm)</t>
  </si>
  <si>
    <t>Hauteur (mm)</t>
  </si>
  <si>
    <t xml:space="preserve">DIMENSIONS </t>
  </si>
  <si>
    <t>Fonte</t>
  </si>
  <si>
    <t>DIMENSIONS  BRUT pour 1 pièce</t>
  </si>
  <si>
    <t>Longueur (mm)</t>
  </si>
  <si>
    <t>PRIX MATIERE pour 1 pièce
(€)</t>
  </si>
  <si>
    <t>TAUX HORAIRE
(€)</t>
  </si>
  <si>
    <t>Temp programmation (min)</t>
  </si>
  <si>
    <t>Temps usinage/pièce (min)</t>
  </si>
  <si>
    <t>Temp réglage (min)</t>
  </si>
  <si>
    <t>Nombre de pièce(s)</t>
  </si>
  <si>
    <t>Temps de travail (heure)</t>
  </si>
  <si>
    <t>Traittement</t>
  </si>
  <si>
    <t>Prix (euro)</t>
  </si>
  <si>
    <t>Brunissage</t>
  </si>
  <si>
    <t>Trempe</t>
  </si>
  <si>
    <t>Revenu</t>
  </si>
  <si>
    <t>Recuit</t>
  </si>
  <si>
    <t>Type</t>
  </si>
  <si>
    <t>Prix (€)</t>
  </si>
  <si>
    <t>Prix total (€)</t>
  </si>
  <si>
    <t>Prix / pièce  (€)</t>
  </si>
  <si>
    <t xml:space="preserve">Aucun </t>
  </si>
  <si>
    <t>Traitement Thérmique</t>
  </si>
  <si>
    <t>Cylindrique plein</t>
  </si>
  <si>
    <t>Cylindrique creux</t>
  </si>
  <si>
    <t>Euro/kg cyl plein</t>
  </si>
  <si>
    <t>Euro/kg cyl creux</t>
  </si>
  <si>
    <t>Euro/kg prism</t>
  </si>
  <si>
    <t xml:space="preserve">Volume Cylindrique plein indentique à cylindrique pas de changement </t>
  </si>
  <si>
    <t>Volume prismatique pas de changement non plus</t>
  </si>
  <si>
    <r>
      <t>Volume cylindrique creux =(PI*[ (</t>
    </r>
    <r>
      <rPr>
        <sz val="10"/>
        <color theme="1"/>
        <rFont val="Calibri"/>
        <family val="2"/>
      </rPr>
      <t>Øextéreur/2)^2]-(Øintérieur/2)^2)*L)</t>
    </r>
  </si>
  <si>
    <t>Rajouter 2 colone dans la plage dimension:une colone  Øextéreur  et l'autre colone Øintérieur , laisser la colone Ø pour les cylindre plein</t>
  </si>
  <si>
    <t>Prix matière pour cyl plein = V cyl plein* masse volumique* prix du kilo</t>
  </si>
  <si>
    <t>Prix matière pour cyl creux = V cyl creux* masse volumique* prix du kilo</t>
  </si>
  <si>
    <t>Prix matière prismatique= V prismatique* masse volumique*prix du kilo</t>
  </si>
  <si>
    <t>Valable pour devis achat matière et devis usinage, en feffet je ne le savait pas mais le prix du kilo est variable selon la forme du brut… En revanche la masse volumique elle, reste inchangé bien evidemment,</t>
  </si>
  <si>
    <t>Je n'arrive pas à déplacer les tableau des matière car il sont contraint, j'ai peur de faire une bétise,  faire tableau comme celui de l'acier par exemple avec 3 colone de prix….  Mettre tout les tableau sur la meme ligne pour laisser de la place en dessous si il faut rajouter des nuances, mettre des valeur bidon pour les prix, j'effectuerai les modification apres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</si>
</sst>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0"/>
      <color theme="1"/>
      <name val="Franklin Gothic Medium Cond"/>
      <family val="2"/>
      <charset val="162"/>
    </font>
    <font>
      <b/>
      <sz val="10"/>
      <color theme="0"/>
      <name val="Franklin Gothic Medium Cond"/>
      <family val="2"/>
      <charset val="162"/>
    </font>
    <font>
      <b/>
      <sz val="10"/>
      <color theme="1"/>
      <name val="Franklin Gothic Medium Cond"/>
      <family val="2"/>
      <charset val="162"/>
    </font>
    <font>
      <sz val="12"/>
      <color theme="0"/>
      <name val="Franklin Gothic Medium Cond"/>
      <family val="2"/>
      <charset val="162"/>
    </font>
    <font>
      <b/>
      <sz val="10"/>
      <color theme="0"/>
      <name val="Franklin Gothic Medium Cond"/>
      <family val="2"/>
    </font>
    <font>
      <sz val="10"/>
      <color theme="1"/>
      <name val="Calibri"/>
      <family val="2"/>
    </font>
  </fonts>
  <fills count="7">
    <fill>
      <patternFill patternType="none"/>
    </fill>
    <fill>
      <patternFill patternType="gray125"/>
    </fill>
    <fill>
      <patternFill patternType="solid">
        <fgColor rgb="FF0070C0"/>
        <bgColor indexed="64"/>
      </patternFill>
    </fill>
    <fill>
      <patternFill patternType="solid">
        <fgColor theme="1" tint="0.499984740745262"/>
        <bgColor indexed="64"/>
      </patternFill>
    </fill>
    <fill>
      <patternFill patternType="solid">
        <fgColor theme="4" tint="0.79998168889431442"/>
        <bgColor indexed="64"/>
      </patternFill>
    </fill>
    <fill>
      <patternFill patternType="solid">
        <fgColor theme="5" tint="0.59999389629810485"/>
        <bgColor indexed="64"/>
      </patternFill>
    </fill>
    <fill>
      <patternFill patternType="solid">
        <fgColor theme="9" tint="0.39997558519241921"/>
        <bgColor indexed="64"/>
      </patternFill>
    </fill>
  </fills>
  <borders count="26">
    <border>
      <left/>
      <right/>
      <top/>
      <bottom/>
      <diagonal/>
    </border>
    <border>
      <left style="medium">
        <color theme="0" tint="-0.499984740745262"/>
      </left>
      <right style="thin">
        <color theme="0" tint="-0.499984740745262"/>
      </right>
      <top style="medium">
        <color theme="0" tint="-0.499984740745262"/>
      </top>
      <bottom style="thin">
        <color theme="0" tint="-0.499984740745262"/>
      </bottom>
      <diagonal/>
    </border>
    <border>
      <left style="thin">
        <color theme="0" tint="-0.499984740745262"/>
      </left>
      <right style="thin">
        <color theme="0" tint="-0.499984740745262"/>
      </right>
      <top style="medium">
        <color theme="0" tint="-0.499984740745262"/>
      </top>
      <bottom style="thin">
        <color theme="0" tint="-0.499984740745262"/>
      </bottom>
      <diagonal/>
    </border>
    <border>
      <left style="thin">
        <color theme="0" tint="-0.499984740745262"/>
      </left>
      <right style="medium">
        <color theme="0" tint="-0.499984740745262"/>
      </right>
      <top style="medium">
        <color theme="0" tint="-0.499984740745262"/>
      </top>
      <bottom style="thin">
        <color theme="0" tint="-0.499984740745262"/>
      </bottom>
      <diagonal/>
    </border>
    <border>
      <left style="medium">
        <color theme="0" tint="-0.499984740745262"/>
      </left>
      <right style="thin">
        <color theme="0" tint="-0.499984740745262"/>
      </right>
      <top style="thin">
        <color theme="0" tint="-0.499984740745262"/>
      </top>
      <bottom style="medium">
        <color theme="0" tint="-0.499984740745262"/>
      </bottom>
      <diagonal/>
    </border>
    <border>
      <left style="thin">
        <color theme="0" tint="-0.499984740745262"/>
      </left>
      <right style="thin">
        <color theme="0" tint="-0.499984740745262"/>
      </right>
      <top style="thin">
        <color theme="0" tint="-0.499984740745262"/>
      </top>
      <bottom style="medium">
        <color theme="0" tint="-0.499984740745262"/>
      </bottom>
      <diagonal/>
    </border>
    <border>
      <left style="thin">
        <color theme="0" tint="-0.499984740745262"/>
      </left>
      <right style="medium">
        <color theme="0" tint="-0.499984740745262"/>
      </right>
      <top style="thin">
        <color theme="0" tint="-0.499984740745262"/>
      </top>
      <bottom style="medium">
        <color theme="0" tint="-0.499984740745262"/>
      </bottom>
      <diagonal/>
    </border>
    <border>
      <left style="medium">
        <color theme="0" tint="-0.499984740745262"/>
      </left>
      <right style="thin">
        <color theme="0" tint="-0.499984740745262"/>
      </right>
      <top style="thin">
        <color theme="0" tint="-0.499984740745262"/>
      </top>
      <bottom style="thin">
        <color theme="0" tint="-0.499984740745262"/>
      </bottom>
      <diagonal/>
    </border>
    <border>
      <left style="thin">
        <color theme="0" tint="-0.499984740745262"/>
      </left>
      <right style="thin">
        <color theme="0" tint="-0.499984740745262"/>
      </right>
      <top style="thin">
        <color theme="0" tint="-0.499984740745262"/>
      </top>
      <bottom style="thin">
        <color theme="0" tint="-0.499984740745262"/>
      </bottom>
      <diagonal/>
    </border>
    <border>
      <left style="thin">
        <color theme="0" tint="-0.499984740745262"/>
      </left>
      <right style="medium">
        <color theme="0" tint="-0.499984740745262"/>
      </right>
      <top style="thin">
        <color theme="0" tint="-0.499984740745262"/>
      </top>
      <bottom style="thin">
        <color theme="0" tint="-0.499984740745262"/>
      </bottom>
      <diagonal/>
    </border>
    <border>
      <left style="medium">
        <color theme="0" tint="-0.499984740745262"/>
      </left>
      <right style="medium">
        <color theme="0" tint="-0.499984740745262"/>
      </right>
      <top style="medium">
        <color theme="0" tint="-0.499984740745262"/>
      </top>
      <bottom/>
      <diagonal/>
    </border>
    <border>
      <left style="medium">
        <color theme="0" tint="-0.499984740745262"/>
      </left>
      <right style="medium">
        <color theme="0" tint="-0.499984740745262"/>
      </right>
      <top/>
      <bottom style="medium">
        <color theme="0" tint="-0.499984740745262"/>
      </bottom>
      <diagonal/>
    </border>
    <border>
      <left style="medium">
        <color theme="0" tint="-0.499984740745262"/>
      </left>
      <right style="medium">
        <color theme="0" tint="-0.499984740745262"/>
      </right>
      <top style="medium">
        <color theme="0" tint="-0.499984740745262"/>
      </top>
      <bottom style="thin">
        <color theme="0" tint="-0.499984740745262"/>
      </bottom>
      <diagonal/>
    </border>
    <border>
      <left style="medium">
        <color theme="0" tint="-0.499984740745262"/>
      </left>
      <right style="medium">
        <color theme="0" tint="-0.499984740745262"/>
      </right>
      <top style="thin">
        <color theme="0" tint="-0.499984740745262"/>
      </top>
      <bottom style="thin">
        <color theme="0" tint="-0.499984740745262"/>
      </bottom>
      <diagonal/>
    </border>
    <border>
      <left style="medium">
        <color theme="0" tint="-0.499984740745262"/>
      </left>
      <right style="medium">
        <color theme="0" tint="-0.499984740745262"/>
      </right>
      <top style="thin">
        <color theme="0" tint="-0.499984740745262"/>
      </top>
      <bottom style="medium">
        <color theme="0" tint="-0.499984740745262"/>
      </bottom>
      <diagonal/>
    </border>
    <border>
      <left style="thin">
        <color theme="0" tint="-4.9989318521683403E-2"/>
      </left>
      <right style="thin">
        <color theme="0" tint="-4.9989318521683403E-2"/>
      </right>
      <top style="thin">
        <color theme="0" tint="-4.9989318521683403E-2"/>
      </top>
      <bottom style="thick">
        <color theme="0" tint="-4.9989318521683403E-2"/>
      </bottom>
      <diagonal/>
    </border>
    <border>
      <left style="thin">
        <color theme="0" tint="-4.9989318521683403E-2"/>
      </left>
      <right style="thin">
        <color theme="0" tint="-4.9989318521683403E-2"/>
      </right>
      <top style="thin">
        <color theme="0" tint="-4.9989318521683403E-2"/>
      </top>
      <bottom style="thin">
        <color theme="0" tint="-4.9989318521683403E-2"/>
      </bottom>
      <diagonal/>
    </border>
    <border>
      <left style="thin">
        <color theme="0" tint="-4.9989318521683403E-2"/>
      </left>
      <right style="thin">
        <color theme="0" tint="-4.9989318521683403E-2"/>
      </right>
      <top style="thin">
        <color theme="0" tint="-4.9989318521683403E-2"/>
      </top>
      <bottom/>
      <diagonal/>
    </border>
    <border>
      <left style="thin">
        <color theme="0" tint="-4.9989318521683403E-2"/>
      </left>
      <right style="thin">
        <color theme="0" tint="-4.9989318521683403E-2"/>
      </right>
      <top/>
      <bottom style="thick">
        <color theme="0" tint="-4.9989318521683403E-2"/>
      </bottom>
      <diagonal/>
    </border>
    <border>
      <left style="medium">
        <color theme="0" tint="-0.499984740745262"/>
      </left>
      <right style="thin">
        <color theme="0" tint="-0.499984740745262"/>
      </right>
      <top style="medium">
        <color theme="0" tint="-0.499984740745262"/>
      </top>
      <bottom style="medium">
        <color theme="0" tint="-0.499984740745262"/>
      </bottom>
      <diagonal/>
    </border>
    <border>
      <left style="thin">
        <color theme="0" tint="-0.499984740745262"/>
      </left>
      <right style="medium">
        <color theme="0" tint="-0.499984740745262"/>
      </right>
      <top style="medium">
        <color theme="0" tint="-0.499984740745262"/>
      </top>
      <bottom style="medium">
        <color theme="0" tint="-0.499984740745262"/>
      </bottom>
      <diagonal/>
    </border>
    <border>
      <left style="medium">
        <color theme="0" tint="-0.499984740745262"/>
      </left>
      <right/>
      <top style="medium">
        <color theme="0" tint="-0.499984740745262"/>
      </top>
      <bottom style="medium">
        <color theme="0" tint="-0.499984740745262"/>
      </bottom>
      <diagonal/>
    </border>
    <border>
      <left/>
      <right style="medium">
        <color theme="0" tint="-0.499984740745262"/>
      </right>
      <top style="medium">
        <color theme="0" tint="-0.499984740745262"/>
      </top>
      <bottom style="medium">
        <color theme="0" tint="-0.499984740745262"/>
      </bottom>
      <diagonal/>
    </border>
    <border>
      <left style="medium">
        <color theme="0" tint="-0.499984740745262"/>
      </left>
      <right/>
      <top style="medium">
        <color theme="0" tint="-0.499984740745262"/>
      </top>
      <bottom style="thin">
        <color theme="0" tint="-0.499984740745262"/>
      </bottom>
      <diagonal/>
    </border>
    <border>
      <left/>
      <right/>
      <top style="medium">
        <color theme="0" tint="-0.499984740745262"/>
      </top>
      <bottom style="thin">
        <color theme="0" tint="-0.499984740745262"/>
      </bottom>
      <diagonal/>
    </border>
    <border>
      <left/>
      <right style="medium">
        <color theme="0" tint="-0.499984740745262"/>
      </right>
      <top style="medium">
        <color theme="0" tint="-0.499984740745262"/>
      </top>
      <bottom style="thin">
        <color theme="0" tint="-0.499984740745262"/>
      </bottom>
      <diagonal/>
    </border>
  </borders>
  <cellStyleXfs count="1">
    <xf numFmtId="0" fontId="0" fillId="0" borderId="0"/>
  </cellStyleXfs>
  <cellXfs count="66">
    <xf numFmtId="0" fontId="0" fillId="0" borderId="0" xfId="0"/>
    <xf numFmtId="0" fontId="0" fillId="0" borderId="0" xfId="0" applyAlignment="1">
      <alignment vertical="center"/>
    </xf>
    <xf numFmtId="0" fontId="0" fillId="0" borderId="0" xfId="0" applyAlignment="1">
      <alignment horizontal="center" vertical="center"/>
    </xf>
    <xf numFmtId="4" fontId="0" fillId="0" borderId="0" xfId="0" applyNumberFormat="1" applyAlignment="1">
      <alignment vertical="center"/>
    </xf>
    <xf numFmtId="4" fontId="0" fillId="0" borderId="0" xfId="0" applyNumberFormat="1" applyAlignment="1">
      <alignment horizontal="center" vertical="center"/>
    </xf>
    <xf numFmtId="0" fontId="0" fillId="0" borderId="1" xfId="0" applyBorder="1" applyAlignment="1">
      <alignment horizontal="center" vertical="center"/>
    </xf>
    <xf numFmtId="4" fontId="0" fillId="0" borderId="2" xfId="0" applyNumberFormat="1" applyBorder="1" applyAlignment="1">
      <alignment horizontal="center" vertical="center"/>
    </xf>
    <xf numFmtId="4" fontId="0" fillId="0" borderId="3" xfId="0" applyNumberFormat="1" applyBorder="1" applyAlignment="1">
      <alignment horizontal="center" vertical="center"/>
    </xf>
    <xf numFmtId="0" fontId="0" fillId="0" borderId="7" xfId="0" applyBorder="1" applyAlignment="1">
      <alignment horizontal="center" vertical="center"/>
    </xf>
    <xf numFmtId="4" fontId="0" fillId="0" borderId="8" xfId="0" applyNumberFormat="1" applyBorder="1" applyAlignment="1">
      <alignment horizontal="center" vertical="center"/>
    </xf>
    <xf numFmtId="4" fontId="0" fillId="0" borderId="9" xfId="0" applyNumberFormat="1" applyBorder="1" applyAlignment="1">
      <alignment horizontal="center" vertical="center"/>
    </xf>
    <xf numFmtId="0" fontId="0" fillId="0" borderId="4" xfId="0" applyBorder="1" applyAlignment="1">
      <alignment horizontal="center" vertical="center"/>
    </xf>
    <xf numFmtId="4" fontId="0" fillId="0" borderId="5" xfId="0" applyNumberFormat="1" applyBorder="1" applyAlignment="1">
      <alignment horizontal="center" vertical="center"/>
    </xf>
    <xf numFmtId="4" fontId="0" fillId="0" borderId="6" xfId="0" applyNumberFormat="1" applyBorder="1" applyAlignment="1">
      <alignment horizontal="center" vertical="center"/>
    </xf>
    <xf numFmtId="0" fontId="2" fillId="4" borderId="4" xfId="0" applyFont="1" applyFill="1" applyBorder="1" applyAlignment="1">
      <alignment horizontal="center" vertical="center"/>
    </xf>
    <xf numFmtId="0" fontId="2" fillId="4" borderId="5" xfId="0" applyFont="1" applyFill="1" applyBorder="1" applyAlignment="1">
      <alignment horizontal="center" vertical="center"/>
    </xf>
    <xf numFmtId="0" fontId="2" fillId="4" borderId="6" xfId="0" applyFont="1" applyFill="1" applyBorder="1" applyAlignment="1">
      <alignment horizontal="center" vertical="center"/>
    </xf>
    <xf numFmtId="0" fontId="0" fillId="0" borderId="12" xfId="0" applyBorder="1" applyAlignment="1">
      <alignment vertical="center"/>
    </xf>
    <xf numFmtId="0" fontId="0" fillId="0" borderId="13" xfId="0" applyBorder="1" applyAlignment="1">
      <alignment vertical="center"/>
    </xf>
    <xf numFmtId="0" fontId="0" fillId="0" borderId="14" xfId="0" applyBorder="1" applyAlignment="1">
      <alignment vertical="center"/>
    </xf>
    <xf numFmtId="4" fontId="2" fillId="0" borderId="0" xfId="0" applyNumberFormat="1" applyFont="1" applyAlignment="1">
      <alignment horizontal="center" vertical="center"/>
    </xf>
    <xf numFmtId="0" fontId="1" fillId="3" borderId="15" xfId="0" applyFont="1" applyFill="1" applyBorder="1" applyAlignment="1">
      <alignment horizontal="center" vertical="center"/>
    </xf>
    <xf numFmtId="4" fontId="1" fillId="3" borderId="15" xfId="0" applyNumberFormat="1" applyFont="1" applyFill="1" applyBorder="1" applyAlignment="1">
      <alignment horizontal="center" vertical="center"/>
    </xf>
    <xf numFmtId="4" fontId="2" fillId="0" borderId="0" xfId="0" applyNumberFormat="1" applyFont="1" applyAlignment="1">
      <alignment vertical="center"/>
    </xf>
    <xf numFmtId="4" fontId="4" fillId="3" borderId="15" xfId="0" applyNumberFormat="1" applyFont="1" applyFill="1" applyBorder="1" applyAlignment="1">
      <alignment horizontal="center" vertical="center"/>
    </xf>
    <xf numFmtId="0" fontId="0" fillId="0" borderId="0" xfId="0" applyAlignment="1">
      <alignment horizontal="center" vertical="center"/>
    </xf>
    <xf numFmtId="0" fontId="1" fillId="3" borderId="15" xfId="0" applyFont="1" applyFill="1" applyBorder="1" applyAlignment="1">
      <alignment horizontal="center" vertical="center"/>
    </xf>
    <xf numFmtId="4" fontId="1" fillId="3" borderId="15" xfId="0" applyNumberFormat="1" applyFont="1" applyFill="1" applyBorder="1" applyAlignment="1">
      <alignment horizontal="center" vertical="center"/>
    </xf>
    <xf numFmtId="0" fontId="0" fillId="0" borderId="0" xfId="0" applyAlignment="1">
      <alignment horizontal="center" vertical="center"/>
    </xf>
    <xf numFmtId="4" fontId="1" fillId="3" borderId="15" xfId="0" applyNumberFormat="1" applyFont="1" applyFill="1" applyBorder="1" applyAlignment="1">
      <alignment horizontal="center" vertical="center" wrapText="1"/>
    </xf>
    <xf numFmtId="2" fontId="2" fillId="0" borderId="0" xfId="0" applyNumberFormat="1" applyFont="1" applyAlignment="1">
      <alignment horizontal="center" vertical="center"/>
    </xf>
    <xf numFmtId="2" fontId="0" fillId="0" borderId="0" xfId="0" applyNumberFormat="1" applyAlignment="1">
      <alignment horizontal="center" vertical="center"/>
    </xf>
    <xf numFmtId="2" fontId="0" fillId="0" borderId="0" xfId="0" applyNumberFormat="1" applyFont="1" applyAlignment="1">
      <alignment horizontal="center" vertical="center"/>
    </xf>
    <xf numFmtId="3" fontId="2" fillId="0" borderId="0" xfId="0" applyNumberFormat="1" applyFont="1" applyAlignment="1">
      <alignment horizontal="center" vertical="center"/>
    </xf>
    <xf numFmtId="4" fontId="0" fillId="0" borderId="1" xfId="0" applyNumberFormat="1" applyBorder="1" applyAlignment="1">
      <alignment horizontal="center" vertical="center"/>
    </xf>
    <xf numFmtId="4" fontId="0" fillId="0" borderId="7" xfId="0" applyNumberFormat="1" applyBorder="1" applyAlignment="1">
      <alignment horizontal="center" vertical="center"/>
    </xf>
    <xf numFmtId="4" fontId="0" fillId="0" borderId="4" xfId="0" applyNumberFormat="1" applyBorder="1" applyAlignment="1">
      <alignment horizontal="center" vertical="center"/>
    </xf>
    <xf numFmtId="0" fontId="0" fillId="0" borderId="11" xfId="0" applyBorder="1" applyAlignment="1">
      <alignment vertical="center"/>
    </xf>
    <xf numFmtId="0" fontId="2" fillId="4" borderId="19" xfId="0" applyFont="1" applyFill="1" applyBorder="1" applyAlignment="1">
      <alignment horizontal="center" vertical="center"/>
    </xf>
    <xf numFmtId="0" fontId="2" fillId="4" borderId="20" xfId="0" applyFont="1" applyFill="1" applyBorder="1" applyAlignment="1">
      <alignment horizontal="center" vertical="center"/>
    </xf>
    <xf numFmtId="0" fontId="2" fillId="0" borderId="0" xfId="0" applyFont="1" applyAlignment="1">
      <alignment horizontal="center" vertical="center"/>
    </xf>
    <xf numFmtId="0" fontId="0" fillId="0" borderId="0" xfId="0" applyAlignment="1">
      <alignment horizontal="center" vertical="center"/>
    </xf>
    <xf numFmtId="4" fontId="1" fillId="3" borderId="17" xfId="0" applyNumberFormat="1" applyFont="1" applyFill="1" applyBorder="1" applyAlignment="1">
      <alignment horizontal="center" vertical="center" wrapText="1"/>
    </xf>
    <xf numFmtId="4" fontId="1" fillId="3" borderId="18" xfId="0" applyNumberFormat="1" applyFont="1" applyFill="1" applyBorder="1" applyAlignment="1">
      <alignment horizontal="center" vertical="center" wrapText="1"/>
    </xf>
    <xf numFmtId="4" fontId="1" fillId="3" borderId="16" xfId="0" applyNumberFormat="1" applyFont="1" applyFill="1" applyBorder="1" applyAlignment="1">
      <alignment horizontal="center" vertical="center" wrapText="1"/>
    </xf>
    <xf numFmtId="4" fontId="1" fillId="3" borderId="15" xfId="0" applyNumberFormat="1" applyFont="1" applyFill="1" applyBorder="1" applyAlignment="1">
      <alignment horizontal="center" vertical="center" wrapText="1"/>
    </xf>
    <xf numFmtId="0" fontId="1" fillId="3" borderId="16" xfId="0" applyFont="1" applyFill="1" applyBorder="1" applyAlignment="1">
      <alignment horizontal="center" vertical="center"/>
    </xf>
    <xf numFmtId="0" fontId="1" fillId="3" borderId="15" xfId="0" applyFont="1" applyFill="1" applyBorder="1" applyAlignment="1">
      <alignment horizontal="center" vertical="center"/>
    </xf>
    <xf numFmtId="4" fontId="1" fillId="3" borderId="16" xfId="0" applyNumberFormat="1" applyFont="1" applyFill="1" applyBorder="1" applyAlignment="1">
      <alignment horizontal="center" vertical="center"/>
    </xf>
    <xf numFmtId="4" fontId="1" fillId="3" borderId="15" xfId="0" applyNumberFormat="1" applyFont="1" applyFill="1" applyBorder="1" applyAlignment="1">
      <alignment horizontal="center" vertical="center"/>
    </xf>
    <xf numFmtId="2" fontId="1" fillId="3" borderId="16" xfId="0" applyNumberFormat="1" applyFont="1" applyFill="1" applyBorder="1" applyAlignment="1">
      <alignment horizontal="center" vertical="center" wrapText="1"/>
    </xf>
    <xf numFmtId="2" fontId="1" fillId="3" borderId="15" xfId="0" applyNumberFormat="1" applyFont="1" applyFill="1" applyBorder="1" applyAlignment="1">
      <alignment horizontal="center" vertical="center" wrapText="1"/>
    </xf>
    <xf numFmtId="3" fontId="1" fillId="3" borderId="16" xfId="0" applyNumberFormat="1" applyFont="1" applyFill="1" applyBorder="1" applyAlignment="1">
      <alignment horizontal="center" vertical="center" wrapText="1"/>
    </xf>
    <xf numFmtId="3" fontId="1" fillId="3" borderId="15" xfId="0" applyNumberFormat="1" applyFont="1" applyFill="1" applyBorder="1" applyAlignment="1">
      <alignment horizontal="center" vertical="center" wrapText="1"/>
    </xf>
    <xf numFmtId="0" fontId="3" fillId="2" borderId="1" xfId="0" applyFont="1" applyFill="1" applyBorder="1" applyAlignment="1">
      <alignment horizontal="center" vertical="center"/>
    </xf>
    <xf numFmtId="0" fontId="3" fillId="2" borderId="2" xfId="0" applyFont="1" applyFill="1" applyBorder="1" applyAlignment="1">
      <alignment horizontal="center" vertical="center"/>
    </xf>
    <xf numFmtId="0" fontId="3" fillId="2" borderId="3" xfId="0" applyFont="1" applyFill="1" applyBorder="1" applyAlignment="1">
      <alignment horizontal="center" vertical="center"/>
    </xf>
    <xf numFmtId="0" fontId="2" fillId="5" borderId="10" xfId="0" applyFont="1" applyFill="1" applyBorder="1" applyAlignment="1">
      <alignment horizontal="center" vertical="center"/>
    </xf>
    <xf numFmtId="0" fontId="2" fillId="5" borderId="11" xfId="0" applyFont="1" applyFill="1" applyBorder="1" applyAlignment="1">
      <alignment horizontal="center" vertical="center"/>
    </xf>
    <xf numFmtId="0" fontId="2" fillId="6" borderId="10" xfId="0" applyFont="1" applyFill="1" applyBorder="1" applyAlignment="1">
      <alignment horizontal="center" vertical="center"/>
    </xf>
    <xf numFmtId="0" fontId="2" fillId="6" borderId="11" xfId="0" applyFont="1" applyFill="1" applyBorder="1" applyAlignment="1">
      <alignment horizontal="center" vertical="center"/>
    </xf>
    <xf numFmtId="0" fontId="3" fillId="2" borderId="21" xfId="0" applyFont="1" applyFill="1" applyBorder="1" applyAlignment="1">
      <alignment horizontal="center" vertical="center"/>
    </xf>
    <xf numFmtId="0" fontId="3" fillId="2" borderId="22" xfId="0" applyFont="1" applyFill="1" applyBorder="1" applyAlignment="1">
      <alignment horizontal="center" vertical="center"/>
    </xf>
    <xf numFmtId="0" fontId="3" fillId="2" borderId="23" xfId="0" applyFont="1" applyFill="1" applyBorder="1" applyAlignment="1">
      <alignment horizontal="center" vertical="center"/>
    </xf>
    <xf numFmtId="0" fontId="3" fillId="2" borderId="24" xfId="0" applyFont="1" applyFill="1" applyBorder="1" applyAlignment="1">
      <alignment horizontal="center" vertical="center"/>
    </xf>
    <xf numFmtId="0" fontId="3" fillId="2" borderId="25" xfId="0" applyFont="1" applyFill="1" applyBorder="1" applyAlignment="1">
      <alignment horizontal="center" vertical="center"/>
    </xf>
  </cellXfs>
  <cellStyles count="1">
    <cellStyle name="Normal" xfId="0" builtinId="0"/>
  </cellStyles>
  <dxfs count="16">
    <dxf>
      <fill>
        <patternFill>
          <bgColor theme="0" tint="-4.9989318521683403E-2"/>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14996795556505021"/>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4.9989318521683403E-2"/>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14996795556505021"/>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4.9989318521683403E-2"/>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14996795556505021"/>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4.9989318521683403E-2"/>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14996795556505021"/>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4.9989318521683403E-2"/>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14996795556505021"/>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4.9989318521683403E-2"/>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14996795556505021"/>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4.9989318521683403E-2"/>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14996795556505021"/>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4.9989318521683403E-2"/>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14996795556505021"/>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s>
  <tableStyles count="0" defaultTableStyle="TableStyleMedium9" defaultPivotStyle="PivotStyleLight16"/>
  <colors>
    <mruColors>
      <color rgb="FFFFF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14</xdr:col>
      <xdr:colOff>581024</xdr:colOff>
      <xdr:row>2</xdr:row>
      <xdr:rowOff>19050</xdr:rowOff>
    </xdr:from>
    <xdr:to>
      <xdr:col>17</xdr:col>
      <xdr:colOff>247649</xdr:colOff>
      <xdr:row>10</xdr:row>
      <xdr:rowOff>114300</xdr:rowOff>
    </xdr:to>
    <xdr:sp macro="" textlink="">
      <xdr:nvSpPr>
        <xdr:cNvPr id="2" name="1 Metin kutusu"/>
        <xdr:cNvSpPr txBox="1"/>
      </xdr:nvSpPr>
      <xdr:spPr>
        <a:xfrm>
          <a:off x="12392024" y="352425"/>
          <a:ext cx="1495425" cy="2228850"/>
        </a:xfrm>
        <a:prstGeom prst="rect">
          <a:avLst/>
        </a:prstGeom>
        <a:solidFill>
          <a:srgbClr val="FFFF99"/>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tr-TR" sz="1100"/>
            <a:t>les colonnes D , E  et K   sont formulées jusqu'à 53e ligne.</a:t>
          </a:r>
        </a:p>
        <a:p>
          <a:endParaRPr lang="tr-TR" sz="1100"/>
        </a:p>
        <a:p>
          <a:r>
            <a:rPr lang="tr-TR" sz="1100"/>
            <a:t>en cas de nécessité vous pouvez copier les formules vers le bas...</a:t>
          </a:r>
        </a:p>
        <a:p>
          <a:endParaRPr lang="tr-TR" sz="1100"/>
        </a:p>
        <a:p>
          <a:r>
            <a:rPr lang="tr-TR" sz="1100"/>
            <a:t>Pour les colonnes L et M , on a rien fait. Vous pouvez rediger les formules.</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7</xdr:col>
      <xdr:colOff>114301</xdr:colOff>
      <xdr:row>8</xdr:row>
      <xdr:rowOff>161925</xdr:rowOff>
    </xdr:from>
    <xdr:to>
      <xdr:col>11</xdr:col>
      <xdr:colOff>228601</xdr:colOff>
      <xdr:row>10</xdr:row>
      <xdr:rowOff>247650</xdr:rowOff>
    </xdr:to>
    <xdr:sp macro="" textlink="">
      <xdr:nvSpPr>
        <xdr:cNvPr id="2" name="1 Metin kutusu"/>
        <xdr:cNvSpPr txBox="1"/>
      </xdr:nvSpPr>
      <xdr:spPr>
        <a:xfrm>
          <a:off x="3124201" y="2133600"/>
          <a:ext cx="2057400" cy="619125"/>
        </a:xfrm>
        <a:prstGeom prst="rect">
          <a:avLst/>
        </a:prstGeom>
        <a:solidFill>
          <a:srgbClr val="FFFF99"/>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tr-TR" sz="1100"/>
            <a:t>tous les tableaux sont nommés.</a:t>
          </a:r>
        </a:p>
        <a:p>
          <a:pPr algn="ctr"/>
          <a:r>
            <a:rPr lang="tr-TR" sz="1100"/>
            <a:t>Voir Formules &gt; Gestion de Nom</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53"/>
  <sheetViews>
    <sheetView showGridLines="0" showZeros="0" workbookViewId="0">
      <selection activeCell="C6" sqref="C6"/>
    </sheetView>
  </sheetViews>
  <sheetFormatPr baseColWidth="10" defaultColWidth="9.140625" defaultRowHeight="21" customHeight="1" x14ac:dyDescent="0.25"/>
  <cols>
    <col min="1" max="1" width="1" style="1" customWidth="1"/>
    <col min="2" max="2" width="11.28515625" style="2" customWidth="1"/>
    <col min="3" max="3" width="12.42578125" style="2" customWidth="1"/>
    <col min="4" max="4" width="13.5703125" style="4" customWidth="1"/>
    <col min="5" max="5" width="15.85546875" style="4" customWidth="1"/>
    <col min="6" max="6" width="17.7109375" style="2" customWidth="1"/>
    <col min="7" max="7" width="12.85546875" style="4" customWidth="1"/>
    <col min="8" max="8" width="12.28515625" style="4" customWidth="1"/>
    <col min="9" max="9" width="12.42578125" style="4" customWidth="1"/>
    <col min="10" max="10" width="12.7109375" style="4" customWidth="1"/>
    <col min="11" max="11" width="17.5703125" style="20" customWidth="1"/>
    <col min="12" max="12" width="18.140625" style="3" customWidth="1"/>
    <col min="13" max="13" width="18.28515625" style="23" customWidth="1"/>
    <col min="14" max="14" width="1" style="1" customWidth="1"/>
    <col min="15" max="16384" width="9.140625" style="1"/>
  </cols>
  <sheetData>
    <row r="1" spans="2:13" ht="5.25" customHeight="1" x14ac:dyDescent="0.25"/>
    <row r="2" spans="2:13" ht="21" customHeight="1" x14ac:dyDescent="0.25">
      <c r="B2" s="46" t="s">
        <v>30</v>
      </c>
      <c r="C2" s="46"/>
      <c r="D2" s="44" t="s">
        <v>32</v>
      </c>
      <c r="E2" s="44" t="s">
        <v>31</v>
      </c>
      <c r="F2" s="46" t="s">
        <v>33</v>
      </c>
      <c r="G2" s="48" t="s">
        <v>43</v>
      </c>
      <c r="H2" s="48"/>
      <c r="I2" s="48"/>
      <c r="J2" s="48"/>
      <c r="K2" s="44" t="s">
        <v>34</v>
      </c>
      <c r="L2" s="42" t="s">
        <v>35</v>
      </c>
      <c r="M2" s="42" t="s">
        <v>36</v>
      </c>
    </row>
    <row r="3" spans="2:13" ht="21" customHeight="1" thickBot="1" x14ac:dyDescent="0.3">
      <c r="B3" s="21" t="s">
        <v>0</v>
      </c>
      <c r="C3" s="21" t="s">
        <v>7</v>
      </c>
      <c r="D3" s="45"/>
      <c r="E3" s="45"/>
      <c r="F3" s="47"/>
      <c r="G3" s="24" t="s">
        <v>39</v>
      </c>
      <c r="H3" s="22" t="s">
        <v>40</v>
      </c>
      <c r="I3" s="22" t="s">
        <v>41</v>
      </c>
      <c r="J3" s="22" t="s">
        <v>42</v>
      </c>
      <c r="K3" s="49"/>
      <c r="L3" s="43"/>
      <c r="M3" s="43"/>
    </row>
    <row r="4" spans="2:13" ht="21" customHeight="1" thickTop="1" x14ac:dyDescent="0.25">
      <c r="B4" s="2" t="s">
        <v>44</v>
      </c>
      <c r="C4" s="2" t="s">
        <v>11</v>
      </c>
      <c r="D4" s="4">
        <f ca="1">IF(COUNTBLANK($B4:$C4)&gt;0,"",VLOOKUP($C4,INDIRECT("T"&amp;$B4),2,0))</f>
        <v>7700</v>
      </c>
      <c r="E4" s="4">
        <f ca="1">IF(COUNTBLANK($B4:$C4)&gt;0,"",VLOOKUP($C4,INDIRECT("T"&amp;$B4),3,0))</f>
        <v>10</v>
      </c>
      <c r="F4" s="2" t="s">
        <v>38</v>
      </c>
      <c r="H4" s="4">
        <v>80</v>
      </c>
      <c r="I4" s="4">
        <v>80</v>
      </c>
      <c r="J4" s="4">
        <v>6</v>
      </c>
      <c r="K4" s="20">
        <f ca="1">IF(OR(D4="",F4=""),"",IF(F4="Prismatique",I4*J4*H4/10^6,PI()*(((G4/2)^2)/10^6)*H4)*D4*E4)</f>
        <v>2956.7999999999993</v>
      </c>
    </row>
    <row r="5" spans="2:13" ht="21" customHeight="1" x14ac:dyDescent="0.25">
      <c r="B5" s="2" t="s">
        <v>1</v>
      </c>
      <c r="C5" s="2" t="s">
        <v>13</v>
      </c>
      <c r="D5" s="4">
        <f t="shared" ref="D5:D36" ca="1" si="0">IF(COUNTBLANK($B5:$C5)&gt;0,"",VLOOKUP($C5,INDIRECT("T"&amp;$B5),2,0))</f>
        <v>7780</v>
      </c>
      <c r="E5" s="4">
        <f t="shared" ref="E5:E53" ca="1" si="1">IF(COUNTBLANK($B5:$C5)&gt;0,"",VLOOKUP($C5,INDIRECT("T"&amp;$B5),3,0))</f>
        <v>10</v>
      </c>
      <c r="F5" s="2" t="s">
        <v>38</v>
      </c>
      <c r="G5" s="4">
        <v>50</v>
      </c>
      <c r="H5" s="4">
        <v>6</v>
      </c>
      <c r="K5" s="20">
        <f ca="1">IF(OR(D5="",F5=""),"",IF(F5="Prismatique",I5*J5*H5/10^6,PI()*(((G5/2)^2)/10^6)*H5)*D5*E5)</f>
        <v>0</v>
      </c>
    </row>
    <row r="6" spans="2:13" ht="21" customHeight="1" x14ac:dyDescent="0.25">
      <c r="B6" s="2" t="s">
        <v>4</v>
      </c>
      <c r="C6" s="2" t="s">
        <v>21</v>
      </c>
      <c r="D6" s="4">
        <f t="shared" ca="1" si="0"/>
        <v>4950</v>
      </c>
      <c r="E6" s="4">
        <f t="shared" ca="1" si="1"/>
        <v>8</v>
      </c>
      <c r="F6" s="2" t="s">
        <v>37</v>
      </c>
      <c r="G6" s="4">
        <v>70</v>
      </c>
      <c r="H6" s="4">
        <v>3</v>
      </c>
      <c r="K6" s="20">
        <f ca="1">IF(OR(D6="",F6=""),"",IF(F6="Prismatique",I6*J6*H6/10^6,PI()*(((G6/2)^2)/10^6)*H6)*D6*E6)</f>
        <v>457.1959788769226</v>
      </c>
    </row>
    <row r="7" spans="2:13" ht="21" customHeight="1" x14ac:dyDescent="0.25">
      <c r="B7" s="2" t="s">
        <v>44</v>
      </c>
      <c r="C7" s="2" t="s">
        <v>11</v>
      </c>
      <c r="D7" s="4">
        <f t="shared" ca="1" si="0"/>
        <v>7700</v>
      </c>
      <c r="E7" s="4">
        <f t="shared" ca="1" si="1"/>
        <v>10</v>
      </c>
      <c r="F7" s="2" t="s">
        <v>38</v>
      </c>
      <c r="H7" s="4">
        <v>5</v>
      </c>
      <c r="I7" s="4">
        <v>80</v>
      </c>
      <c r="J7" s="4">
        <v>60</v>
      </c>
      <c r="K7" s="20">
        <f t="shared" ref="K7:K53" ca="1" si="2">IF(OR(D7="",F7=""),"",IF(F7="Prismatique",I7*J7*H7/10^6,PI()*(((G7/2)^2)/10^6)*H7)*D7*E7)</f>
        <v>1848</v>
      </c>
    </row>
    <row r="8" spans="2:13" ht="21" customHeight="1" x14ac:dyDescent="0.25">
      <c r="D8" s="4" t="str">
        <f t="shared" ca="1" si="0"/>
        <v/>
      </c>
      <c r="E8" s="4" t="str">
        <f t="shared" ca="1" si="1"/>
        <v/>
      </c>
      <c r="K8" s="20" t="str">
        <f t="shared" ca="1" si="2"/>
        <v/>
      </c>
    </row>
    <row r="9" spans="2:13" ht="21" customHeight="1" x14ac:dyDescent="0.25">
      <c r="D9" s="4" t="str">
        <f t="shared" ca="1" si="0"/>
        <v/>
      </c>
      <c r="E9" s="4" t="str">
        <f t="shared" ca="1" si="1"/>
        <v/>
      </c>
      <c r="K9" s="20" t="str">
        <f t="shared" ca="1" si="2"/>
        <v/>
      </c>
    </row>
    <row r="10" spans="2:13" ht="21" customHeight="1" x14ac:dyDescent="0.25">
      <c r="D10" s="4" t="str">
        <f t="shared" ca="1" si="0"/>
        <v/>
      </c>
      <c r="E10" s="4" t="str">
        <f t="shared" ca="1" si="1"/>
        <v/>
      </c>
      <c r="K10" s="20" t="str">
        <f t="shared" ca="1" si="2"/>
        <v/>
      </c>
    </row>
    <row r="11" spans="2:13" ht="21" customHeight="1" x14ac:dyDescent="0.25">
      <c r="D11" s="4" t="str">
        <f t="shared" ca="1" si="0"/>
        <v/>
      </c>
      <c r="E11" s="4" t="str">
        <f t="shared" ca="1" si="1"/>
        <v/>
      </c>
      <c r="K11" s="20" t="str">
        <f t="shared" ca="1" si="2"/>
        <v/>
      </c>
    </row>
    <row r="12" spans="2:13" ht="21" customHeight="1" x14ac:dyDescent="0.25">
      <c r="D12" s="4" t="str">
        <f t="shared" ca="1" si="0"/>
        <v/>
      </c>
      <c r="E12" s="4" t="str">
        <f t="shared" ca="1" si="1"/>
        <v/>
      </c>
      <c r="K12" s="20" t="str">
        <f t="shared" ca="1" si="2"/>
        <v/>
      </c>
    </row>
    <row r="13" spans="2:13" ht="21" customHeight="1" x14ac:dyDescent="0.25">
      <c r="D13" s="4" t="str">
        <f t="shared" ca="1" si="0"/>
        <v/>
      </c>
      <c r="E13" s="4" t="str">
        <f t="shared" ca="1" si="1"/>
        <v/>
      </c>
      <c r="K13" s="20" t="str">
        <f t="shared" ca="1" si="2"/>
        <v/>
      </c>
    </row>
    <row r="14" spans="2:13" ht="21" customHeight="1" x14ac:dyDescent="0.25">
      <c r="D14" s="4" t="str">
        <f t="shared" ca="1" si="0"/>
        <v/>
      </c>
      <c r="E14" s="4" t="str">
        <f t="shared" ca="1" si="1"/>
        <v/>
      </c>
      <c r="K14" s="20" t="str">
        <f t="shared" ca="1" si="2"/>
        <v/>
      </c>
    </row>
    <row r="15" spans="2:13" ht="21" customHeight="1" x14ac:dyDescent="0.25">
      <c r="D15" s="4" t="str">
        <f t="shared" ca="1" si="0"/>
        <v/>
      </c>
      <c r="E15" s="4" t="str">
        <f t="shared" ca="1" si="1"/>
        <v/>
      </c>
      <c r="K15" s="20" t="str">
        <f t="shared" ca="1" si="2"/>
        <v/>
      </c>
    </row>
    <row r="16" spans="2:13" ht="21" customHeight="1" x14ac:dyDescent="0.25">
      <c r="D16" s="4" t="str">
        <f t="shared" ca="1" si="0"/>
        <v/>
      </c>
      <c r="E16" s="4" t="str">
        <f t="shared" ca="1" si="1"/>
        <v/>
      </c>
      <c r="K16" s="20" t="str">
        <f t="shared" ca="1" si="2"/>
        <v/>
      </c>
    </row>
    <row r="17" spans="4:11" ht="21" customHeight="1" x14ac:dyDescent="0.25">
      <c r="D17" s="4" t="str">
        <f t="shared" ca="1" si="0"/>
        <v/>
      </c>
      <c r="E17" s="4" t="str">
        <f t="shared" ca="1" si="1"/>
        <v/>
      </c>
      <c r="K17" s="20" t="str">
        <f t="shared" ca="1" si="2"/>
        <v/>
      </c>
    </row>
    <row r="18" spans="4:11" ht="21" customHeight="1" x14ac:dyDescent="0.25">
      <c r="D18" s="4" t="str">
        <f t="shared" ca="1" si="0"/>
        <v/>
      </c>
      <c r="E18" s="4" t="str">
        <f t="shared" ca="1" si="1"/>
        <v/>
      </c>
      <c r="K18" s="20" t="str">
        <f t="shared" ca="1" si="2"/>
        <v/>
      </c>
    </row>
    <row r="19" spans="4:11" ht="21" customHeight="1" x14ac:dyDescent="0.25">
      <c r="D19" s="4" t="str">
        <f t="shared" ca="1" si="0"/>
        <v/>
      </c>
      <c r="E19" s="4" t="str">
        <f t="shared" ca="1" si="1"/>
        <v/>
      </c>
      <c r="K19" s="20" t="str">
        <f t="shared" ca="1" si="2"/>
        <v/>
      </c>
    </row>
    <row r="20" spans="4:11" ht="21" customHeight="1" x14ac:dyDescent="0.25">
      <c r="D20" s="4" t="str">
        <f t="shared" ca="1" si="0"/>
        <v/>
      </c>
      <c r="E20" s="4" t="str">
        <f t="shared" ca="1" si="1"/>
        <v/>
      </c>
      <c r="K20" s="20" t="str">
        <f t="shared" ca="1" si="2"/>
        <v/>
      </c>
    </row>
    <row r="21" spans="4:11" ht="21" customHeight="1" x14ac:dyDescent="0.25">
      <c r="D21" s="4" t="str">
        <f t="shared" ca="1" si="0"/>
        <v/>
      </c>
      <c r="E21" s="4" t="str">
        <f t="shared" ca="1" si="1"/>
        <v/>
      </c>
      <c r="K21" s="20" t="str">
        <f t="shared" ca="1" si="2"/>
        <v/>
      </c>
    </row>
    <row r="22" spans="4:11" ht="21" customHeight="1" x14ac:dyDescent="0.25">
      <c r="D22" s="4" t="str">
        <f t="shared" ca="1" si="0"/>
        <v/>
      </c>
      <c r="E22" s="4" t="str">
        <f t="shared" ca="1" si="1"/>
        <v/>
      </c>
      <c r="K22" s="20" t="str">
        <f t="shared" ca="1" si="2"/>
        <v/>
      </c>
    </row>
    <row r="23" spans="4:11" ht="21" customHeight="1" x14ac:dyDescent="0.25">
      <c r="D23" s="4" t="str">
        <f t="shared" ca="1" si="0"/>
        <v/>
      </c>
      <c r="E23" s="4" t="str">
        <f t="shared" ca="1" si="1"/>
        <v/>
      </c>
      <c r="K23" s="20" t="str">
        <f t="shared" ca="1" si="2"/>
        <v/>
      </c>
    </row>
    <row r="24" spans="4:11" ht="21" customHeight="1" x14ac:dyDescent="0.25">
      <c r="D24" s="4" t="str">
        <f t="shared" ca="1" si="0"/>
        <v/>
      </c>
      <c r="E24" s="4" t="str">
        <f t="shared" ca="1" si="1"/>
        <v/>
      </c>
      <c r="K24" s="20" t="str">
        <f t="shared" ca="1" si="2"/>
        <v/>
      </c>
    </row>
    <row r="25" spans="4:11" ht="21" customHeight="1" x14ac:dyDescent="0.25">
      <c r="D25" s="4" t="str">
        <f t="shared" ca="1" si="0"/>
        <v/>
      </c>
      <c r="E25" s="4" t="str">
        <f t="shared" ca="1" si="1"/>
        <v/>
      </c>
      <c r="K25" s="20" t="str">
        <f t="shared" ca="1" si="2"/>
        <v/>
      </c>
    </row>
    <row r="26" spans="4:11" ht="21" customHeight="1" x14ac:dyDescent="0.25">
      <c r="D26" s="4" t="str">
        <f t="shared" ca="1" si="0"/>
        <v/>
      </c>
      <c r="E26" s="4" t="str">
        <f t="shared" ca="1" si="1"/>
        <v/>
      </c>
      <c r="K26" s="20" t="str">
        <f t="shared" ca="1" si="2"/>
        <v/>
      </c>
    </row>
    <row r="27" spans="4:11" ht="21" customHeight="1" x14ac:dyDescent="0.25">
      <c r="D27" s="4" t="str">
        <f t="shared" ca="1" si="0"/>
        <v/>
      </c>
      <c r="E27" s="4" t="str">
        <f t="shared" ca="1" si="1"/>
        <v/>
      </c>
      <c r="K27" s="20" t="str">
        <f t="shared" ca="1" si="2"/>
        <v/>
      </c>
    </row>
    <row r="28" spans="4:11" ht="21" customHeight="1" x14ac:dyDescent="0.25">
      <c r="D28" s="4" t="str">
        <f t="shared" ca="1" si="0"/>
        <v/>
      </c>
      <c r="E28" s="4" t="str">
        <f t="shared" ca="1" si="1"/>
        <v/>
      </c>
      <c r="K28" s="20" t="str">
        <f t="shared" ca="1" si="2"/>
        <v/>
      </c>
    </row>
    <row r="29" spans="4:11" ht="21" customHeight="1" x14ac:dyDescent="0.25">
      <c r="D29" s="4" t="str">
        <f t="shared" ca="1" si="0"/>
        <v/>
      </c>
      <c r="E29" s="4" t="str">
        <f t="shared" ca="1" si="1"/>
        <v/>
      </c>
      <c r="K29" s="20" t="str">
        <f t="shared" ca="1" si="2"/>
        <v/>
      </c>
    </row>
    <row r="30" spans="4:11" ht="21" customHeight="1" x14ac:dyDescent="0.25">
      <c r="D30" s="4" t="str">
        <f t="shared" ca="1" si="0"/>
        <v/>
      </c>
      <c r="E30" s="4" t="str">
        <f t="shared" ca="1" si="1"/>
        <v/>
      </c>
      <c r="K30" s="20" t="str">
        <f t="shared" ca="1" si="2"/>
        <v/>
      </c>
    </row>
    <row r="31" spans="4:11" ht="21" customHeight="1" x14ac:dyDescent="0.25">
      <c r="D31" s="4" t="str">
        <f t="shared" ca="1" si="0"/>
        <v/>
      </c>
      <c r="E31" s="4" t="str">
        <f t="shared" ca="1" si="1"/>
        <v/>
      </c>
      <c r="K31" s="20" t="str">
        <f t="shared" ca="1" si="2"/>
        <v/>
      </c>
    </row>
    <row r="32" spans="4:11" ht="21" customHeight="1" x14ac:dyDescent="0.25">
      <c r="D32" s="4" t="str">
        <f t="shared" ca="1" si="0"/>
        <v/>
      </c>
      <c r="E32" s="4" t="str">
        <f t="shared" ca="1" si="1"/>
        <v/>
      </c>
      <c r="K32" s="20" t="str">
        <f t="shared" ca="1" si="2"/>
        <v/>
      </c>
    </row>
    <row r="33" spans="4:11" ht="21" customHeight="1" x14ac:dyDescent="0.25">
      <c r="D33" s="4" t="str">
        <f t="shared" ca="1" si="0"/>
        <v/>
      </c>
      <c r="E33" s="4" t="str">
        <f t="shared" ca="1" si="1"/>
        <v/>
      </c>
      <c r="K33" s="20" t="str">
        <f t="shared" ca="1" si="2"/>
        <v/>
      </c>
    </row>
    <row r="34" spans="4:11" ht="21" customHeight="1" x14ac:dyDescent="0.25">
      <c r="D34" s="4" t="str">
        <f t="shared" ca="1" si="0"/>
        <v/>
      </c>
      <c r="E34" s="4" t="str">
        <f t="shared" ca="1" si="1"/>
        <v/>
      </c>
      <c r="K34" s="20" t="str">
        <f t="shared" ca="1" si="2"/>
        <v/>
      </c>
    </row>
    <row r="35" spans="4:11" ht="21" customHeight="1" x14ac:dyDescent="0.25">
      <c r="D35" s="4" t="str">
        <f t="shared" ca="1" si="0"/>
        <v/>
      </c>
      <c r="E35" s="4" t="str">
        <f t="shared" ca="1" si="1"/>
        <v/>
      </c>
      <c r="K35" s="20" t="str">
        <f t="shared" ca="1" si="2"/>
        <v/>
      </c>
    </row>
    <row r="36" spans="4:11" ht="21" customHeight="1" x14ac:dyDescent="0.25">
      <c r="D36" s="4" t="str">
        <f t="shared" ca="1" si="0"/>
        <v/>
      </c>
      <c r="E36" s="4" t="str">
        <f t="shared" ca="1" si="1"/>
        <v/>
      </c>
      <c r="K36" s="20" t="str">
        <f t="shared" ca="1" si="2"/>
        <v/>
      </c>
    </row>
    <row r="37" spans="4:11" ht="21" customHeight="1" x14ac:dyDescent="0.25">
      <c r="D37" s="4" t="str">
        <f t="shared" ref="D37:D53" ca="1" si="3">IF(COUNTBLANK($B37:$C37)&gt;0,"",VLOOKUP($C37,INDIRECT("T"&amp;$B37),2,0))</f>
        <v/>
      </c>
      <c r="E37" s="4" t="str">
        <f t="shared" ca="1" si="1"/>
        <v/>
      </c>
      <c r="K37" s="20" t="str">
        <f t="shared" ca="1" si="2"/>
        <v/>
      </c>
    </row>
    <row r="38" spans="4:11" ht="21" customHeight="1" x14ac:dyDescent="0.25">
      <c r="D38" s="4" t="str">
        <f t="shared" ca="1" si="3"/>
        <v/>
      </c>
      <c r="E38" s="4" t="str">
        <f t="shared" ca="1" si="1"/>
        <v/>
      </c>
      <c r="K38" s="20" t="str">
        <f t="shared" ca="1" si="2"/>
        <v/>
      </c>
    </row>
    <row r="39" spans="4:11" ht="21" customHeight="1" x14ac:dyDescent="0.25">
      <c r="D39" s="4" t="str">
        <f t="shared" ca="1" si="3"/>
        <v/>
      </c>
      <c r="E39" s="4" t="str">
        <f t="shared" ca="1" si="1"/>
        <v/>
      </c>
      <c r="K39" s="20" t="str">
        <f t="shared" ca="1" si="2"/>
        <v/>
      </c>
    </row>
    <row r="40" spans="4:11" ht="21" customHeight="1" x14ac:dyDescent="0.25">
      <c r="D40" s="4" t="str">
        <f t="shared" ca="1" si="3"/>
        <v/>
      </c>
      <c r="E40" s="4" t="str">
        <f t="shared" ca="1" si="1"/>
        <v/>
      </c>
      <c r="K40" s="20" t="str">
        <f t="shared" ca="1" si="2"/>
        <v/>
      </c>
    </row>
    <row r="41" spans="4:11" ht="21" customHeight="1" x14ac:dyDescent="0.25">
      <c r="D41" s="4" t="str">
        <f t="shared" ca="1" si="3"/>
        <v/>
      </c>
      <c r="E41" s="4" t="str">
        <f t="shared" ca="1" si="1"/>
        <v/>
      </c>
      <c r="K41" s="20" t="str">
        <f t="shared" ca="1" si="2"/>
        <v/>
      </c>
    </row>
    <row r="42" spans="4:11" ht="21" customHeight="1" x14ac:dyDescent="0.25">
      <c r="D42" s="4" t="str">
        <f t="shared" ca="1" si="3"/>
        <v/>
      </c>
      <c r="E42" s="4" t="str">
        <f t="shared" ca="1" si="1"/>
        <v/>
      </c>
      <c r="K42" s="20" t="str">
        <f t="shared" ca="1" si="2"/>
        <v/>
      </c>
    </row>
    <row r="43" spans="4:11" ht="21" customHeight="1" x14ac:dyDescent="0.25">
      <c r="D43" s="4" t="str">
        <f t="shared" ca="1" si="3"/>
        <v/>
      </c>
      <c r="E43" s="4" t="str">
        <f t="shared" ca="1" si="1"/>
        <v/>
      </c>
      <c r="K43" s="20" t="str">
        <f t="shared" ca="1" si="2"/>
        <v/>
      </c>
    </row>
    <row r="44" spans="4:11" ht="21" customHeight="1" x14ac:dyDescent="0.25">
      <c r="D44" s="4" t="str">
        <f t="shared" ca="1" si="3"/>
        <v/>
      </c>
      <c r="E44" s="4" t="str">
        <f t="shared" ca="1" si="1"/>
        <v/>
      </c>
      <c r="K44" s="20" t="str">
        <f t="shared" ca="1" si="2"/>
        <v/>
      </c>
    </row>
    <row r="45" spans="4:11" ht="21" customHeight="1" x14ac:dyDescent="0.25">
      <c r="D45" s="4" t="str">
        <f t="shared" ca="1" si="3"/>
        <v/>
      </c>
      <c r="E45" s="4" t="str">
        <f t="shared" ca="1" si="1"/>
        <v/>
      </c>
      <c r="K45" s="20" t="str">
        <f t="shared" ca="1" si="2"/>
        <v/>
      </c>
    </row>
    <row r="46" spans="4:11" ht="21" customHeight="1" x14ac:dyDescent="0.25">
      <c r="D46" s="4" t="str">
        <f t="shared" ca="1" si="3"/>
        <v/>
      </c>
      <c r="E46" s="4" t="str">
        <f t="shared" ca="1" si="1"/>
        <v/>
      </c>
      <c r="K46" s="20" t="str">
        <f t="shared" ca="1" si="2"/>
        <v/>
      </c>
    </row>
    <row r="47" spans="4:11" ht="21" customHeight="1" x14ac:dyDescent="0.25">
      <c r="D47" s="4" t="str">
        <f t="shared" ca="1" si="3"/>
        <v/>
      </c>
      <c r="E47" s="4" t="str">
        <f t="shared" ca="1" si="1"/>
        <v/>
      </c>
      <c r="K47" s="20" t="str">
        <f t="shared" ca="1" si="2"/>
        <v/>
      </c>
    </row>
    <row r="48" spans="4:11" ht="21" customHeight="1" x14ac:dyDescent="0.25">
      <c r="D48" s="4" t="str">
        <f t="shared" ca="1" si="3"/>
        <v/>
      </c>
      <c r="E48" s="4" t="str">
        <f t="shared" ca="1" si="1"/>
        <v/>
      </c>
      <c r="K48" s="20" t="str">
        <f t="shared" ca="1" si="2"/>
        <v/>
      </c>
    </row>
    <row r="49" spans="4:11" ht="21" customHeight="1" x14ac:dyDescent="0.25">
      <c r="D49" s="4" t="str">
        <f t="shared" ca="1" si="3"/>
        <v/>
      </c>
      <c r="E49" s="4" t="str">
        <f t="shared" ca="1" si="1"/>
        <v/>
      </c>
      <c r="K49" s="20" t="str">
        <f t="shared" ca="1" si="2"/>
        <v/>
      </c>
    </row>
    <row r="50" spans="4:11" ht="21" customHeight="1" x14ac:dyDescent="0.25">
      <c r="D50" s="4" t="str">
        <f t="shared" ca="1" si="3"/>
        <v/>
      </c>
      <c r="E50" s="4" t="str">
        <f t="shared" ca="1" si="1"/>
        <v/>
      </c>
      <c r="K50" s="20" t="str">
        <f t="shared" ca="1" si="2"/>
        <v/>
      </c>
    </row>
    <row r="51" spans="4:11" ht="21" customHeight="1" x14ac:dyDescent="0.25">
      <c r="D51" s="4" t="str">
        <f t="shared" ca="1" si="3"/>
        <v/>
      </c>
      <c r="E51" s="4" t="str">
        <f t="shared" ca="1" si="1"/>
        <v/>
      </c>
      <c r="K51" s="20" t="str">
        <f t="shared" ca="1" si="2"/>
        <v/>
      </c>
    </row>
    <row r="52" spans="4:11" ht="21" customHeight="1" x14ac:dyDescent="0.25">
      <c r="D52" s="4" t="str">
        <f t="shared" ca="1" si="3"/>
        <v/>
      </c>
      <c r="E52" s="4" t="str">
        <f t="shared" ca="1" si="1"/>
        <v/>
      </c>
      <c r="K52" s="20" t="str">
        <f t="shared" ca="1" si="2"/>
        <v/>
      </c>
    </row>
    <row r="53" spans="4:11" ht="21" customHeight="1" x14ac:dyDescent="0.25">
      <c r="D53" s="4" t="str">
        <f t="shared" ca="1" si="3"/>
        <v/>
      </c>
      <c r="E53" s="4" t="str">
        <f t="shared" ca="1" si="1"/>
        <v/>
      </c>
      <c r="K53" s="20" t="str">
        <f t="shared" ca="1" si="2"/>
        <v/>
      </c>
    </row>
  </sheetData>
  <mergeCells count="8">
    <mergeCell ref="L2:L3"/>
    <mergeCell ref="M2:M3"/>
    <mergeCell ref="D2:D3"/>
    <mergeCell ref="E2:E3"/>
    <mergeCell ref="B2:C2"/>
    <mergeCell ref="F2:F3"/>
    <mergeCell ref="G2:J2"/>
    <mergeCell ref="K2:K3"/>
  </mergeCells>
  <conditionalFormatting sqref="B4:M1048576">
    <cfRule type="expression" dxfId="15" priority="1">
      <formula>AND($B4&lt;&gt;"",MOD(ROW(),2)=1)</formula>
    </cfRule>
    <cfRule type="expression" dxfId="14" priority="2">
      <formula>AND($B4&lt;&gt;"",MOD(ROW(),2)=0)</formula>
    </cfRule>
  </conditionalFormatting>
  <dataValidations count="3">
    <dataValidation type="list" allowBlank="1" showInputMessage="1" showErrorMessage="1" sqref="B3:B1048576">
      <formula1>Matière</formula1>
    </dataValidation>
    <dataValidation type="list" allowBlank="1" showInputMessage="1" showErrorMessage="1" sqref="C3:C1048576">
      <formula1>INDIRECT($B3)</formula1>
    </dataValidation>
    <dataValidation type="list" allowBlank="1" showInputMessage="1" showErrorMessage="1" sqref="F4:F1048576">
      <formula1>Brut</formula1>
    </dataValidation>
  </dataValidations>
  <pageMargins left="0.7" right="0.7" top="0.75" bottom="0.75" header="0.3" footer="0.3"/>
  <pageSetup paperSize="9" orientation="portrait" horizontalDpi="4294967293"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U53"/>
  <sheetViews>
    <sheetView showGridLines="0" showZeros="0" topLeftCell="T1" workbookViewId="0">
      <selection activeCell="G15" sqref="G15"/>
    </sheetView>
  </sheetViews>
  <sheetFormatPr baseColWidth="10" defaultColWidth="9.140625" defaultRowHeight="21" customHeight="1" x14ac:dyDescent="0.25"/>
  <cols>
    <col min="1" max="1" width="1" style="1" customWidth="1"/>
    <col min="2" max="2" width="11.28515625" style="25" customWidth="1"/>
    <col min="3" max="3" width="12.42578125" style="25" customWidth="1"/>
    <col min="4" max="4" width="13.5703125" style="4" customWidth="1"/>
    <col min="5" max="5" width="15.85546875" style="4" customWidth="1"/>
    <col min="6" max="6" width="13.85546875" style="25" customWidth="1"/>
    <col min="7" max="7" width="12.85546875" style="4" customWidth="1"/>
    <col min="8" max="8" width="12.28515625" style="4" customWidth="1"/>
    <col min="9" max="9" width="12.42578125" style="4" customWidth="1"/>
    <col min="10" max="10" width="12.7109375" style="4" customWidth="1"/>
    <col min="11" max="11" width="17.5703125" style="20" customWidth="1"/>
    <col min="12" max="12" width="13.5703125" style="4" customWidth="1"/>
    <col min="13" max="13" width="15" style="32" customWidth="1"/>
    <col min="14" max="14" width="13.140625" style="31" customWidth="1"/>
    <col min="15" max="15" width="15" style="28" customWidth="1"/>
    <col min="16" max="16" width="9.140625" style="33"/>
    <col min="17" max="17" width="9.85546875" style="30" customWidth="1"/>
    <col min="18" max="18" width="10.85546875" style="28" customWidth="1"/>
    <col min="19" max="19" width="10.140625" style="28" customWidth="1"/>
    <col min="20" max="20" width="11.85546875" style="40" customWidth="1"/>
    <col min="21" max="21" width="11.42578125" style="40" customWidth="1"/>
    <col min="22" max="16384" width="9.140625" style="1"/>
  </cols>
  <sheetData>
    <row r="1" spans="2:21" ht="5.25" customHeight="1" x14ac:dyDescent="0.25"/>
    <row r="2" spans="2:21" ht="21" customHeight="1" x14ac:dyDescent="0.25">
      <c r="B2" s="46" t="s">
        <v>30</v>
      </c>
      <c r="C2" s="46"/>
      <c r="D2" s="44" t="s">
        <v>32</v>
      </c>
      <c r="E2" s="44" t="s">
        <v>31</v>
      </c>
      <c r="F2" s="46" t="s">
        <v>33</v>
      </c>
      <c r="G2" s="48" t="s">
        <v>45</v>
      </c>
      <c r="H2" s="48"/>
      <c r="I2" s="48"/>
      <c r="J2" s="48"/>
      <c r="K2" s="44" t="s">
        <v>47</v>
      </c>
      <c r="L2" s="44" t="s">
        <v>48</v>
      </c>
      <c r="M2" s="50" t="s">
        <v>49</v>
      </c>
      <c r="N2" s="50" t="s">
        <v>51</v>
      </c>
      <c r="O2" s="44" t="s">
        <v>50</v>
      </c>
      <c r="P2" s="52" t="s">
        <v>52</v>
      </c>
      <c r="Q2" s="50" t="s">
        <v>53</v>
      </c>
      <c r="R2" s="44" t="s">
        <v>54</v>
      </c>
      <c r="S2" s="44"/>
      <c r="T2" s="44" t="s">
        <v>62</v>
      </c>
      <c r="U2" s="44" t="s">
        <v>63</v>
      </c>
    </row>
    <row r="3" spans="2:21" ht="21" customHeight="1" thickBot="1" x14ac:dyDescent="0.3">
      <c r="B3" s="26" t="s">
        <v>0</v>
      </c>
      <c r="C3" s="26" t="s">
        <v>7</v>
      </c>
      <c r="D3" s="45"/>
      <c r="E3" s="45"/>
      <c r="F3" s="47"/>
      <c r="G3" s="24" t="s">
        <v>39</v>
      </c>
      <c r="H3" s="27" t="s">
        <v>46</v>
      </c>
      <c r="I3" s="27" t="s">
        <v>41</v>
      </c>
      <c r="J3" s="27" t="s">
        <v>42</v>
      </c>
      <c r="K3" s="49"/>
      <c r="L3" s="45"/>
      <c r="M3" s="51"/>
      <c r="N3" s="51"/>
      <c r="O3" s="45"/>
      <c r="P3" s="53"/>
      <c r="Q3" s="51"/>
      <c r="R3" s="29" t="s">
        <v>60</v>
      </c>
      <c r="S3" s="29" t="s">
        <v>61</v>
      </c>
      <c r="T3" s="45"/>
      <c r="U3" s="45"/>
    </row>
    <row r="4" spans="2:21" ht="21" customHeight="1" thickTop="1" x14ac:dyDescent="0.25">
      <c r="B4" s="25" t="s">
        <v>44</v>
      </c>
      <c r="C4" s="25" t="s">
        <v>11</v>
      </c>
      <c r="D4" s="4">
        <f ca="1">IF(COUNTBLANK($B4:$C4)&gt;0,"",VLOOKUP($C4,INDIRECT("T"&amp;$B4),2,0))</f>
        <v>7700</v>
      </c>
      <c r="E4" s="4">
        <f ca="1">IF(COUNTBLANK($B4:$C4)&gt;0,"",VLOOKUP($C4,INDIRECT("T"&amp;$B4),3,0))</f>
        <v>10</v>
      </c>
      <c r="F4" s="25" t="s">
        <v>38</v>
      </c>
      <c r="H4" s="4">
        <v>80</v>
      </c>
      <c r="I4" s="4">
        <v>80</v>
      </c>
      <c r="J4" s="4">
        <v>6</v>
      </c>
      <c r="K4" s="20">
        <f ca="1">IF(OR(D4="",F4=""),"",IF(F4="Prismatique",I4*J4*H4/10^9,PI()*(((G4/2)^2)/10^6)*H4/10^3)*D4*E4)</f>
        <v>2.9567999999999999</v>
      </c>
      <c r="L4" s="4">
        <v>3</v>
      </c>
      <c r="M4" s="32">
        <v>15</v>
      </c>
      <c r="N4" s="31">
        <v>45</v>
      </c>
      <c r="O4" s="20">
        <v>0.75</v>
      </c>
      <c r="P4" s="33">
        <v>1250</v>
      </c>
      <c r="Q4" s="30">
        <f>IF(OR(B4="",COUNTBLANK(O4:P4)&gt;0),"",(O4*P4+M4+N4)/60)</f>
        <v>16.625</v>
      </c>
      <c r="R4" s="20" t="s">
        <v>57</v>
      </c>
      <c r="S4" s="4">
        <f ca="1">IF(OR(B4="",R4=""),"",VLOOKUP($R4,INDIRECT("T"&amp;$R$2),2,0))</f>
        <v>20</v>
      </c>
      <c r="T4" s="20">
        <f ca="1">IF(OR(Q4="",L4=""),"",IFERROR(Q4*L4+K4*P4+S4,""))</f>
        <v>3765.875</v>
      </c>
      <c r="U4" s="20">
        <f ca="1">IFERROR(T4/P4,"")</f>
        <v>3.0127000000000002</v>
      </c>
    </row>
    <row r="5" spans="2:21" ht="21" customHeight="1" x14ac:dyDescent="0.25">
      <c r="B5" s="25" t="s">
        <v>1</v>
      </c>
      <c r="C5" s="25" t="s">
        <v>13</v>
      </c>
      <c r="D5" s="4">
        <f t="shared" ref="D5:D53" ca="1" si="0">IF(COUNTBLANK($B5:$C5)&gt;0,"",VLOOKUP($C5,INDIRECT("T"&amp;$B5),2,0))</f>
        <v>7780</v>
      </c>
      <c r="E5" s="4">
        <f t="shared" ref="E5:E53" ca="1" si="1">IF(COUNTBLANK($B5:$C5)&gt;0,"",VLOOKUP($C5,INDIRECT("T"&amp;$B5),3,0))</f>
        <v>10</v>
      </c>
      <c r="F5" s="25" t="s">
        <v>37</v>
      </c>
      <c r="G5" s="4">
        <v>50</v>
      </c>
      <c r="H5" s="4">
        <v>100</v>
      </c>
      <c r="K5" s="20">
        <f ca="1">IF(OR(D5="",F5=""),"",IF(F5="Prismatique",I5*J5*H5/10^9,PI()*(((G5/2)^2)/10^6)*H5/10^3)*D5*E5)</f>
        <v>15.275994278080372</v>
      </c>
      <c r="O5" s="20"/>
      <c r="Q5" s="30" t="str">
        <f t="shared" ref="Q5:Q53" si="2">IF(OR(B5="",COUNTBLANK(O5:P5)&gt;0),"",(O5*P5+M5+N5)/60)</f>
        <v/>
      </c>
      <c r="R5" s="20"/>
      <c r="S5" s="4" t="str">
        <f t="shared" ref="S5:S53" ca="1" si="3">IF(OR(B5="",R5=""),"",VLOOKUP($R5,INDIRECT("T"&amp;$R$2),2,0))</f>
        <v/>
      </c>
      <c r="T5" s="20" t="str">
        <f t="shared" ref="T5:T53" si="4">IF(OR(Q5="",L5=""),"",IFERROR(Q5*L5+K5*P5+S5,""))</f>
        <v/>
      </c>
      <c r="U5" s="20" t="str">
        <f t="shared" ref="U5:U53" si="5">IFERROR(T5/P5,"")</f>
        <v/>
      </c>
    </row>
    <row r="6" spans="2:21" ht="21" customHeight="1" x14ac:dyDescent="0.25">
      <c r="B6" s="25" t="s">
        <v>4</v>
      </c>
      <c r="C6" s="25" t="s">
        <v>19</v>
      </c>
      <c r="D6" s="4">
        <f t="shared" ca="1" si="0"/>
        <v>4700</v>
      </c>
      <c r="E6" s="4">
        <f t="shared" ca="1" si="1"/>
        <v>10</v>
      </c>
      <c r="F6" s="25" t="s">
        <v>66</v>
      </c>
      <c r="G6" s="4">
        <v>70</v>
      </c>
      <c r="H6" s="4">
        <v>30</v>
      </c>
      <c r="K6" s="20">
        <f t="shared" ref="K6:K53" ca="1" si="6">IF(OR(D6="",F6=""),"",IF(F6="Prismatique",I6*J6*H6/10^9,PI()*(((G6/2)^2)/10^6)*H6/10^3)*D6*E6)</f>
        <v>5.4263159109129697</v>
      </c>
      <c r="O6" s="20"/>
      <c r="Q6" s="30" t="str">
        <f t="shared" si="2"/>
        <v/>
      </c>
      <c r="R6" s="20"/>
      <c r="S6" s="4" t="str">
        <f t="shared" ca="1" si="3"/>
        <v/>
      </c>
      <c r="T6" s="20" t="str">
        <f t="shared" si="4"/>
        <v/>
      </c>
      <c r="U6" s="20" t="str">
        <f t="shared" si="5"/>
        <v/>
      </c>
    </row>
    <row r="7" spans="2:21" ht="21" customHeight="1" x14ac:dyDescent="0.25">
      <c r="B7" s="25" t="s">
        <v>4</v>
      </c>
      <c r="C7" s="25" t="s">
        <v>20</v>
      </c>
      <c r="D7" s="4">
        <f t="shared" ca="1" si="0"/>
        <v>4900</v>
      </c>
      <c r="E7" s="4">
        <f t="shared" ca="1" si="1"/>
        <v>7</v>
      </c>
      <c r="F7" s="25" t="s">
        <v>37</v>
      </c>
      <c r="G7" s="4">
        <v>80</v>
      </c>
      <c r="H7" s="4">
        <v>100</v>
      </c>
      <c r="K7" s="20">
        <f t="shared" ca="1" si="6"/>
        <v>17.241060482900789</v>
      </c>
      <c r="L7" s="4">
        <v>60</v>
      </c>
      <c r="M7" s="32">
        <v>40</v>
      </c>
      <c r="O7" s="20"/>
      <c r="Q7" s="30" t="str">
        <f t="shared" ref="Q7:Q9" si="7">IF(OR(B7="",COUNTBLANK(O7:P7)&gt;0),"",(O7*P7+M7+N7)/60)</f>
        <v/>
      </c>
      <c r="R7" s="20"/>
      <c r="S7" s="4" t="str">
        <f t="shared" ref="S7:S9" ca="1" si="8">IF(OR(B7="",R7=""),"",VLOOKUP($R7,INDIRECT("T"&amp;$R$2),2,0))</f>
        <v/>
      </c>
      <c r="T7" s="20" t="str">
        <f t="shared" ref="T7:T9" si="9">IF(OR(Q7="",L7=""),"",IFERROR(Q7*L7+K7*P7+S7,""))</f>
        <v/>
      </c>
      <c r="U7" s="20" t="str">
        <f t="shared" ref="U7:U9" si="10">IFERROR(T7/P7,"")</f>
        <v/>
      </c>
    </row>
    <row r="8" spans="2:21" ht="21" customHeight="1" x14ac:dyDescent="0.25">
      <c r="B8" s="25" t="s">
        <v>44</v>
      </c>
      <c r="C8" s="25" t="s">
        <v>12</v>
      </c>
      <c r="D8" s="4">
        <f t="shared" ca="1" si="0"/>
        <v>7750</v>
      </c>
      <c r="E8" s="4">
        <f t="shared" ca="1" si="1"/>
        <v>10</v>
      </c>
      <c r="F8" s="25" t="s">
        <v>38</v>
      </c>
      <c r="H8" s="4">
        <v>12</v>
      </c>
      <c r="I8" s="4">
        <v>14</v>
      </c>
      <c r="J8" s="4">
        <v>15</v>
      </c>
      <c r="K8" s="20">
        <f t="shared" ca="1" si="6"/>
        <v>0.19529999999999997</v>
      </c>
      <c r="L8" s="4">
        <v>60</v>
      </c>
      <c r="M8" s="32">
        <v>20</v>
      </c>
      <c r="N8" s="31">
        <v>1</v>
      </c>
      <c r="O8" s="20">
        <v>1</v>
      </c>
      <c r="P8" s="33">
        <v>1</v>
      </c>
      <c r="Q8" s="30">
        <f t="shared" si="7"/>
        <v>0.36666666666666664</v>
      </c>
      <c r="R8" s="20"/>
      <c r="S8" s="4" t="str">
        <f t="shared" ca="1" si="8"/>
        <v/>
      </c>
      <c r="T8" s="20" t="str">
        <f t="shared" ca="1" si="9"/>
        <v/>
      </c>
      <c r="U8" s="20" t="str">
        <f t="shared" ca="1" si="10"/>
        <v/>
      </c>
    </row>
    <row r="9" spans="2:21" ht="21" customHeight="1" x14ac:dyDescent="0.25">
      <c r="B9" s="25" t="s">
        <v>2</v>
      </c>
      <c r="C9" s="25" t="s">
        <v>10</v>
      </c>
      <c r="D9" s="4">
        <f t="shared" ca="1" si="0"/>
        <v>2700</v>
      </c>
      <c r="E9" s="4">
        <f t="shared" ca="1" si="1"/>
        <v>8</v>
      </c>
      <c r="F9" s="25" t="s">
        <v>38</v>
      </c>
      <c r="K9" s="20">
        <f t="shared" ca="1" si="6"/>
        <v>0</v>
      </c>
      <c r="O9" s="20"/>
      <c r="Q9" s="30" t="str">
        <f t="shared" si="7"/>
        <v/>
      </c>
      <c r="R9" s="20"/>
      <c r="S9" s="4" t="str">
        <f t="shared" ca="1" si="8"/>
        <v/>
      </c>
      <c r="T9" s="20" t="str">
        <f t="shared" si="9"/>
        <v/>
      </c>
      <c r="U9" s="20" t="str">
        <f t="shared" si="10"/>
        <v/>
      </c>
    </row>
    <row r="10" spans="2:21" ht="21" customHeight="1" x14ac:dyDescent="0.25">
      <c r="D10" s="4" t="str">
        <f t="shared" ca="1" si="0"/>
        <v/>
      </c>
      <c r="E10" s="4" t="str">
        <f t="shared" ca="1" si="1"/>
        <v/>
      </c>
      <c r="K10" s="20" t="str">
        <f t="shared" ca="1" si="6"/>
        <v/>
      </c>
      <c r="Q10" s="30" t="str">
        <f t="shared" si="2"/>
        <v/>
      </c>
      <c r="S10" s="28" t="str">
        <f t="shared" ca="1" si="3"/>
        <v/>
      </c>
      <c r="T10" s="40" t="str">
        <f t="shared" si="4"/>
        <v/>
      </c>
      <c r="U10" s="40" t="str">
        <f t="shared" si="5"/>
        <v/>
      </c>
    </row>
    <row r="11" spans="2:21" ht="21" customHeight="1" x14ac:dyDescent="0.25">
      <c r="D11" s="4" t="str">
        <f t="shared" ca="1" si="0"/>
        <v/>
      </c>
      <c r="E11" s="4" t="str">
        <f t="shared" ca="1" si="1"/>
        <v/>
      </c>
      <c r="K11" s="20" t="str">
        <f t="shared" ca="1" si="6"/>
        <v/>
      </c>
      <c r="Q11" s="30" t="str">
        <f t="shared" si="2"/>
        <v/>
      </c>
      <c r="S11" s="28" t="str">
        <f t="shared" ca="1" si="3"/>
        <v/>
      </c>
      <c r="T11" s="40" t="str">
        <f t="shared" si="4"/>
        <v/>
      </c>
      <c r="U11" s="40" t="str">
        <f t="shared" si="5"/>
        <v/>
      </c>
    </row>
    <row r="12" spans="2:21" ht="21" customHeight="1" x14ac:dyDescent="0.25">
      <c r="D12" s="4" t="str">
        <f t="shared" ca="1" si="0"/>
        <v/>
      </c>
      <c r="E12" s="4" t="str">
        <f t="shared" ca="1" si="1"/>
        <v/>
      </c>
      <c r="K12" s="20" t="str">
        <f t="shared" ca="1" si="6"/>
        <v/>
      </c>
      <c r="Q12" s="30" t="str">
        <f t="shared" si="2"/>
        <v/>
      </c>
      <c r="S12" s="28" t="str">
        <f t="shared" ca="1" si="3"/>
        <v/>
      </c>
      <c r="T12" s="40" t="str">
        <f t="shared" si="4"/>
        <v/>
      </c>
      <c r="U12" s="40" t="str">
        <f t="shared" si="5"/>
        <v/>
      </c>
    </row>
    <row r="13" spans="2:21" ht="21" customHeight="1" x14ac:dyDescent="0.25">
      <c r="D13" s="4" t="str">
        <f t="shared" ca="1" si="0"/>
        <v/>
      </c>
      <c r="E13" s="4" t="str">
        <f t="shared" ca="1" si="1"/>
        <v/>
      </c>
      <c r="K13" s="20" t="str">
        <f t="shared" ca="1" si="6"/>
        <v/>
      </c>
      <c r="Q13" s="30" t="str">
        <f t="shared" si="2"/>
        <v/>
      </c>
      <c r="S13" s="28" t="str">
        <f t="shared" ca="1" si="3"/>
        <v/>
      </c>
      <c r="T13" s="40" t="str">
        <f t="shared" si="4"/>
        <v/>
      </c>
      <c r="U13" s="40" t="str">
        <f t="shared" si="5"/>
        <v/>
      </c>
    </row>
    <row r="14" spans="2:21" ht="21" customHeight="1" x14ac:dyDescent="0.25">
      <c r="D14" s="4" t="str">
        <f t="shared" ca="1" si="0"/>
        <v/>
      </c>
      <c r="E14" s="4" t="str">
        <f t="shared" ca="1" si="1"/>
        <v/>
      </c>
      <c r="K14" s="20" t="str">
        <f t="shared" ca="1" si="6"/>
        <v/>
      </c>
      <c r="Q14" s="30" t="str">
        <f t="shared" si="2"/>
        <v/>
      </c>
      <c r="S14" s="28" t="str">
        <f t="shared" ca="1" si="3"/>
        <v/>
      </c>
      <c r="T14" s="40" t="str">
        <f t="shared" si="4"/>
        <v/>
      </c>
      <c r="U14" s="40" t="str">
        <f t="shared" si="5"/>
        <v/>
      </c>
    </row>
    <row r="15" spans="2:21" ht="21" customHeight="1" x14ac:dyDescent="0.25">
      <c r="D15" s="4" t="str">
        <f t="shared" ca="1" si="0"/>
        <v/>
      </c>
      <c r="E15" s="4" t="str">
        <f t="shared" ca="1" si="1"/>
        <v/>
      </c>
      <c r="K15" s="20" t="str">
        <f t="shared" ca="1" si="6"/>
        <v/>
      </c>
      <c r="Q15" s="30" t="str">
        <f t="shared" si="2"/>
        <v/>
      </c>
      <c r="S15" s="28" t="str">
        <f t="shared" ca="1" si="3"/>
        <v/>
      </c>
      <c r="T15" s="40" t="str">
        <f t="shared" si="4"/>
        <v/>
      </c>
      <c r="U15" s="40" t="str">
        <f t="shared" si="5"/>
        <v/>
      </c>
    </row>
    <row r="16" spans="2:21" ht="21" customHeight="1" x14ac:dyDescent="0.25">
      <c r="D16" s="4" t="str">
        <f t="shared" ca="1" si="0"/>
        <v/>
      </c>
      <c r="E16" s="4" t="str">
        <f t="shared" ca="1" si="1"/>
        <v/>
      </c>
      <c r="K16" s="20" t="str">
        <f t="shared" ca="1" si="6"/>
        <v/>
      </c>
      <c r="Q16" s="30" t="str">
        <f t="shared" si="2"/>
        <v/>
      </c>
      <c r="S16" s="28" t="str">
        <f t="shared" ca="1" si="3"/>
        <v/>
      </c>
      <c r="T16" s="40" t="str">
        <f t="shared" si="4"/>
        <v/>
      </c>
      <c r="U16" s="40" t="str">
        <f t="shared" si="5"/>
        <v/>
      </c>
    </row>
    <row r="17" spans="4:21" ht="21" customHeight="1" x14ac:dyDescent="0.25">
      <c r="D17" s="4" t="str">
        <f t="shared" ca="1" si="0"/>
        <v/>
      </c>
      <c r="E17" s="4" t="str">
        <f t="shared" ca="1" si="1"/>
        <v/>
      </c>
      <c r="K17" s="20" t="str">
        <f t="shared" ca="1" si="6"/>
        <v/>
      </c>
      <c r="Q17" s="30" t="str">
        <f t="shared" si="2"/>
        <v/>
      </c>
      <c r="S17" s="28" t="str">
        <f t="shared" ca="1" si="3"/>
        <v/>
      </c>
      <c r="T17" s="40" t="str">
        <f t="shared" si="4"/>
        <v/>
      </c>
      <c r="U17" s="40" t="str">
        <f t="shared" si="5"/>
        <v/>
      </c>
    </row>
    <row r="18" spans="4:21" ht="21" customHeight="1" x14ac:dyDescent="0.25">
      <c r="D18" s="4" t="str">
        <f t="shared" ca="1" si="0"/>
        <v/>
      </c>
      <c r="E18" s="4" t="str">
        <f t="shared" ca="1" si="1"/>
        <v/>
      </c>
      <c r="K18" s="20" t="str">
        <f t="shared" ca="1" si="6"/>
        <v/>
      </c>
      <c r="Q18" s="30" t="str">
        <f t="shared" si="2"/>
        <v/>
      </c>
      <c r="S18" s="28" t="str">
        <f t="shared" ca="1" si="3"/>
        <v/>
      </c>
      <c r="T18" s="40" t="str">
        <f t="shared" si="4"/>
        <v/>
      </c>
      <c r="U18" s="40" t="str">
        <f t="shared" si="5"/>
        <v/>
      </c>
    </row>
    <row r="19" spans="4:21" ht="21" customHeight="1" x14ac:dyDescent="0.25">
      <c r="D19" s="4" t="str">
        <f t="shared" ca="1" si="0"/>
        <v/>
      </c>
      <c r="E19" s="4" t="str">
        <f t="shared" ca="1" si="1"/>
        <v/>
      </c>
      <c r="K19" s="20" t="str">
        <f t="shared" ca="1" si="6"/>
        <v/>
      </c>
      <c r="Q19" s="30" t="str">
        <f t="shared" si="2"/>
        <v/>
      </c>
      <c r="S19" s="28" t="str">
        <f t="shared" ca="1" si="3"/>
        <v/>
      </c>
      <c r="T19" s="40" t="str">
        <f t="shared" si="4"/>
        <v/>
      </c>
      <c r="U19" s="40" t="str">
        <f t="shared" si="5"/>
        <v/>
      </c>
    </row>
    <row r="20" spans="4:21" ht="21" customHeight="1" x14ac:dyDescent="0.25">
      <c r="D20" s="4" t="str">
        <f t="shared" ca="1" si="0"/>
        <v/>
      </c>
      <c r="E20" s="4" t="str">
        <f t="shared" ca="1" si="1"/>
        <v/>
      </c>
      <c r="K20" s="20" t="str">
        <f t="shared" ca="1" si="6"/>
        <v/>
      </c>
      <c r="Q20" s="30" t="str">
        <f t="shared" si="2"/>
        <v/>
      </c>
      <c r="S20" s="28" t="str">
        <f t="shared" ca="1" si="3"/>
        <v/>
      </c>
      <c r="T20" s="40" t="str">
        <f t="shared" si="4"/>
        <v/>
      </c>
      <c r="U20" s="40" t="str">
        <f t="shared" si="5"/>
        <v/>
      </c>
    </row>
    <row r="21" spans="4:21" ht="21" customHeight="1" x14ac:dyDescent="0.25">
      <c r="D21" s="4" t="str">
        <f t="shared" ca="1" si="0"/>
        <v/>
      </c>
      <c r="E21" s="4" t="str">
        <f t="shared" ca="1" si="1"/>
        <v/>
      </c>
      <c r="K21" s="20" t="str">
        <f t="shared" ca="1" si="6"/>
        <v/>
      </c>
      <c r="Q21" s="30" t="str">
        <f t="shared" si="2"/>
        <v/>
      </c>
      <c r="S21" s="28" t="str">
        <f t="shared" ca="1" si="3"/>
        <v/>
      </c>
      <c r="T21" s="40" t="str">
        <f t="shared" si="4"/>
        <v/>
      </c>
      <c r="U21" s="40" t="str">
        <f t="shared" si="5"/>
        <v/>
      </c>
    </row>
    <row r="22" spans="4:21" ht="21" customHeight="1" x14ac:dyDescent="0.25">
      <c r="D22" s="4" t="str">
        <f t="shared" ca="1" si="0"/>
        <v/>
      </c>
      <c r="E22" s="4" t="str">
        <f t="shared" ca="1" si="1"/>
        <v/>
      </c>
      <c r="K22" s="20" t="str">
        <f t="shared" ca="1" si="6"/>
        <v/>
      </c>
      <c r="Q22" s="30" t="str">
        <f t="shared" si="2"/>
        <v/>
      </c>
      <c r="S22" s="28" t="str">
        <f t="shared" ca="1" si="3"/>
        <v/>
      </c>
      <c r="T22" s="40" t="str">
        <f t="shared" si="4"/>
        <v/>
      </c>
      <c r="U22" s="40" t="str">
        <f t="shared" si="5"/>
        <v/>
      </c>
    </row>
    <row r="23" spans="4:21" ht="21" customHeight="1" x14ac:dyDescent="0.25">
      <c r="D23" s="4" t="str">
        <f t="shared" ca="1" si="0"/>
        <v/>
      </c>
      <c r="E23" s="4" t="str">
        <f t="shared" ca="1" si="1"/>
        <v/>
      </c>
      <c r="K23" s="20" t="str">
        <f t="shared" ca="1" si="6"/>
        <v/>
      </c>
      <c r="Q23" s="30" t="str">
        <f t="shared" si="2"/>
        <v/>
      </c>
      <c r="S23" s="28" t="str">
        <f t="shared" ca="1" si="3"/>
        <v/>
      </c>
      <c r="T23" s="40" t="str">
        <f t="shared" si="4"/>
        <v/>
      </c>
      <c r="U23" s="40" t="str">
        <f t="shared" si="5"/>
        <v/>
      </c>
    </row>
    <row r="24" spans="4:21" ht="21" customHeight="1" x14ac:dyDescent="0.25">
      <c r="D24" s="4" t="str">
        <f t="shared" ca="1" si="0"/>
        <v/>
      </c>
      <c r="E24" s="4" t="str">
        <f t="shared" ca="1" si="1"/>
        <v/>
      </c>
      <c r="K24" s="20" t="str">
        <f t="shared" ca="1" si="6"/>
        <v/>
      </c>
      <c r="Q24" s="30" t="str">
        <f t="shared" si="2"/>
        <v/>
      </c>
      <c r="S24" s="28" t="str">
        <f t="shared" ca="1" si="3"/>
        <v/>
      </c>
      <c r="T24" s="40" t="str">
        <f t="shared" si="4"/>
        <v/>
      </c>
      <c r="U24" s="40" t="str">
        <f t="shared" si="5"/>
        <v/>
      </c>
    </row>
    <row r="25" spans="4:21" ht="21" customHeight="1" x14ac:dyDescent="0.25">
      <c r="D25" s="4" t="str">
        <f t="shared" ca="1" si="0"/>
        <v/>
      </c>
      <c r="E25" s="4" t="str">
        <f t="shared" ca="1" si="1"/>
        <v/>
      </c>
      <c r="K25" s="20" t="str">
        <f t="shared" ca="1" si="6"/>
        <v/>
      </c>
      <c r="Q25" s="30" t="str">
        <f t="shared" si="2"/>
        <v/>
      </c>
      <c r="S25" s="28" t="str">
        <f t="shared" ca="1" si="3"/>
        <v/>
      </c>
      <c r="T25" s="40" t="str">
        <f t="shared" si="4"/>
        <v/>
      </c>
      <c r="U25" s="40" t="str">
        <f t="shared" si="5"/>
        <v/>
      </c>
    </row>
    <row r="26" spans="4:21" ht="21" customHeight="1" x14ac:dyDescent="0.25">
      <c r="D26" s="4" t="str">
        <f t="shared" ca="1" si="0"/>
        <v/>
      </c>
      <c r="E26" s="4" t="str">
        <f t="shared" ca="1" si="1"/>
        <v/>
      </c>
      <c r="K26" s="20" t="str">
        <f t="shared" ca="1" si="6"/>
        <v/>
      </c>
      <c r="Q26" s="30" t="str">
        <f t="shared" si="2"/>
        <v/>
      </c>
      <c r="S26" s="28" t="str">
        <f t="shared" ca="1" si="3"/>
        <v/>
      </c>
      <c r="T26" s="40" t="str">
        <f t="shared" si="4"/>
        <v/>
      </c>
      <c r="U26" s="40" t="str">
        <f t="shared" si="5"/>
        <v/>
      </c>
    </row>
    <row r="27" spans="4:21" ht="21" customHeight="1" x14ac:dyDescent="0.25">
      <c r="D27" s="4" t="str">
        <f t="shared" ca="1" si="0"/>
        <v/>
      </c>
      <c r="E27" s="4" t="str">
        <f t="shared" ca="1" si="1"/>
        <v/>
      </c>
      <c r="K27" s="20" t="str">
        <f t="shared" ca="1" si="6"/>
        <v/>
      </c>
      <c r="Q27" s="30" t="str">
        <f t="shared" si="2"/>
        <v/>
      </c>
      <c r="S27" s="28" t="str">
        <f t="shared" ca="1" si="3"/>
        <v/>
      </c>
      <c r="T27" s="40" t="str">
        <f t="shared" si="4"/>
        <v/>
      </c>
      <c r="U27" s="40" t="str">
        <f t="shared" si="5"/>
        <v/>
      </c>
    </row>
    <row r="28" spans="4:21" ht="21" customHeight="1" x14ac:dyDescent="0.25">
      <c r="D28" s="4" t="str">
        <f t="shared" ca="1" si="0"/>
        <v/>
      </c>
      <c r="E28" s="4" t="str">
        <f t="shared" ca="1" si="1"/>
        <v/>
      </c>
      <c r="K28" s="20" t="str">
        <f t="shared" ca="1" si="6"/>
        <v/>
      </c>
      <c r="Q28" s="30" t="str">
        <f t="shared" si="2"/>
        <v/>
      </c>
      <c r="S28" s="28" t="str">
        <f t="shared" ca="1" si="3"/>
        <v/>
      </c>
      <c r="T28" s="40" t="str">
        <f t="shared" si="4"/>
        <v/>
      </c>
      <c r="U28" s="40" t="str">
        <f t="shared" si="5"/>
        <v/>
      </c>
    </row>
    <row r="29" spans="4:21" ht="21" customHeight="1" x14ac:dyDescent="0.25">
      <c r="D29" s="4" t="str">
        <f t="shared" ca="1" si="0"/>
        <v/>
      </c>
      <c r="E29" s="4" t="str">
        <f t="shared" ca="1" si="1"/>
        <v/>
      </c>
      <c r="K29" s="20" t="str">
        <f t="shared" ca="1" si="6"/>
        <v/>
      </c>
      <c r="Q29" s="30" t="str">
        <f t="shared" si="2"/>
        <v/>
      </c>
      <c r="S29" s="28" t="str">
        <f t="shared" ca="1" si="3"/>
        <v/>
      </c>
      <c r="T29" s="40" t="str">
        <f t="shared" si="4"/>
        <v/>
      </c>
      <c r="U29" s="40" t="str">
        <f t="shared" si="5"/>
        <v/>
      </c>
    </row>
    <row r="30" spans="4:21" ht="21" customHeight="1" x14ac:dyDescent="0.25">
      <c r="D30" s="4" t="str">
        <f t="shared" ca="1" si="0"/>
        <v/>
      </c>
      <c r="E30" s="4" t="str">
        <f t="shared" ca="1" si="1"/>
        <v/>
      </c>
      <c r="K30" s="20" t="str">
        <f t="shared" ca="1" si="6"/>
        <v/>
      </c>
      <c r="Q30" s="30" t="str">
        <f t="shared" si="2"/>
        <v/>
      </c>
      <c r="S30" s="28" t="str">
        <f t="shared" ca="1" si="3"/>
        <v/>
      </c>
      <c r="T30" s="40" t="str">
        <f t="shared" si="4"/>
        <v/>
      </c>
      <c r="U30" s="40" t="str">
        <f t="shared" si="5"/>
        <v/>
      </c>
    </row>
    <row r="31" spans="4:21" ht="21" customHeight="1" x14ac:dyDescent="0.25">
      <c r="D31" s="4" t="str">
        <f t="shared" ca="1" si="0"/>
        <v/>
      </c>
      <c r="E31" s="4" t="str">
        <f t="shared" ca="1" si="1"/>
        <v/>
      </c>
      <c r="K31" s="20" t="str">
        <f t="shared" ca="1" si="6"/>
        <v/>
      </c>
      <c r="Q31" s="30" t="str">
        <f t="shared" si="2"/>
        <v/>
      </c>
      <c r="S31" s="28" t="str">
        <f t="shared" ca="1" si="3"/>
        <v/>
      </c>
      <c r="T31" s="40" t="str">
        <f t="shared" si="4"/>
        <v/>
      </c>
      <c r="U31" s="40" t="str">
        <f t="shared" si="5"/>
        <v/>
      </c>
    </row>
    <row r="32" spans="4:21" ht="21" customHeight="1" x14ac:dyDescent="0.25">
      <c r="D32" s="4" t="str">
        <f t="shared" ca="1" si="0"/>
        <v/>
      </c>
      <c r="E32" s="4" t="str">
        <f t="shared" ca="1" si="1"/>
        <v/>
      </c>
      <c r="K32" s="20" t="str">
        <f t="shared" ca="1" si="6"/>
        <v/>
      </c>
      <c r="Q32" s="30" t="str">
        <f t="shared" si="2"/>
        <v/>
      </c>
      <c r="S32" s="28" t="str">
        <f t="shared" ca="1" si="3"/>
        <v/>
      </c>
      <c r="T32" s="40" t="str">
        <f t="shared" si="4"/>
        <v/>
      </c>
      <c r="U32" s="40" t="str">
        <f t="shared" si="5"/>
        <v/>
      </c>
    </row>
    <row r="33" spans="4:21" ht="21" customHeight="1" x14ac:dyDescent="0.25">
      <c r="D33" s="4" t="str">
        <f t="shared" ca="1" si="0"/>
        <v/>
      </c>
      <c r="E33" s="4" t="str">
        <f t="shared" ca="1" si="1"/>
        <v/>
      </c>
      <c r="K33" s="20" t="str">
        <f t="shared" ca="1" si="6"/>
        <v/>
      </c>
      <c r="Q33" s="30" t="str">
        <f t="shared" si="2"/>
        <v/>
      </c>
      <c r="S33" s="28" t="str">
        <f t="shared" ca="1" si="3"/>
        <v/>
      </c>
      <c r="T33" s="40" t="str">
        <f t="shared" si="4"/>
        <v/>
      </c>
      <c r="U33" s="40" t="str">
        <f t="shared" si="5"/>
        <v/>
      </c>
    </row>
    <row r="34" spans="4:21" ht="21" customHeight="1" x14ac:dyDescent="0.25">
      <c r="D34" s="4" t="str">
        <f t="shared" ca="1" si="0"/>
        <v/>
      </c>
      <c r="E34" s="4" t="str">
        <f t="shared" ca="1" si="1"/>
        <v/>
      </c>
      <c r="K34" s="20" t="str">
        <f t="shared" ca="1" si="6"/>
        <v/>
      </c>
      <c r="Q34" s="30" t="str">
        <f t="shared" si="2"/>
        <v/>
      </c>
      <c r="S34" s="28" t="str">
        <f t="shared" ca="1" si="3"/>
        <v/>
      </c>
      <c r="T34" s="40" t="str">
        <f t="shared" si="4"/>
        <v/>
      </c>
      <c r="U34" s="40" t="str">
        <f t="shared" si="5"/>
        <v/>
      </c>
    </row>
    <row r="35" spans="4:21" ht="21" customHeight="1" x14ac:dyDescent="0.25">
      <c r="D35" s="4" t="str">
        <f t="shared" ca="1" si="0"/>
        <v/>
      </c>
      <c r="E35" s="4" t="str">
        <f t="shared" ca="1" si="1"/>
        <v/>
      </c>
      <c r="K35" s="20" t="str">
        <f t="shared" ca="1" si="6"/>
        <v/>
      </c>
      <c r="Q35" s="30" t="str">
        <f t="shared" si="2"/>
        <v/>
      </c>
      <c r="S35" s="28" t="str">
        <f t="shared" ca="1" si="3"/>
        <v/>
      </c>
      <c r="T35" s="40" t="str">
        <f t="shared" si="4"/>
        <v/>
      </c>
      <c r="U35" s="40" t="str">
        <f t="shared" si="5"/>
        <v/>
      </c>
    </row>
    <row r="36" spans="4:21" ht="21" customHeight="1" x14ac:dyDescent="0.25">
      <c r="D36" s="4" t="str">
        <f t="shared" ca="1" si="0"/>
        <v/>
      </c>
      <c r="E36" s="4" t="str">
        <f t="shared" ca="1" si="1"/>
        <v/>
      </c>
      <c r="K36" s="20" t="str">
        <f t="shared" ca="1" si="6"/>
        <v/>
      </c>
      <c r="Q36" s="30" t="str">
        <f t="shared" si="2"/>
        <v/>
      </c>
      <c r="S36" s="28" t="str">
        <f t="shared" ca="1" si="3"/>
        <v/>
      </c>
      <c r="T36" s="40" t="str">
        <f t="shared" si="4"/>
        <v/>
      </c>
      <c r="U36" s="40" t="str">
        <f t="shared" si="5"/>
        <v/>
      </c>
    </row>
    <row r="37" spans="4:21" ht="21" customHeight="1" x14ac:dyDescent="0.25">
      <c r="D37" s="4" t="str">
        <f t="shared" ca="1" si="0"/>
        <v/>
      </c>
      <c r="E37" s="4" t="str">
        <f t="shared" ca="1" si="1"/>
        <v/>
      </c>
      <c r="K37" s="20" t="str">
        <f t="shared" ca="1" si="6"/>
        <v/>
      </c>
      <c r="Q37" s="30" t="str">
        <f t="shared" si="2"/>
        <v/>
      </c>
      <c r="S37" s="28" t="str">
        <f t="shared" ca="1" si="3"/>
        <v/>
      </c>
      <c r="T37" s="40" t="str">
        <f t="shared" si="4"/>
        <v/>
      </c>
      <c r="U37" s="40" t="str">
        <f t="shared" si="5"/>
        <v/>
      </c>
    </row>
    <row r="38" spans="4:21" ht="21" customHeight="1" x14ac:dyDescent="0.25">
      <c r="D38" s="4" t="str">
        <f t="shared" ca="1" si="0"/>
        <v/>
      </c>
      <c r="E38" s="4" t="str">
        <f t="shared" ca="1" si="1"/>
        <v/>
      </c>
      <c r="K38" s="20" t="str">
        <f t="shared" ca="1" si="6"/>
        <v/>
      </c>
      <c r="Q38" s="30" t="str">
        <f t="shared" si="2"/>
        <v/>
      </c>
      <c r="S38" s="28" t="str">
        <f t="shared" ca="1" si="3"/>
        <v/>
      </c>
      <c r="T38" s="40" t="str">
        <f t="shared" si="4"/>
        <v/>
      </c>
      <c r="U38" s="40" t="str">
        <f t="shared" si="5"/>
        <v/>
      </c>
    </row>
    <row r="39" spans="4:21" ht="21" customHeight="1" x14ac:dyDescent="0.25">
      <c r="D39" s="4" t="str">
        <f t="shared" ca="1" si="0"/>
        <v/>
      </c>
      <c r="E39" s="4" t="str">
        <f t="shared" ca="1" si="1"/>
        <v/>
      </c>
      <c r="K39" s="20" t="str">
        <f t="shared" ca="1" si="6"/>
        <v/>
      </c>
      <c r="Q39" s="30" t="str">
        <f t="shared" si="2"/>
        <v/>
      </c>
      <c r="S39" s="28" t="str">
        <f t="shared" ca="1" si="3"/>
        <v/>
      </c>
      <c r="T39" s="40" t="str">
        <f t="shared" si="4"/>
        <v/>
      </c>
      <c r="U39" s="40" t="str">
        <f t="shared" si="5"/>
        <v/>
      </c>
    </row>
    <row r="40" spans="4:21" ht="21" customHeight="1" x14ac:dyDescent="0.25">
      <c r="D40" s="4" t="str">
        <f t="shared" ca="1" si="0"/>
        <v/>
      </c>
      <c r="E40" s="4" t="str">
        <f t="shared" ca="1" si="1"/>
        <v/>
      </c>
      <c r="K40" s="20" t="str">
        <f t="shared" ca="1" si="6"/>
        <v/>
      </c>
      <c r="Q40" s="30" t="str">
        <f t="shared" si="2"/>
        <v/>
      </c>
      <c r="S40" s="28" t="str">
        <f t="shared" ca="1" si="3"/>
        <v/>
      </c>
      <c r="T40" s="40" t="str">
        <f t="shared" si="4"/>
        <v/>
      </c>
      <c r="U40" s="40" t="str">
        <f t="shared" si="5"/>
        <v/>
      </c>
    </row>
    <row r="41" spans="4:21" ht="21" customHeight="1" x14ac:dyDescent="0.25">
      <c r="D41" s="4" t="str">
        <f t="shared" ca="1" si="0"/>
        <v/>
      </c>
      <c r="E41" s="4" t="str">
        <f t="shared" ca="1" si="1"/>
        <v/>
      </c>
      <c r="K41" s="20" t="str">
        <f t="shared" ca="1" si="6"/>
        <v/>
      </c>
      <c r="Q41" s="30" t="str">
        <f t="shared" si="2"/>
        <v/>
      </c>
      <c r="S41" s="28" t="str">
        <f t="shared" ca="1" si="3"/>
        <v/>
      </c>
      <c r="T41" s="40" t="str">
        <f t="shared" si="4"/>
        <v/>
      </c>
      <c r="U41" s="40" t="str">
        <f t="shared" si="5"/>
        <v/>
      </c>
    </row>
    <row r="42" spans="4:21" ht="21" customHeight="1" x14ac:dyDescent="0.25">
      <c r="D42" s="4" t="str">
        <f t="shared" ca="1" si="0"/>
        <v/>
      </c>
      <c r="E42" s="4" t="str">
        <f t="shared" ca="1" si="1"/>
        <v/>
      </c>
      <c r="K42" s="20" t="str">
        <f t="shared" ca="1" si="6"/>
        <v/>
      </c>
      <c r="Q42" s="30" t="str">
        <f t="shared" si="2"/>
        <v/>
      </c>
      <c r="S42" s="28" t="str">
        <f t="shared" ca="1" si="3"/>
        <v/>
      </c>
      <c r="T42" s="40" t="str">
        <f t="shared" si="4"/>
        <v/>
      </c>
      <c r="U42" s="40" t="str">
        <f t="shared" si="5"/>
        <v/>
      </c>
    </row>
    <row r="43" spans="4:21" ht="21" customHeight="1" x14ac:dyDescent="0.25">
      <c r="D43" s="4" t="str">
        <f t="shared" ca="1" si="0"/>
        <v/>
      </c>
      <c r="E43" s="4" t="str">
        <f t="shared" ca="1" si="1"/>
        <v/>
      </c>
      <c r="K43" s="20" t="str">
        <f t="shared" ca="1" si="6"/>
        <v/>
      </c>
      <c r="Q43" s="30" t="str">
        <f t="shared" si="2"/>
        <v/>
      </c>
      <c r="S43" s="28" t="str">
        <f t="shared" ca="1" si="3"/>
        <v/>
      </c>
      <c r="T43" s="40" t="str">
        <f t="shared" si="4"/>
        <v/>
      </c>
      <c r="U43" s="40" t="str">
        <f t="shared" si="5"/>
        <v/>
      </c>
    </row>
    <row r="44" spans="4:21" ht="21" customHeight="1" x14ac:dyDescent="0.25">
      <c r="D44" s="4" t="str">
        <f t="shared" ca="1" si="0"/>
        <v/>
      </c>
      <c r="E44" s="4" t="str">
        <f t="shared" ca="1" si="1"/>
        <v/>
      </c>
      <c r="K44" s="20" t="str">
        <f t="shared" ca="1" si="6"/>
        <v/>
      </c>
      <c r="Q44" s="30" t="str">
        <f t="shared" si="2"/>
        <v/>
      </c>
      <c r="S44" s="28" t="str">
        <f t="shared" ca="1" si="3"/>
        <v/>
      </c>
      <c r="T44" s="40" t="str">
        <f t="shared" si="4"/>
        <v/>
      </c>
      <c r="U44" s="40" t="str">
        <f t="shared" si="5"/>
        <v/>
      </c>
    </row>
    <row r="45" spans="4:21" ht="21" customHeight="1" x14ac:dyDescent="0.25">
      <c r="D45" s="4" t="str">
        <f t="shared" ca="1" si="0"/>
        <v/>
      </c>
      <c r="E45" s="4" t="str">
        <f t="shared" ca="1" si="1"/>
        <v/>
      </c>
      <c r="K45" s="20" t="str">
        <f t="shared" ca="1" si="6"/>
        <v/>
      </c>
      <c r="Q45" s="30" t="str">
        <f t="shared" si="2"/>
        <v/>
      </c>
      <c r="S45" s="28" t="str">
        <f t="shared" ca="1" si="3"/>
        <v/>
      </c>
      <c r="T45" s="40" t="str">
        <f t="shared" si="4"/>
        <v/>
      </c>
      <c r="U45" s="40" t="str">
        <f t="shared" si="5"/>
        <v/>
      </c>
    </row>
    <row r="46" spans="4:21" ht="21" customHeight="1" x14ac:dyDescent="0.25">
      <c r="D46" s="4" t="str">
        <f t="shared" ca="1" si="0"/>
        <v/>
      </c>
      <c r="E46" s="4" t="str">
        <f t="shared" ca="1" si="1"/>
        <v/>
      </c>
      <c r="K46" s="20" t="str">
        <f t="shared" ca="1" si="6"/>
        <v/>
      </c>
      <c r="Q46" s="30" t="str">
        <f t="shared" si="2"/>
        <v/>
      </c>
      <c r="S46" s="28" t="str">
        <f t="shared" ca="1" si="3"/>
        <v/>
      </c>
      <c r="T46" s="40" t="str">
        <f t="shared" si="4"/>
        <v/>
      </c>
      <c r="U46" s="40" t="str">
        <f t="shared" si="5"/>
        <v/>
      </c>
    </row>
    <row r="47" spans="4:21" ht="21" customHeight="1" x14ac:dyDescent="0.25">
      <c r="D47" s="4" t="str">
        <f t="shared" ca="1" si="0"/>
        <v/>
      </c>
      <c r="E47" s="4" t="str">
        <f t="shared" ca="1" si="1"/>
        <v/>
      </c>
      <c r="K47" s="20" t="str">
        <f t="shared" ca="1" si="6"/>
        <v/>
      </c>
      <c r="Q47" s="30" t="str">
        <f t="shared" si="2"/>
        <v/>
      </c>
      <c r="S47" s="28" t="str">
        <f t="shared" ca="1" si="3"/>
        <v/>
      </c>
      <c r="T47" s="40" t="str">
        <f t="shared" si="4"/>
        <v/>
      </c>
      <c r="U47" s="40" t="str">
        <f t="shared" si="5"/>
        <v/>
      </c>
    </row>
    <row r="48" spans="4:21" ht="21" customHeight="1" x14ac:dyDescent="0.25">
      <c r="D48" s="4" t="str">
        <f t="shared" ca="1" si="0"/>
        <v/>
      </c>
      <c r="E48" s="4" t="str">
        <f t="shared" ca="1" si="1"/>
        <v/>
      </c>
      <c r="K48" s="20" t="str">
        <f t="shared" ca="1" si="6"/>
        <v/>
      </c>
      <c r="Q48" s="30" t="str">
        <f t="shared" si="2"/>
        <v/>
      </c>
      <c r="S48" s="28" t="str">
        <f t="shared" ca="1" si="3"/>
        <v/>
      </c>
      <c r="T48" s="40" t="str">
        <f t="shared" si="4"/>
        <v/>
      </c>
      <c r="U48" s="40" t="str">
        <f t="shared" si="5"/>
        <v/>
      </c>
    </row>
    <row r="49" spans="4:21" ht="21" customHeight="1" x14ac:dyDescent="0.25">
      <c r="D49" s="4" t="str">
        <f t="shared" ca="1" si="0"/>
        <v/>
      </c>
      <c r="E49" s="4" t="str">
        <f t="shared" ca="1" si="1"/>
        <v/>
      </c>
      <c r="K49" s="20" t="str">
        <f t="shared" ca="1" si="6"/>
        <v/>
      </c>
      <c r="Q49" s="30" t="str">
        <f t="shared" si="2"/>
        <v/>
      </c>
      <c r="S49" s="28" t="str">
        <f t="shared" ca="1" si="3"/>
        <v/>
      </c>
      <c r="T49" s="40" t="str">
        <f t="shared" si="4"/>
        <v/>
      </c>
      <c r="U49" s="40" t="str">
        <f t="shared" si="5"/>
        <v/>
      </c>
    </row>
    <row r="50" spans="4:21" ht="21" customHeight="1" x14ac:dyDescent="0.25">
      <c r="D50" s="4" t="str">
        <f t="shared" ca="1" si="0"/>
        <v/>
      </c>
      <c r="E50" s="4" t="str">
        <f t="shared" ca="1" si="1"/>
        <v/>
      </c>
      <c r="K50" s="20" t="str">
        <f t="shared" ca="1" si="6"/>
        <v/>
      </c>
      <c r="Q50" s="30" t="str">
        <f t="shared" si="2"/>
        <v/>
      </c>
      <c r="S50" s="28" t="str">
        <f t="shared" ca="1" si="3"/>
        <v/>
      </c>
      <c r="T50" s="40" t="str">
        <f t="shared" si="4"/>
        <v/>
      </c>
      <c r="U50" s="40" t="str">
        <f t="shared" si="5"/>
        <v/>
      </c>
    </row>
    <row r="51" spans="4:21" ht="21" customHeight="1" x14ac:dyDescent="0.25">
      <c r="D51" s="4" t="str">
        <f t="shared" ca="1" si="0"/>
        <v/>
      </c>
      <c r="E51" s="4" t="str">
        <f t="shared" ca="1" si="1"/>
        <v/>
      </c>
      <c r="K51" s="20" t="str">
        <f t="shared" ca="1" si="6"/>
        <v/>
      </c>
      <c r="Q51" s="30" t="str">
        <f t="shared" si="2"/>
        <v/>
      </c>
      <c r="S51" s="28" t="str">
        <f t="shared" ca="1" si="3"/>
        <v/>
      </c>
      <c r="T51" s="40" t="str">
        <f t="shared" si="4"/>
        <v/>
      </c>
      <c r="U51" s="40" t="str">
        <f t="shared" si="5"/>
        <v/>
      </c>
    </row>
    <row r="52" spans="4:21" ht="21" customHeight="1" x14ac:dyDescent="0.25">
      <c r="D52" s="4" t="str">
        <f t="shared" ca="1" si="0"/>
        <v/>
      </c>
      <c r="E52" s="4" t="str">
        <f t="shared" ca="1" si="1"/>
        <v/>
      </c>
      <c r="K52" s="20" t="str">
        <f t="shared" ca="1" si="6"/>
        <v/>
      </c>
      <c r="Q52" s="30" t="str">
        <f t="shared" si="2"/>
        <v/>
      </c>
      <c r="S52" s="28" t="str">
        <f t="shared" ca="1" si="3"/>
        <v/>
      </c>
      <c r="T52" s="40" t="str">
        <f t="shared" si="4"/>
        <v/>
      </c>
      <c r="U52" s="40" t="str">
        <f t="shared" si="5"/>
        <v/>
      </c>
    </row>
    <row r="53" spans="4:21" ht="21" customHeight="1" x14ac:dyDescent="0.25">
      <c r="D53" s="4" t="str">
        <f t="shared" ca="1" si="0"/>
        <v/>
      </c>
      <c r="E53" s="4" t="str">
        <f t="shared" ca="1" si="1"/>
        <v/>
      </c>
      <c r="K53" s="20" t="str">
        <f t="shared" ca="1" si="6"/>
        <v/>
      </c>
      <c r="Q53" s="30" t="str">
        <f t="shared" si="2"/>
        <v/>
      </c>
      <c r="S53" s="28" t="str">
        <f t="shared" ca="1" si="3"/>
        <v/>
      </c>
      <c r="T53" s="40" t="str">
        <f t="shared" si="4"/>
        <v/>
      </c>
      <c r="U53" s="40" t="str">
        <f t="shared" si="5"/>
        <v/>
      </c>
    </row>
  </sheetData>
  <mergeCells count="15">
    <mergeCell ref="K2:K3"/>
    <mergeCell ref="B2:C2"/>
    <mergeCell ref="D2:D3"/>
    <mergeCell ref="E2:E3"/>
    <mergeCell ref="F2:F3"/>
    <mergeCell ref="G2:J2"/>
    <mergeCell ref="Q2:Q3"/>
    <mergeCell ref="R2:S2"/>
    <mergeCell ref="T2:T3"/>
    <mergeCell ref="U2:U3"/>
    <mergeCell ref="L2:L3"/>
    <mergeCell ref="M2:M3"/>
    <mergeCell ref="N2:N3"/>
    <mergeCell ref="O2:O3"/>
    <mergeCell ref="P2:P3"/>
  </mergeCells>
  <conditionalFormatting sqref="B4:M1048576">
    <cfRule type="expression" dxfId="13" priority="25">
      <formula>AND($B4&lt;&gt;"",MOD(ROW(),2)=1)</formula>
    </cfRule>
    <cfRule type="expression" dxfId="12" priority="26">
      <formula>AND($B4&lt;&gt;"",MOD(ROW(),2)=0)</formula>
    </cfRule>
  </conditionalFormatting>
  <conditionalFormatting sqref="N4:O9">
    <cfRule type="expression" dxfId="11" priority="23">
      <formula>AND($B4&lt;&gt;"",MOD(ROW(),2)=1)</formula>
    </cfRule>
    <cfRule type="expression" dxfId="10" priority="24">
      <formula>AND($B4&lt;&gt;"",MOD(ROW(),2)=0)</formula>
    </cfRule>
  </conditionalFormatting>
  <conditionalFormatting sqref="P4:Q9">
    <cfRule type="expression" dxfId="9" priority="21">
      <formula>AND($B4&lt;&gt;"",MOD(ROW(),2)=1)</formula>
    </cfRule>
    <cfRule type="expression" dxfId="8" priority="22">
      <formula>AND($B4&lt;&gt;"",MOD(ROW(),2)=0)</formula>
    </cfRule>
  </conditionalFormatting>
  <conditionalFormatting sqref="U4:U9">
    <cfRule type="expression" dxfId="7" priority="13">
      <formula>AND($B4&lt;&gt;"",MOD(ROW(),2)=1)</formula>
    </cfRule>
    <cfRule type="expression" dxfId="6" priority="14">
      <formula>AND($B4&lt;&gt;"",MOD(ROW(),2)=0)</formula>
    </cfRule>
  </conditionalFormatting>
  <conditionalFormatting sqref="R4:R9">
    <cfRule type="expression" dxfId="5" priority="19">
      <formula>AND($B4&lt;&gt;"",MOD(ROW(),2)=1)</formula>
    </cfRule>
    <cfRule type="expression" dxfId="4" priority="20">
      <formula>AND($B4&lt;&gt;"",MOD(ROW(),2)=0)</formula>
    </cfRule>
  </conditionalFormatting>
  <conditionalFormatting sqref="S4:S9">
    <cfRule type="expression" dxfId="3" priority="17">
      <formula>AND($B4&lt;&gt;"",MOD(ROW(),2)=1)</formula>
    </cfRule>
    <cfRule type="expression" dxfId="2" priority="18">
      <formula>AND($B4&lt;&gt;"",MOD(ROW(),2)=0)</formula>
    </cfRule>
  </conditionalFormatting>
  <conditionalFormatting sqref="T4:T9">
    <cfRule type="expression" dxfId="1" priority="15">
      <formula>AND($B4&lt;&gt;"",MOD(ROW(),2)=1)</formula>
    </cfRule>
    <cfRule type="expression" dxfId="0" priority="16">
      <formula>AND($B4&lt;&gt;"",MOD(ROW(),2)=0)</formula>
    </cfRule>
  </conditionalFormatting>
  <dataValidations count="4">
    <dataValidation type="list" allowBlank="1" showInputMessage="1" showErrorMessage="1" sqref="F4:F1048576">
      <formula1>Brut</formula1>
    </dataValidation>
    <dataValidation type="list" allowBlank="1" showInputMessage="1" showErrorMessage="1" sqref="C3:C1048576">
      <formula1>INDIRECT($B3)</formula1>
    </dataValidation>
    <dataValidation type="list" allowBlank="1" showInputMessage="1" showErrorMessage="1" sqref="B3:B1048576">
      <formula1>Matière</formula1>
    </dataValidation>
    <dataValidation type="list" allowBlank="1" showInputMessage="1" showErrorMessage="1" sqref="R3:R1048576">
      <formula1>INDIRECT($R$2)</formula1>
    </dataValidation>
  </dataValidations>
  <pageMargins left="0.7" right="0.7" top="0.75" bottom="0.75" header="0.3" footer="0.3"/>
  <pageSetup paperSize="9" orientation="portrait" horizontalDpi="4294967293"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Z28"/>
  <sheetViews>
    <sheetView showGridLines="0" tabSelected="1" topLeftCell="A12" workbookViewId="0">
      <selection activeCell="T23" sqref="T23"/>
    </sheetView>
  </sheetViews>
  <sheetFormatPr baseColWidth="10" defaultColWidth="9.140625" defaultRowHeight="21" customHeight="1" x14ac:dyDescent="0.25"/>
  <cols>
    <col min="1" max="1" width="1.7109375" style="1" customWidth="1"/>
    <col min="2" max="2" width="12.5703125" style="1" customWidth="1"/>
    <col min="3" max="3" width="1.7109375" style="1" customWidth="1"/>
    <col min="4" max="5" width="9.140625" style="2"/>
    <col min="6" max="6" width="17" style="2" customWidth="1"/>
    <col min="7" max="7" width="17.42578125" style="1" customWidth="1"/>
    <col min="8" max="8" width="13" style="2" customWidth="1"/>
    <col min="9" max="9" width="11.85546875" style="2" customWidth="1"/>
    <col min="10" max="10" width="9.42578125" style="2" customWidth="1"/>
    <col min="11" max="11" width="8.42578125" style="1" customWidth="1"/>
    <col min="12" max="14" width="9.140625" style="2"/>
    <col min="15" max="15" width="1.7109375" style="1" customWidth="1"/>
    <col min="16" max="16" width="10.42578125" style="2" customWidth="1"/>
    <col min="17" max="17" width="12.28515625" style="2" customWidth="1"/>
    <col min="18" max="18" width="9.140625" style="2"/>
    <col min="19" max="19" width="1.7109375" style="1" customWidth="1"/>
    <col min="20" max="20" width="12.7109375" style="2" customWidth="1"/>
    <col min="21" max="22" width="9.140625" style="2"/>
    <col min="23" max="23" width="1.7109375" style="1" customWidth="1"/>
    <col min="24" max="26" width="9.140625" style="2"/>
    <col min="27" max="27" width="1.7109375" style="1" customWidth="1"/>
    <col min="28" max="28" width="10.28515625" style="1" customWidth="1"/>
    <col min="29" max="29" width="9.140625" style="1" customWidth="1"/>
    <col min="30" max="30" width="11" style="1" customWidth="1"/>
    <col min="31" max="16384" width="9.140625" style="1"/>
  </cols>
  <sheetData>
    <row r="1" spans="2:26" ht="8.25" customHeight="1" thickBot="1" x14ac:dyDescent="0.3"/>
    <row r="2" spans="2:26" ht="21" customHeight="1" x14ac:dyDescent="0.25">
      <c r="B2" s="57" t="s">
        <v>0</v>
      </c>
      <c r="D2" s="63" t="s">
        <v>1</v>
      </c>
      <c r="E2" s="64"/>
      <c r="F2" s="65"/>
      <c r="G2" s="41"/>
      <c r="H2" s="41"/>
      <c r="K2" s="54" t="s">
        <v>2</v>
      </c>
      <c r="L2" s="55"/>
      <c r="M2" s="56"/>
      <c r="P2" s="54" t="s">
        <v>4</v>
      </c>
      <c r="Q2" s="55"/>
      <c r="R2" s="56"/>
      <c r="T2" s="54" t="s">
        <v>5</v>
      </c>
      <c r="U2" s="55"/>
      <c r="V2" s="56"/>
      <c r="X2" s="54" t="s">
        <v>6</v>
      </c>
      <c r="Y2" s="55"/>
      <c r="Z2" s="56"/>
    </row>
    <row r="3" spans="2:26" ht="21" customHeight="1" thickBot="1" x14ac:dyDescent="0.3">
      <c r="B3" s="58"/>
      <c r="D3" s="14" t="s">
        <v>7</v>
      </c>
      <c r="E3" s="15" t="s">
        <v>8</v>
      </c>
      <c r="F3" s="16" t="s">
        <v>68</v>
      </c>
      <c r="G3" s="16" t="s">
        <v>69</v>
      </c>
      <c r="H3" s="16" t="s">
        <v>70</v>
      </c>
      <c r="K3" s="14" t="s">
        <v>7</v>
      </c>
      <c r="L3" s="15" t="s">
        <v>8</v>
      </c>
      <c r="M3" s="16" t="s">
        <v>9</v>
      </c>
      <c r="P3" s="14" t="s">
        <v>7</v>
      </c>
      <c r="Q3" s="15" t="s">
        <v>8</v>
      </c>
      <c r="R3" s="16" t="s">
        <v>9</v>
      </c>
      <c r="T3" s="14" t="s">
        <v>7</v>
      </c>
      <c r="U3" s="15" t="s">
        <v>8</v>
      </c>
      <c r="V3" s="16" t="s">
        <v>9</v>
      </c>
      <c r="X3" s="14" t="s">
        <v>7</v>
      </c>
      <c r="Y3" s="15" t="s">
        <v>8</v>
      </c>
      <c r="Z3" s="16" t="s">
        <v>9</v>
      </c>
    </row>
    <row r="4" spans="2:26" ht="21" customHeight="1" x14ac:dyDescent="0.25">
      <c r="B4" s="17" t="s">
        <v>1</v>
      </c>
      <c r="D4" s="5" t="s">
        <v>10</v>
      </c>
      <c r="E4" s="6">
        <v>7800</v>
      </c>
      <c r="F4" s="7">
        <v>10</v>
      </c>
      <c r="G4" s="7">
        <v>10</v>
      </c>
      <c r="H4" s="7">
        <v>10</v>
      </c>
      <c r="K4" s="5" t="s">
        <v>10</v>
      </c>
      <c r="L4" s="6">
        <v>2700</v>
      </c>
      <c r="M4" s="7">
        <v>8</v>
      </c>
      <c r="P4" s="5" t="s">
        <v>18</v>
      </c>
      <c r="Q4" s="6">
        <v>4500</v>
      </c>
      <c r="R4" s="7">
        <v>7</v>
      </c>
      <c r="T4" s="5" t="s">
        <v>22</v>
      </c>
      <c r="U4" s="6">
        <v>5500</v>
      </c>
      <c r="V4" s="7">
        <v>11</v>
      </c>
      <c r="X4" s="5" t="s">
        <v>26</v>
      </c>
      <c r="Y4" s="6">
        <v>600</v>
      </c>
      <c r="Z4" s="7">
        <v>9</v>
      </c>
    </row>
    <row r="5" spans="2:26" ht="21" customHeight="1" x14ac:dyDescent="0.25">
      <c r="B5" s="18" t="s">
        <v>2</v>
      </c>
      <c r="D5" s="8" t="s">
        <v>11</v>
      </c>
      <c r="E5" s="9">
        <v>7700</v>
      </c>
      <c r="F5" s="10">
        <v>10</v>
      </c>
      <c r="G5" s="10">
        <v>10</v>
      </c>
      <c r="H5" s="10">
        <v>10</v>
      </c>
      <c r="K5" s="8" t="s">
        <v>11</v>
      </c>
      <c r="L5" s="9">
        <v>2720</v>
      </c>
      <c r="M5" s="10">
        <v>8</v>
      </c>
      <c r="P5" s="8" t="s">
        <v>19</v>
      </c>
      <c r="Q5" s="9">
        <v>4700</v>
      </c>
      <c r="R5" s="10">
        <v>10</v>
      </c>
      <c r="T5" s="8" t="s">
        <v>23</v>
      </c>
      <c r="U5" s="9">
        <v>5400</v>
      </c>
      <c r="V5" s="10">
        <v>11</v>
      </c>
      <c r="X5" s="8" t="s">
        <v>27</v>
      </c>
      <c r="Y5" s="9">
        <v>700</v>
      </c>
      <c r="Z5" s="10">
        <v>11</v>
      </c>
    </row>
    <row r="6" spans="2:26" ht="21" customHeight="1" x14ac:dyDescent="0.25">
      <c r="B6" s="18" t="s">
        <v>3</v>
      </c>
      <c r="D6" s="8" t="s">
        <v>12</v>
      </c>
      <c r="E6" s="9">
        <v>7750</v>
      </c>
      <c r="F6" s="10">
        <v>10</v>
      </c>
      <c r="G6" s="10">
        <v>10</v>
      </c>
      <c r="H6" s="10">
        <v>10</v>
      </c>
      <c r="K6" s="8" t="s">
        <v>12</v>
      </c>
      <c r="L6" s="9">
        <v>2750</v>
      </c>
      <c r="M6" s="10">
        <v>10</v>
      </c>
      <c r="P6" s="8" t="s">
        <v>20</v>
      </c>
      <c r="Q6" s="9">
        <v>4900</v>
      </c>
      <c r="R6" s="10">
        <v>7</v>
      </c>
      <c r="T6" s="8" t="s">
        <v>24</v>
      </c>
      <c r="U6" s="9">
        <v>5600</v>
      </c>
      <c r="V6" s="10">
        <v>7</v>
      </c>
      <c r="X6" s="8" t="s">
        <v>28</v>
      </c>
      <c r="Y6" s="9">
        <v>800</v>
      </c>
      <c r="Z6" s="10">
        <v>7</v>
      </c>
    </row>
    <row r="7" spans="2:26" ht="21" customHeight="1" thickBot="1" x14ac:dyDescent="0.3">
      <c r="B7" s="18" t="s">
        <v>4</v>
      </c>
      <c r="D7" s="11" t="s">
        <v>13</v>
      </c>
      <c r="E7" s="12">
        <v>7780</v>
      </c>
      <c r="F7" s="13">
        <v>10</v>
      </c>
      <c r="G7" s="13">
        <v>10</v>
      </c>
      <c r="H7" s="13">
        <v>10</v>
      </c>
      <c r="K7" s="11" t="s">
        <v>13</v>
      </c>
      <c r="L7" s="12">
        <v>2780</v>
      </c>
      <c r="M7" s="13">
        <v>8</v>
      </c>
      <c r="P7" s="11" t="s">
        <v>21</v>
      </c>
      <c r="Q7" s="12">
        <v>4950</v>
      </c>
      <c r="R7" s="13">
        <v>8</v>
      </c>
      <c r="T7" s="11" t="s">
        <v>25</v>
      </c>
      <c r="U7" s="12">
        <v>5550</v>
      </c>
      <c r="V7" s="13">
        <v>11</v>
      </c>
      <c r="X7" s="11" t="s">
        <v>29</v>
      </c>
      <c r="Y7" s="12">
        <v>900</v>
      </c>
      <c r="Z7" s="13">
        <v>9</v>
      </c>
    </row>
    <row r="8" spans="2:26" ht="21" customHeight="1" thickBot="1" x14ac:dyDescent="0.3">
      <c r="B8" s="18" t="s">
        <v>5</v>
      </c>
      <c r="E8" s="4"/>
      <c r="F8" s="4"/>
      <c r="I8" s="4"/>
      <c r="J8" s="4"/>
      <c r="M8" s="4"/>
      <c r="N8" s="4"/>
      <c r="Q8" s="4"/>
      <c r="R8" s="4"/>
      <c r="U8" s="4"/>
      <c r="V8" s="4"/>
      <c r="Y8" s="4"/>
      <c r="Z8" s="4"/>
    </row>
    <row r="9" spans="2:26" ht="21" customHeight="1" thickBot="1" x14ac:dyDescent="0.3">
      <c r="B9" s="18" t="s">
        <v>6</v>
      </c>
      <c r="I9" s="4"/>
      <c r="J9" s="4"/>
      <c r="M9" s="4"/>
      <c r="N9" s="4"/>
      <c r="P9" s="61" t="s">
        <v>65</v>
      </c>
      <c r="Q9" s="62"/>
      <c r="R9" s="4"/>
      <c r="U9" s="4"/>
      <c r="V9" s="4"/>
      <c r="Y9" s="4"/>
      <c r="Z9" s="4"/>
    </row>
    <row r="10" spans="2:26" ht="21" customHeight="1" thickBot="1" x14ac:dyDescent="0.3">
      <c r="B10" s="37" t="s">
        <v>44</v>
      </c>
      <c r="I10" s="4"/>
      <c r="J10" s="4"/>
      <c r="P10" s="38" t="s">
        <v>54</v>
      </c>
      <c r="Q10" s="39" t="s">
        <v>55</v>
      </c>
      <c r="R10" s="4"/>
      <c r="T10" s="59" t="s">
        <v>33</v>
      </c>
      <c r="V10" s="4"/>
      <c r="W10" s="4"/>
      <c r="X10" s="1"/>
      <c r="Y10" s="1"/>
      <c r="Z10" s="1"/>
    </row>
    <row r="11" spans="2:26" ht="21" customHeight="1" thickBot="1" x14ac:dyDescent="0.3">
      <c r="I11" s="4"/>
      <c r="J11" s="4"/>
      <c r="P11" s="34" t="s">
        <v>64</v>
      </c>
      <c r="Q11" s="7">
        <v>0</v>
      </c>
      <c r="R11" s="4"/>
      <c r="T11" s="60"/>
      <c r="V11" s="4"/>
      <c r="W11" s="4"/>
      <c r="X11" s="1"/>
      <c r="Y11" s="1"/>
      <c r="Z11" s="1"/>
    </row>
    <row r="12" spans="2:26" ht="21" customHeight="1" x14ac:dyDescent="0.25">
      <c r="P12" s="35" t="s">
        <v>56</v>
      </c>
      <c r="Q12" s="10">
        <v>10</v>
      </c>
      <c r="T12" s="17" t="s">
        <v>66</v>
      </c>
      <c r="W12" s="2"/>
      <c r="X12" s="1"/>
      <c r="Y12" s="1"/>
      <c r="Z12" s="1"/>
    </row>
    <row r="13" spans="2:26" ht="21" customHeight="1" thickBot="1" x14ac:dyDescent="0.3">
      <c r="P13" s="35" t="s">
        <v>57</v>
      </c>
      <c r="Q13" s="10">
        <v>20</v>
      </c>
      <c r="T13" s="19" t="s">
        <v>38</v>
      </c>
      <c r="W13" s="2"/>
      <c r="X13" s="1"/>
      <c r="Y13" s="1"/>
      <c r="Z13" s="1"/>
    </row>
    <row r="14" spans="2:26" ht="21" customHeight="1" thickBot="1" x14ac:dyDescent="0.3">
      <c r="H14" s="54" t="s">
        <v>44</v>
      </c>
      <c r="I14" s="55"/>
      <c r="J14" s="56"/>
      <c r="L14" s="54" t="s">
        <v>3</v>
      </c>
      <c r="M14" s="55"/>
      <c r="N14" s="56"/>
      <c r="P14" s="35" t="s">
        <v>58</v>
      </c>
      <c r="Q14" s="10">
        <v>30</v>
      </c>
      <c r="T14" s="19" t="s">
        <v>67</v>
      </c>
      <c r="W14" s="2"/>
      <c r="X14" s="1"/>
      <c r="Y14" s="1"/>
      <c r="Z14" s="1"/>
    </row>
    <row r="15" spans="2:26" ht="21" customHeight="1" thickBot="1" x14ac:dyDescent="0.3">
      <c r="H15" s="14" t="s">
        <v>7</v>
      </c>
      <c r="I15" s="15" t="s">
        <v>8</v>
      </c>
      <c r="J15" s="16" t="s">
        <v>9</v>
      </c>
      <c r="L15" s="14" t="s">
        <v>7</v>
      </c>
      <c r="M15" s="15" t="s">
        <v>8</v>
      </c>
      <c r="N15" s="16" t="s">
        <v>9</v>
      </c>
      <c r="P15" s="36" t="s">
        <v>59</v>
      </c>
      <c r="Q15" s="13">
        <v>40</v>
      </c>
    </row>
    <row r="16" spans="2:26" ht="21" customHeight="1" x14ac:dyDescent="0.25">
      <c r="H16" s="5" t="s">
        <v>10</v>
      </c>
      <c r="I16" s="6">
        <v>7800</v>
      </c>
      <c r="J16" s="7">
        <v>10</v>
      </c>
      <c r="L16" s="5" t="s">
        <v>14</v>
      </c>
      <c r="M16" s="6">
        <v>8000</v>
      </c>
      <c r="N16" s="7">
        <v>6</v>
      </c>
    </row>
    <row r="17" spans="5:20" ht="21" customHeight="1" x14ac:dyDescent="0.25">
      <c r="H17" s="8" t="s">
        <v>11</v>
      </c>
      <c r="I17" s="9">
        <v>7700</v>
      </c>
      <c r="J17" s="10">
        <v>10</v>
      </c>
      <c r="L17" s="8" t="s">
        <v>15</v>
      </c>
      <c r="M17" s="9">
        <v>8500</v>
      </c>
      <c r="N17" s="10">
        <v>10</v>
      </c>
    </row>
    <row r="18" spans="5:20" ht="21" customHeight="1" x14ac:dyDescent="0.25">
      <c r="H18" s="8" t="s">
        <v>12</v>
      </c>
      <c r="I18" s="9">
        <v>7750</v>
      </c>
      <c r="J18" s="10">
        <v>10</v>
      </c>
      <c r="L18" s="8" t="s">
        <v>16</v>
      </c>
      <c r="M18" s="9">
        <v>8300</v>
      </c>
      <c r="N18" s="10">
        <v>6</v>
      </c>
    </row>
    <row r="19" spans="5:20" ht="21" customHeight="1" thickBot="1" x14ac:dyDescent="0.3">
      <c r="H19" s="11" t="s">
        <v>13</v>
      </c>
      <c r="I19" s="12">
        <v>7780</v>
      </c>
      <c r="J19" s="13">
        <v>10</v>
      </c>
      <c r="L19" s="11" t="s">
        <v>17</v>
      </c>
      <c r="M19" s="12">
        <v>8200</v>
      </c>
      <c r="N19" s="13">
        <v>6</v>
      </c>
    </row>
    <row r="21" spans="5:20" ht="21" customHeight="1" x14ac:dyDescent="0.25">
      <c r="F21" s="2" t="s">
        <v>71</v>
      </c>
    </row>
    <row r="22" spans="5:20" ht="21" customHeight="1" x14ac:dyDescent="0.25">
      <c r="F22" s="2" t="s">
        <v>72</v>
      </c>
    </row>
    <row r="23" spans="5:20" ht="21" customHeight="1" x14ac:dyDescent="0.25">
      <c r="F23" s="2" t="s">
        <v>73</v>
      </c>
    </row>
    <row r="24" spans="5:20" ht="21" customHeight="1" x14ac:dyDescent="0.25">
      <c r="G24" s="1" t="s">
        <v>74</v>
      </c>
    </row>
    <row r="25" spans="5:20" ht="21" customHeight="1" x14ac:dyDescent="0.25">
      <c r="E25" s="2" t="s">
        <v>75</v>
      </c>
    </row>
    <row r="26" spans="5:20" ht="21" customHeight="1" x14ac:dyDescent="0.25">
      <c r="E26" s="2" t="s">
        <v>76</v>
      </c>
      <c r="T26" s="2" t="s">
        <v>79</v>
      </c>
    </row>
    <row r="27" spans="5:20" ht="21" customHeight="1" x14ac:dyDescent="0.25">
      <c r="E27" s="2" t="s">
        <v>77</v>
      </c>
    </row>
    <row r="28" spans="5:20" ht="21" customHeight="1" x14ac:dyDescent="0.25">
      <c r="G28" s="1" t="s">
        <v>78</v>
      </c>
    </row>
  </sheetData>
  <mergeCells count="10">
    <mergeCell ref="H14:J14"/>
    <mergeCell ref="B2:B3"/>
    <mergeCell ref="T2:V2"/>
    <mergeCell ref="X2:Z2"/>
    <mergeCell ref="T10:T11"/>
    <mergeCell ref="P9:Q9"/>
    <mergeCell ref="D2:F2"/>
    <mergeCell ref="K2:M2"/>
    <mergeCell ref="L14:N14"/>
    <mergeCell ref="P2:R2"/>
  </mergeCells>
  <pageMargins left="0.7" right="0.7" top="0.75" bottom="0.75" header="0.3" footer="0.3"/>
  <pageSetup paperSize="9" orientation="portrait" horizontalDpi="4294967293" verticalDpi="0"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11.42578125" defaultRowHeight="13.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17</vt:i4>
      </vt:variant>
    </vt:vector>
  </HeadingPairs>
  <TitlesOfParts>
    <vt:vector size="21" baseType="lpstr">
      <vt:lpstr>Devis achat matière</vt:lpstr>
      <vt:lpstr>Devis usinage </vt:lpstr>
      <vt:lpstr>Paramètre et calcul</vt:lpstr>
      <vt:lpstr>Feuil2</vt:lpstr>
      <vt:lpstr>Acier</vt:lpstr>
      <vt:lpstr>Aluminium</vt:lpstr>
      <vt:lpstr>Brut</vt:lpstr>
      <vt:lpstr>Cuivre</vt:lpstr>
      <vt:lpstr>Fonte</vt:lpstr>
      <vt:lpstr>Laiton</vt:lpstr>
      <vt:lpstr>Matière</vt:lpstr>
      <vt:lpstr>Plastique</vt:lpstr>
      <vt:lpstr>TAcier</vt:lpstr>
      <vt:lpstr>TAluminium</vt:lpstr>
      <vt:lpstr>TCuivre</vt:lpstr>
      <vt:lpstr>TFonte</vt:lpstr>
      <vt:lpstr>TInox</vt:lpstr>
      <vt:lpstr>TLaiton</vt:lpstr>
      <vt:lpstr>TPlastique</vt:lpstr>
      <vt:lpstr>Traittement</vt:lpstr>
      <vt:lpstr>TTraittement</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Saban AKMAN</dc:creator>
  <cp:lastModifiedBy>JEAN-FRANCOIS</cp:lastModifiedBy>
  <dcterms:created xsi:type="dcterms:W3CDTF">2016-06-07T01:59:57Z</dcterms:created>
  <dcterms:modified xsi:type="dcterms:W3CDTF">2016-06-10T16:26:51Z</dcterms:modified>
</cp:coreProperties>
</file>