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20" windowWidth="20160" windowHeight="7935" tabRatio="583"/>
  </bookViews>
  <sheets>
    <sheet name="Devis achat matière" sheetId="2" r:id="rId1"/>
    <sheet name="Devis usinage " sheetId="6" r:id="rId2"/>
    <sheet name="Paramètre et calcul" sheetId="1" r:id="rId3"/>
    <sheet name="Feuil2" sheetId="4" r:id="rId4"/>
  </sheets>
  <definedNames>
    <definedName name="Acier">'Paramètre et calcul'!$F$4:$F$7</definedName>
    <definedName name="Aluminium">'Paramètre et calcul'!$F$17:$F$20</definedName>
    <definedName name="BrutA">'Paramètre et calcul'!$B$4:$B$6</definedName>
    <definedName name="Cuivre">'Paramètre et calcul'!$L$17:$L$20</definedName>
    <definedName name="Fonte">'Paramètre et calcul'!$R$4:$R$7</definedName>
    <definedName name="Inox">'Paramètre et calcul'!$L$4:$L$7</definedName>
    <definedName name="Laiton">'Paramètre et calcul'!$X$4:$X$7</definedName>
    <definedName name="Matière">'Paramètre et calcul'!$D$4:$D$10</definedName>
    <definedName name="Plastique">'Paramètre et calcul'!$R$17:$R$20</definedName>
    <definedName name="TAcier">'Paramètre et calcul'!$F$4:$J$7</definedName>
    <definedName name="TAluminium">'Paramètre et calcul'!$F$17:$J$20</definedName>
    <definedName name="TCuivre">'Paramètre et calcul'!$L$17:$P$20</definedName>
    <definedName name="TFonte">'Paramètre et calcul'!$R$4:$V$7</definedName>
    <definedName name="TInox">'Paramètre et calcul'!$L$4:$P$7</definedName>
    <definedName name="TLaiton">'Paramètre et calcul'!$X$4:$AB$7</definedName>
    <definedName name="TPlastique">'Paramètre et calcul'!$R$17:$V$20</definedName>
    <definedName name="Traittement">'Paramètre et calcul'!$Y$17:$Y$21</definedName>
    <definedName name="TTraittement">'Paramètre et calcul'!$Y$17:$Z$21</definedName>
  </definedNames>
  <calcPr calcId="145621"/>
</workbook>
</file>

<file path=xl/calcChain.xml><?xml version="1.0" encoding="utf-8"?>
<calcChain xmlns="http://schemas.openxmlformats.org/spreadsheetml/2006/main">
  <c r="S9" i="6" l="1"/>
  <c r="S10" i="6"/>
  <c r="V10" i="6" s="1"/>
  <c r="W10" i="6" s="1"/>
  <c r="U10" i="6"/>
  <c r="E11" i="6"/>
  <c r="M11" i="6" s="1"/>
  <c r="F11" i="6"/>
  <c r="S11" i="6"/>
  <c r="V11" i="6" s="1"/>
  <c r="W11" i="6" s="1"/>
  <c r="U11" i="6"/>
  <c r="E12" i="6"/>
  <c r="M12" i="6" s="1"/>
  <c r="F12" i="6"/>
  <c r="S12" i="6"/>
  <c r="V12" i="6" s="1"/>
  <c r="U12" i="6"/>
  <c r="E13" i="6"/>
  <c r="M13" i="6" s="1"/>
  <c r="F13" i="6"/>
  <c r="S13" i="6"/>
  <c r="V13" i="6" s="1"/>
  <c r="W13" i="6" s="1"/>
  <c r="U13" i="6"/>
  <c r="E14" i="6"/>
  <c r="M14" i="6" s="1"/>
  <c r="F14" i="6"/>
  <c r="S14" i="6"/>
  <c r="V14" i="6" s="1"/>
  <c r="W14" i="6" s="1"/>
  <c r="U14" i="6"/>
  <c r="E15" i="6"/>
  <c r="M15" i="6" s="1"/>
  <c r="F15" i="6"/>
  <c r="S15" i="6"/>
  <c r="V15" i="6" s="1"/>
  <c r="W15" i="6" s="1"/>
  <c r="U15" i="6"/>
  <c r="E16" i="6"/>
  <c r="M16" i="6" s="1"/>
  <c r="F16" i="6"/>
  <c r="S16" i="6"/>
  <c r="V16" i="6" s="1"/>
  <c r="W16" i="6" s="1"/>
  <c r="U16" i="6"/>
  <c r="S5" i="6"/>
  <c r="V5" i="6" s="1"/>
  <c r="U5" i="6"/>
  <c r="S6" i="6"/>
  <c r="V6" i="6" s="1"/>
  <c r="W6" i="6" s="1"/>
  <c r="U6" i="6"/>
  <c r="S7" i="6"/>
  <c r="V7" i="6" s="1"/>
  <c r="U7" i="6"/>
  <c r="S4" i="6"/>
  <c r="S8" i="6"/>
  <c r="V8" i="6" s="1"/>
  <c r="W8" i="6" s="1"/>
  <c r="U8" i="6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E7" i="2"/>
  <c r="E6" i="2"/>
  <c r="U53" i="6"/>
  <c r="U52" i="6"/>
  <c r="U51" i="6"/>
  <c r="U50" i="6"/>
  <c r="U49" i="6"/>
  <c r="U48" i="6"/>
  <c r="U47" i="6"/>
  <c r="U46" i="6"/>
  <c r="U45" i="6"/>
  <c r="U44" i="6"/>
  <c r="U43" i="6"/>
  <c r="U42" i="6"/>
  <c r="U41" i="6"/>
  <c r="U40" i="6"/>
  <c r="U39" i="6"/>
  <c r="U38" i="6"/>
  <c r="U37" i="6"/>
  <c r="U36" i="6"/>
  <c r="U35" i="6"/>
  <c r="U34" i="6"/>
  <c r="U33" i="6"/>
  <c r="U32" i="6"/>
  <c r="U31" i="6"/>
  <c r="U30" i="6"/>
  <c r="U29" i="6"/>
  <c r="U28" i="6"/>
  <c r="U27" i="6"/>
  <c r="U26" i="6"/>
  <c r="U25" i="6"/>
  <c r="U24" i="6"/>
  <c r="U23" i="6"/>
  <c r="U22" i="6"/>
  <c r="U21" i="6"/>
  <c r="U20" i="6"/>
  <c r="U19" i="6"/>
  <c r="U18" i="6"/>
  <c r="U17" i="6"/>
  <c r="S53" i="6"/>
  <c r="V53" i="6" s="1"/>
  <c r="W53" i="6" s="1"/>
  <c r="S52" i="6"/>
  <c r="V52" i="6" s="1"/>
  <c r="S51" i="6"/>
  <c r="V51" i="6" s="1"/>
  <c r="W51" i="6" s="1"/>
  <c r="S50" i="6"/>
  <c r="V50" i="6" s="1"/>
  <c r="W50" i="6" s="1"/>
  <c r="S49" i="6"/>
  <c r="V49" i="6" s="1"/>
  <c r="W49" i="6" s="1"/>
  <c r="S48" i="6"/>
  <c r="V48" i="6" s="1"/>
  <c r="S47" i="6"/>
  <c r="V47" i="6" s="1"/>
  <c r="W47" i="6" s="1"/>
  <c r="S46" i="6"/>
  <c r="V46" i="6" s="1"/>
  <c r="S45" i="6"/>
  <c r="V45" i="6" s="1"/>
  <c r="W45" i="6" s="1"/>
  <c r="S44" i="6"/>
  <c r="V44" i="6" s="1"/>
  <c r="S43" i="6"/>
  <c r="V43" i="6" s="1"/>
  <c r="W43" i="6" s="1"/>
  <c r="S42" i="6"/>
  <c r="V42" i="6" s="1"/>
  <c r="W42" i="6" s="1"/>
  <c r="S41" i="6"/>
  <c r="V41" i="6" s="1"/>
  <c r="W41" i="6" s="1"/>
  <c r="S40" i="6"/>
  <c r="V40" i="6" s="1"/>
  <c r="S39" i="6"/>
  <c r="V39" i="6" s="1"/>
  <c r="W39" i="6" s="1"/>
  <c r="S38" i="6"/>
  <c r="V38" i="6" s="1"/>
  <c r="S37" i="6"/>
  <c r="V37" i="6" s="1"/>
  <c r="W37" i="6" s="1"/>
  <c r="S36" i="6"/>
  <c r="V36" i="6" s="1"/>
  <c r="S35" i="6"/>
  <c r="V35" i="6" s="1"/>
  <c r="W35" i="6" s="1"/>
  <c r="S34" i="6"/>
  <c r="V34" i="6" s="1"/>
  <c r="W34" i="6" s="1"/>
  <c r="S33" i="6"/>
  <c r="V33" i="6" s="1"/>
  <c r="W33" i="6" s="1"/>
  <c r="S32" i="6"/>
  <c r="V32" i="6" s="1"/>
  <c r="S31" i="6"/>
  <c r="V31" i="6" s="1"/>
  <c r="W31" i="6" s="1"/>
  <c r="S30" i="6"/>
  <c r="V30" i="6" s="1"/>
  <c r="S29" i="6"/>
  <c r="V29" i="6" s="1"/>
  <c r="W29" i="6" s="1"/>
  <c r="S28" i="6"/>
  <c r="V28" i="6" s="1"/>
  <c r="S27" i="6"/>
  <c r="V27" i="6" s="1"/>
  <c r="W27" i="6" s="1"/>
  <c r="S26" i="6"/>
  <c r="V26" i="6" s="1"/>
  <c r="W26" i="6" s="1"/>
  <c r="S25" i="6"/>
  <c r="V25" i="6" s="1"/>
  <c r="W25" i="6" s="1"/>
  <c r="S24" i="6"/>
  <c r="V24" i="6" s="1"/>
  <c r="S23" i="6"/>
  <c r="V23" i="6" s="1"/>
  <c r="W23" i="6" s="1"/>
  <c r="S22" i="6"/>
  <c r="V22" i="6" s="1"/>
  <c r="S21" i="6"/>
  <c r="V21" i="6" s="1"/>
  <c r="W21" i="6" s="1"/>
  <c r="S20" i="6"/>
  <c r="V20" i="6" s="1"/>
  <c r="S19" i="6"/>
  <c r="V19" i="6" s="1"/>
  <c r="W19" i="6" s="1"/>
  <c r="S18" i="6"/>
  <c r="V18" i="6" s="1"/>
  <c r="W18" i="6" s="1"/>
  <c r="S17" i="6"/>
  <c r="V17" i="6" s="1"/>
  <c r="W17" i="6" s="1"/>
  <c r="E53" i="6"/>
  <c r="M53" i="6" s="1"/>
  <c r="E52" i="6"/>
  <c r="M52" i="6" s="1"/>
  <c r="E51" i="6"/>
  <c r="M51" i="6" s="1"/>
  <c r="E50" i="6"/>
  <c r="M50" i="6" s="1"/>
  <c r="E49" i="6"/>
  <c r="M49" i="6" s="1"/>
  <c r="E48" i="6"/>
  <c r="M48" i="6" s="1"/>
  <c r="E47" i="6"/>
  <c r="M47" i="6" s="1"/>
  <c r="E46" i="6"/>
  <c r="M46" i="6" s="1"/>
  <c r="E45" i="6"/>
  <c r="M45" i="6" s="1"/>
  <c r="E44" i="6"/>
  <c r="M44" i="6" s="1"/>
  <c r="E43" i="6"/>
  <c r="M43" i="6" s="1"/>
  <c r="E42" i="6"/>
  <c r="M42" i="6" s="1"/>
  <c r="E41" i="6"/>
  <c r="M41" i="6" s="1"/>
  <c r="E40" i="6"/>
  <c r="M40" i="6" s="1"/>
  <c r="E39" i="6"/>
  <c r="M39" i="6" s="1"/>
  <c r="E38" i="6"/>
  <c r="M38" i="6" s="1"/>
  <c r="E37" i="6"/>
  <c r="M37" i="6" s="1"/>
  <c r="E36" i="6"/>
  <c r="M36" i="6" s="1"/>
  <c r="E35" i="6"/>
  <c r="M35" i="6" s="1"/>
  <c r="E34" i="6"/>
  <c r="M34" i="6" s="1"/>
  <c r="E33" i="6"/>
  <c r="M33" i="6" s="1"/>
  <c r="E32" i="6"/>
  <c r="M32" i="6" s="1"/>
  <c r="E31" i="6"/>
  <c r="M31" i="6" s="1"/>
  <c r="E30" i="6"/>
  <c r="M30" i="6" s="1"/>
  <c r="E29" i="6"/>
  <c r="M29" i="6" s="1"/>
  <c r="E28" i="6"/>
  <c r="M28" i="6" s="1"/>
  <c r="E27" i="6"/>
  <c r="M27" i="6" s="1"/>
  <c r="E26" i="6"/>
  <c r="M26" i="6" s="1"/>
  <c r="E25" i="6"/>
  <c r="M25" i="6" s="1"/>
  <c r="E24" i="6"/>
  <c r="M24" i="6" s="1"/>
  <c r="E23" i="6"/>
  <c r="M23" i="6" s="1"/>
  <c r="E22" i="6"/>
  <c r="M22" i="6" s="1"/>
  <c r="E21" i="6"/>
  <c r="M21" i="6" s="1"/>
  <c r="E20" i="6"/>
  <c r="M20" i="6" s="1"/>
  <c r="E19" i="6"/>
  <c r="M19" i="6" s="1"/>
  <c r="E18" i="6"/>
  <c r="M18" i="6" s="1"/>
  <c r="E17" i="6"/>
  <c r="M17" i="6" s="1"/>
  <c r="D53" i="2"/>
  <c r="M53" i="2" s="1"/>
  <c r="D52" i="2"/>
  <c r="M52" i="2" s="1"/>
  <c r="D51" i="2"/>
  <c r="M51" i="2" s="1"/>
  <c r="D50" i="2"/>
  <c r="M50" i="2" s="1"/>
  <c r="D49" i="2"/>
  <c r="M49" i="2" s="1"/>
  <c r="D48" i="2"/>
  <c r="M48" i="2" s="1"/>
  <c r="D47" i="2"/>
  <c r="M47" i="2" s="1"/>
  <c r="D46" i="2"/>
  <c r="M46" i="2" s="1"/>
  <c r="D45" i="2"/>
  <c r="M45" i="2" s="1"/>
  <c r="D44" i="2"/>
  <c r="M44" i="2" s="1"/>
  <c r="D43" i="2"/>
  <c r="M43" i="2" s="1"/>
  <c r="D42" i="2"/>
  <c r="M42" i="2" s="1"/>
  <c r="D41" i="2"/>
  <c r="M41" i="2" s="1"/>
  <c r="D40" i="2"/>
  <c r="M40" i="2" s="1"/>
  <c r="D39" i="2"/>
  <c r="M39" i="2" s="1"/>
  <c r="D38" i="2"/>
  <c r="M38" i="2" s="1"/>
  <c r="D37" i="2"/>
  <c r="M37" i="2" s="1"/>
  <c r="D36" i="2"/>
  <c r="M36" i="2" s="1"/>
  <c r="D35" i="2"/>
  <c r="M35" i="2" s="1"/>
  <c r="D34" i="2"/>
  <c r="M34" i="2" s="1"/>
  <c r="D33" i="2"/>
  <c r="M33" i="2" s="1"/>
  <c r="D32" i="2"/>
  <c r="M32" i="2" s="1"/>
  <c r="D31" i="2"/>
  <c r="M31" i="2" s="1"/>
  <c r="D30" i="2"/>
  <c r="M30" i="2" s="1"/>
  <c r="D29" i="2"/>
  <c r="M29" i="2" s="1"/>
  <c r="D28" i="2"/>
  <c r="M28" i="2" s="1"/>
  <c r="D27" i="2"/>
  <c r="M27" i="2" s="1"/>
  <c r="D26" i="2"/>
  <c r="M26" i="2" s="1"/>
  <c r="D25" i="2"/>
  <c r="M25" i="2" s="1"/>
  <c r="D24" i="2"/>
  <c r="M24" i="2" s="1"/>
  <c r="D23" i="2"/>
  <c r="M23" i="2" s="1"/>
  <c r="D22" i="2"/>
  <c r="M22" i="2" s="1"/>
  <c r="D21" i="2"/>
  <c r="M21" i="2" s="1"/>
  <c r="D20" i="2"/>
  <c r="M20" i="2" s="1"/>
  <c r="D19" i="2"/>
  <c r="M19" i="2" s="1"/>
  <c r="D18" i="2"/>
  <c r="M18" i="2" s="1"/>
  <c r="D17" i="2"/>
  <c r="M17" i="2" s="1"/>
  <c r="D16" i="2"/>
  <c r="M16" i="2" s="1"/>
  <c r="O16" i="2" s="1"/>
  <c r="D15" i="2"/>
  <c r="M15" i="2" s="1"/>
  <c r="O15" i="2" s="1"/>
  <c r="D14" i="2"/>
  <c r="M14" i="2" s="1"/>
  <c r="O14" i="2" s="1"/>
  <c r="D13" i="2"/>
  <c r="M13" i="2" s="1"/>
  <c r="O13" i="2" s="1"/>
  <c r="D12" i="2"/>
  <c r="M12" i="2" s="1"/>
  <c r="O12" i="2" s="1"/>
  <c r="D11" i="2"/>
  <c r="M11" i="2" s="1"/>
  <c r="O11" i="2" s="1"/>
  <c r="D10" i="2"/>
  <c r="M10" i="2" s="1"/>
  <c r="O10" i="2" s="1"/>
  <c r="D9" i="2"/>
  <c r="M9" i="2" s="1"/>
  <c r="O9" i="2" s="1"/>
  <c r="D8" i="2"/>
  <c r="M8" i="2" s="1"/>
  <c r="O8" i="2" s="1"/>
  <c r="D7" i="2"/>
  <c r="M7" i="2" s="1"/>
  <c r="O7" i="2" s="1"/>
  <c r="F8" i="6"/>
  <c r="E8" i="6"/>
  <c r="F10" i="6"/>
  <c r="E10" i="6"/>
  <c r="D6" i="2"/>
  <c r="F7" i="6"/>
  <c r="F9" i="6"/>
  <c r="E4" i="6"/>
  <c r="F4" i="6"/>
  <c r="E4" i="2"/>
  <c r="E7" i="6"/>
  <c r="D4" i="2"/>
  <c r="E6" i="6"/>
  <c r="F5" i="6"/>
  <c r="M10" i="6" l="1"/>
  <c r="M6" i="2"/>
  <c r="O6" i="2" s="1"/>
  <c r="M4" i="2"/>
  <c r="M4" i="6"/>
  <c r="M7" i="6"/>
  <c r="M8" i="6"/>
  <c r="W32" i="6"/>
  <c r="Y32" i="6"/>
  <c r="Z32" i="6" s="1"/>
  <c r="W40" i="6"/>
  <c r="Y40" i="6"/>
  <c r="Z40" i="6" s="1"/>
  <c r="W24" i="6"/>
  <c r="Y24" i="6"/>
  <c r="Z24" i="6" s="1"/>
  <c r="W48" i="6"/>
  <c r="Y48" i="6"/>
  <c r="Z48" i="6" s="1"/>
  <c r="Y43" i="6"/>
  <c r="Z43" i="6" s="1"/>
  <c r="Y27" i="6"/>
  <c r="Z27" i="6" s="1"/>
  <c r="Y51" i="6"/>
  <c r="Z51" i="6" s="1"/>
  <c r="Y35" i="6"/>
  <c r="Z35" i="6" s="1"/>
  <c r="Y19" i="6"/>
  <c r="Z19" i="6" s="1"/>
  <c r="Y13" i="6"/>
  <c r="Z13" i="6" s="1"/>
  <c r="W20" i="6"/>
  <c r="Y20" i="6"/>
  <c r="Z20" i="6" s="1"/>
  <c r="W36" i="6"/>
  <c r="Y36" i="6"/>
  <c r="Z36" i="6" s="1"/>
  <c r="W46" i="6"/>
  <c r="Y46" i="6"/>
  <c r="Z46" i="6" s="1"/>
  <c r="W52" i="6"/>
  <c r="Y52" i="6"/>
  <c r="Z52" i="6" s="1"/>
  <c r="W12" i="6"/>
  <c r="Y12" i="6"/>
  <c r="Z12" i="6" s="1"/>
  <c r="W30" i="6"/>
  <c r="Y30" i="6"/>
  <c r="Z30" i="6" s="1"/>
  <c r="W22" i="6"/>
  <c r="Y22" i="6"/>
  <c r="Z22" i="6" s="1"/>
  <c r="W28" i="6"/>
  <c r="Y28" i="6"/>
  <c r="Z28" i="6" s="1"/>
  <c r="W38" i="6"/>
  <c r="Y38" i="6"/>
  <c r="Z38" i="6" s="1"/>
  <c r="W44" i="6"/>
  <c r="Y44" i="6"/>
  <c r="Z44" i="6" s="1"/>
  <c r="W7" i="6"/>
  <c r="Y7" i="6"/>
  <c r="Z7" i="6" s="1"/>
  <c r="W5" i="6"/>
  <c r="Y5" i="6"/>
  <c r="Z5" i="6" s="1"/>
  <c r="Y10" i="6"/>
  <c r="Z10" i="6" s="1"/>
  <c r="Y53" i="6"/>
  <c r="Z53" i="6" s="1"/>
  <c r="Y50" i="6"/>
  <c r="Z50" i="6" s="1"/>
  <c r="Y45" i="6"/>
  <c r="Z45" i="6" s="1"/>
  <c r="Y42" i="6"/>
  <c r="Z42" i="6" s="1"/>
  <c r="Y37" i="6"/>
  <c r="Z37" i="6" s="1"/>
  <c r="Y34" i="6"/>
  <c r="Z34" i="6" s="1"/>
  <c r="Y29" i="6"/>
  <c r="Z29" i="6" s="1"/>
  <c r="Y26" i="6"/>
  <c r="Z26" i="6" s="1"/>
  <c r="Y21" i="6"/>
  <c r="Z21" i="6" s="1"/>
  <c r="Y18" i="6"/>
  <c r="Z18" i="6" s="1"/>
  <c r="Y6" i="6"/>
  <c r="Z6" i="6" s="1"/>
  <c r="Y47" i="6"/>
  <c r="Z47" i="6" s="1"/>
  <c r="Y39" i="6"/>
  <c r="Z39" i="6" s="1"/>
  <c r="Y31" i="6"/>
  <c r="Z31" i="6" s="1"/>
  <c r="Y23" i="6"/>
  <c r="Z23" i="6" s="1"/>
  <c r="Y15" i="6"/>
  <c r="Z15" i="6" s="1"/>
  <c r="Y16" i="6"/>
  <c r="Z16" i="6" s="1"/>
  <c r="Y11" i="6"/>
  <c r="Z11" i="6" s="1"/>
  <c r="Y8" i="6"/>
  <c r="Z8" i="6" s="1"/>
  <c r="Y49" i="6"/>
  <c r="Z49" i="6" s="1"/>
  <c r="Y41" i="6"/>
  <c r="Z41" i="6" s="1"/>
  <c r="Y33" i="6"/>
  <c r="Z33" i="6" s="1"/>
  <c r="Y25" i="6"/>
  <c r="Z25" i="6" s="1"/>
  <c r="Y17" i="6"/>
  <c r="Z17" i="6" s="1"/>
  <c r="Y14" i="6"/>
  <c r="Z14" i="6" s="1"/>
  <c r="E9" i="6"/>
  <c r="E5" i="2"/>
  <c r="E5" i="6"/>
  <c r="U4" i="6"/>
  <c r="U9" i="6"/>
  <c r="D5" i="2"/>
  <c r="F6" i="6"/>
  <c r="M5" i="2" l="1"/>
  <c r="O5" i="2" s="1"/>
  <c r="M6" i="6"/>
  <c r="M5" i="6"/>
  <c r="M9" i="6"/>
  <c r="V9" i="6" s="1"/>
  <c r="O4" i="2"/>
  <c r="V4" i="6"/>
  <c r="W9" i="6" l="1"/>
  <c r="Y9" i="6"/>
  <c r="Z9" i="6" s="1"/>
  <c r="Y4" i="6"/>
  <c r="Z4" i="6" s="1"/>
  <c r="W4" i="6"/>
</calcChain>
</file>

<file path=xl/comments1.xml><?xml version="1.0" encoding="utf-8"?>
<comments xmlns="http://schemas.openxmlformats.org/spreadsheetml/2006/main">
  <authors>
    <author>Saban AKMAN</author>
  </authors>
  <commentList>
    <comment ref="X2" authorId="0">
      <text>
        <r>
          <rPr>
            <b/>
            <sz val="9"/>
            <color indexed="81"/>
            <rFont val="Tahoma"/>
            <family val="2"/>
            <charset val="162"/>
          </rPr>
          <t>SAISI</t>
        </r>
        <r>
          <rPr>
            <sz val="9"/>
            <color indexed="81"/>
            <rFont val="Tahoma"/>
            <family val="2"/>
            <charset val="162"/>
          </rPr>
          <t xml:space="preserve">
Manuel</t>
        </r>
      </text>
    </comment>
  </commentList>
</comments>
</file>

<file path=xl/sharedStrings.xml><?xml version="1.0" encoding="utf-8"?>
<sst xmlns="http://schemas.openxmlformats.org/spreadsheetml/2006/main" count="168" uniqueCount="84">
  <si>
    <t>Matière</t>
  </si>
  <si>
    <t>Acier</t>
  </si>
  <si>
    <t>Aluminium</t>
  </si>
  <si>
    <t>Inox</t>
  </si>
  <si>
    <t>Laiton</t>
  </si>
  <si>
    <t>Cuivre</t>
  </si>
  <si>
    <t>Plastique</t>
  </si>
  <si>
    <t>Nuance</t>
  </si>
  <si>
    <t>kg/m³</t>
  </si>
  <si>
    <t>nuance1</t>
  </si>
  <si>
    <t>nuance2</t>
  </si>
  <si>
    <t>nuance3</t>
  </si>
  <si>
    <t>nuance4</t>
  </si>
  <si>
    <t>nuance7</t>
  </si>
  <si>
    <t>nuance8</t>
  </si>
  <si>
    <t>nuance9</t>
  </si>
  <si>
    <t>nuance10</t>
  </si>
  <si>
    <t>nuance11</t>
  </si>
  <si>
    <t>nuance12</t>
  </si>
  <si>
    <t>nuance13</t>
  </si>
  <si>
    <t>nuance14</t>
  </si>
  <si>
    <t>nuance15</t>
  </si>
  <si>
    <t>nuance16</t>
  </si>
  <si>
    <t>nuance17</t>
  </si>
  <si>
    <t>nuance18</t>
  </si>
  <si>
    <t>nuance19</t>
  </si>
  <si>
    <t>nuance20</t>
  </si>
  <si>
    <t>MATERİAUX</t>
  </si>
  <si>
    <t>Coût Matériaux
(€/Kg)</t>
  </si>
  <si>
    <t>Masse Volumique
(kg/m³)</t>
  </si>
  <si>
    <t>BRUT</t>
  </si>
  <si>
    <t>PRIX MATIERE
(€)</t>
  </si>
  <si>
    <t>COÛT LIVRAISON
(€)</t>
  </si>
  <si>
    <t>PRIX TOTALE COMMANDE
(€)</t>
  </si>
  <si>
    <t>Prismatique</t>
  </si>
  <si>
    <t>Longueur (m)</t>
  </si>
  <si>
    <t>Largeur (mm)</t>
  </si>
  <si>
    <t>Hauteur (mm)</t>
  </si>
  <si>
    <t xml:space="preserve">DIMENSIONS </t>
  </si>
  <si>
    <t>Fonte</t>
  </si>
  <si>
    <t>DIMENSIONS  BRUT pour 1 pièce</t>
  </si>
  <si>
    <t>Longueur (mm)</t>
  </si>
  <si>
    <t>TAUX HORAIRE
(€)</t>
  </si>
  <si>
    <t>Temp programmation (min)</t>
  </si>
  <si>
    <t>Temps usinage/pièce (min)</t>
  </si>
  <si>
    <t>Temp réglage (min)</t>
  </si>
  <si>
    <t>Nombre de pièce(s)</t>
  </si>
  <si>
    <t>Temps de travail (heure)</t>
  </si>
  <si>
    <t>Traittement</t>
  </si>
  <si>
    <t>Prix (euro)</t>
  </si>
  <si>
    <t>Brunissage</t>
  </si>
  <si>
    <t>Trempe</t>
  </si>
  <si>
    <t>Revenu</t>
  </si>
  <si>
    <t>Type</t>
  </si>
  <si>
    <t>Prix (€)</t>
  </si>
  <si>
    <t>Prix total (€)</t>
  </si>
  <si>
    <t>Prix / pièce  (€)</t>
  </si>
  <si>
    <t xml:space="preserve">Aucun </t>
  </si>
  <si>
    <t>Traitement Thérmique</t>
  </si>
  <si>
    <t>Diamètre Ext. (mm)</t>
  </si>
  <si>
    <t>Diamètre Int. (mm)</t>
  </si>
  <si>
    <t>Euro/kg
prismatique</t>
  </si>
  <si>
    <t>Cylindrique Plein</t>
  </si>
  <si>
    <t>Cylindrique Creux</t>
  </si>
  <si>
    <t>Euro/kg
Cyl. Plein</t>
  </si>
  <si>
    <t>Euro/kg
Cyl. Creux</t>
  </si>
  <si>
    <t xml:space="preserve">Dans devis achat matière rajouter une colone quantité pour chaque brut, il faut que: prix matière= quantité*Volume*masse volumique*prix du kilo </t>
  </si>
  <si>
    <t>Anodisation</t>
  </si>
  <si>
    <t>dans devis usinage rajouter 3 colone a la fin: une colone marge en %  avec saisie manuelle, ensuite mettre une colonne prix totale+marge et en dernier rajouter une colonne prix/pièce avec marge</t>
  </si>
  <si>
    <t>pour les calcul on : prix total+marge = (prix total*marge)/100 +prix totale</t>
  </si>
  <si>
    <t>prix/pièce avec marge= prix total+marge * nb de pièce</t>
  </si>
  <si>
    <t xml:space="preserve">dans devis usinage mettre une  premiere colonne qui s'appelle: nom ou référence pour savoir a quel pièce correspond le devis  </t>
  </si>
  <si>
    <t>316L</t>
  </si>
  <si>
    <t>303L</t>
  </si>
  <si>
    <t>2017A</t>
  </si>
  <si>
    <t>NOM ou REFERENCE</t>
  </si>
  <si>
    <t>PLATEAU DE COMMANDE</t>
  </si>
  <si>
    <t>BRIDE CONE</t>
  </si>
  <si>
    <t>MATERIAUX</t>
  </si>
  <si>
    <t>MARGE
( % )</t>
  </si>
  <si>
    <t>PRIX TOTAL
avec Marge</t>
  </si>
  <si>
    <t>PRIX / Pièce
avec Marge</t>
  </si>
  <si>
    <t>PRIX MATIERE
pour 1 pièce
(€)</t>
  </si>
  <si>
    <t>QUANTITE DE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</si>
</sst>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b/>
      <sz val="10"/>
      <color theme="0"/>
      <name val="Franklin Gothic Medium Cond"/>
      <family val="2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4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4" fontId="1" fillId="3" borderId="16" xfId="0" applyNumberFormat="1" applyFont="1" applyFill="1" applyBorder="1" applyAlignment="1">
      <alignment horizontal="center" vertical="center" wrapText="1"/>
    </xf>
    <xf numFmtId="4" fontId="1" fillId="3" borderId="17" xfId="0" applyNumberFormat="1" applyFont="1" applyFill="1" applyBorder="1" applyAlignment="1">
      <alignment horizontal="center" vertical="center" wrapText="1"/>
    </xf>
    <xf numFmtId="4" fontId="1" fillId="3" borderId="15" xfId="0" applyNumberFormat="1" applyFont="1" applyFill="1" applyBorder="1" applyAlignment="1">
      <alignment horizontal="center" vertical="center" wrapText="1"/>
    </xf>
    <xf numFmtId="4" fontId="1" fillId="3" borderId="14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 wrapText="1"/>
    </xf>
    <xf numFmtId="2" fontId="1" fillId="3" borderId="14" xfId="0" applyNumberFormat="1" applyFont="1" applyFill="1" applyBorder="1" applyAlignment="1">
      <alignment horizontal="center" vertical="center" wrapText="1"/>
    </xf>
    <xf numFmtId="3" fontId="1" fillId="3" borderId="15" xfId="0" applyNumberFormat="1" applyFont="1" applyFill="1" applyBorder="1" applyAlignment="1">
      <alignment horizontal="center" vertical="center" wrapText="1"/>
    </xf>
    <xf numFmtId="3" fontId="1" fillId="3" borderId="14" xfId="0" applyNumberFormat="1" applyFont="1" applyFill="1" applyBorder="1" applyAlignment="1">
      <alignment horizontal="center" vertical="center" wrapText="1"/>
    </xf>
    <xf numFmtId="10" fontId="1" fillId="3" borderId="16" xfId="0" applyNumberFormat="1" applyFont="1" applyFill="1" applyBorder="1" applyAlignment="1">
      <alignment horizontal="center" vertical="center" wrapText="1"/>
    </xf>
    <xf numFmtId="10" fontId="1" fillId="3" borderId="35" xfId="0" applyNumberFormat="1" applyFont="1" applyFill="1" applyBorder="1" applyAlignment="1">
      <alignment horizontal="center" vertical="center" wrapText="1"/>
    </xf>
    <xf numFmtId="4" fontId="1" fillId="3" borderId="35" xfId="0" applyNumberFormat="1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581024</xdr:colOff>
      <xdr:row>2</xdr:row>
      <xdr:rowOff>19050</xdr:rowOff>
    </xdr:from>
    <xdr:to>
      <xdr:col>19</xdr:col>
      <xdr:colOff>247649</xdr:colOff>
      <xdr:row>10</xdr:row>
      <xdr:rowOff>114300</xdr:rowOff>
    </xdr:to>
    <xdr:sp macro="" textlink="">
      <xdr:nvSpPr>
        <xdr:cNvPr id="2" name="1 Metin kutusu"/>
        <xdr:cNvSpPr txBox="1"/>
      </xdr:nvSpPr>
      <xdr:spPr>
        <a:xfrm>
          <a:off x="12392024" y="352425"/>
          <a:ext cx="1495425" cy="22288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colonnes D , E  et K   sont formulées jusqu'à 53e ligne.</a:t>
          </a:r>
        </a:p>
        <a:p>
          <a:endParaRPr lang="tr-TR" sz="1100"/>
        </a:p>
        <a:p>
          <a:r>
            <a:rPr lang="tr-TR" sz="1100"/>
            <a:t>en cas de nécessité vous pouvez copier les formules vers le bas...</a:t>
          </a:r>
        </a:p>
        <a:p>
          <a:endParaRPr lang="tr-TR" sz="1100"/>
        </a:p>
        <a:p>
          <a:r>
            <a:rPr lang="tr-TR" sz="1100"/>
            <a:t>Pour les colonnes L et M , on a rien fait. Vous pouvez rediger les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114301</xdr:colOff>
      <xdr:row>7</xdr:row>
      <xdr:rowOff>57150</xdr:rowOff>
    </xdr:from>
    <xdr:to>
      <xdr:col>19</xdr:col>
      <xdr:colOff>228601</xdr:colOff>
      <xdr:row>13</xdr:row>
      <xdr:rowOff>123825</xdr:rowOff>
    </xdr:to>
    <xdr:sp macro="" textlink="">
      <xdr:nvSpPr>
        <xdr:cNvPr id="2" name="1 Metin kutusu"/>
        <xdr:cNvSpPr txBox="1"/>
      </xdr:nvSpPr>
      <xdr:spPr>
        <a:xfrm>
          <a:off x="5448301" y="1885950"/>
          <a:ext cx="6610350" cy="16668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tous les tableaux sont nommés.</a:t>
          </a:r>
        </a:p>
        <a:p>
          <a:pPr algn="ctr"/>
          <a:r>
            <a:rPr lang="tr-TR" sz="1100"/>
            <a:t>Voir Formules &gt; Gestion de Nom</a:t>
          </a:r>
        </a:p>
        <a:p>
          <a:pPr algn="ctr"/>
          <a:r>
            <a:rPr lang="tr-TR" sz="1100" b="1"/>
            <a:t>L'Ordre des entités des colonnes pour chaque tableau doit etre : </a:t>
          </a:r>
        </a:p>
        <a:p>
          <a:pPr algn="ctr"/>
          <a:r>
            <a:rPr lang="tr-TR" sz="1100" b="1"/>
            <a:t>(RESPECTER la REGLE , sinon les formules calculeront</a:t>
          </a:r>
          <a:r>
            <a:rPr lang="fr-FR" sz="1100" b="1"/>
            <a:t> mal</a:t>
          </a:r>
          <a:r>
            <a:rPr lang="tr-TR" sz="1100" b="1"/>
            <a:t>.....)</a:t>
          </a:r>
        </a:p>
        <a:p>
          <a:pPr algn="ctr"/>
          <a:r>
            <a:rPr lang="tr-TR" sz="1100" b="1"/>
            <a:t>1 </a:t>
          </a:r>
          <a:r>
            <a:rPr lang="tr-TR" sz="1100" b="0"/>
            <a:t>- Nuance</a:t>
          </a:r>
        </a:p>
        <a:p>
          <a:pPr algn="ctr"/>
          <a:r>
            <a:rPr lang="tr-TR" sz="1100" b="1"/>
            <a:t>2 </a:t>
          </a:r>
          <a:r>
            <a:rPr lang="tr-TR" sz="1100" b="0"/>
            <a:t>- kg/m³</a:t>
          </a:r>
        </a:p>
        <a:p>
          <a:pPr algn="ctr"/>
          <a:r>
            <a:rPr lang="tr-TR" sz="1100" b="1"/>
            <a:t>3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Cyl. Plein</a:t>
          </a:r>
        </a:p>
        <a:p>
          <a:pPr algn="ctr"/>
          <a:r>
            <a:rPr lang="tr-TR" sz="1100" b="1"/>
            <a:t>4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Cyl. Creux</a:t>
          </a:r>
        </a:p>
        <a:p>
          <a:pPr algn="ctr"/>
          <a:r>
            <a:rPr lang="tr-TR" sz="1100" b="1"/>
            <a:t>5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prismatique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1:O53"/>
  <sheetViews>
    <sheetView showGridLines="0" showZeros="0" tabSelected="1" zoomScaleNormal="100" workbookViewId="0">
      <selection activeCell="H12" sqref="H12"/>
    </sheetView>
  </sheetViews>
  <sheetFormatPr baseColWidth="10" defaultColWidth="9.140625" defaultRowHeight="21" customHeight="1" x14ac:dyDescent="0.25"/>
  <cols>
    <col min="1" max="1" width="1" style="1" customWidth="1"/>
    <col min="2" max="2" width="11.28515625" style="2" customWidth="1"/>
    <col min="3" max="3" width="12.42578125" style="2" customWidth="1"/>
    <col min="4" max="4" width="13.5703125" style="4" customWidth="1"/>
    <col min="5" max="5" width="15.85546875" style="4" customWidth="1"/>
    <col min="6" max="6" width="9.140625" style="4" customWidth="1"/>
    <col min="7" max="7" width="17.7109375" style="2" customWidth="1"/>
    <col min="8" max="9" width="17.7109375" style="4" customWidth="1"/>
    <col min="10" max="12" width="13.42578125" style="4" customWidth="1"/>
    <col min="13" max="13" width="17.5703125" style="16" customWidth="1"/>
    <col min="14" max="14" width="18.140625" style="3" customWidth="1"/>
    <col min="15" max="15" width="18.28515625" style="18" customWidth="1"/>
    <col min="16" max="16" width="1" style="1" customWidth="1"/>
    <col min="17" max="16384" width="9.140625" style="1"/>
  </cols>
  <sheetData>
    <row r="1" spans="2:15" ht="5.25" customHeight="1" x14ac:dyDescent="0.25"/>
    <row r="2" spans="2:15" ht="21" customHeight="1" x14ac:dyDescent="0.25">
      <c r="B2" s="50" t="s">
        <v>27</v>
      </c>
      <c r="C2" s="50"/>
      <c r="D2" s="48" t="s">
        <v>29</v>
      </c>
      <c r="E2" s="48" t="s">
        <v>28</v>
      </c>
      <c r="F2" s="46" t="s">
        <v>83</v>
      </c>
      <c r="G2" s="50" t="s">
        <v>30</v>
      </c>
      <c r="H2" s="52" t="s">
        <v>38</v>
      </c>
      <c r="I2" s="52"/>
      <c r="J2" s="52"/>
      <c r="K2" s="52"/>
      <c r="L2" s="52"/>
      <c r="M2" s="46" t="s">
        <v>31</v>
      </c>
      <c r="N2" s="46" t="s">
        <v>32</v>
      </c>
      <c r="O2" s="46" t="s">
        <v>33</v>
      </c>
    </row>
    <row r="3" spans="2:15" ht="27.75" customHeight="1" thickBot="1" x14ac:dyDescent="0.3">
      <c r="B3" s="17" t="s">
        <v>0</v>
      </c>
      <c r="C3" s="17" t="s">
        <v>7</v>
      </c>
      <c r="D3" s="49"/>
      <c r="E3" s="49"/>
      <c r="F3" s="47"/>
      <c r="G3" s="51"/>
      <c r="H3" s="19" t="s">
        <v>59</v>
      </c>
      <c r="I3" s="19" t="s">
        <v>60</v>
      </c>
      <c r="J3" s="37" t="s">
        <v>35</v>
      </c>
      <c r="K3" s="37" t="s">
        <v>36</v>
      </c>
      <c r="L3" s="37" t="s">
        <v>37</v>
      </c>
      <c r="M3" s="47"/>
      <c r="N3" s="47"/>
      <c r="O3" s="47"/>
    </row>
    <row r="4" spans="2:15" ht="21" customHeight="1" thickTop="1" x14ac:dyDescent="0.25">
      <c r="B4" s="2" t="s">
        <v>1</v>
      </c>
      <c r="C4" s="2" t="s">
        <v>9</v>
      </c>
      <c r="D4" s="4">
        <f ca="1">IF(COUNTBLANK($B4:$C4)&gt;0,"",VLOOKUP($C4,INDIRECT("T"&amp;$B4),2,0))</f>
        <v>7800</v>
      </c>
      <c r="E4" s="4">
        <f t="shared" ref="E4:E35" ca="1" si="0">IF(COUNTBLANK($B4:$C4)&gt;0,"",IF(G4="","",VLOOKUP($C4,INDIRECT("T"&amp;$B4),IF(G4="Prismatique",5,IF(COUNTIF(G4,"*Creux")=1,4,3)),0)))</f>
        <v>9</v>
      </c>
      <c r="F4" s="4">
        <v>1</v>
      </c>
      <c r="G4" s="2" t="s">
        <v>34</v>
      </c>
      <c r="J4" s="4">
        <v>80</v>
      </c>
      <c r="K4" s="4">
        <v>80</v>
      </c>
      <c r="L4" s="4">
        <v>6</v>
      </c>
      <c r="M4" s="16">
        <f ca="1">IF(OR(D4="",G4=""),"",IF(G4="Prismatique",K4*L4*J4/10^6,IF(COUNTIF(G4,"*creu*")=1,PI()*((((H4/2)^2-(I4/2)^2)/10^6)*J4),PI()*(((H4/2)^2)/10^6)*J4))*D4*E4)*F4</f>
        <v>2695.68</v>
      </c>
      <c r="N4" s="3">
        <v>100</v>
      </c>
      <c r="O4" s="18">
        <f ca="1">M4+N4</f>
        <v>2795.68</v>
      </c>
    </row>
    <row r="5" spans="2:15" ht="21" customHeight="1" x14ac:dyDescent="0.25">
      <c r="B5" s="2" t="s">
        <v>1</v>
      </c>
      <c r="C5" s="2" t="s">
        <v>9</v>
      </c>
      <c r="D5" s="4">
        <f t="shared" ref="D5:D36" ca="1" si="1">IF(COUNTBLANK($B5:$C5)&gt;0,"",VLOOKUP($C5,INDIRECT("T"&amp;$B5),2,0))</f>
        <v>7800</v>
      </c>
      <c r="E5" s="4">
        <f t="shared" ca="1" si="0"/>
        <v>8</v>
      </c>
      <c r="F5" s="4">
        <v>2</v>
      </c>
      <c r="G5" s="2" t="s">
        <v>63</v>
      </c>
      <c r="H5" s="4">
        <v>90</v>
      </c>
      <c r="I5" s="4">
        <v>40</v>
      </c>
      <c r="J5" s="4">
        <v>4</v>
      </c>
      <c r="M5" s="16">
        <f ca="1">IF(OR(D5="",G5=""),"",IF(G5="Prismatique",K5*L5*J5/10^6,IF(COUNTIF(G5,"*creu*")=1,PI()*((((H5/2)^2-(I5/2)^2)/10^6)*J5),PI()*(((H5/2)^2)/10^6)*J5))*D5*E5)*F5</f>
        <v>2548.4599605920403</v>
      </c>
      <c r="N5" s="3">
        <v>100</v>
      </c>
      <c r="O5" s="18">
        <f ca="1">M5+N5</f>
        <v>2648.4599605920403</v>
      </c>
    </row>
    <row r="6" spans="2:15" ht="21" customHeight="1" x14ac:dyDescent="0.25">
      <c r="B6" s="2" t="s">
        <v>3</v>
      </c>
      <c r="C6" s="2" t="s">
        <v>13</v>
      </c>
      <c r="D6" s="4">
        <f t="shared" ca="1" si="1"/>
        <v>8300</v>
      </c>
      <c r="E6" s="4" t="str">
        <f t="shared" ca="1" si="0"/>
        <v/>
      </c>
      <c r="F6" s="4">
        <v>0</v>
      </c>
      <c r="M6" s="16" t="e">
        <f ca="1">IF(OR(D6="",G6=""),"",IF(G6="Prismatique",K6*L6*J6/10^6,IF(COUNTIF(G6,"*creu*")=1,PI()*((((H6/2)^2-(I6/2)^2)/10^6)*J6),PI()*(((H6/2)^2)/10^6)*J6))*D6*E6)*F6</f>
        <v>#VALUE!</v>
      </c>
      <c r="O6" s="18" t="e">
        <f t="shared" ref="O6:O16" ca="1" si="2">M6+N6</f>
        <v>#VALUE!</v>
      </c>
    </row>
    <row r="7" spans="2:15" ht="21" customHeight="1" x14ac:dyDescent="0.25">
      <c r="D7" s="4" t="str">
        <f t="shared" ca="1" si="1"/>
        <v/>
      </c>
      <c r="E7" s="4" t="str">
        <f t="shared" ca="1" si="0"/>
        <v/>
      </c>
      <c r="M7" s="16" t="e">
        <f t="shared" ref="M7:M51" ca="1" si="3">IF(OR(D7="",G7=""),"",IF(G7="Prismatique",K7*L7*J7/10^6,IF(COUNTIF(G7,"*creu*")=1,PI()*((((H7/2)^2-(I7/2)^2)/10^6)*J7),PI()*(((H7/2)^2)/10^6)*J7))*D7*E7)*F7</f>
        <v>#VALUE!</v>
      </c>
      <c r="O7" s="18" t="e">
        <f t="shared" ca="1" si="2"/>
        <v>#VALUE!</v>
      </c>
    </row>
    <row r="8" spans="2:15" ht="21" customHeight="1" x14ac:dyDescent="0.25">
      <c r="D8" s="4" t="str">
        <f t="shared" ca="1" si="1"/>
        <v/>
      </c>
      <c r="E8" s="4" t="str">
        <f t="shared" ca="1" si="0"/>
        <v/>
      </c>
      <c r="M8" s="16" t="e">
        <f t="shared" ca="1" si="3"/>
        <v>#VALUE!</v>
      </c>
      <c r="O8" s="18" t="e">
        <f t="shared" ca="1" si="2"/>
        <v>#VALUE!</v>
      </c>
    </row>
    <row r="9" spans="2:15" ht="21" customHeight="1" x14ac:dyDescent="0.25">
      <c r="D9" s="4" t="str">
        <f t="shared" ca="1" si="1"/>
        <v/>
      </c>
      <c r="E9" s="4" t="str">
        <f t="shared" ca="1" si="0"/>
        <v/>
      </c>
      <c r="M9" s="16" t="e">
        <f t="shared" ca="1" si="3"/>
        <v>#VALUE!</v>
      </c>
      <c r="O9" s="18" t="e">
        <f t="shared" ca="1" si="2"/>
        <v>#VALUE!</v>
      </c>
    </row>
    <row r="10" spans="2:15" ht="21" customHeight="1" x14ac:dyDescent="0.25">
      <c r="D10" s="4" t="str">
        <f t="shared" ca="1" si="1"/>
        <v/>
      </c>
      <c r="E10" s="4" t="str">
        <f t="shared" ca="1" si="0"/>
        <v/>
      </c>
      <c r="M10" s="16" t="e">
        <f t="shared" ca="1" si="3"/>
        <v>#VALUE!</v>
      </c>
      <c r="O10" s="18" t="e">
        <f t="shared" ca="1" si="2"/>
        <v>#VALUE!</v>
      </c>
    </row>
    <row r="11" spans="2:15" ht="21" customHeight="1" x14ac:dyDescent="0.25">
      <c r="D11" s="4" t="str">
        <f t="shared" ca="1" si="1"/>
        <v/>
      </c>
      <c r="E11" s="4" t="str">
        <f t="shared" ca="1" si="0"/>
        <v/>
      </c>
      <c r="M11" s="16" t="e">
        <f t="shared" ca="1" si="3"/>
        <v>#VALUE!</v>
      </c>
      <c r="O11" s="18" t="e">
        <f t="shared" ca="1" si="2"/>
        <v>#VALUE!</v>
      </c>
    </row>
    <row r="12" spans="2:15" ht="21" customHeight="1" x14ac:dyDescent="0.25">
      <c r="D12" s="4" t="str">
        <f t="shared" ca="1" si="1"/>
        <v/>
      </c>
      <c r="E12" s="4" t="str">
        <f t="shared" ca="1" si="0"/>
        <v/>
      </c>
      <c r="M12" s="16" t="e">
        <f t="shared" ca="1" si="3"/>
        <v>#VALUE!</v>
      </c>
      <c r="O12" s="18" t="e">
        <f t="shared" ca="1" si="2"/>
        <v>#VALUE!</v>
      </c>
    </row>
    <row r="13" spans="2:15" ht="21" customHeight="1" x14ac:dyDescent="0.25">
      <c r="D13" s="4" t="str">
        <f t="shared" ca="1" si="1"/>
        <v/>
      </c>
      <c r="E13" s="4" t="str">
        <f t="shared" ca="1" si="0"/>
        <v/>
      </c>
      <c r="M13" s="16" t="e">
        <f t="shared" ca="1" si="3"/>
        <v>#VALUE!</v>
      </c>
      <c r="O13" s="18" t="e">
        <f t="shared" ca="1" si="2"/>
        <v>#VALUE!</v>
      </c>
    </row>
    <row r="14" spans="2:15" ht="21" customHeight="1" x14ac:dyDescent="0.25">
      <c r="D14" s="4" t="str">
        <f t="shared" ca="1" si="1"/>
        <v/>
      </c>
      <c r="E14" s="4" t="str">
        <f t="shared" ca="1" si="0"/>
        <v/>
      </c>
      <c r="M14" s="16" t="e">
        <f t="shared" ca="1" si="3"/>
        <v>#VALUE!</v>
      </c>
      <c r="O14" s="18" t="e">
        <f t="shared" ca="1" si="2"/>
        <v>#VALUE!</v>
      </c>
    </row>
    <row r="15" spans="2:15" ht="21" customHeight="1" x14ac:dyDescent="0.25">
      <c r="D15" s="4" t="str">
        <f t="shared" ca="1" si="1"/>
        <v/>
      </c>
      <c r="E15" s="4" t="str">
        <f t="shared" ca="1" si="0"/>
        <v/>
      </c>
      <c r="M15" s="16" t="e">
        <f t="shared" ca="1" si="3"/>
        <v>#VALUE!</v>
      </c>
      <c r="O15" s="18" t="e">
        <f t="shared" ca="1" si="2"/>
        <v>#VALUE!</v>
      </c>
    </row>
    <row r="16" spans="2:15" ht="21" customHeight="1" x14ac:dyDescent="0.25">
      <c r="D16" s="4" t="str">
        <f t="shared" ca="1" si="1"/>
        <v/>
      </c>
      <c r="E16" s="4" t="str">
        <f t="shared" ca="1" si="0"/>
        <v/>
      </c>
      <c r="M16" s="16" t="e">
        <f t="shared" ca="1" si="3"/>
        <v>#VALUE!</v>
      </c>
      <c r="O16" s="18" t="e">
        <f t="shared" ca="1" si="2"/>
        <v>#VALUE!</v>
      </c>
    </row>
    <row r="17" spans="4:13" ht="21" customHeight="1" x14ac:dyDescent="0.25">
      <c r="D17" s="4" t="str">
        <f t="shared" ca="1" si="1"/>
        <v/>
      </c>
      <c r="E17" s="4" t="str">
        <f t="shared" ca="1" si="0"/>
        <v/>
      </c>
      <c r="M17" s="16" t="e">
        <f t="shared" ca="1" si="3"/>
        <v>#VALUE!</v>
      </c>
    </row>
    <row r="18" spans="4:13" ht="21" customHeight="1" x14ac:dyDescent="0.25">
      <c r="D18" s="4" t="str">
        <f t="shared" ca="1" si="1"/>
        <v/>
      </c>
      <c r="E18" s="4" t="str">
        <f t="shared" ca="1" si="0"/>
        <v/>
      </c>
      <c r="M18" s="16" t="e">
        <f t="shared" ca="1" si="3"/>
        <v>#VALUE!</v>
      </c>
    </row>
    <row r="19" spans="4:13" ht="21" customHeight="1" x14ac:dyDescent="0.25">
      <c r="D19" s="4" t="str">
        <f t="shared" ca="1" si="1"/>
        <v/>
      </c>
      <c r="E19" s="4" t="str">
        <f t="shared" ca="1" si="0"/>
        <v/>
      </c>
      <c r="M19" s="16" t="e">
        <f t="shared" ca="1" si="3"/>
        <v>#VALUE!</v>
      </c>
    </row>
    <row r="20" spans="4:13" ht="21" customHeight="1" x14ac:dyDescent="0.25">
      <c r="D20" s="4" t="str">
        <f t="shared" ca="1" si="1"/>
        <v/>
      </c>
      <c r="E20" s="4" t="str">
        <f t="shared" ca="1" si="0"/>
        <v/>
      </c>
      <c r="M20" s="16" t="e">
        <f t="shared" ca="1" si="3"/>
        <v>#VALUE!</v>
      </c>
    </row>
    <row r="21" spans="4:13" ht="21" customHeight="1" x14ac:dyDescent="0.25">
      <c r="D21" s="4" t="str">
        <f t="shared" ca="1" si="1"/>
        <v/>
      </c>
      <c r="E21" s="4" t="str">
        <f t="shared" ca="1" si="0"/>
        <v/>
      </c>
      <c r="M21" s="16" t="e">
        <f t="shared" ca="1" si="3"/>
        <v>#VALUE!</v>
      </c>
    </row>
    <row r="22" spans="4:13" ht="21" customHeight="1" x14ac:dyDescent="0.25">
      <c r="D22" s="4" t="str">
        <f t="shared" ca="1" si="1"/>
        <v/>
      </c>
      <c r="E22" s="4" t="str">
        <f t="shared" ca="1" si="0"/>
        <v/>
      </c>
      <c r="M22" s="16" t="e">
        <f t="shared" ca="1" si="3"/>
        <v>#VALUE!</v>
      </c>
    </row>
    <row r="23" spans="4:13" ht="21" customHeight="1" x14ac:dyDescent="0.25">
      <c r="D23" s="4" t="str">
        <f t="shared" ca="1" si="1"/>
        <v/>
      </c>
      <c r="E23" s="4" t="str">
        <f t="shared" ca="1" si="0"/>
        <v/>
      </c>
      <c r="M23" s="16" t="e">
        <f t="shared" ca="1" si="3"/>
        <v>#VALUE!</v>
      </c>
    </row>
    <row r="24" spans="4:13" ht="21" customHeight="1" x14ac:dyDescent="0.25">
      <c r="D24" s="4" t="str">
        <f t="shared" ca="1" si="1"/>
        <v/>
      </c>
      <c r="E24" s="4" t="str">
        <f t="shared" ca="1" si="0"/>
        <v/>
      </c>
      <c r="M24" s="16" t="e">
        <f t="shared" ca="1" si="3"/>
        <v>#VALUE!</v>
      </c>
    </row>
    <row r="25" spans="4:13" ht="21" customHeight="1" x14ac:dyDescent="0.25">
      <c r="D25" s="4" t="str">
        <f t="shared" ca="1" si="1"/>
        <v/>
      </c>
      <c r="E25" s="4" t="str">
        <f t="shared" ca="1" si="0"/>
        <v/>
      </c>
      <c r="M25" s="16" t="e">
        <f t="shared" ca="1" si="3"/>
        <v>#VALUE!</v>
      </c>
    </row>
    <row r="26" spans="4:13" ht="21" customHeight="1" x14ac:dyDescent="0.25">
      <c r="D26" s="4" t="str">
        <f t="shared" ca="1" si="1"/>
        <v/>
      </c>
      <c r="E26" s="4" t="str">
        <f t="shared" ca="1" si="0"/>
        <v/>
      </c>
      <c r="M26" s="16" t="e">
        <f t="shared" ca="1" si="3"/>
        <v>#VALUE!</v>
      </c>
    </row>
    <row r="27" spans="4:13" ht="21" customHeight="1" x14ac:dyDescent="0.25">
      <c r="D27" s="4" t="str">
        <f t="shared" ca="1" si="1"/>
        <v/>
      </c>
      <c r="E27" s="4" t="str">
        <f t="shared" ca="1" si="0"/>
        <v/>
      </c>
      <c r="M27" s="16" t="e">
        <f t="shared" ca="1" si="3"/>
        <v>#VALUE!</v>
      </c>
    </row>
    <row r="28" spans="4:13" ht="21" customHeight="1" x14ac:dyDescent="0.25">
      <c r="D28" s="4" t="str">
        <f t="shared" ca="1" si="1"/>
        <v/>
      </c>
      <c r="E28" s="4" t="str">
        <f t="shared" ca="1" si="0"/>
        <v/>
      </c>
      <c r="M28" s="16" t="e">
        <f t="shared" ca="1" si="3"/>
        <v>#VALUE!</v>
      </c>
    </row>
    <row r="29" spans="4:13" ht="21" customHeight="1" x14ac:dyDescent="0.25">
      <c r="D29" s="4" t="str">
        <f t="shared" ca="1" si="1"/>
        <v/>
      </c>
      <c r="E29" s="4" t="str">
        <f t="shared" ca="1" si="0"/>
        <v/>
      </c>
      <c r="M29" s="16" t="e">
        <f t="shared" ca="1" si="3"/>
        <v>#VALUE!</v>
      </c>
    </row>
    <row r="30" spans="4:13" ht="21" customHeight="1" x14ac:dyDescent="0.25">
      <c r="D30" s="4" t="str">
        <f t="shared" ca="1" si="1"/>
        <v/>
      </c>
      <c r="E30" s="4" t="str">
        <f t="shared" ca="1" si="0"/>
        <v/>
      </c>
      <c r="M30" s="16" t="e">
        <f t="shared" ca="1" si="3"/>
        <v>#VALUE!</v>
      </c>
    </row>
    <row r="31" spans="4:13" ht="21" customHeight="1" x14ac:dyDescent="0.25">
      <c r="D31" s="4" t="str">
        <f t="shared" ca="1" si="1"/>
        <v/>
      </c>
      <c r="E31" s="4" t="str">
        <f t="shared" ca="1" si="0"/>
        <v/>
      </c>
      <c r="M31" s="16" t="e">
        <f t="shared" ca="1" si="3"/>
        <v>#VALUE!</v>
      </c>
    </row>
    <row r="32" spans="4:13" ht="21" customHeight="1" x14ac:dyDescent="0.25">
      <c r="D32" s="4" t="str">
        <f t="shared" ca="1" si="1"/>
        <v/>
      </c>
      <c r="E32" s="4" t="str">
        <f t="shared" ca="1" si="0"/>
        <v/>
      </c>
      <c r="M32" s="16" t="e">
        <f t="shared" ca="1" si="3"/>
        <v>#VALUE!</v>
      </c>
    </row>
    <row r="33" spans="4:13" ht="21" customHeight="1" x14ac:dyDescent="0.25">
      <c r="D33" s="4" t="str">
        <f t="shared" ca="1" si="1"/>
        <v/>
      </c>
      <c r="E33" s="4" t="str">
        <f t="shared" ca="1" si="0"/>
        <v/>
      </c>
      <c r="M33" s="16" t="e">
        <f t="shared" ca="1" si="3"/>
        <v>#VALUE!</v>
      </c>
    </row>
    <row r="34" spans="4:13" ht="21" customHeight="1" x14ac:dyDescent="0.25">
      <c r="D34" s="4" t="str">
        <f t="shared" ca="1" si="1"/>
        <v/>
      </c>
      <c r="E34" s="4" t="str">
        <f t="shared" ca="1" si="0"/>
        <v/>
      </c>
      <c r="M34" s="16" t="e">
        <f t="shared" ca="1" si="3"/>
        <v>#VALUE!</v>
      </c>
    </row>
    <row r="35" spans="4:13" ht="21" customHeight="1" x14ac:dyDescent="0.25">
      <c r="D35" s="4" t="str">
        <f t="shared" ca="1" si="1"/>
        <v/>
      </c>
      <c r="E35" s="4" t="str">
        <f t="shared" ca="1" si="0"/>
        <v/>
      </c>
      <c r="M35" s="16" t="e">
        <f t="shared" ca="1" si="3"/>
        <v>#VALUE!</v>
      </c>
    </row>
    <row r="36" spans="4:13" ht="21" customHeight="1" x14ac:dyDescent="0.25">
      <c r="D36" s="4" t="str">
        <f t="shared" ca="1" si="1"/>
        <v/>
      </c>
      <c r="E36" s="4" t="str">
        <f t="shared" ref="E36:E53" ca="1" si="4">IF(COUNTBLANK($B36:$C36)&gt;0,"",IF(G36="","",VLOOKUP($C36,INDIRECT("T"&amp;$B36),IF(G36="Prismatique",5,IF(COUNTIF(G36,"*Creux")=1,4,3)),0)))</f>
        <v/>
      </c>
      <c r="M36" s="16" t="e">
        <f t="shared" ca="1" si="3"/>
        <v>#VALUE!</v>
      </c>
    </row>
    <row r="37" spans="4:13" ht="21" customHeight="1" x14ac:dyDescent="0.25">
      <c r="D37" s="4" t="str">
        <f t="shared" ref="D37:D53" ca="1" si="5">IF(COUNTBLANK($B37:$C37)&gt;0,"",VLOOKUP($C37,INDIRECT("T"&amp;$B37),2,0))</f>
        <v/>
      </c>
      <c r="E37" s="4" t="str">
        <f t="shared" ca="1" si="4"/>
        <v/>
      </c>
      <c r="M37" s="16" t="e">
        <f t="shared" ca="1" si="3"/>
        <v>#VALUE!</v>
      </c>
    </row>
    <row r="38" spans="4:13" ht="21" customHeight="1" x14ac:dyDescent="0.25">
      <c r="D38" s="4" t="str">
        <f t="shared" ca="1" si="5"/>
        <v/>
      </c>
      <c r="E38" s="4" t="str">
        <f t="shared" ca="1" si="4"/>
        <v/>
      </c>
      <c r="M38" s="16" t="e">
        <f t="shared" ca="1" si="3"/>
        <v>#VALUE!</v>
      </c>
    </row>
    <row r="39" spans="4:13" ht="21" customHeight="1" x14ac:dyDescent="0.25">
      <c r="D39" s="4" t="str">
        <f t="shared" ca="1" si="5"/>
        <v/>
      </c>
      <c r="E39" s="4" t="str">
        <f t="shared" ca="1" si="4"/>
        <v/>
      </c>
      <c r="M39" s="16" t="e">
        <f t="shared" ca="1" si="3"/>
        <v>#VALUE!</v>
      </c>
    </row>
    <row r="40" spans="4:13" ht="21" customHeight="1" x14ac:dyDescent="0.25">
      <c r="D40" s="4" t="str">
        <f t="shared" ca="1" si="5"/>
        <v/>
      </c>
      <c r="E40" s="4" t="str">
        <f t="shared" ca="1" si="4"/>
        <v/>
      </c>
      <c r="M40" s="16" t="e">
        <f t="shared" ca="1" si="3"/>
        <v>#VALUE!</v>
      </c>
    </row>
    <row r="41" spans="4:13" ht="21" customHeight="1" x14ac:dyDescent="0.25">
      <c r="D41" s="4" t="str">
        <f t="shared" ca="1" si="5"/>
        <v/>
      </c>
      <c r="E41" s="4" t="str">
        <f t="shared" ca="1" si="4"/>
        <v/>
      </c>
      <c r="M41" s="16" t="e">
        <f t="shared" ca="1" si="3"/>
        <v>#VALUE!</v>
      </c>
    </row>
    <row r="42" spans="4:13" ht="21" customHeight="1" x14ac:dyDescent="0.25">
      <c r="D42" s="4" t="str">
        <f t="shared" ca="1" si="5"/>
        <v/>
      </c>
      <c r="E42" s="4" t="str">
        <f t="shared" ca="1" si="4"/>
        <v/>
      </c>
      <c r="M42" s="16" t="e">
        <f t="shared" ca="1" si="3"/>
        <v>#VALUE!</v>
      </c>
    </row>
    <row r="43" spans="4:13" ht="21" customHeight="1" x14ac:dyDescent="0.25">
      <c r="D43" s="4" t="str">
        <f t="shared" ca="1" si="5"/>
        <v/>
      </c>
      <c r="E43" s="4" t="str">
        <f t="shared" ca="1" si="4"/>
        <v/>
      </c>
      <c r="M43" s="16" t="e">
        <f t="shared" ca="1" si="3"/>
        <v>#VALUE!</v>
      </c>
    </row>
    <row r="44" spans="4:13" ht="21" customHeight="1" x14ac:dyDescent="0.25">
      <c r="D44" s="4" t="str">
        <f t="shared" ca="1" si="5"/>
        <v/>
      </c>
      <c r="E44" s="4" t="str">
        <f t="shared" ca="1" si="4"/>
        <v/>
      </c>
      <c r="M44" s="16" t="e">
        <f t="shared" ca="1" si="3"/>
        <v>#VALUE!</v>
      </c>
    </row>
    <row r="45" spans="4:13" ht="21" customHeight="1" x14ac:dyDescent="0.25">
      <c r="D45" s="4" t="str">
        <f t="shared" ca="1" si="5"/>
        <v/>
      </c>
      <c r="E45" s="4" t="str">
        <f t="shared" ca="1" si="4"/>
        <v/>
      </c>
      <c r="M45" s="16" t="e">
        <f t="shared" ca="1" si="3"/>
        <v>#VALUE!</v>
      </c>
    </row>
    <row r="46" spans="4:13" ht="21" customHeight="1" x14ac:dyDescent="0.25">
      <c r="D46" s="4" t="str">
        <f t="shared" ca="1" si="5"/>
        <v/>
      </c>
      <c r="E46" s="4" t="str">
        <f t="shared" ca="1" si="4"/>
        <v/>
      </c>
      <c r="M46" s="16" t="e">
        <f t="shared" ca="1" si="3"/>
        <v>#VALUE!</v>
      </c>
    </row>
    <row r="47" spans="4:13" ht="21" customHeight="1" x14ac:dyDescent="0.25">
      <c r="D47" s="4" t="str">
        <f t="shared" ca="1" si="5"/>
        <v/>
      </c>
      <c r="E47" s="4" t="str">
        <f t="shared" ca="1" si="4"/>
        <v/>
      </c>
      <c r="M47" s="16" t="e">
        <f t="shared" ca="1" si="3"/>
        <v>#VALUE!</v>
      </c>
    </row>
    <row r="48" spans="4:13" ht="21" customHeight="1" x14ac:dyDescent="0.25">
      <c r="D48" s="4" t="str">
        <f t="shared" ca="1" si="5"/>
        <v/>
      </c>
      <c r="E48" s="4" t="str">
        <f t="shared" ca="1" si="4"/>
        <v/>
      </c>
      <c r="M48" s="16" t="e">
        <f t="shared" ca="1" si="3"/>
        <v>#VALUE!</v>
      </c>
    </row>
    <row r="49" spans="4:13" ht="21" customHeight="1" x14ac:dyDescent="0.25">
      <c r="D49" s="4" t="str">
        <f t="shared" ca="1" si="5"/>
        <v/>
      </c>
      <c r="E49" s="4" t="str">
        <f t="shared" ca="1" si="4"/>
        <v/>
      </c>
      <c r="M49" s="16" t="e">
        <f t="shared" ca="1" si="3"/>
        <v>#VALUE!</v>
      </c>
    </row>
    <row r="50" spans="4:13" ht="21" customHeight="1" x14ac:dyDescent="0.25">
      <c r="D50" s="4" t="str">
        <f t="shared" ca="1" si="5"/>
        <v/>
      </c>
      <c r="E50" s="4" t="str">
        <f t="shared" ca="1" si="4"/>
        <v/>
      </c>
      <c r="M50" s="16" t="e">
        <f t="shared" ca="1" si="3"/>
        <v>#VALUE!</v>
      </c>
    </row>
    <row r="51" spans="4:13" ht="21" customHeight="1" x14ac:dyDescent="0.25">
      <c r="D51" s="4" t="str">
        <f t="shared" ca="1" si="5"/>
        <v/>
      </c>
      <c r="E51" s="4" t="str">
        <f t="shared" ca="1" si="4"/>
        <v/>
      </c>
      <c r="M51" s="16" t="e">
        <f t="shared" ca="1" si="3"/>
        <v>#VALUE!</v>
      </c>
    </row>
    <row r="52" spans="4:13" ht="21" customHeight="1" x14ac:dyDescent="0.25">
      <c r="D52" s="4" t="str">
        <f t="shared" ca="1" si="5"/>
        <v/>
      </c>
      <c r="E52" s="4" t="str">
        <f t="shared" ca="1" si="4"/>
        <v/>
      </c>
      <c r="M52" s="16" t="str">
        <f ca="1">IF(OR(D52="",G52=""),"",IF(G52="Prismatique",K52*L52*J52/10^6,IF(COUNTIF(G52,"*creu*")=1,PI()*((((H52/2)^2-(I52/2)^2)/10^6)*J52),PI()*(((H52/2)^2)/10^6)*J52))*D52*E52)</f>
        <v/>
      </c>
    </row>
    <row r="53" spans="4:13" ht="21" customHeight="1" x14ac:dyDescent="0.25">
      <c r="D53" s="4" t="str">
        <f t="shared" ca="1" si="5"/>
        <v/>
      </c>
      <c r="E53" s="4" t="str">
        <f t="shared" ca="1" si="4"/>
        <v/>
      </c>
      <c r="M53" s="16" t="str">
        <f ca="1">IF(OR(D53="",G53=""),"",IF(G53="Prismatique",K53*L53*J53/10^6,IF(COUNTIF(G53,"*creu*")=1,PI()*((((H53/2)^2-(I53/2)^2)/10^6)*J53),PI()*(((H53/2)^2)/10^6)*J53))*D53*E53)</f>
        <v/>
      </c>
    </row>
  </sheetData>
  <mergeCells count="9">
    <mergeCell ref="B2:C2"/>
    <mergeCell ref="G2:G3"/>
    <mergeCell ref="H2:L2"/>
    <mergeCell ref="M2:M3"/>
    <mergeCell ref="F2:F3"/>
    <mergeCell ref="N2:N3"/>
    <mergeCell ref="O2:O3"/>
    <mergeCell ref="D2:D3"/>
    <mergeCell ref="E2:E3"/>
  </mergeCells>
  <conditionalFormatting sqref="B4:O1048576">
    <cfRule type="expression" dxfId="7" priority="3">
      <formula>AND($B4&lt;&gt;"",MOD(ROW(),2)=1)</formula>
    </cfRule>
    <cfRule type="expression" dxfId="6" priority="4">
      <formula>AND($B4&lt;&gt;"",MOD(ROW(),2)=0)</formula>
    </cfRule>
  </conditionalFormatting>
  <conditionalFormatting sqref="H4:L1048576">
    <cfRule type="expression" dxfId="5" priority="1">
      <formula>AND($B4&lt;&gt;"",MOD(ROW(),2)=1)</formula>
    </cfRule>
    <cfRule type="expression" dxfId="4" priority="2">
      <formula>AND($B4&lt;&gt;"",MOD(ROW(),2)=0)</formula>
    </cfRule>
  </conditionalFormatting>
  <dataValidations xWindow="1106" yWindow="322" count="8">
    <dataValidation type="list" allowBlank="1" showInputMessage="1" showErrorMessage="1" sqref="B3:B1048576">
      <formula1>Matière</formula1>
    </dataValidation>
    <dataValidation type="list" allowBlank="1" showInputMessage="1" showErrorMessage="1" sqref="C3:C1048576">
      <formula1>INDIRECT($B3)</formula1>
    </dataValidation>
    <dataValidation type="custom" allowBlank="1" showInputMessage="1" showErrorMessage="1" errorTitle="Diamètre Intérieure" error="1 - C'est uniquement pour les Bruts Cylindrique Creux_x000a_2 - La valeur de diamètre doit etre plus grande que 0_x000a_3 - La valeur de diamètre int. doit etre plus moins que la diamètre ext." promptTitle="Diamètre Intérieure" prompt="C'est uniquement pour les Bruts Cylindrique Creux" sqref="I4:I1048576">
      <formula1>AND(COUNTIF(G4,"*creu*")=1,I4&gt;0,I4&lt;H4)</formula1>
    </dataValidation>
    <dataValidation type="decimal" operator="greaterThan" allowBlank="1" showInputMessage="1" showErrorMessage="1" errorTitle="Longueur" error="La valeur de Longueur doit etre plus grande que 0" sqref="J4:J1048576">
      <formula1>0</formula1>
    </dataValidation>
    <dataValidation type="custom" allowBlank="1" showInputMessage="1" showErrorMessage="1" errorTitle="Hauteur" error="1 - C'est uniquement pour les Bruts Prismatiques_x000a_2 - La valeur de Hauteur doit etre plus grande que 0" promptTitle="Hauteur" prompt="C'est uniquement pour les Bruts Prismatiques" sqref="L4:L1048576">
      <formula1>AND(G4="Prismatique",L4&gt;0)</formula1>
    </dataValidation>
    <dataValidation type="custom" allowBlank="1" showInputMessage="1" showErrorMessage="1" errorTitle="Largeur" error="1 - C'est uniquement pour les Bruts Prismatiques_x000a_2 - La valeur de largeur doit etre plus grande que 0" promptTitle="Largeur" prompt="C'est uniquement pour les Bruts Prismatiques" sqref="K4:K1048576">
      <formula1>AND(G4="Prismatique",K4&gt;0)</formula1>
    </dataValidation>
    <dataValidation type="custom" allowBlank="1" showInputMessage="1" showErrorMessage="1" errorTitle="Diamètre Extérieure" error="1 - C'est uniquement pour les Brut Cylindrique_x000a_2 - La valeur de diamètre doit etre plus grande que 0" promptTitle="Diamètre Extérieure" prompt="C'est uniquement pour les Brut Cylindrique" sqref="H4:H1048576">
      <formula1>AND(COUNTIF(G4,"Cylind*")=1,H4&gt;0)</formula1>
    </dataValidation>
    <dataValidation type="list" allowBlank="1" showInputMessage="1" showErrorMessage="1" sqref="G4:G1048576">
      <formula1>BrutA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2"/>
  <dimension ref="B1:Z53"/>
  <sheetViews>
    <sheetView showGridLines="0" showZeros="0" topLeftCell="J1" workbookViewId="0">
      <selection activeCell="Z4" sqref="Z4"/>
    </sheetView>
  </sheetViews>
  <sheetFormatPr baseColWidth="10" defaultColWidth="9.140625" defaultRowHeight="21" customHeight="1" x14ac:dyDescent="0.25"/>
  <cols>
    <col min="1" max="1" width="1" style="1" customWidth="1"/>
    <col min="2" max="2" width="18" style="1" customWidth="1"/>
    <col min="3" max="3" width="11.28515625" style="20" customWidth="1"/>
    <col min="4" max="4" width="12.42578125" style="20" customWidth="1"/>
    <col min="5" max="5" width="13.5703125" style="4" customWidth="1"/>
    <col min="6" max="6" width="15.85546875" style="4" customWidth="1"/>
    <col min="7" max="7" width="15.42578125" style="20" customWidth="1"/>
    <col min="8" max="9" width="17.7109375" style="4" customWidth="1"/>
    <col min="10" max="12" width="13.42578125" style="4" customWidth="1"/>
    <col min="13" max="13" width="17.5703125" style="16" customWidth="1"/>
    <col min="14" max="14" width="13.5703125" style="4" customWidth="1"/>
    <col min="15" max="15" width="15" style="27" customWidth="1"/>
    <col min="16" max="16" width="13.140625" style="26" customWidth="1"/>
    <col min="17" max="17" width="15" style="23" customWidth="1"/>
    <col min="18" max="18" width="9.140625" style="28"/>
    <col min="19" max="19" width="9.85546875" style="25" customWidth="1"/>
    <col min="20" max="20" width="10.85546875" style="23" customWidth="1"/>
    <col min="21" max="21" width="10.140625" style="23" customWidth="1"/>
    <col min="22" max="23" width="13.140625" style="35" customWidth="1"/>
    <col min="24" max="24" width="11.42578125" style="45" customWidth="1"/>
    <col min="25" max="25" width="12.42578125" style="35" customWidth="1"/>
    <col min="26" max="26" width="14.85546875" style="35" customWidth="1"/>
    <col min="27" max="16384" width="9.140625" style="1"/>
  </cols>
  <sheetData>
    <row r="1" spans="2:26" ht="5.25" customHeight="1" x14ac:dyDescent="0.25">
      <c r="C1" s="36"/>
    </row>
    <row r="2" spans="2:26" ht="21" customHeight="1" x14ac:dyDescent="0.25">
      <c r="B2" s="46" t="s">
        <v>75</v>
      </c>
      <c r="C2" s="50" t="s">
        <v>78</v>
      </c>
      <c r="D2" s="50"/>
      <c r="E2" s="48" t="s">
        <v>29</v>
      </c>
      <c r="F2" s="46" t="s">
        <v>28</v>
      </c>
      <c r="G2" s="50" t="s">
        <v>30</v>
      </c>
      <c r="H2" s="52" t="s">
        <v>40</v>
      </c>
      <c r="I2" s="52"/>
      <c r="J2" s="52"/>
      <c r="K2" s="52"/>
      <c r="L2" s="52"/>
      <c r="M2" s="48" t="s">
        <v>82</v>
      </c>
      <c r="N2" s="48" t="s">
        <v>42</v>
      </c>
      <c r="O2" s="54" t="s">
        <v>43</v>
      </c>
      <c r="P2" s="54" t="s">
        <v>45</v>
      </c>
      <c r="Q2" s="48" t="s">
        <v>44</v>
      </c>
      <c r="R2" s="56" t="s">
        <v>46</v>
      </c>
      <c r="S2" s="54" t="s">
        <v>47</v>
      </c>
      <c r="T2" s="48" t="s">
        <v>48</v>
      </c>
      <c r="U2" s="48"/>
      <c r="V2" s="48" t="s">
        <v>55</v>
      </c>
      <c r="W2" s="48" t="s">
        <v>56</v>
      </c>
      <c r="X2" s="58" t="s">
        <v>79</v>
      </c>
      <c r="Y2" s="46" t="s">
        <v>80</v>
      </c>
      <c r="Z2" s="46" t="s">
        <v>81</v>
      </c>
    </row>
    <row r="3" spans="2:26" ht="27" customHeight="1" thickBot="1" x14ac:dyDescent="0.3">
      <c r="B3" s="47"/>
      <c r="C3" s="21" t="s">
        <v>0</v>
      </c>
      <c r="D3" s="21" t="s">
        <v>7</v>
      </c>
      <c r="E3" s="49"/>
      <c r="F3" s="47"/>
      <c r="G3" s="51"/>
      <c r="H3" s="19" t="s">
        <v>59</v>
      </c>
      <c r="I3" s="19" t="s">
        <v>60</v>
      </c>
      <c r="J3" s="22" t="s">
        <v>41</v>
      </c>
      <c r="K3" s="22" t="s">
        <v>36</v>
      </c>
      <c r="L3" s="22" t="s">
        <v>37</v>
      </c>
      <c r="M3" s="53"/>
      <c r="N3" s="49"/>
      <c r="O3" s="55"/>
      <c r="P3" s="55"/>
      <c r="Q3" s="49"/>
      <c r="R3" s="57"/>
      <c r="S3" s="55"/>
      <c r="T3" s="24" t="s">
        <v>53</v>
      </c>
      <c r="U3" s="24" t="s">
        <v>54</v>
      </c>
      <c r="V3" s="49"/>
      <c r="W3" s="49"/>
      <c r="X3" s="59"/>
      <c r="Y3" s="60"/>
      <c r="Z3" s="60"/>
    </row>
    <row r="4" spans="2:26" ht="21" customHeight="1" thickTop="1" x14ac:dyDescent="0.25">
      <c r="B4" s="36">
        <v>279587250</v>
      </c>
      <c r="C4" s="20" t="s">
        <v>3</v>
      </c>
      <c r="D4" s="20" t="s">
        <v>72</v>
      </c>
      <c r="E4" s="4">
        <f ca="1">IF(COUNTBLANK($C4:$D4)&gt;0,"",VLOOKUP($D4,INDIRECT("T"&amp;$C4),2,0))</f>
        <v>7800</v>
      </c>
      <c r="F4" s="4">
        <f t="shared" ref="F4:F35" ca="1" si="0">IF(COUNTBLANK($C4:$D4)&gt;0,"",IF(G4="","",VLOOKUP($D4,INDIRECT("T"&amp;$C4),IF(G4="Prismatique",5,IF(COUNTIF(G4,"*Creux")=1,4,3)),0)))</f>
        <v>3</v>
      </c>
      <c r="G4" s="20" t="s">
        <v>62</v>
      </c>
      <c r="H4" s="4">
        <v>60</v>
      </c>
      <c r="J4" s="4">
        <v>120</v>
      </c>
      <c r="M4" s="16">
        <f t="shared" ref="M4:M35" ca="1" si="1">IF(OR(E4="",G4=""),"",IF(G4="Prismatique",K4*L4*J4/10^9,IF(COUNTIF(G4,"*creu*")=1,PI()*((((H4/2)^2-(I4/2)^2)/10^6)*J4/10^3),PI()*(((H4/2)^2)/10^6)*J4/10^3))*E4*F4)</f>
        <v>7.9394329541521254</v>
      </c>
      <c r="N4" s="4">
        <v>60</v>
      </c>
      <c r="O4" s="27">
        <v>60</v>
      </c>
      <c r="P4" s="26">
        <v>45</v>
      </c>
      <c r="Q4" s="16">
        <v>10</v>
      </c>
      <c r="R4" s="28">
        <v>100</v>
      </c>
      <c r="S4" s="25">
        <f t="shared" ref="S4:S35" si="2">IF(OR(C4="",COUNTBLANK(Q4:R4)&gt;0),"",(Q4*R4+O4+P4)/60)</f>
        <v>18.416666666666668</v>
      </c>
      <c r="T4" s="16" t="s">
        <v>67</v>
      </c>
      <c r="U4" s="4">
        <f t="shared" ref="U4:U35" ca="1" si="3">IF(OR(C4="",T4=""),"",VLOOKUP($T4,INDIRECT("T"&amp;$T$2),2,0))</f>
        <v>40</v>
      </c>
      <c r="V4" s="16">
        <f ca="1">IF(OR(S4="",N4=""),"",IFERROR(S4*N4+M4*R4+U4,""))</f>
        <v>1938.9432954152126</v>
      </c>
      <c r="W4" s="16">
        <f ca="1">IFERROR(V4/R4,"")</f>
        <v>19.389432954152127</v>
      </c>
      <c r="X4" s="45">
        <v>0.5</v>
      </c>
      <c r="Y4" s="16">
        <f ca="1">IFERROR(V4*X4+V4,"")</f>
        <v>2908.4149431228188</v>
      </c>
      <c r="Z4" s="16">
        <f ca="1">IFERROR(Y4/R4,"")</f>
        <v>29.084149431228187</v>
      </c>
    </row>
    <row r="5" spans="2:26" ht="21" customHeight="1" x14ac:dyDescent="0.25">
      <c r="B5" s="36" t="s">
        <v>76</v>
      </c>
      <c r="C5" s="20" t="s">
        <v>4</v>
      </c>
      <c r="D5" s="20" t="s">
        <v>17</v>
      </c>
      <c r="E5" s="4">
        <f t="shared" ref="E5:E53" ca="1" si="4">IF(COUNTBLANK($C5:$D5)&gt;0,"",VLOOKUP($D5,INDIRECT("T"&amp;$C5),2,0))</f>
        <v>4900</v>
      </c>
      <c r="F5" s="4">
        <f t="shared" ca="1" si="0"/>
        <v>10</v>
      </c>
      <c r="G5" s="20" t="s">
        <v>34</v>
      </c>
      <c r="H5" s="4">
        <v>50</v>
      </c>
      <c r="I5" s="4">
        <v>25</v>
      </c>
      <c r="J5" s="4">
        <v>100</v>
      </c>
      <c r="M5" s="16">
        <f t="shared" ca="1" si="1"/>
        <v>0</v>
      </c>
      <c r="Q5" s="16"/>
      <c r="S5" s="25" t="str">
        <f t="shared" si="2"/>
        <v/>
      </c>
      <c r="T5" s="16"/>
      <c r="U5" s="4" t="str">
        <f t="shared" ca="1" si="3"/>
        <v/>
      </c>
      <c r="V5" s="16" t="str">
        <f t="shared" ref="V5:V53" si="5">IF(OR(S5="",N5=""),"",IFERROR(S5*N5+M5*R5+U5,""))</f>
        <v/>
      </c>
      <c r="W5" s="16" t="str">
        <f t="shared" ref="W5:W53" si="6">IFERROR(V5/R5,"")</f>
        <v/>
      </c>
      <c r="X5" s="45">
        <v>0.4</v>
      </c>
      <c r="Y5" s="16" t="str">
        <f t="shared" ref="Y5:Y14" si="7">IFERROR(V5*X5+V5,"")</f>
        <v/>
      </c>
      <c r="Z5" s="16" t="str">
        <f t="shared" ref="Z5:Z14" si="8">IFERROR(Y5/R5,"")</f>
        <v/>
      </c>
    </row>
    <row r="6" spans="2:26" ht="21" customHeight="1" x14ac:dyDescent="0.25">
      <c r="B6" s="36" t="s">
        <v>77</v>
      </c>
      <c r="C6" s="20" t="s">
        <v>5</v>
      </c>
      <c r="D6" s="20" t="s">
        <v>22</v>
      </c>
      <c r="E6" s="4">
        <f t="shared" ca="1" si="4"/>
        <v>5550</v>
      </c>
      <c r="F6" s="4">
        <f t="shared" ca="1" si="0"/>
        <v>10</v>
      </c>
      <c r="G6" s="20" t="s">
        <v>34</v>
      </c>
      <c r="H6" s="4">
        <v>70</v>
      </c>
      <c r="J6" s="4">
        <v>30</v>
      </c>
      <c r="M6" s="16">
        <f t="shared" ca="1" si="1"/>
        <v>0</v>
      </c>
      <c r="Q6" s="16"/>
      <c r="S6" s="25" t="str">
        <f t="shared" si="2"/>
        <v/>
      </c>
      <c r="T6" s="16"/>
      <c r="U6" s="4" t="str">
        <f t="shared" ca="1" si="3"/>
        <v/>
      </c>
      <c r="V6" s="16" t="str">
        <f t="shared" si="5"/>
        <v/>
      </c>
      <c r="W6" s="16" t="str">
        <f t="shared" si="6"/>
        <v/>
      </c>
      <c r="X6" s="45">
        <v>0.2</v>
      </c>
      <c r="Y6" s="16" t="str">
        <f t="shared" si="7"/>
        <v/>
      </c>
      <c r="Z6" s="16" t="str">
        <f t="shared" si="8"/>
        <v/>
      </c>
    </row>
    <row r="7" spans="2:26" ht="21" customHeight="1" x14ac:dyDescent="0.25">
      <c r="B7" s="36"/>
      <c r="C7" s="20" t="s">
        <v>1</v>
      </c>
      <c r="D7" s="20" t="s">
        <v>10</v>
      </c>
      <c r="E7" s="4">
        <f t="shared" ca="1" si="4"/>
        <v>7700</v>
      </c>
      <c r="F7" s="4">
        <f t="shared" ca="1" si="0"/>
        <v>10</v>
      </c>
      <c r="G7" s="20" t="s">
        <v>63</v>
      </c>
      <c r="H7" s="4">
        <v>80</v>
      </c>
      <c r="M7" s="16">
        <f t="shared" ca="1" si="1"/>
        <v>0</v>
      </c>
      <c r="Q7" s="16"/>
      <c r="S7" s="25" t="str">
        <f t="shared" si="2"/>
        <v/>
      </c>
      <c r="T7" s="16"/>
      <c r="U7" s="4" t="str">
        <f t="shared" ca="1" si="3"/>
        <v/>
      </c>
      <c r="V7" s="16" t="str">
        <f>IF(OR(S7="",N7=""),"",IFERROR(S7*N7+M7*R7+U7,""))</f>
        <v/>
      </c>
      <c r="W7" s="16" t="str">
        <f>IFERROR(V7/R7,"")</f>
        <v/>
      </c>
      <c r="X7" s="45">
        <v>0.1</v>
      </c>
      <c r="Y7" s="16" t="str">
        <f t="shared" si="7"/>
        <v/>
      </c>
      <c r="Z7" s="16" t="str">
        <f t="shared" si="8"/>
        <v/>
      </c>
    </row>
    <row r="8" spans="2:26" ht="21" customHeight="1" x14ac:dyDescent="0.25">
      <c r="B8" s="36"/>
      <c r="C8" s="20" t="s">
        <v>4</v>
      </c>
      <c r="E8" s="4" t="str">
        <f t="shared" ca="1" si="4"/>
        <v/>
      </c>
      <c r="F8" s="4" t="str">
        <f t="shared" ca="1" si="0"/>
        <v/>
      </c>
      <c r="M8" s="16" t="str">
        <f t="shared" ca="1" si="1"/>
        <v/>
      </c>
      <c r="Q8" s="16"/>
      <c r="S8" s="25" t="str">
        <f t="shared" si="2"/>
        <v/>
      </c>
      <c r="T8" s="16"/>
      <c r="U8" s="4" t="str">
        <f t="shared" ca="1" si="3"/>
        <v/>
      </c>
      <c r="V8" s="16" t="str">
        <f>IF(OR(S8="",N8=""),"",IFERROR(S8*N8+M8*R8+U8,""))</f>
        <v/>
      </c>
      <c r="W8" s="16" t="str">
        <f>IFERROR(V8/R8,"")</f>
        <v/>
      </c>
      <c r="Y8" s="16" t="str">
        <f t="shared" si="7"/>
        <v/>
      </c>
      <c r="Z8" s="16" t="str">
        <f t="shared" si="8"/>
        <v/>
      </c>
    </row>
    <row r="9" spans="2:26" ht="21" customHeight="1" x14ac:dyDescent="0.25">
      <c r="B9" s="36"/>
      <c r="C9" s="20" t="s">
        <v>2</v>
      </c>
      <c r="D9" s="20" t="s">
        <v>74</v>
      </c>
      <c r="E9" s="4">
        <f t="shared" ca="1" si="4"/>
        <v>2700</v>
      </c>
      <c r="F9" s="4">
        <f t="shared" ca="1" si="0"/>
        <v>4.8</v>
      </c>
      <c r="G9" s="20" t="s">
        <v>62</v>
      </c>
      <c r="H9" s="4">
        <v>80</v>
      </c>
      <c r="J9" s="4">
        <v>70</v>
      </c>
      <c r="M9" s="16">
        <f t="shared" ca="1" si="1"/>
        <v>4.560084568538656</v>
      </c>
      <c r="N9" s="4">
        <v>60</v>
      </c>
      <c r="O9" s="27">
        <v>60</v>
      </c>
      <c r="P9" s="26">
        <v>40</v>
      </c>
      <c r="Q9" s="16">
        <v>10</v>
      </c>
      <c r="R9" s="28">
        <v>20</v>
      </c>
      <c r="S9" s="25">
        <f t="shared" si="2"/>
        <v>5</v>
      </c>
      <c r="T9" s="16" t="s">
        <v>57</v>
      </c>
      <c r="U9" s="4">
        <f t="shared" ca="1" si="3"/>
        <v>0</v>
      </c>
      <c r="V9" s="16">
        <f ca="1">IF(OR(S9="",N9=""),"",IFERROR(S9*N9+M9*R9+U9,""))</f>
        <v>391.20169137077312</v>
      </c>
      <c r="W9" s="16">
        <f ca="1">IFERROR(V9/R9,"")</f>
        <v>19.560084568538656</v>
      </c>
      <c r="X9" s="45">
        <v>0.15</v>
      </c>
      <c r="Y9" s="16">
        <f t="shared" ca="1" si="7"/>
        <v>449.88194507638912</v>
      </c>
      <c r="Z9" s="16">
        <f t="shared" ca="1" si="8"/>
        <v>22.494097253819454</v>
      </c>
    </row>
    <row r="10" spans="2:26" ht="21" customHeight="1" x14ac:dyDescent="0.25">
      <c r="B10" s="36"/>
      <c r="C10" s="20" t="s">
        <v>2</v>
      </c>
      <c r="D10" s="20">
        <v>2024</v>
      </c>
      <c r="E10" s="4">
        <f t="shared" ca="1" si="4"/>
        <v>2720</v>
      </c>
      <c r="F10" s="4">
        <f t="shared" ca="1" si="0"/>
        <v>10</v>
      </c>
      <c r="G10" s="20" t="s">
        <v>63</v>
      </c>
      <c r="H10" s="4">
        <v>80</v>
      </c>
      <c r="I10" s="4">
        <v>60</v>
      </c>
      <c r="J10" s="4">
        <v>120</v>
      </c>
      <c r="M10" s="16">
        <f t="shared" ca="1" si="1"/>
        <v>7.1779108949219603</v>
      </c>
      <c r="P10" s="4"/>
      <c r="Q10" s="4"/>
      <c r="R10" s="4"/>
      <c r="S10" s="4" t="str">
        <f t="shared" si="2"/>
        <v/>
      </c>
      <c r="T10" s="4"/>
      <c r="U10" s="16" t="str">
        <f t="shared" ca="1" si="3"/>
        <v/>
      </c>
      <c r="V10" s="4" t="str">
        <f t="shared" si="5"/>
        <v/>
      </c>
      <c r="W10" s="27" t="str">
        <f t="shared" si="6"/>
        <v/>
      </c>
      <c r="Y10" s="16" t="str">
        <f t="shared" si="7"/>
        <v/>
      </c>
      <c r="Z10" s="16" t="str">
        <f t="shared" si="8"/>
        <v/>
      </c>
    </row>
    <row r="11" spans="2:26" ht="21" customHeight="1" x14ac:dyDescent="0.25">
      <c r="B11" s="36"/>
      <c r="E11" s="4" t="str">
        <f t="shared" ca="1" si="4"/>
        <v/>
      </c>
      <c r="F11" s="4" t="str">
        <f t="shared" ca="1" si="0"/>
        <v/>
      </c>
      <c r="M11" s="16" t="str">
        <f t="shared" ca="1" si="1"/>
        <v/>
      </c>
      <c r="P11" s="4"/>
      <c r="Q11" s="4"/>
      <c r="R11" s="4"/>
      <c r="S11" s="4" t="str">
        <f t="shared" si="2"/>
        <v/>
      </c>
      <c r="T11" s="4"/>
      <c r="U11" s="16" t="str">
        <f t="shared" ca="1" si="3"/>
        <v/>
      </c>
      <c r="V11" s="4" t="str">
        <f t="shared" si="5"/>
        <v/>
      </c>
      <c r="W11" s="27" t="str">
        <f t="shared" si="6"/>
        <v/>
      </c>
      <c r="Y11" s="16" t="str">
        <f t="shared" si="7"/>
        <v/>
      </c>
      <c r="Z11" s="16" t="str">
        <f t="shared" si="8"/>
        <v/>
      </c>
    </row>
    <row r="12" spans="2:26" ht="21" customHeight="1" x14ac:dyDescent="0.25">
      <c r="B12" s="36"/>
      <c r="E12" s="4" t="str">
        <f t="shared" ca="1" si="4"/>
        <v/>
      </c>
      <c r="F12" s="4" t="str">
        <f t="shared" ca="1" si="0"/>
        <v/>
      </c>
      <c r="M12" s="16" t="str">
        <f t="shared" ca="1" si="1"/>
        <v/>
      </c>
      <c r="S12" s="25" t="str">
        <f t="shared" si="2"/>
        <v/>
      </c>
      <c r="U12" s="23" t="str">
        <f t="shared" ca="1" si="3"/>
        <v/>
      </c>
      <c r="V12" s="35" t="str">
        <f t="shared" si="5"/>
        <v/>
      </c>
      <c r="W12" s="35" t="str">
        <f t="shared" si="6"/>
        <v/>
      </c>
      <c r="Y12" s="16" t="str">
        <f t="shared" si="7"/>
        <v/>
      </c>
      <c r="Z12" s="16" t="str">
        <f t="shared" si="8"/>
        <v/>
      </c>
    </row>
    <row r="13" spans="2:26" ht="21" customHeight="1" x14ac:dyDescent="0.25">
      <c r="E13" s="4" t="str">
        <f t="shared" ca="1" si="4"/>
        <v/>
      </c>
      <c r="F13" s="4" t="str">
        <f t="shared" ca="1" si="0"/>
        <v/>
      </c>
      <c r="M13" s="16" t="str">
        <f t="shared" ca="1" si="1"/>
        <v/>
      </c>
      <c r="S13" s="25" t="str">
        <f t="shared" si="2"/>
        <v/>
      </c>
      <c r="U13" s="23" t="str">
        <f t="shared" ca="1" si="3"/>
        <v/>
      </c>
      <c r="V13" s="35" t="str">
        <f t="shared" si="5"/>
        <v/>
      </c>
      <c r="W13" s="35" t="str">
        <f t="shared" si="6"/>
        <v/>
      </c>
      <c r="Y13" s="16" t="str">
        <f t="shared" si="7"/>
        <v/>
      </c>
      <c r="Z13" s="16" t="str">
        <f t="shared" si="8"/>
        <v/>
      </c>
    </row>
    <row r="14" spans="2:26" ht="21" customHeight="1" x14ac:dyDescent="0.25">
      <c r="E14" s="4" t="str">
        <f t="shared" ca="1" si="4"/>
        <v/>
      </c>
      <c r="F14" s="4" t="str">
        <f t="shared" ca="1" si="0"/>
        <v/>
      </c>
      <c r="M14" s="16" t="str">
        <f t="shared" ca="1" si="1"/>
        <v/>
      </c>
      <c r="S14" s="25" t="str">
        <f t="shared" si="2"/>
        <v/>
      </c>
      <c r="U14" s="23" t="str">
        <f t="shared" ca="1" si="3"/>
        <v/>
      </c>
      <c r="V14" s="35" t="str">
        <f t="shared" si="5"/>
        <v/>
      </c>
      <c r="W14" s="35" t="str">
        <f t="shared" si="6"/>
        <v/>
      </c>
      <c r="Y14" s="16" t="str">
        <f t="shared" si="7"/>
        <v/>
      </c>
      <c r="Z14" s="16" t="str">
        <f t="shared" si="8"/>
        <v/>
      </c>
    </row>
    <row r="15" spans="2:26" ht="21" customHeight="1" x14ac:dyDescent="0.25">
      <c r="E15" s="4" t="str">
        <f t="shared" ca="1" si="4"/>
        <v/>
      </c>
      <c r="F15" s="4" t="str">
        <f t="shared" ca="1" si="0"/>
        <v/>
      </c>
      <c r="M15" s="16" t="str">
        <f t="shared" ca="1" si="1"/>
        <v/>
      </c>
      <c r="S15" s="25" t="str">
        <f t="shared" si="2"/>
        <v/>
      </c>
      <c r="U15" s="23" t="str">
        <f t="shared" ca="1" si="3"/>
        <v/>
      </c>
      <c r="V15" s="35" t="str">
        <f t="shared" si="5"/>
        <v/>
      </c>
      <c r="W15" s="35" t="str">
        <f t="shared" si="6"/>
        <v/>
      </c>
      <c r="Y15" s="16" t="str">
        <f t="shared" ref="Y15:Y53" si="9">IFERROR(V15*X15+V15,"")</f>
        <v/>
      </c>
      <c r="Z15" s="16" t="str">
        <f t="shared" ref="Z15:Z53" si="10">IFERROR(Y15/R15,"")</f>
        <v/>
      </c>
    </row>
    <row r="16" spans="2:26" ht="21" customHeight="1" x14ac:dyDescent="0.25">
      <c r="E16" s="4" t="str">
        <f t="shared" ca="1" si="4"/>
        <v/>
      </c>
      <c r="F16" s="4" t="str">
        <f t="shared" ca="1" si="0"/>
        <v/>
      </c>
      <c r="M16" s="16" t="str">
        <f t="shared" ca="1" si="1"/>
        <v/>
      </c>
      <c r="S16" s="25" t="str">
        <f t="shared" si="2"/>
        <v/>
      </c>
      <c r="U16" s="23" t="str">
        <f t="shared" ca="1" si="3"/>
        <v/>
      </c>
      <c r="V16" s="35" t="str">
        <f t="shared" si="5"/>
        <v/>
      </c>
      <c r="W16" s="35" t="str">
        <f t="shared" si="6"/>
        <v/>
      </c>
      <c r="Y16" s="16" t="str">
        <f t="shared" si="9"/>
        <v/>
      </c>
      <c r="Z16" s="16" t="str">
        <f t="shared" si="10"/>
        <v/>
      </c>
    </row>
    <row r="17" spans="5:26" ht="21" customHeight="1" x14ac:dyDescent="0.25">
      <c r="E17" s="4" t="str">
        <f t="shared" ca="1" si="4"/>
        <v/>
      </c>
      <c r="F17" s="4" t="str">
        <f t="shared" ca="1" si="0"/>
        <v/>
      </c>
      <c r="M17" s="16" t="str">
        <f t="shared" ca="1" si="1"/>
        <v/>
      </c>
      <c r="S17" s="25" t="str">
        <f t="shared" si="2"/>
        <v/>
      </c>
      <c r="U17" s="23" t="str">
        <f t="shared" ca="1" si="3"/>
        <v/>
      </c>
      <c r="V17" s="35" t="str">
        <f t="shared" si="5"/>
        <v/>
      </c>
      <c r="W17" s="35" t="str">
        <f t="shared" si="6"/>
        <v/>
      </c>
      <c r="Y17" s="16" t="str">
        <f t="shared" si="9"/>
        <v/>
      </c>
      <c r="Z17" s="16" t="str">
        <f t="shared" si="10"/>
        <v/>
      </c>
    </row>
    <row r="18" spans="5:26" ht="21" customHeight="1" x14ac:dyDescent="0.25">
      <c r="E18" s="4" t="str">
        <f t="shared" ca="1" si="4"/>
        <v/>
      </c>
      <c r="F18" s="4" t="str">
        <f t="shared" ca="1" si="0"/>
        <v/>
      </c>
      <c r="M18" s="16" t="str">
        <f t="shared" ca="1" si="1"/>
        <v/>
      </c>
      <c r="S18" s="25" t="str">
        <f t="shared" si="2"/>
        <v/>
      </c>
      <c r="U18" s="23" t="str">
        <f t="shared" ca="1" si="3"/>
        <v/>
      </c>
      <c r="V18" s="35" t="str">
        <f t="shared" si="5"/>
        <v/>
      </c>
      <c r="W18" s="35" t="str">
        <f t="shared" si="6"/>
        <v/>
      </c>
      <c r="Y18" s="16" t="str">
        <f t="shared" si="9"/>
        <v/>
      </c>
      <c r="Z18" s="16" t="str">
        <f t="shared" si="10"/>
        <v/>
      </c>
    </row>
    <row r="19" spans="5:26" ht="21" customHeight="1" x14ac:dyDescent="0.25">
      <c r="E19" s="4" t="str">
        <f t="shared" ca="1" si="4"/>
        <v/>
      </c>
      <c r="F19" s="4" t="str">
        <f t="shared" ca="1" si="0"/>
        <v/>
      </c>
      <c r="M19" s="16" t="str">
        <f t="shared" ca="1" si="1"/>
        <v/>
      </c>
      <c r="S19" s="25" t="str">
        <f t="shared" si="2"/>
        <v/>
      </c>
      <c r="U19" s="23" t="str">
        <f t="shared" ca="1" si="3"/>
        <v/>
      </c>
      <c r="V19" s="35" t="str">
        <f t="shared" si="5"/>
        <v/>
      </c>
      <c r="W19" s="35" t="str">
        <f t="shared" si="6"/>
        <v/>
      </c>
      <c r="Y19" s="16" t="str">
        <f t="shared" si="9"/>
        <v/>
      </c>
      <c r="Z19" s="16" t="str">
        <f t="shared" si="10"/>
        <v/>
      </c>
    </row>
    <row r="20" spans="5:26" ht="21" customHeight="1" x14ac:dyDescent="0.25">
      <c r="E20" s="4" t="str">
        <f t="shared" ca="1" si="4"/>
        <v/>
      </c>
      <c r="F20" s="4" t="str">
        <f t="shared" ca="1" si="0"/>
        <v/>
      </c>
      <c r="M20" s="16" t="str">
        <f t="shared" ca="1" si="1"/>
        <v/>
      </c>
      <c r="S20" s="25" t="str">
        <f t="shared" si="2"/>
        <v/>
      </c>
      <c r="U20" s="23" t="str">
        <f t="shared" ca="1" si="3"/>
        <v/>
      </c>
      <c r="V20" s="35" t="str">
        <f t="shared" si="5"/>
        <v/>
      </c>
      <c r="W20" s="35" t="str">
        <f t="shared" si="6"/>
        <v/>
      </c>
      <c r="Y20" s="16" t="str">
        <f t="shared" si="9"/>
        <v/>
      </c>
      <c r="Z20" s="16" t="str">
        <f t="shared" si="10"/>
        <v/>
      </c>
    </row>
    <row r="21" spans="5:26" ht="21" customHeight="1" x14ac:dyDescent="0.25">
      <c r="E21" s="4" t="str">
        <f t="shared" ca="1" si="4"/>
        <v/>
      </c>
      <c r="F21" s="4" t="str">
        <f t="shared" ca="1" si="0"/>
        <v/>
      </c>
      <c r="M21" s="16" t="str">
        <f t="shared" ca="1" si="1"/>
        <v/>
      </c>
      <c r="S21" s="25" t="str">
        <f t="shared" si="2"/>
        <v/>
      </c>
      <c r="U21" s="23" t="str">
        <f t="shared" ca="1" si="3"/>
        <v/>
      </c>
      <c r="V21" s="35" t="str">
        <f t="shared" si="5"/>
        <v/>
      </c>
      <c r="W21" s="35" t="str">
        <f t="shared" si="6"/>
        <v/>
      </c>
      <c r="Y21" s="16" t="str">
        <f t="shared" si="9"/>
        <v/>
      </c>
      <c r="Z21" s="16" t="str">
        <f t="shared" si="10"/>
        <v/>
      </c>
    </row>
    <row r="22" spans="5:26" ht="21" customHeight="1" x14ac:dyDescent="0.25">
      <c r="E22" s="4" t="str">
        <f t="shared" ca="1" si="4"/>
        <v/>
      </c>
      <c r="F22" s="4" t="str">
        <f t="shared" ca="1" si="0"/>
        <v/>
      </c>
      <c r="M22" s="16" t="str">
        <f t="shared" ca="1" si="1"/>
        <v/>
      </c>
      <c r="S22" s="25" t="str">
        <f t="shared" si="2"/>
        <v/>
      </c>
      <c r="U22" s="23" t="str">
        <f t="shared" ca="1" si="3"/>
        <v/>
      </c>
      <c r="V22" s="35" t="str">
        <f t="shared" si="5"/>
        <v/>
      </c>
      <c r="W22" s="35" t="str">
        <f t="shared" si="6"/>
        <v/>
      </c>
      <c r="Y22" s="16" t="str">
        <f t="shared" si="9"/>
        <v/>
      </c>
      <c r="Z22" s="16" t="str">
        <f t="shared" si="10"/>
        <v/>
      </c>
    </row>
    <row r="23" spans="5:26" ht="21" customHeight="1" x14ac:dyDescent="0.25">
      <c r="E23" s="4" t="str">
        <f t="shared" ca="1" si="4"/>
        <v/>
      </c>
      <c r="F23" s="4" t="str">
        <f t="shared" ca="1" si="0"/>
        <v/>
      </c>
      <c r="M23" s="16" t="str">
        <f t="shared" ca="1" si="1"/>
        <v/>
      </c>
      <c r="S23" s="25" t="str">
        <f t="shared" si="2"/>
        <v/>
      </c>
      <c r="U23" s="23" t="str">
        <f t="shared" ca="1" si="3"/>
        <v/>
      </c>
      <c r="V23" s="35" t="str">
        <f t="shared" si="5"/>
        <v/>
      </c>
      <c r="W23" s="35" t="str">
        <f t="shared" si="6"/>
        <v/>
      </c>
      <c r="Y23" s="16" t="str">
        <f t="shared" si="9"/>
        <v/>
      </c>
      <c r="Z23" s="16" t="str">
        <f t="shared" si="10"/>
        <v/>
      </c>
    </row>
    <row r="24" spans="5:26" ht="21" customHeight="1" x14ac:dyDescent="0.25">
      <c r="E24" s="4" t="str">
        <f t="shared" ca="1" si="4"/>
        <v/>
      </c>
      <c r="F24" s="4" t="str">
        <f t="shared" ca="1" si="0"/>
        <v/>
      </c>
      <c r="M24" s="16" t="str">
        <f t="shared" ca="1" si="1"/>
        <v/>
      </c>
      <c r="S24" s="25" t="str">
        <f t="shared" si="2"/>
        <v/>
      </c>
      <c r="U24" s="23" t="str">
        <f t="shared" ca="1" si="3"/>
        <v/>
      </c>
      <c r="V24" s="35" t="str">
        <f t="shared" si="5"/>
        <v/>
      </c>
      <c r="W24" s="35" t="str">
        <f t="shared" si="6"/>
        <v/>
      </c>
      <c r="Y24" s="16" t="str">
        <f t="shared" si="9"/>
        <v/>
      </c>
      <c r="Z24" s="16" t="str">
        <f t="shared" si="10"/>
        <v/>
      </c>
    </row>
    <row r="25" spans="5:26" ht="21" customHeight="1" x14ac:dyDescent="0.25">
      <c r="E25" s="4" t="str">
        <f t="shared" ca="1" si="4"/>
        <v/>
      </c>
      <c r="F25" s="4" t="str">
        <f t="shared" ca="1" si="0"/>
        <v/>
      </c>
      <c r="M25" s="16" t="str">
        <f t="shared" ca="1" si="1"/>
        <v/>
      </c>
      <c r="S25" s="25" t="str">
        <f t="shared" si="2"/>
        <v/>
      </c>
      <c r="U25" s="23" t="str">
        <f t="shared" ca="1" si="3"/>
        <v/>
      </c>
      <c r="V25" s="35" t="str">
        <f t="shared" si="5"/>
        <v/>
      </c>
      <c r="W25" s="35" t="str">
        <f t="shared" si="6"/>
        <v/>
      </c>
      <c r="Y25" s="16" t="str">
        <f t="shared" si="9"/>
        <v/>
      </c>
      <c r="Z25" s="16" t="str">
        <f t="shared" si="10"/>
        <v/>
      </c>
    </row>
    <row r="26" spans="5:26" ht="21" customHeight="1" x14ac:dyDescent="0.25">
      <c r="E26" s="4" t="str">
        <f t="shared" ca="1" si="4"/>
        <v/>
      </c>
      <c r="F26" s="4" t="str">
        <f t="shared" ca="1" si="0"/>
        <v/>
      </c>
      <c r="M26" s="16" t="str">
        <f t="shared" ca="1" si="1"/>
        <v/>
      </c>
      <c r="S26" s="25" t="str">
        <f t="shared" si="2"/>
        <v/>
      </c>
      <c r="U26" s="23" t="str">
        <f t="shared" ca="1" si="3"/>
        <v/>
      </c>
      <c r="V26" s="35" t="str">
        <f t="shared" si="5"/>
        <v/>
      </c>
      <c r="W26" s="35" t="str">
        <f t="shared" si="6"/>
        <v/>
      </c>
      <c r="Y26" s="16" t="str">
        <f t="shared" si="9"/>
        <v/>
      </c>
      <c r="Z26" s="16" t="str">
        <f t="shared" si="10"/>
        <v/>
      </c>
    </row>
    <row r="27" spans="5:26" ht="21" customHeight="1" x14ac:dyDescent="0.25">
      <c r="E27" s="4" t="str">
        <f t="shared" ca="1" si="4"/>
        <v/>
      </c>
      <c r="F27" s="4" t="str">
        <f t="shared" ca="1" si="0"/>
        <v/>
      </c>
      <c r="M27" s="16" t="str">
        <f t="shared" ca="1" si="1"/>
        <v/>
      </c>
      <c r="S27" s="25" t="str">
        <f t="shared" si="2"/>
        <v/>
      </c>
      <c r="U27" s="23" t="str">
        <f t="shared" ca="1" si="3"/>
        <v/>
      </c>
      <c r="V27" s="35" t="str">
        <f t="shared" si="5"/>
        <v/>
      </c>
      <c r="W27" s="35" t="str">
        <f t="shared" si="6"/>
        <v/>
      </c>
      <c r="Y27" s="16" t="str">
        <f t="shared" si="9"/>
        <v/>
      </c>
      <c r="Z27" s="16" t="str">
        <f t="shared" si="10"/>
        <v/>
      </c>
    </row>
    <row r="28" spans="5:26" ht="21" customHeight="1" x14ac:dyDescent="0.25">
      <c r="E28" s="4" t="str">
        <f t="shared" ca="1" si="4"/>
        <v/>
      </c>
      <c r="F28" s="4" t="str">
        <f t="shared" ca="1" si="0"/>
        <v/>
      </c>
      <c r="M28" s="16" t="str">
        <f t="shared" ca="1" si="1"/>
        <v/>
      </c>
      <c r="S28" s="25" t="str">
        <f t="shared" si="2"/>
        <v/>
      </c>
      <c r="U28" s="23" t="str">
        <f t="shared" ca="1" si="3"/>
        <v/>
      </c>
      <c r="V28" s="35" t="str">
        <f t="shared" si="5"/>
        <v/>
      </c>
      <c r="W28" s="35" t="str">
        <f t="shared" si="6"/>
        <v/>
      </c>
      <c r="Y28" s="16" t="str">
        <f t="shared" si="9"/>
        <v/>
      </c>
      <c r="Z28" s="16" t="str">
        <f t="shared" si="10"/>
        <v/>
      </c>
    </row>
    <row r="29" spans="5:26" ht="21" customHeight="1" x14ac:dyDescent="0.25">
      <c r="E29" s="4" t="str">
        <f t="shared" ca="1" si="4"/>
        <v/>
      </c>
      <c r="F29" s="4" t="str">
        <f t="shared" ca="1" si="0"/>
        <v/>
      </c>
      <c r="M29" s="16" t="str">
        <f t="shared" ca="1" si="1"/>
        <v/>
      </c>
      <c r="S29" s="25" t="str">
        <f t="shared" si="2"/>
        <v/>
      </c>
      <c r="U29" s="23" t="str">
        <f t="shared" ca="1" si="3"/>
        <v/>
      </c>
      <c r="V29" s="35" t="str">
        <f t="shared" si="5"/>
        <v/>
      </c>
      <c r="W29" s="35" t="str">
        <f t="shared" si="6"/>
        <v/>
      </c>
      <c r="Y29" s="16" t="str">
        <f t="shared" si="9"/>
        <v/>
      </c>
      <c r="Z29" s="16" t="str">
        <f t="shared" si="10"/>
        <v/>
      </c>
    </row>
    <row r="30" spans="5:26" ht="21" customHeight="1" x14ac:dyDescent="0.25">
      <c r="E30" s="4" t="str">
        <f t="shared" ca="1" si="4"/>
        <v/>
      </c>
      <c r="F30" s="4" t="str">
        <f t="shared" ca="1" si="0"/>
        <v/>
      </c>
      <c r="M30" s="16" t="str">
        <f t="shared" ca="1" si="1"/>
        <v/>
      </c>
      <c r="S30" s="25" t="str">
        <f t="shared" si="2"/>
        <v/>
      </c>
      <c r="U30" s="23" t="str">
        <f t="shared" ca="1" si="3"/>
        <v/>
      </c>
      <c r="V30" s="35" t="str">
        <f t="shared" si="5"/>
        <v/>
      </c>
      <c r="W30" s="35" t="str">
        <f t="shared" si="6"/>
        <v/>
      </c>
      <c r="Y30" s="16" t="str">
        <f t="shared" si="9"/>
        <v/>
      </c>
      <c r="Z30" s="16" t="str">
        <f t="shared" si="10"/>
        <v/>
      </c>
    </row>
    <row r="31" spans="5:26" ht="21" customHeight="1" x14ac:dyDescent="0.25">
      <c r="E31" s="4" t="str">
        <f t="shared" ca="1" si="4"/>
        <v/>
      </c>
      <c r="F31" s="4" t="str">
        <f t="shared" ca="1" si="0"/>
        <v/>
      </c>
      <c r="M31" s="16" t="str">
        <f t="shared" ca="1" si="1"/>
        <v/>
      </c>
      <c r="S31" s="25" t="str">
        <f t="shared" si="2"/>
        <v/>
      </c>
      <c r="U31" s="23" t="str">
        <f t="shared" ca="1" si="3"/>
        <v/>
      </c>
      <c r="V31" s="35" t="str">
        <f t="shared" si="5"/>
        <v/>
      </c>
      <c r="W31" s="35" t="str">
        <f t="shared" si="6"/>
        <v/>
      </c>
      <c r="Y31" s="16" t="str">
        <f t="shared" si="9"/>
        <v/>
      </c>
      <c r="Z31" s="16" t="str">
        <f t="shared" si="10"/>
        <v/>
      </c>
    </row>
    <row r="32" spans="5:26" ht="21" customHeight="1" x14ac:dyDescent="0.25">
      <c r="E32" s="4" t="str">
        <f t="shared" ca="1" si="4"/>
        <v/>
      </c>
      <c r="F32" s="4" t="str">
        <f t="shared" ca="1" si="0"/>
        <v/>
      </c>
      <c r="M32" s="16" t="str">
        <f t="shared" ca="1" si="1"/>
        <v/>
      </c>
      <c r="S32" s="25" t="str">
        <f t="shared" si="2"/>
        <v/>
      </c>
      <c r="U32" s="23" t="str">
        <f t="shared" ca="1" si="3"/>
        <v/>
      </c>
      <c r="V32" s="35" t="str">
        <f t="shared" si="5"/>
        <v/>
      </c>
      <c r="W32" s="35" t="str">
        <f t="shared" si="6"/>
        <v/>
      </c>
      <c r="Y32" s="16" t="str">
        <f t="shared" si="9"/>
        <v/>
      </c>
      <c r="Z32" s="16" t="str">
        <f t="shared" si="10"/>
        <v/>
      </c>
    </row>
    <row r="33" spans="5:26" ht="21" customHeight="1" x14ac:dyDescent="0.25">
      <c r="E33" s="4" t="str">
        <f t="shared" ca="1" si="4"/>
        <v/>
      </c>
      <c r="F33" s="4" t="str">
        <f t="shared" ca="1" si="0"/>
        <v/>
      </c>
      <c r="M33" s="16" t="str">
        <f t="shared" ca="1" si="1"/>
        <v/>
      </c>
      <c r="S33" s="25" t="str">
        <f t="shared" si="2"/>
        <v/>
      </c>
      <c r="U33" s="23" t="str">
        <f t="shared" ca="1" si="3"/>
        <v/>
      </c>
      <c r="V33" s="35" t="str">
        <f t="shared" si="5"/>
        <v/>
      </c>
      <c r="W33" s="35" t="str">
        <f t="shared" si="6"/>
        <v/>
      </c>
      <c r="Y33" s="16" t="str">
        <f t="shared" si="9"/>
        <v/>
      </c>
      <c r="Z33" s="16" t="str">
        <f t="shared" si="10"/>
        <v/>
      </c>
    </row>
    <row r="34" spans="5:26" ht="21" customHeight="1" x14ac:dyDescent="0.25">
      <c r="E34" s="4" t="str">
        <f t="shared" ca="1" si="4"/>
        <v/>
      </c>
      <c r="F34" s="4" t="str">
        <f t="shared" ca="1" si="0"/>
        <v/>
      </c>
      <c r="M34" s="16" t="str">
        <f t="shared" ca="1" si="1"/>
        <v/>
      </c>
      <c r="S34" s="25" t="str">
        <f t="shared" si="2"/>
        <v/>
      </c>
      <c r="U34" s="23" t="str">
        <f t="shared" ca="1" si="3"/>
        <v/>
      </c>
      <c r="V34" s="35" t="str">
        <f t="shared" si="5"/>
        <v/>
      </c>
      <c r="W34" s="35" t="str">
        <f t="shared" si="6"/>
        <v/>
      </c>
      <c r="Y34" s="16" t="str">
        <f t="shared" si="9"/>
        <v/>
      </c>
      <c r="Z34" s="16" t="str">
        <f t="shared" si="10"/>
        <v/>
      </c>
    </row>
    <row r="35" spans="5:26" ht="21" customHeight="1" x14ac:dyDescent="0.25">
      <c r="E35" s="4" t="str">
        <f t="shared" ca="1" si="4"/>
        <v/>
      </c>
      <c r="F35" s="4" t="str">
        <f t="shared" ca="1" si="0"/>
        <v/>
      </c>
      <c r="M35" s="16" t="str">
        <f t="shared" ca="1" si="1"/>
        <v/>
      </c>
      <c r="S35" s="25" t="str">
        <f t="shared" si="2"/>
        <v/>
      </c>
      <c r="U35" s="23" t="str">
        <f t="shared" ca="1" si="3"/>
        <v/>
      </c>
      <c r="V35" s="35" t="str">
        <f t="shared" si="5"/>
        <v/>
      </c>
      <c r="W35" s="35" t="str">
        <f t="shared" si="6"/>
        <v/>
      </c>
      <c r="Y35" s="16" t="str">
        <f t="shared" si="9"/>
        <v/>
      </c>
      <c r="Z35" s="16" t="str">
        <f t="shared" si="10"/>
        <v/>
      </c>
    </row>
    <row r="36" spans="5:26" ht="21" customHeight="1" x14ac:dyDescent="0.25">
      <c r="E36" s="4" t="str">
        <f t="shared" ca="1" si="4"/>
        <v/>
      </c>
      <c r="F36" s="4" t="str">
        <f t="shared" ref="F36:F67" ca="1" si="11">IF(COUNTBLANK($C36:$D36)&gt;0,"",IF(G36="","",VLOOKUP($D36,INDIRECT("T"&amp;$C36),IF(G36="Prismatique",5,IF(COUNTIF(G36,"*Creux")=1,4,3)),0)))</f>
        <v/>
      </c>
      <c r="M36" s="16" t="str">
        <f t="shared" ref="M36:M67" ca="1" si="12">IF(OR(E36="",G36=""),"",IF(G36="Prismatique",K36*L36*J36/10^9,IF(COUNTIF(G36,"*creu*")=1,PI()*((((H36/2)^2-(I36/2)^2)/10^6)*J36/10^3),PI()*(((H36/2)^2)/10^6)*J36/10^3))*E36*F36)</f>
        <v/>
      </c>
      <c r="S36" s="25" t="str">
        <f t="shared" ref="S36:S67" si="13">IF(OR(C36="",COUNTBLANK(Q36:R36)&gt;0),"",(Q36*R36+O36+P36)/60)</f>
        <v/>
      </c>
      <c r="U36" s="23" t="str">
        <f t="shared" ref="U36:U67" ca="1" si="14">IF(OR(C36="",T36=""),"",VLOOKUP($T36,INDIRECT("T"&amp;$T$2),2,0))</f>
        <v/>
      </c>
      <c r="V36" s="35" t="str">
        <f t="shared" si="5"/>
        <v/>
      </c>
      <c r="W36" s="35" t="str">
        <f t="shared" si="6"/>
        <v/>
      </c>
      <c r="Y36" s="16" t="str">
        <f t="shared" si="9"/>
        <v/>
      </c>
      <c r="Z36" s="16" t="str">
        <f t="shared" si="10"/>
        <v/>
      </c>
    </row>
    <row r="37" spans="5:26" ht="21" customHeight="1" x14ac:dyDescent="0.25">
      <c r="E37" s="4" t="str">
        <f t="shared" ca="1" si="4"/>
        <v/>
      </c>
      <c r="F37" s="4" t="str">
        <f t="shared" ca="1" si="11"/>
        <v/>
      </c>
      <c r="M37" s="16" t="str">
        <f t="shared" ca="1" si="12"/>
        <v/>
      </c>
      <c r="S37" s="25" t="str">
        <f t="shared" si="13"/>
        <v/>
      </c>
      <c r="U37" s="23" t="str">
        <f t="shared" ca="1" si="14"/>
        <v/>
      </c>
      <c r="V37" s="35" t="str">
        <f t="shared" si="5"/>
        <v/>
      </c>
      <c r="W37" s="35" t="str">
        <f t="shared" si="6"/>
        <v/>
      </c>
      <c r="Y37" s="16" t="str">
        <f t="shared" si="9"/>
        <v/>
      </c>
      <c r="Z37" s="16" t="str">
        <f t="shared" si="10"/>
        <v/>
      </c>
    </row>
    <row r="38" spans="5:26" ht="21" customHeight="1" x14ac:dyDescent="0.25">
      <c r="E38" s="4" t="str">
        <f t="shared" ca="1" si="4"/>
        <v/>
      </c>
      <c r="F38" s="4" t="str">
        <f t="shared" ca="1" si="11"/>
        <v/>
      </c>
      <c r="M38" s="16" t="str">
        <f t="shared" ca="1" si="12"/>
        <v/>
      </c>
      <c r="S38" s="25" t="str">
        <f t="shared" si="13"/>
        <v/>
      </c>
      <c r="U38" s="23" t="str">
        <f t="shared" ca="1" si="14"/>
        <v/>
      </c>
      <c r="V38" s="35" t="str">
        <f t="shared" si="5"/>
        <v/>
      </c>
      <c r="W38" s="35" t="str">
        <f t="shared" si="6"/>
        <v/>
      </c>
      <c r="Y38" s="16" t="str">
        <f t="shared" si="9"/>
        <v/>
      </c>
      <c r="Z38" s="16" t="str">
        <f t="shared" si="10"/>
        <v/>
      </c>
    </row>
    <row r="39" spans="5:26" ht="21" customHeight="1" x14ac:dyDescent="0.25">
      <c r="E39" s="4" t="str">
        <f t="shared" ca="1" si="4"/>
        <v/>
      </c>
      <c r="F39" s="4" t="str">
        <f t="shared" ca="1" si="11"/>
        <v/>
      </c>
      <c r="M39" s="16" t="str">
        <f t="shared" ca="1" si="12"/>
        <v/>
      </c>
      <c r="S39" s="25" t="str">
        <f t="shared" si="13"/>
        <v/>
      </c>
      <c r="U39" s="23" t="str">
        <f t="shared" ca="1" si="14"/>
        <v/>
      </c>
      <c r="V39" s="35" t="str">
        <f t="shared" si="5"/>
        <v/>
      </c>
      <c r="W39" s="35" t="str">
        <f t="shared" si="6"/>
        <v/>
      </c>
      <c r="Y39" s="16" t="str">
        <f t="shared" si="9"/>
        <v/>
      </c>
      <c r="Z39" s="16" t="str">
        <f t="shared" si="10"/>
        <v/>
      </c>
    </row>
    <row r="40" spans="5:26" ht="21" customHeight="1" x14ac:dyDescent="0.25">
      <c r="E40" s="4" t="str">
        <f t="shared" ca="1" si="4"/>
        <v/>
      </c>
      <c r="F40" s="4" t="str">
        <f t="shared" ca="1" si="11"/>
        <v/>
      </c>
      <c r="M40" s="16" t="str">
        <f t="shared" ca="1" si="12"/>
        <v/>
      </c>
      <c r="S40" s="25" t="str">
        <f t="shared" si="13"/>
        <v/>
      </c>
      <c r="U40" s="23" t="str">
        <f t="shared" ca="1" si="14"/>
        <v/>
      </c>
      <c r="V40" s="35" t="str">
        <f t="shared" si="5"/>
        <v/>
      </c>
      <c r="W40" s="35" t="str">
        <f t="shared" si="6"/>
        <v/>
      </c>
      <c r="Y40" s="16" t="str">
        <f t="shared" si="9"/>
        <v/>
      </c>
      <c r="Z40" s="16" t="str">
        <f t="shared" si="10"/>
        <v/>
      </c>
    </row>
    <row r="41" spans="5:26" ht="21" customHeight="1" x14ac:dyDescent="0.25">
      <c r="E41" s="4" t="str">
        <f t="shared" ca="1" si="4"/>
        <v/>
      </c>
      <c r="F41" s="4" t="str">
        <f t="shared" ca="1" si="11"/>
        <v/>
      </c>
      <c r="M41" s="16" t="str">
        <f t="shared" ca="1" si="12"/>
        <v/>
      </c>
      <c r="S41" s="25" t="str">
        <f t="shared" si="13"/>
        <v/>
      </c>
      <c r="U41" s="23" t="str">
        <f t="shared" ca="1" si="14"/>
        <v/>
      </c>
      <c r="V41" s="35" t="str">
        <f t="shared" si="5"/>
        <v/>
      </c>
      <c r="W41" s="35" t="str">
        <f t="shared" si="6"/>
        <v/>
      </c>
      <c r="Y41" s="16" t="str">
        <f t="shared" si="9"/>
        <v/>
      </c>
      <c r="Z41" s="16" t="str">
        <f t="shared" si="10"/>
        <v/>
      </c>
    </row>
    <row r="42" spans="5:26" ht="21" customHeight="1" x14ac:dyDescent="0.25">
      <c r="E42" s="4" t="str">
        <f t="shared" ca="1" si="4"/>
        <v/>
      </c>
      <c r="F42" s="4" t="str">
        <f t="shared" ca="1" si="11"/>
        <v/>
      </c>
      <c r="M42" s="16" t="str">
        <f t="shared" ca="1" si="12"/>
        <v/>
      </c>
      <c r="S42" s="25" t="str">
        <f t="shared" si="13"/>
        <v/>
      </c>
      <c r="U42" s="23" t="str">
        <f t="shared" ca="1" si="14"/>
        <v/>
      </c>
      <c r="V42" s="35" t="str">
        <f t="shared" si="5"/>
        <v/>
      </c>
      <c r="W42" s="35" t="str">
        <f t="shared" si="6"/>
        <v/>
      </c>
      <c r="Y42" s="16" t="str">
        <f t="shared" si="9"/>
        <v/>
      </c>
      <c r="Z42" s="16" t="str">
        <f t="shared" si="10"/>
        <v/>
      </c>
    </row>
    <row r="43" spans="5:26" ht="21" customHeight="1" x14ac:dyDescent="0.25">
      <c r="E43" s="4" t="str">
        <f t="shared" ca="1" si="4"/>
        <v/>
      </c>
      <c r="F43" s="4" t="str">
        <f t="shared" ca="1" si="11"/>
        <v/>
      </c>
      <c r="M43" s="16" t="str">
        <f t="shared" ca="1" si="12"/>
        <v/>
      </c>
      <c r="S43" s="25" t="str">
        <f t="shared" si="13"/>
        <v/>
      </c>
      <c r="U43" s="23" t="str">
        <f t="shared" ca="1" si="14"/>
        <v/>
      </c>
      <c r="V43" s="35" t="str">
        <f t="shared" si="5"/>
        <v/>
      </c>
      <c r="W43" s="35" t="str">
        <f t="shared" si="6"/>
        <v/>
      </c>
      <c r="Y43" s="16" t="str">
        <f t="shared" si="9"/>
        <v/>
      </c>
      <c r="Z43" s="16" t="str">
        <f t="shared" si="10"/>
        <v/>
      </c>
    </row>
    <row r="44" spans="5:26" ht="21" customHeight="1" x14ac:dyDescent="0.25">
      <c r="E44" s="4" t="str">
        <f t="shared" ca="1" si="4"/>
        <v/>
      </c>
      <c r="F44" s="4" t="str">
        <f t="shared" ca="1" si="11"/>
        <v/>
      </c>
      <c r="M44" s="16" t="str">
        <f t="shared" ca="1" si="12"/>
        <v/>
      </c>
      <c r="S44" s="25" t="str">
        <f t="shared" si="13"/>
        <v/>
      </c>
      <c r="U44" s="23" t="str">
        <f t="shared" ca="1" si="14"/>
        <v/>
      </c>
      <c r="V44" s="35" t="str">
        <f t="shared" si="5"/>
        <v/>
      </c>
      <c r="W44" s="35" t="str">
        <f t="shared" si="6"/>
        <v/>
      </c>
      <c r="Y44" s="16" t="str">
        <f t="shared" si="9"/>
        <v/>
      </c>
      <c r="Z44" s="16" t="str">
        <f t="shared" si="10"/>
        <v/>
      </c>
    </row>
    <row r="45" spans="5:26" ht="21" customHeight="1" x14ac:dyDescent="0.25">
      <c r="E45" s="4" t="str">
        <f t="shared" ca="1" si="4"/>
        <v/>
      </c>
      <c r="F45" s="4" t="str">
        <f t="shared" ca="1" si="11"/>
        <v/>
      </c>
      <c r="M45" s="16" t="str">
        <f t="shared" ca="1" si="12"/>
        <v/>
      </c>
      <c r="S45" s="25" t="str">
        <f t="shared" si="13"/>
        <v/>
      </c>
      <c r="U45" s="23" t="str">
        <f t="shared" ca="1" si="14"/>
        <v/>
      </c>
      <c r="V45" s="35" t="str">
        <f t="shared" si="5"/>
        <v/>
      </c>
      <c r="W45" s="35" t="str">
        <f t="shared" si="6"/>
        <v/>
      </c>
      <c r="Y45" s="16" t="str">
        <f t="shared" si="9"/>
        <v/>
      </c>
      <c r="Z45" s="16" t="str">
        <f t="shared" si="10"/>
        <v/>
      </c>
    </row>
    <row r="46" spans="5:26" ht="21" customHeight="1" x14ac:dyDescent="0.25">
      <c r="E46" s="4" t="str">
        <f t="shared" ca="1" si="4"/>
        <v/>
      </c>
      <c r="F46" s="4" t="str">
        <f t="shared" ca="1" si="11"/>
        <v/>
      </c>
      <c r="M46" s="16" t="str">
        <f t="shared" ca="1" si="12"/>
        <v/>
      </c>
      <c r="S46" s="25" t="str">
        <f t="shared" si="13"/>
        <v/>
      </c>
      <c r="U46" s="23" t="str">
        <f t="shared" ca="1" si="14"/>
        <v/>
      </c>
      <c r="V46" s="35" t="str">
        <f t="shared" si="5"/>
        <v/>
      </c>
      <c r="W46" s="35" t="str">
        <f t="shared" si="6"/>
        <v/>
      </c>
      <c r="Y46" s="16" t="str">
        <f t="shared" si="9"/>
        <v/>
      </c>
      <c r="Z46" s="16" t="str">
        <f t="shared" si="10"/>
        <v/>
      </c>
    </row>
    <row r="47" spans="5:26" ht="21" customHeight="1" x14ac:dyDescent="0.25">
      <c r="E47" s="4" t="str">
        <f t="shared" ca="1" si="4"/>
        <v/>
      </c>
      <c r="F47" s="4" t="str">
        <f t="shared" ca="1" si="11"/>
        <v/>
      </c>
      <c r="M47" s="16" t="str">
        <f t="shared" ca="1" si="12"/>
        <v/>
      </c>
      <c r="S47" s="25" t="str">
        <f t="shared" si="13"/>
        <v/>
      </c>
      <c r="U47" s="23" t="str">
        <f t="shared" ca="1" si="14"/>
        <v/>
      </c>
      <c r="V47" s="35" t="str">
        <f t="shared" si="5"/>
        <v/>
      </c>
      <c r="W47" s="35" t="str">
        <f t="shared" si="6"/>
        <v/>
      </c>
      <c r="Y47" s="16" t="str">
        <f t="shared" si="9"/>
        <v/>
      </c>
      <c r="Z47" s="16" t="str">
        <f t="shared" si="10"/>
        <v/>
      </c>
    </row>
    <row r="48" spans="5:26" ht="21" customHeight="1" x14ac:dyDescent="0.25">
      <c r="E48" s="4" t="str">
        <f t="shared" ca="1" si="4"/>
        <v/>
      </c>
      <c r="F48" s="4" t="str">
        <f t="shared" ca="1" si="11"/>
        <v/>
      </c>
      <c r="M48" s="16" t="str">
        <f t="shared" ca="1" si="12"/>
        <v/>
      </c>
      <c r="S48" s="25" t="str">
        <f t="shared" si="13"/>
        <v/>
      </c>
      <c r="U48" s="23" t="str">
        <f t="shared" ca="1" si="14"/>
        <v/>
      </c>
      <c r="V48" s="35" t="str">
        <f t="shared" si="5"/>
        <v/>
      </c>
      <c r="W48" s="35" t="str">
        <f t="shared" si="6"/>
        <v/>
      </c>
      <c r="Y48" s="16" t="str">
        <f t="shared" si="9"/>
        <v/>
      </c>
      <c r="Z48" s="16" t="str">
        <f t="shared" si="10"/>
        <v/>
      </c>
    </row>
    <row r="49" spans="5:26" ht="21" customHeight="1" x14ac:dyDescent="0.25">
      <c r="E49" s="4" t="str">
        <f t="shared" ca="1" si="4"/>
        <v/>
      </c>
      <c r="F49" s="4" t="str">
        <f t="shared" ca="1" si="11"/>
        <v/>
      </c>
      <c r="M49" s="16" t="str">
        <f t="shared" ca="1" si="12"/>
        <v/>
      </c>
      <c r="S49" s="25" t="str">
        <f t="shared" si="13"/>
        <v/>
      </c>
      <c r="U49" s="23" t="str">
        <f t="shared" ca="1" si="14"/>
        <v/>
      </c>
      <c r="V49" s="35" t="str">
        <f t="shared" si="5"/>
        <v/>
      </c>
      <c r="W49" s="35" t="str">
        <f t="shared" si="6"/>
        <v/>
      </c>
      <c r="Y49" s="16" t="str">
        <f t="shared" si="9"/>
        <v/>
      </c>
      <c r="Z49" s="16" t="str">
        <f t="shared" si="10"/>
        <v/>
      </c>
    </row>
    <row r="50" spans="5:26" ht="21" customHeight="1" x14ac:dyDescent="0.25">
      <c r="E50" s="4" t="str">
        <f t="shared" ca="1" si="4"/>
        <v/>
      </c>
      <c r="F50" s="4" t="str">
        <f t="shared" ca="1" si="11"/>
        <v/>
      </c>
      <c r="M50" s="16" t="str">
        <f t="shared" ca="1" si="12"/>
        <v/>
      </c>
      <c r="S50" s="25" t="str">
        <f t="shared" si="13"/>
        <v/>
      </c>
      <c r="U50" s="23" t="str">
        <f t="shared" ca="1" si="14"/>
        <v/>
      </c>
      <c r="V50" s="35" t="str">
        <f t="shared" si="5"/>
        <v/>
      </c>
      <c r="W50" s="35" t="str">
        <f t="shared" si="6"/>
        <v/>
      </c>
      <c r="Y50" s="16" t="str">
        <f t="shared" si="9"/>
        <v/>
      </c>
      <c r="Z50" s="16" t="str">
        <f t="shared" si="10"/>
        <v/>
      </c>
    </row>
    <row r="51" spans="5:26" ht="21" customHeight="1" x14ac:dyDescent="0.25">
      <c r="E51" s="4" t="str">
        <f t="shared" ca="1" si="4"/>
        <v/>
      </c>
      <c r="F51" s="4" t="str">
        <f t="shared" ca="1" si="11"/>
        <v/>
      </c>
      <c r="M51" s="16" t="str">
        <f t="shared" ca="1" si="12"/>
        <v/>
      </c>
      <c r="S51" s="25" t="str">
        <f t="shared" si="13"/>
        <v/>
      </c>
      <c r="U51" s="23" t="str">
        <f t="shared" ca="1" si="14"/>
        <v/>
      </c>
      <c r="V51" s="35" t="str">
        <f t="shared" si="5"/>
        <v/>
      </c>
      <c r="W51" s="35" t="str">
        <f t="shared" si="6"/>
        <v/>
      </c>
      <c r="Y51" s="16" t="str">
        <f t="shared" si="9"/>
        <v/>
      </c>
      <c r="Z51" s="16" t="str">
        <f t="shared" si="10"/>
        <v/>
      </c>
    </row>
    <row r="52" spans="5:26" ht="21" customHeight="1" x14ac:dyDescent="0.25">
      <c r="E52" s="4" t="str">
        <f t="shared" ca="1" si="4"/>
        <v/>
      </c>
      <c r="F52" s="4" t="str">
        <f t="shared" ca="1" si="11"/>
        <v/>
      </c>
      <c r="M52" s="16" t="str">
        <f t="shared" ca="1" si="12"/>
        <v/>
      </c>
      <c r="S52" s="25" t="str">
        <f t="shared" si="13"/>
        <v/>
      </c>
      <c r="U52" s="23" t="str">
        <f t="shared" ca="1" si="14"/>
        <v/>
      </c>
      <c r="V52" s="35" t="str">
        <f t="shared" si="5"/>
        <v/>
      </c>
      <c r="W52" s="35" t="str">
        <f t="shared" si="6"/>
        <v/>
      </c>
      <c r="Y52" s="16" t="str">
        <f t="shared" si="9"/>
        <v/>
      </c>
      <c r="Z52" s="16" t="str">
        <f t="shared" si="10"/>
        <v/>
      </c>
    </row>
    <row r="53" spans="5:26" ht="21" customHeight="1" x14ac:dyDescent="0.25">
      <c r="E53" s="4" t="str">
        <f t="shared" ca="1" si="4"/>
        <v/>
      </c>
      <c r="F53" s="4" t="str">
        <f t="shared" ca="1" si="11"/>
        <v/>
      </c>
      <c r="M53" s="16" t="str">
        <f t="shared" ca="1" si="12"/>
        <v/>
      </c>
      <c r="S53" s="25" t="str">
        <f t="shared" si="13"/>
        <v/>
      </c>
      <c r="U53" s="23" t="str">
        <f t="shared" ca="1" si="14"/>
        <v/>
      </c>
      <c r="V53" s="35" t="str">
        <f t="shared" si="5"/>
        <v/>
      </c>
      <c r="W53" s="35" t="str">
        <f t="shared" si="6"/>
        <v/>
      </c>
      <c r="Y53" s="16" t="str">
        <f t="shared" si="9"/>
        <v/>
      </c>
      <c r="Z53" s="16" t="str">
        <f t="shared" si="10"/>
        <v/>
      </c>
    </row>
  </sheetData>
  <mergeCells count="19">
    <mergeCell ref="X2:X3"/>
    <mergeCell ref="Y2:Y3"/>
    <mergeCell ref="Z2:Z3"/>
    <mergeCell ref="S2:S3"/>
    <mergeCell ref="T2:U2"/>
    <mergeCell ref="V2:V3"/>
    <mergeCell ref="W2:W3"/>
    <mergeCell ref="N2:N3"/>
    <mergeCell ref="O2:O3"/>
    <mergeCell ref="P2:P3"/>
    <mergeCell ref="Q2:Q3"/>
    <mergeCell ref="R2:R3"/>
    <mergeCell ref="B2:B3"/>
    <mergeCell ref="M2:M3"/>
    <mergeCell ref="C2:D2"/>
    <mergeCell ref="E2:E3"/>
    <mergeCell ref="F2:F3"/>
    <mergeCell ref="G2:G3"/>
    <mergeCell ref="H2:L2"/>
  </mergeCells>
  <conditionalFormatting sqref="B4:Z1048576">
    <cfRule type="expression" dxfId="3" priority="29">
      <formula>AND($C4&lt;&gt;"",MOD(ROW(),2)=1)</formula>
    </cfRule>
    <cfRule type="expression" dxfId="2" priority="30">
      <formula>AND($C4&lt;&gt;"",MOD(ROW(),2)=0)</formula>
    </cfRule>
  </conditionalFormatting>
  <dataValidations count="9">
    <dataValidation type="list" allowBlank="1" showInputMessage="1" showErrorMessage="1" sqref="D3:D1048576">
      <formula1>INDIRECT($C3)</formula1>
    </dataValidation>
    <dataValidation type="list" allowBlank="1" showInputMessage="1" showErrorMessage="1" sqref="C3:C1048576">
      <formula1>Matière</formula1>
    </dataValidation>
    <dataValidation type="list" allowBlank="1" showInputMessage="1" showErrorMessage="1" sqref="T3:T1048576">
      <formula1>INDIRECT($T$2)</formula1>
    </dataValidation>
    <dataValidation type="custom" allowBlank="1" showInputMessage="1" showErrorMessage="1" errorTitle="Diamètre Extérieure" error="1 - C'est uniquement pour les Brut Cylindrique_x000a_2 - La valeur de diamètre doit etre plus grande que 0" promptTitle="Diamètre Extérieure" prompt="C'est uniquement pour les Brut Cylindrique" sqref="H4:H1048576">
      <formula1>AND(COUNTIF(G4,"Cylind*")=1,H4&gt;0)</formula1>
    </dataValidation>
    <dataValidation type="custom" allowBlank="1" showInputMessage="1" showErrorMessage="1" errorTitle="Largeur" error="1 - C'est uniquement pour les Bruts Prismatiques_x000a_2 - La valeur de largeur doit etre plus grande que 0" promptTitle="Largeur" prompt="C'est uniquement pour les Bruts Prismatiques" sqref="K4:K1048576">
      <formula1>AND(G4="Prismatique",K4&gt;0)</formula1>
    </dataValidation>
    <dataValidation type="custom" allowBlank="1" showInputMessage="1" showErrorMessage="1" errorTitle="Hauteur" error="1 - C'est uniquement pour les Bruts Prismatiques_x000a_2 - La valeur de Hauteur doit etre plus grande que 0" promptTitle="Hauteur" prompt="C'est uniquement pour les Bruts Prismatiques" sqref="L4:L1048576">
      <formula1>AND(G4="Prismatique",L4&gt;0)</formula1>
    </dataValidation>
    <dataValidation type="decimal" operator="greaterThan" allowBlank="1" showInputMessage="1" showErrorMessage="1" errorTitle="Longueur" error="La valeur de Longueur doit etre plus grande que 0" sqref="J4:J1048576">
      <formula1>0</formula1>
    </dataValidation>
    <dataValidation type="custom" allowBlank="1" showInputMessage="1" showErrorMessage="1" errorTitle="Diamètre Intérieure" error="1 - C'est uniquement pour les Bruts Cylindrique Creux_x000a_2 - La valeur de diamètre doit etre plus grande que 0_x000a_3 - La valeur de diamètre int. doit etre plus moins que la diamètre ext." promptTitle="Diamètre Intérieure" prompt="C'est uniquement pour les Bruts Cylindrique Creux" sqref="I4:I1048576">
      <formula1>AND(COUNTIF(G4,"*creu*")=1,I4&gt;0,I4&lt;H4)</formula1>
    </dataValidation>
    <dataValidation type="list" allowBlank="1" showInputMessage="1" showErrorMessage="1" sqref="G4:G1048576">
      <formula1>BrutA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B1:AH26"/>
  <sheetViews>
    <sheetView showGridLines="0" workbookViewId="0">
      <selection activeCell="F19" sqref="F19"/>
    </sheetView>
  </sheetViews>
  <sheetFormatPr baseColWidth="10" defaultColWidth="9.140625" defaultRowHeight="21" customHeight="1" x14ac:dyDescent="0.25"/>
  <cols>
    <col min="1" max="1" width="1.5703125" style="1" customWidth="1"/>
    <col min="2" max="2" width="14" style="1" customWidth="1"/>
    <col min="3" max="3" width="1.7109375" style="1" customWidth="1"/>
    <col min="4" max="4" width="12.5703125" style="1" customWidth="1"/>
    <col min="5" max="5" width="1.7109375" style="1" customWidth="1"/>
    <col min="6" max="6" width="11.140625" style="2" customWidth="1"/>
    <col min="7" max="8" width="12.42578125" style="2" customWidth="1"/>
    <col min="9" max="9" width="12.42578125" style="1" customWidth="1"/>
    <col min="10" max="10" width="12.42578125" style="2" customWidth="1"/>
    <col min="11" max="11" width="1.42578125" style="2" customWidth="1"/>
    <col min="12" max="12" width="11.140625" style="36" customWidth="1"/>
    <col min="13" max="14" width="12.42578125" style="36" customWidth="1"/>
    <col min="15" max="16" width="11.140625" style="36" customWidth="1"/>
    <col min="17" max="17" width="1.7109375" style="36" customWidth="1"/>
    <col min="18" max="18" width="12.42578125" style="2" customWidth="1"/>
    <col min="19" max="19" width="11.140625" style="1" customWidth="1"/>
    <col min="20" max="20" width="11.140625" style="2" customWidth="1"/>
    <col min="21" max="22" width="12.42578125" style="2" customWidth="1"/>
    <col min="23" max="23" width="1.7109375" style="1" customWidth="1"/>
    <col min="24" max="24" width="11.140625" style="2" customWidth="1"/>
    <col min="25" max="26" width="12.42578125" style="2" customWidth="1"/>
    <col min="27" max="27" width="11.140625" style="1" customWidth="1"/>
    <col min="28" max="28" width="11.140625" style="2" customWidth="1"/>
    <col min="29" max="30" width="12.42578125" style="2" customWidth="1"/>
    <col min="31" max="31" width="1.7109375" style="1" customWidth="1"/>
    <col min="32" max="32" width="11.140625" style="2" customWidth="1"/>
    <col min="33" max="34" width="12.42578125" style="2" customWidth="1"/>
    <col min="35" max="35" width="1.7109375" style="1" customWidth="1"/>
    <col min="36" max="36" width="11.140625" style="1" customWidth="1"/>
    <col min="37" max="37" width="12.42578125" style="1" customWidth="1"/>
    <col min="38" max="38" width="2" style="1" customWidth="1"/>
    <col min="39" max="16384" width="9.140625" style="1"/>
  </cols>
  <sheetData>
    <row r="1" spans="2:34" ht="8.25" customHeight="1" thickBot="1" x14ac:dyDescent="0.3"/>
    <row r="2" spans="2:34" ht="21" customHeight="1" thickBot="1" x14ac:dyDescent="0.3">
      <c r="B2" s="63" t="s">
        <v>30</v>
      </c>
      <c r="D2" s="61" t="s">
        <v>0</v>
      </c>
      <c r="F2" s="65" t="s">
        <v>1</v>
      </c>
      <c r="G2" s="66"/>
      <c r="H2" s="66"/>
      <c r="I2" s="66"/>
      <c r="J2" s="67"/>
      <c r="L2" s="68" t="s">
        <v>3</v>
      </c>
      <c r="M2" s="69"/>
      <c r="N2" s="69"/>
      <c r="O2" s="69"/>
      <c r="P2" s="70"/>
      <c r="R2" s="65" t="s">
        <v>39</v>
      </c>
      <c r="S2" s="66"/>
      <c r="T2" s="66"/>
      <c r="U2" s="66"/>
      <c r="V2" s="67"/>
      <c r="X2" s="68" t="s">
        <v>4</v>
      </c>
      <c r="Y2" s="69"/>
      <c r="Z2" s="69"/>
      <c r="AA2" s="69"/>
      <c r="AB2" s="70"/>
    </row>
    <row r="3" spans="2:34" ht="30.75" customHeight="1" thickBot="1" x14ac:dyDescent="0.3">
      <c r="B3" s="64"/>
      <c r="D3" s="62"/>
      <c r="F3" s="38" t="s">
        <v>7</v>
      </c>
      <c r="G3" s="39" t="s">
        <v>8</v>
      </c>
      <c r="H3" s="44" t="s">
        <v>64</v>
      </c>
      <c r="I3" s="44" t="s">
        <v>65</v>
      </c>
      <c r="J3" s="40" t="s">
        <v>61</v>
      </c>
      <c r="L3" s="38" t="s">
        <v>7</v>
      </c>
      <c r="M3" s="39" t="s">
        <v>8</v>
      </c>
      <c r="N3" s="44" t="s">
        <v>64</v>
      </c>
      <c r="O3" s="44" t="s">
        <v>65</v>
      </c>
      <c r="P3" s="40" t="s">
        <v>61</v>
      </c>
      <c r="R3" s="38" t="s">
        <v>7</v>
      </c>
      <c r="S3" s="39" t="s">
        <v>8</v>
      </c>
      <c r="T3" s="44" t="s">
        <v>64</v>
      </c>
      <c r="U3" s="44" t="s">
        <v>65</v>
      </c>
      <c r="V3" s="40" t="s">
        <v>61</v>
      </c>
      <c r="X3" s="38" t="s">
        <v>7</v>
      </c>
      <c r="Y3" s="39" t="s">
        <v>8</v>
      </c>
      <c r="Z3" s="44" t="s">
        <v>64</v>
      </c>
      <c r="AA3" s="44" t="s">
        <v>65</v>
      </c>
      <c r="AB3" s="40" t="s">
        <v>61</v>
      </c>
    </row>
    <row r="4" spans="2:34" ht="21" customHeight="1" x14ac:dyDescent="0.25">
      <c r="B4" s="14" t="s">
        <v>62</v>
      </c>
      <c r="D4" s="14" t="s">
        <v>1</v>
      </c>
      <c r="F4" s="5" t="s">
        <v>9</v>
      </c>
      <c r="G4" s="6">
        <v>7800</v>
      </c>
      <c r="H4" s="6">
        <v>10</v>
      </c>
      <c r="I4" s="6">
        <v>8</v>
      </c>
      <c r="J4" s="41">
        <v>9</v>
      </c>
      <c r="L4" s="5" t="s">
        <v>72</v>
      </c>
      <c r="M4" s="6">
        <v>7800</v>
      </c>
      <c r="N4" s="6">
        <v>3</v>
      </c>
      <c r="O4" s="6">
        <v>7</v>
      </c>
      <c r="P4" s="41">
        <v>3</v>
      </c>
      <c r="R4" s="5" t="s">
        <v>9</v>
      </c>
      <c r="S4" s="6">
        <v>7800</v>
      </c>
      <c r="T4" s="6">
        <v>10</v>
      </c>
      <c r="U4" s="6">
        <v>8</v>
      </c>
      <c r="V4" s="41">
        <v>9</v>
      </c>
      <c r="X4" s="5" t="s">
        <v>15</v>
      </c>
      <c r="Y4" s="6">
        <v>4500</v>
      </c>
      <c r="Z4" s="6">
        <v>10</v>
      </c>
      <c r="AA4" s="6">
        <v>8</v>
      </c>
      <c r="AB4" s="41">
        <v>9</v>
      </c>
    </row>
    <row r="5" spans="2:34" ht="21" customHeight="1" x14ac:dyDescent="0.25">
      <c r="B5" s="15" t="s">
        <v>34</v>
      </c>
      <c r="D5" s="15" t="s">
        <v>2</v>
      </c>
      <c r="F5" s="8" t="s">
        <v>10</v>
      </c>
      <c r="G5" s="9">
        <v>7700</v>
      </c>
      <c r="H5" s="9">
        <v>10</v>
      </c>
      <c r="I5" s="9">
        <v>10</v>
      </c>
      <c r="J5" s="42">
        <v>10</v>
      </c>
      <c r="L5" s="8" t="s">
        <v>73</v>
      </c>
      <c r="M5" s="9">
        <v>8500</v>
      </c>
      <c r="N5" s="9">
        <v>10</v>
      </c>
      <c r="O5" s="9">
        <v>10</v>
      </c>
      <c r="P5" s="42">
        <v>10</v>
      </c>
      <c r="R5" s="8" t="s">
        <v>10</v>
      </c>
      <c r="S5" s="9">
        <v>7700</v>
      </c>
      <c r="T5" s="9">
        <v>10</v>
      </c>
      <c r="U5" s="9">
        <v>10</v>
      </c>
      <c r="V5" s="42">
        <v>10</v>
      </c>
      <c r="X5" s="8" t="s">
        <v>16</v>
      </c>
      <c r="Y5" s="9">
        <v>4700</v>
      </c>
      <c r="Z5" s="9">
        <v>10</v>
      </c>
      <c r="AA5" s="9">
        <v>10</v>
      </c>
      <c r="AB5" s="42">
        <v>10</v>
      </c>
    </row>
    <row r="6" spans="2:34" ht="21" customHeight="1" thickBot="1" x14ac:dyDescent="0.3">
      <c r="B6" s="32" t="s">
        <v>63</v>
      </c>
      <c r="D6" s="15" t="s">
        <v>3</v>
      </c>
      <c r="F6" s="8" t="s">
        <v>11</v>
      </c>
      <c r="G6" s="9">
        <v>7750</v>
      </c>
      <c r="H6" s="9">
        <v>10</v>
      </c>
      <c r="I6" s="9">
        <v>10</v>
      </c>
      <c r="J6" s="42">
        <v>10</v>
      </c>
      <c r="L6" s="8" t="s">
        <v>13</v>
      </c>
      <c r="M6" s="9">
        <v>8300</v>
      </c>
      <c r="N6" s="9">
        <v>10</v>
      </c>
      <c r="O6" s="9">
        <v>10</v>
      </c>
      <c r="P6" s="42">
        <v>10</v>
      </c>
      <c r="R6" s="8" t="s">
        <v>11</v>
      </c>
      <c r="S6" s="9">
        <v>7750</v>
      </c>
      <c r="T6" s="9">
        <v>10</v>
      </c>
      <c r="U6" s="9">
        <v>10</v>
      </c>
      <c r="V6" s="42">
        <v>10</v>
      </c>
      <c r="X6" s="8" t="s">
        <v>17</v>
      </c>
      <c r="Y6" s="9">
        <v>4900</v>
      </c>
      <c r="Z6" s="9">
        <v>10</v>
      </c>
      <c r="AA6" s="9">
        <v>10</v>
      </c>
      <c r="AB6" s="42">
        <v>10</v>
      </c>
    </row>
    <row r="7" spans="2:34" ht="21" customHeight="1" thickBot="1" x14ac:dyDescent="0.3">
      <c r="D7" s="15" t="s">
        <v>4</v>
      </c>
      <c r="F7" s="11" t="s">
        <v>12</v>
      </c>
      <c r="G7" s="12">
        <v>7780</v>
      </c>
      <c r="H7" s="12">
        <v>10</v>
      </c>
      <c r="I7" s="12">
        <v>10</v>
      </c>
      <c r="J7" s="43">
        <v>10</v>
      </c>
      <c r="L7" s="11" t="s">
        <v>14</v>
      </c>
      <c r="M7" s="12">
        <v>8200</v>
      </c>
      <c r="N7" s="12">
        <v>10</v>
      </c>
      <c r="O7" s="12">
        <v>10</v>
      </c>
      <c r="P7" s="43">
        <v>10</v>
      </c>
      <c r="R7" s="11" t="s">
        <v>12</v>
      </c>
      <c r="S7" s="12">
        <v>7780</v>
      </c>
      <c r="T7" s="12">
        <v>10</v>
      </c>
      <c r="U7" s="12">
        <v>10</v>
      </c>
      <c r="V7" s="43">
        <v>10</v>
      </c>
      <c r="X7" s="11" t="s">
        <v>18</v>
      </c>
      <c r="Y7" s="12">
        <v>4950</v>
      </c>
      <c r="Z7" s="12">
        <v>10</v>
      </c>
      <c r="AA7" s="12">
        <v>10</v>
      </c>
      <c r="AB7" s="43">
        <v>10</v>
      </c>
    </row>
    <row r="8" spans="2:34" ht="21" customHeight="1" x14ac:dyDescent="0.25">
      <c r="D8" s="15" t="s">
        <v>5</v>
      </c>
      <c r="G8" s="4"/>
      <c r="H8" s="4"/>
      <c r="K8" s="4"/>
      <c r="L8" s="4"/>
      <c r="M8" s="4"/>
      <c r="N8" s="4"/>
      <c r="O8" s="4"/>
      <c r="P8" s="4"/>
      <c r="Q8" s="4"/>
      <c r="R8" s="4"/>
      <c r="U8" s="4"/>
      <c r="V8" s="4"/>
      <c r="Y8" s="4"/>
      <c r="Z8" s="4"/>
      <c r="AC8" s="4"/>
      <c r="AD8" s="4"/>
      <c r="AG8" s="4"/>
      <c r="AH8" s="4"/>
    </row>
    <row r="9" spans="2:34" ht="21" customHeight="1" x14ac:dyDescent="0.25">
      <c r="D9" s="15" t="s">
        <v>6</v>
      </c>
      <c r="K9" s="4"/>
      <c r="L9" s="4"/>
      <c r="M9" s="4"/>
      <c r="N9" s="4"/>
      <c r="O9" s="4"/>
      <c r="P9" s="4"/>
      <c r="Q9" s="4"/>
      <c r="R9" s="4"/>
      <c r="U9" s="4"/>
      <c r="V9" s="4"/>
      <c r="Z9" s="4"/>
      <c r="AC9" s="4"/>
      <c r="AD9" s="4"/>
      <c r="AG9" s="4"/>
      <c r="AH9" s="4"/>
    </row>
    <row r="10" spans="2:34" ht="21" customHeight="1" thickBot="1" x14ac:dyDescent="0.3">
      <c r="D10" s="32" t="s">
        <v>39</v>
      </c>
      <c r="K10" s="4"/>
      <c r="L10" s="4"/>
      <c r="M10" s="4"/>
      <c r="N10" s="4"/>
      <c r="O10" s="4"/>
      <c r="P10" s="4"/>
      <c r="Q10" s="4"/>
      <c r="R10" s="4"/>
      <c r="Z10" s="4"/>
      <c r="AD10" s="4"/>
      <c r="AE10" s="4"/>
      <c r="AF10" s="1"/>
      <c r="AG10" s="1"/>
      <c r="AH10" s="1"/>
    </row>
    <row r="11" spans="2:34" ht="21" customHeight="1" x14ac:dyDescent="0.25">
      <c r="K11" s="4"/>
      <c r="L11" s="4"/>
      <c r="M11" s="4"/>
      <c r="N11" s="4"/>
      <c r="O11" s="4"/>
      <c r="P11" s="4"/>
      <c r="Q11" s="4"/>
      <c r="R11" s="4"/>
      <c r="Z11" s="4"/>
      <c r="AD11" s="4"/>
      <c r="AE11" s="4"/>
      <c r="AF11" s="1"/>
      <c r="AG11" s="1"/>
      <c r="AH11" s="1"/>
    </row>
    <row r="12" spans="2:34" ht="21" customHeight="1" x14ac:dyDescent="0.25">
      <c r="AE12" s="2"/>
      <c r="AF12" s="1"/>
      <c r="AG12" s="1"/>
      <c r="AH12" s="1"/>
    </row>
    <row r="13" spans="2:34" ht="21" customHeight="1" x14ac:dyDescent="0.25">
      <c r="AE13" s="2"/>
      <c r="AF13" s="1"/>
      <c r="AG13" s="1"/>
      <c r="AH13" s="1"/>
    </row>
    <row r="14" spans="2:34" ht="21" customHeight="1" thickBot="1" x14ac:dyDescent="0.3">
      <c r="AE14" s="2"/>
      <c r="AF14" s="1"/>
      <c r="AG14" s="1"/>
      <c r="AH14" s="1"/>
    </row>
    <row r="15" spans="2:34" ht="21" customHeight="1" thickBot="1" x14ac:dyDescent="0.3">
      <c r="F15" s="71" t="s">
        <v>2</v>
      </c>
      <c r="G15" s="72"/>
      <c r="H15" s="72"/>
      <c r="I15" s="72"/>
      <c r="J15" s="73"/>
      <c r="L15" s="68" t="s">
        <v>5</v>
      </c>
      <c r="M15" s="69"/>
      <c r="N15" s="69"/>
      <c r="O15" s="69"/>
      <c r="P15" s="69"/>
      <c r="R15" s="68" t="s">
        <v>6</v>
      </c>
      <c r="S15" s="69"/>
      <c r="T15" s="69"/>
      <c r="U15" s="69"/>
      <c r="V15" s="70"/>
      <c r="Y15" s="65" t="s">
        <v>58</v>
      </c>
      <c r="Z15" s="67"/>
    </row>
    <row r="16" spans="2:34" ht="31.5" customHeight="1" thickBot="1" x14ac:dyDescent="0.3">
      <c r="F16" s="38" t="s">
        <v>7</v>
      </c>
      <c r="G16" s="39" t="s">
        <v>8</v>
      </c>
      <c r="H16" s="44" t="s">
        <v>64</v>
      </c>
      <c r="I16" s="44" t="s">
        <v>65</v>
      </c>
      <c r="J16" s="40" t="s">
        <v>61</v>
      </c>
      <c r="L16" s="38" t="s">
        <v>7</v>
      </c>
      <c r="M16" s="39" t="s">
        <v>8</v>
      </c>
      <c r="N16" s="44" t="s">
        <v>64</v>
      </c>
      <c r="O16" s="44" t="s">
        <v>65</v>
      </c>
      <c r="P16" s="40" t="s">
        <v>61</v>
      </c>
      <c r="Q16" s="2"/>
      <c r="R16" s="38" t="s">
        <v>7</v>
      </c>
      <c r="S16" s="39" t="s">
        <v>8</v>
      </c>
      <c r="T16" s="44" t="s">
        <v>64</v>
      </c>
      <c r="U16" s="44" t="s">
        <v>65</v>
      </c>
      <c r="V16" s="40" t="s">
        <v>61</v>
      </c>
      <c r="W16" s="2"/>
      <c r="X16" s="1"/>
      <c r="Y16" s="33" t="s">
        <v>48</v>
      </c>
      <c r="Z16" s="34" t="s">
        <v>49</v>
      </c>
      <c r="AA16" s="2"/>
      <c r="AB16" s="1"/>
      <c r="AE16" s="2"/>
      <c r="AF16" s="1"/>
      <c r="AG16" s="1"/>
      <c r="AH16" s="1"/>
    </row>
    <row r="17" spans="6:26" ht="21" customHeight="1" x14ac:dyDescent="0.25">
      <c r="F17" s="5" t="s">
        <v>74</v>
      </c>
      <c r="G17" s="6">
        <v>2700</v>
      </c>
      <c r="H17" s="6">
        <v>4.8</v>
      </c>
      <c r="I17" s="6">
        <v>5.9</v>
      </c>
      <c r="J17" s="41">
        <v>4.9000000000000004</v>
      </c>
      <c r="L17" s="5" t="s">
        <v>19</v>
      </c>
      <c r="M17" s="6">
        <v>5500</v>
      </c>
      <c r="N17" s="6">
        <v>10</v>
      </c>
      <c r="O17" s="6">
        <v>8</v>
      </c>
      <c r="P17" s="41">
        <v>9</v>
      </c>
      <c r="R17" s="5" t="s">
        <v>23</v>
      </c>
      <c r="S17" s="6">
        <v>600</v>
      </c>
      <c r="T17" s="6">
        <v>10</v>
      </c>
      <c r="U17" s="6">
        <v>8</v>
      </c>
      <c r="V17" s="41">
        <v>9</v>
      </c>
      <c r="Y17" s="29" t="s">
        <v>57</v>
      </c>
      <c r="Z17" s="7">
        <v>0</v>
      </c>
    </row>
    <row r="18" spans="6:26" ht="21" customHeight="1" x14ac:dyDescent="0.25">
      <c r="F18" s="8">
        <v>2024</v>
      </c>
      <c r="G18" s="9">
        <v>2720</v>
      </c>
      <c r="H18" s="9">
        <v>10</v>
      </c>
      <c r="I18" s="9">
        <v>10</v>
      </c>
      <c r="J18" s="42">
        <v>10</v>
      </c>
      <c r="L18" s="8" t="s">
        <v>20</v>
      </c>
      <c r="M18" s="9">
        <v>5400</v>
      </c>
      <c r="N18" s="9">
        <v>10</v>
      </c>
      <c r="O18" s="9">
        <v>10</v>
      </c>
      <c r="P18" s="42">
        <v>10</v>
      </c>
      <c r="R18" s="8" t="s">
        <v>24</v>
      </c>
      <c r="S18" s="9">
        <v>700</v>
      </c>
      <c r="T18" s="9">
        <v>10</v>
      </c>
      <c r="U18" s="9">
        <v>10</v>
      </c>
      <c r="V18" s="42">
        <v>10</v>
      </c>
      <c r="Y18" s="30" t="s">
        <v>50</v>
      </c>
      <c r="Z18" s="10">
        <v>10</v>
      </c>
    </row>
    <row r="19" spans="6:26" ht="21" customHeight="1" x14ac:dyDescent="0.25">
      <c r="F19" s="8" t="s">
        <v>11</v>
      </c>
      <c r="G19" s="9">
        <v>2750</v>
      </c>
      <c r="H19" s="9">
        <v>10</v>
      </c>
      <c r="I19" s="9">
        <v>10</v>
      </c>
      <c r="J19" s="42">
        <v>10</v>
      </c>
      <c r="L19" s="8" t="s">
        <v>21</v>
      </c>
      <c r="M19" s="9">
        <v>5600</v>
      </c>
      <c r="N19" s="9">
        <v>10</v>
      </c>
      <c r="O19" s="9">
        <v>10</v>
      </c>
      <c r="P19" s="42">
        <v>10</v>
      </c>
      <c r="R19" s="8" t="s">
        <v>25</v>
      </c>
      <c r="S19" s="9">
        <v>800</v>
      </c>
      <c r="T19" s="9">
        <v>10</v>
      </c>
      <c r="U19" s="9">
        <v>10</v>
      </c>
      <c r="V19" s="42">
        <v>10</v>
      </c>
      <c r="Y19" s="30" t="s">
        <v>51</v>
      </c>
      <c r="Z19" s="10">
        <v>20</v>
      </c>
    </row>
    <row r="20" spans="6:26" ht="21" customHeight="1" thickBot="1" x14ac:dyDescent="0.3">
      <c r="F20" s="11" t="s">
        <v>12</v>
      </c>
      <c r="G20" s="12">
        <v>2780</v>
      </c>
      <c r="H20" s="12">
        <v>10</v>
      </c>
      <c r="I20" s="12">
        <v>10</v>
      </c>
      <c r="J20" s="43">
        <v>10</v>
      </c>
      <c r="L20" s="11" t="s">
        <v>22</v>
      </c>
      <c r="M20" s="12">
        <v>5550</v>
      </c>
      <c r="N20" s="12">
        <v>10</v>
      </c>
      <c r="O20" s="12">
        <v>10</v>
      </c>
      <c r="P20" s="43">
        <v>10</v>
      </c>
      <c r="R20" s="11" t="s">
        <v>26</v>
      </c>
      <c r="S20" s="12">
        <v>900</v>
      </c>
      <c r="T20" s="12">
        <v>10</v>
      </c>
      <c r="U20" s="12">
        <v>10</v>
      </c>
      <c r="V20" s="43">
        <v>10</v>
      </c>
      <c r="Y20" s="30" t="s">
        <v>52</v>
      </c>
      <c r="Z20" s="10">
        <v>30</v>
      </c>
    </row>
    <row r="21" spans="6:26" ht="21" customHeight="1" thickBot="1" x14ac:dyDescent="0.3">
      <c r="Y21" s="31" t="s">
        <v>67</v>
      </c>
      <c r="Z21" s="13">
        <v>40</v>
      </c>
    </row>
    <row r="22" spans="6:26" ht="21" customHeight="1" x14ac:dyDescent="0.25">
      <c r="H22" s="2" t="s">
        <v>66</v>
      </c>
    </row>
    <row r="23" spans="6:26" ht="21" customHeight="1" x14ac:dyDescent="0.25">
      <c r="M23" s="36" t="s">
        <v>71</v>
      </c>
    </row>
    <row r="24" spans="6:26" ht="21" customHeight="1" x14ac:dyDescent="0.25">
      <c r="M24" s="36" t="s">
        <v>68</v>
      </c>
    </row>
    <row r="25" spans="6:26" ht="21" customHeight="1" x14ac:dyDescent="0.25">
      <c r="M25" s="36" t="s">
        <v>69</v>
      </c>
    </row>
    <row r="26" spans="6:26" ht="21" customHeight="1" x14ac:dyDescent="0.25">
      <c r="L26" s="1"/>
      <c r="M26" s="36" t="s">
        <v>70</v>
      </c>
    </row>
  </sheetData>
  <mergeCells count="10">
    <mergeCell ref="D2:D3"/>
    <mergeCell ref="B2:B3"/>
    <mergeCell ref="R2:V2"/>
    <mergeCell ref="Y15:Z15"/>
    <mergeCell ref="F2:J2"/>
    <mergeCell ref="L2:P2"/>
    <mergeCell ref="F15:J15"/>
    <mergeCell ref="L15:P15"/>
    <mergeCell ref="X2:AB2"/>
    <mergeCell ref="R15:V1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"/>
  <sheetViews>
    <sheetView workbookViewId="0">
      <selection activeCell="O10" sqref="O10"/>
    </sheetView>
  </sheetViews>
  <sheetFormatPr baseColWidth="10" defaultColWidth="11.42578125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Devis achat matière</vt:lpstr>
      <vt:lpstr>Devis usinage </vt:lpstr>
      <vt:lpstr>Paramètre et calcul</vt:lpstr>
      <vt:lpstr>Feuil2</vt:lpstr>
      <vt:lpstr>Acier</vt:lpstr>
      <vt:lpstr>Aluminium</vt:lpstr>
      <vt:lpstr>BrutA</vt:lpstr>
      <vt:lpstr>Cuivre</vt:lpstr>
      <vt:lpstr>Fonte</vt:lpstr>
      <vt:lpstr>Inox</vt:lpstr>
      <vt:lpstr>Laiton</vt:lpstr>
      <vt:lpstr>Matière</vt:lpstr>
      <vt:lpstr>Plastique</vt:lpstr>
      <vt:lpstr>TAcier</vt:lpstr>
      <vt:lpstr>TAluminium</vt:lpstr>
      <vt:lpstr>TCuivre</vt:lpstr>
      <vt:lpstr>TFonte</vt:lpstr>
      <vt:lpstr>TInox</vt:lpstr>
      <vt:lpstr>TLaiton</vt:lpstr>
      <vt:lpstr>TPlastique</vt:lpstr>
      <vt:lpstr>Traittement</vt:lpstr>
      <vt:lpstr>TTraittement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JEAN-FRANCOIS</cp:lastModifiedBy>
  <dcterms:created xsi:type="dcterms:W3CDTF">2016-06-07T01:59:57Z</dcterms:created>
  <dcterms:modified xsi:type="dcterms:W3CDTF">2016-06-21T14:35:46Z</dcterms:modified>
</cp:coreProperties>
</file>