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50" windowWidth="18855" windowHeight="8415" tabRatio="389"/>
  </bookViews>
  <sheets>
    <sheet name="Comptes Cool'loc" sheetId="4" r:id="rId1"/>
  </sheets>
  <functionGroups builtInGroupCount="17"/>
  <definedNames>
    <definedName name="check">'Comptes Cool''loc'!$T$25</definedName>
    <definedName name="FAQ_Cross">#REF!</definedName>
    <definedName name="FAQ_Del">#REF!</definedName>
    <definedName name="FAQ_How">#REF!</definedName>
    <definedName name="FAQ_Light">#REF!</definedName>
    <definedName name="FAQ_Me">#REF!</definedName>
    <definedName name="FAQ_Mesh">#REF!</definedName>
    <definedName name="FAQ_Notes">#REF!</definedName>
    <definedName name="FAQ_Ver">#REF!</definedName>
    <definedName name="FAQ_What">#REF!</definedName>
  </definedNames>
  <calcPr calcId="144525"/>
</workbook>
</file>

<file path=xl/calcChain.xml><?xml version="1.0" encoding="utf-8"?>
<calcChain xmlns="http://schemas.openxmlformats.org/spreadsheetml/2006/main">
  <c r="B11" i="4" l="1"/>
  <c r="Q14" i="4" l="1"/>
  <c r="M15" i="4"/>
  <c r="S25" i="4" l="1"/>
  <c r="R25" i="4" l="1"/>
  <c r="Q25" i="4"/>
  <c r="P25" i="4"/>
  <c r="O25" i="4"/>
  <c r="N25" i="4" l="1"/>
  <c r="S24" i="4"/>
  <c r="S26" i="4" s="1"/>
  <c r="R24" i="4"/>
  <c r="R26" i="4" s="1"/>
  <c r="Q24" i="4"/>
  <c r="Q26" i="4" l="1"/>
  <c r="P24" i="4"/>
  <c r="P26" i="4" s="1"/>
  <c r="O24" i="4"/>
  <c r="O26" i="4" s="1"/>
  <c r="N24" i="4" l="1"/>
  <c r="T25" i="4" s="1"/>
  <c r="F24" i="4"/>
  <c r="B24" i="4"/>
  <c r="U23" i="4"/>
  <c r="U21" i="4" s="1"/>
  <c r="N26" i="4" l="1"/>
  <c r="T21" i="4"/>
  <c r="L17" i="4" l="1"/>
  <c r="J17" i="4" s="1"/>
  <c r="H17" i="4" s="1"/>
  <c r="F17" i="4" s="1"/>
  <c r="D17" i="4" s="1"/>
  <c r="B17" i="4"/>
  <c r="R14" i="4"/>
  <c r="C7" i="4" l="1"/>
  <c r="C4" i="4" l="1"/>
  <c r="D4" i="4"/>
  <c r="M11" i="4"/>
</calcChain>
</file>

<file path=xl/sharedStrings.xml><?xml version="1.0" encoding="utf-8"?>
<sst xmlns="http://schemas.openxmlformats.org/spreadsheetml/2006/main" count="60" uniqueCount="44">
  <si>
    <t>Date</t>
  </si>
  <si>
    <t>Commentaires</t>
  </si>
  <si>
    <t>Montant</t>
  </si>
  <si>
    <t>Objet</t>
  </si>
  <si>
    <t>Payeur</t>
  </si>
  <si>
    <t>Moyen de paiement</t>
  </si>
  <si>
    <t>Moy. de Paiement</t>
  </si>
  <si>
    <t>|</t>
  </si>
  <si>
    <t>Légende</t>
  </si>
  <si>
    <t>Obligatoire</t>
  </si>
  <si>
    <t>Facultatif</t>
  </si>
  <si>
    <t>Informations</t>
  </si>
  <si>
    <t>=</t>
  </si>
  <si>
    <t>+</t>
  </si>
  <si>
    <t>-</t>
  </si>
  <si>
    <t>ID</t>
  </si>
  <si>
    <t>line</t>
  </si>
  <si>
    <t>Actions</t>
  </si>
  <si>
    <t>TOUTES les données seront supprimées</t>
  </si>
  <si>
    <t>Vers le haut du classeur</t>
  </si>
  <si>
    <t>Vous pouvez continuer :)</t>
  </si>
  <si>
    <t>CB</t>
  </si>
  <si>
    <t>Cash</t>
  </si>
  <si>
    <t>Chèque</t>
  </si>
  <si>
    <t>Autre</t>
  </si>
  <si>
    <t>Virement</t>
  </si>
  <si>
    <t>Solde Positif</t>
  </si>
  <si>
    <t>Solde Négatif</t>
  </si>
  <si>
    <t>Formulaire</t>
  </si>
  <si>
    <t>Soldes</t>
  </si>
  <si>
    <t>Modes de paiement</t>
  </si>
  <si>
    <t xml:space="preserve"> </t>
  </si>
  <si>
    <t>Moi</t>
  </si>
  <si>
    <t>Pas moi ;)</t>
  </si>
  <si>
    <t>Utilise son ID ; Action non annualable</t>
  </si>
  <si>
    <t>Réinitialiser le classeur</t>
  </si>
  <si>
    <t>Ajouter</t>
  </si>
  <si>
    <t>Supprimer</t>
  </si>
  <si>
    <t>Insère la saisie ci-contre dans le tableau</t>
  </si>
  <si>
    <t>Bénéficiaires de la saisie ; mettez en vert - d'un simple clic - les personnes pour qui la saisie a été effectuée</t>
  </si>
  <si>
    <t>Saisie faite pour…</t>
  </si>
  <si>
    <t>Formulaire d'ajout</t>
  </si>
  <si>
    <t>Tableau des Comptes de saisie</t>
  </si>
  <si>
    <t>glop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</si>
</sst>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  <numFmt numFmtId="165" formatCode="#,##0.00\ &quot;€&quot;"/>
    <numFmt numFmtId="166" formatCode="_-* #,##0\ &quot;€&quot;_-;\-* #,##0\ &quot;€&quot;_-;_-* &quot;-&quot;??\ &quot;€&quot;_-;_-@_-"/>
    <numFmt numFmtId="167" formatCode="#,##0\ &quot;€&quot;"/>
    <numFmt numFmtId="168" formatCode="_-* #,##0.00\ [$€]_-;\-* #,##0.00\ [$€]_-;_-* &quot;-&quot;??\ [$€]_-;_-@_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A7D00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8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8"/>
      <color theme="3" tint="0.59999389629810485"/>
      <name val="Calibri"/>
      <family val="2"/>
      <scheme val="minor"/>
    </font>
    <font>
      <i/>
      <sz val="8"/>
      <color theme="5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theme="5"/>
      <name val="Calibri"/>
      <family val="2"/>
      <scheme val="minor"/>
    </font>
    <font>
      <b/>
      <sz val="8"/>
      <color theme="5"/>
      <name val="Calibri"/>
      <family val="2"/>
      <scheme val="minor"/>
    </font>
    <font>
      <b/>
      <sz val="9"/>
      <color theme="5"/>
      <name val="Calibri"/>
      <family val="2"/>
      <scheme val="minor"/>
    </font>
    <font>
      <u/>
      <sz val="11"/>
      <color theme="10"/>
      <name val="Calibri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8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8"/>
      <color theme="5" tint="-0.499984740745262"/>
      <name val="Calibri"/>
      <family val="2"/>
      <scheme val="minor"/>
    </font>
    <font>
      <sz val="10"/>
      <name val="Arial"/>
      <family val="2"/>
    </font>
    <font>
      <i/>
      <sz val="10"/>
      <color rgb="FF7F7F7F"/>
      <name val="Calibri"/>
      <family val="2"/>
      <scheme val="minor"/>
    </font>
    <font>
      <u/>
      <sz val="10"/>
      <color theme="10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/>
      <right/>
      <top/>
      <bottom style="medium">
        <color theme="0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21" fillId="8" borderId="13" applyNumberFormat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1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168" fontId="54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8" fillId="2" borderId="2" xfId="3" applyNumberFormat="1" applyFont="1" applyBorder="1" applyAlignment="1" applyProtection="1">
      <alignment horizontal="center" vertical="center"/>
      <protection locked="0"/>
    </xf>
    <xf numFmtId="0" fontId="8" fillId="2" borderId="2" xfId="3" applyNumberFormat="1" applyFont="1" applyBorder="1" applyAlignment="1" applyProtection="1">
      <alignment horizontal="center" vertical="center"/>
      <protection locked="0"/>
    </xf>
    <xf numFmtId="165" fontId="8" fillId="2" borderId="2" xfId="3" applyNumberFormat="1" applyFont="1" applyBorder="1" applyAlignment="1" applyProtection="1">
      <alignment horizontal="center" vertical="center"/>
      <protection locked="0"/>
    </xf>
    <xf numFmtId="0" fontId="8" fillId="5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20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8" fillId="4" borderId="10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164" fontId="2" fillId="0" borderId="0" xfId="1" applyNumberFormat="1" applyFont="1" applyAlignment="1" applyProtection="1">
      <alignment horizontal="center" vertical="center"/>
    </xf>
    <xf numFmtId="44" fontId="2" fillId="0" borderId="0" xfId="2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167" fontId="20" fillId="9" borderId="7" xfId="0" applyNumberFormat="1" applyFont="1" applyFill="1" applyBorder="1" applyAlignment="1" applyProtection="1">
      <alignment horizontal="center" vertical="center"/>
    </xf>
    <xf numFmtId="167" fontId="20" fillId="9" borderId="9" xfId="0" applyNumberFormat="1" applyFont="1" applyFill="1" applyBorder="1" applyAlignment="1" applyProtection="1">
      <alignment horizontal="center" vertical="center"/>
    </xf>
    <xf numFmtId="165" fontId="17" fillId="10" borderId="7" xfId="5" quotePrefix="1" applyNumberFormat="1" applyFont="1" applyBorder="1" applyAlignment="1" applyProtection="1">
      <alignment horizontal="center" vertical="center"/>
    </xf>
    <xf numFmtId="165" fontId="9" fillId="0" borderId="0" xfId="2" applyNumberFormat="1" applyFont="1" applyAlignment="1" applyProtection="1">
      <alignment horizontal="center" vertical="center"/>
    </xf>
    <xf numFmtId="0" fontId="9" fillId="0" borderId="0" xfId="2" applyNumberFormat="1" applyFont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44" fontId="2" fillId="0" borderId="0" xfId="0" applyNumberFormat="1" applyFont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/>
    </xf>
    <xf numFmtId="0" fontId="6" fillId="4" borderId="5" xfId="0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165" fontId="16" fillId="0" borderId="0" xfId="2" applyNumberFormat="1" applyFont="1" applyBorder="1" applyAlignment="1" applyProtection="1">
      <alignment horizontal="center" vertical="center"/>
    </xf>
    <xf numFmtId="1" fontId="7" fillId="0" borderId="0" xfId="1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2" fillId="8" borderId="13" xfId="6" applyFont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/>
    </xf>
    <xf numFmtId="164" fontId="2" fillId="2" borderId="2" xfId="3" applyNumberFormat="1" applyFont="1" applyBorder="1" applyAlignment="1" applyProtection="1">
      <alignment horizontal="center" vertical="center"/>
    </xf>
    <xf numFmtId="0" fontId="2" fillId="5" borderId="3" xfId="3" applyNumberFormat="1" applyFont="1" applyFill="1" applyBorder="1" applyAlignment="1" applyProtection="1">
      <alignment horizontal="center" vertical="center"/>
    </xf>
    <xf numFmtId="0" fontId="10" fillId="6" borderId="6" xfId="4" applyNumberFormat="1" applyFont="1" applyFill="1" applyBorder="1" applyAlignment="1" applyProtection="1">
      <alignment horizontal="center" vertical="center"/>
    </xf>
    <xf numFmtId="0" fontId="10" fillId="7" borderId="4" xfId="4" applyNumberFormat="1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left" vertical="center"/>
    </xf>
    <xf numFmtId="0" fontId="25" fillId="0" borderId="0" xfId="0" applyFont="1" applyBorder="1" applyAlignment="1" applyProtection="1">
      <alignment horizontal="left" vertical="center"/>
    </xf>
    <xf numFmtId="167" fontId="20" fillId="9" borderId="14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 vertical="center"/>
    </xf>
    <xf numFmtId="167" fontId="19" fillId="10" borderId="7" xfId="5" applyNumberFormat="1" applyFont="1" applyBorder="1" applyAlignment="1" applyProtection="1">
      <alignment horizontal="center" vertical="center"/>
    </xf>
    <xf numFmtId="167" fontId="19" fillId="10" borderId="8" xfId="5" applyNumberFormat="1" applyFont="1" applyBorder="1" applyAlignment="1" applyProtection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0" xfId="0" applyFont="1"/>
    <xf numFmtId="1" fontId="31" fillId="0" borderId="0" xfId="0" applyNumberFormat="1" applyFont="1" applyAlignment="1">
      <alignment horizontal="center" vertical="center"/>
    </xf>
    <xf numFmtId="1" fontId="29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23" fillId="0" borderId="1" xfId="0" applyFont="1" applyBorder="1" applyAlignment="1">
      <alignment horizontal="right" vertical="center"/>
    </xf>
    <xf numFmtId="0" fontId="32" fillId="0" borderId="0" xfId="0" applyFont="1" applyBorder="1" applyAlignment="1" applyProtection="1">
      <alignment horizontal="left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5" fillId="11" borderId="10" xfId="5" applyNumberFormat="1" applyFont="1" applyFill="1" applyBorder="1" applyAlignment="1" applyProtection="1">
      <alignment horizontal="center" vertical="center"/>
    </xf>
    <xf numFmtId="0" fontId="36" fillId="0" borderId="0" xfId="7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center" vertical="center"/>
    </xf>
    <xf numFmtId="0" fontId="37" fillId="0" borderId="0" xfId="2" applyNumberFormat="1" applyFont="1" applyBorder="1" applyAlignment="1" applyProtection="1">
      <alignment horizontal="center" vertical="center"/>
    </xf>
    <xf numFmtId="0" fontId="26" fillId="11" borderId="15" xfId="0" applyNumberFormat="1" applyFont="1" applyFill="1" applyBorder="1" applyAlignment="1">
      <alignment horizontal="center" vertical="center"/>
    </xf>
    <xf numFmtId="0" fontId="0" fillId="11" borderId="0" xfId="0" applyNumberFormat="1" applyFill="1" applyBorder="1" applyAlignment="1" applyProtection="1">
      <alignment horizontal="center" vertical="center"/>
    </xf>
    <xf numFmtId="165" fontId="37" fillId="0" borderId="0" xfId="2" applyNumberFormat="1" applyFont="1" applyBorder="1" applyAlignment="1" applyProtection="1">
      <alignment horizontal="center" vertical="center"/>
    </xf>
    <xf numFmtId="164" fontId="38" fillId="0" borderId="0" xfId="1" applyNumberFormat="1" applyFont="1" applyBorder="1" applyAlignment="1" applyProtection="1">
      <alignment horizontal="center" vertical="center"/>
    </xf>
    <xf numFmtId="0" fontId="38" fillId="0" borderId="0" xfId="0" applyFont="1" applyBorder="1" applyAlignment="1" applyProtection="1">
      <alignment horizontal="center" vertical="center"/>
    </xf>
    <xf numFmtId="44" fontId="38" fillId="0" borderId="0" xfId="2" applyFont="1" applyBorder="1" applyAlignment="1" applyProtection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165" fontId="39" fillId="0" borderId="0" xfId="0" applyNumberFormat="1" applyFont="1" applyAlignment="1">
      <alignment vertical="center"/>
    </xf>
    <xf numFmtId="0" fontId="42" fillId="0" borderId="0" xfId="0" applyFont="1"/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left"/>
    </xf>
    <xf numFmtId="0" fontId="43" fillId="0" borderId="0" xfId="0" applyFont="1" applyAlignment="1">
      <alignment horizontal="left" vertical="center"/>
    </xf>
    <xf numFmtId="0" fontId="28" fillId="0" borderId="0" xfId="0" applyFont="1" applyAlignment="1">
      <alignment horizontal="left"/>
    </xf>
    <xf numFmtId="0" fontId="43" fillId="0" borderId="0" xfId="0" applyFont="1"/>
    <xf numFmtId="0" fontId="44" fillId="0" borderId="1" xfId="0" applyFont="1" applyBorder="1" applyAlignment="1">
      <alignment horizontal="left" vertical="center"/>
    </xf>
    <xf numFmtId="1" fontId="33" fillId="0" borderId="0" xfId="1" applyNumberFormat="1" applyFont="1" applyAlignment="1" applyProtection="1">
      <alignment horizontal="center" vertical="center"/>
    </xf>
    <xf numFmtId="0" fontId="2" fillId="0" borderId="0" xfId="0" applyFont="1" applyAlignment="1">
      <alignment horizontal="left" vertical="top"/>
    </xf>
    <xf numFmtId="0" fontId="9" fillId="0" borderId="0" xfId="0" applyFont="1" applyAlignment="1" applyProtection="1">
      <alignment horizontal="left" vertical="top"/>
    </xf>
    <xf numFmtId="0" fontId="0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18" fillId="0" borderId="15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8" fillId="0" borderId="0" xfId="0" applyFont="1" applyBorder="1" applyAlignment="1">
      <alignment horizontal="center" vertical="center"/>
    </xf>
    <xf numFmtId="0" fontId="47" fillId="0" borderId="0" xfId="0" applyFont="1" applyAlignment="1">
      <alignment vertical="top" wrapText="1"/>
    </xf>
    <xf numFmtId="0" fontId="47" fillId="0" borderId="0" xfId="0" applyFont="1" applyAlignment="1">
      <alignment vertical="top"/>
    </xf>
    <xf numFmtId="0" fontId="49" fillId="7" borderId="4" xfId="4" applyNumberFormat="1" applyFont="1" applyFill="1" applyBorder="1" applyAlignment="1" applyProtection="1">
      <alignment horizontal="center" vertical="center"/>
    </xf>
    <xf numFmtId="165" fontId="41" fillId="0" borderId="16" xfId="2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top"/>
    </xf>
    <xf numFmtId="20" fontId="9" fillId="0" borderId="0" xfId="0" applyNumberFormat="1" applyFont="1" applyAlignment="1" applyProtection="1">
      <alignment horizontal="left" vertical="top"/>
    </xf>
    <xf numFmtId="44" fontId="2" fillId="0" borderId="0" xfId="2" applyFont="1" applyAlignment="1" applyProtection="1">
      <alignment horizontal="left" vertical="top"/>
    </xf>
    <xf numFmtId="0" fontId="32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horizontal="left" vertical="top"/>
    </xf>
    <xf numFmtId="0" fontId="18" fillId="0" borderId="1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65" fontId="9" fillId="0" borderId="0" xfId="2" applyNumberFormat="1" applyFont="1" applyAlignment="1" applyProtection="1">
      <alignment horizontal="left" vertical="top"/>
    </xf>
    <xf numFmtId="0" fontId="33" fillId="0" borderId="0" xfId="0" applyFont="1" applyAlignment="1">
      <alignment horizontal="left" vertical="top"/>
    </xf>
    <xf numFmtId="165" fontId="9" fillId="0" borderId="0" xfId="2" quotePrefix="1" applyNumberFormat="1" applyFont="1" applyAlignment="1" applyProtection="1">
      <alignment horizontal="left" vertical="top"/>
    </xf>
    <xf numFmtId="165" fontId="9" fillId="0" borderId="0" xfId="2" applyNumberFormat="1" applyFont="1" applyBorder="1" applyAlignment="1" applyProtection="1">
      <alignment horizontal="left" vertical="top"/>
    </xf>
    <xf numFmtId="0" fontId="9" fillId="0" borderId="0" xfId="2" applyNumberFormat="1" applyFont="1" applyAlignment="1" applyProtection="1">
      <alignment horizontal="left" vertical="top"/>
    </xf>
    <xf numFmtId="1" fontId="7" fillId="0" borderId="0" xfId="1" applyNumberFormat="1" applyFont="1" applyAlignment="1">
      <alignment horizontal="left" vertical="top"/>
    </xf>
    <xf numFmtId="0" fontId="2" fillId="0" borderId="0" xfId="0" applyFont="1" applyBorder="1" applyAlignment="1" applyProtection="1">
      <alignment horizontal="left" vertical="top"/>
    </xf>
    <xf numFmtId="0" fontId="9" fillId="0" borderId="0" xfId="2" applyNumberFormat="1" applyFont="1" applyBorder="1" applyAlignment="1" applyProtection="1">
      <alignment horizontal="left" vertical="top"/>
    </xf>
    <xf numFmtId="0" fontId="2" fillId="0" borderId="0" xfId="0" applyNumberFormat="1" applyFont="1" applyAlignment="1" applyProtection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quotePrefix="1" applyFont="1" applyAlignment="1" applyProtection="1">
      <alignment horizontal="left" vertical="top"/>
    </xf>
    <xf numFmtId="0" fontId="10" fillId="7" borderId="4" xfId="4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47" fillId="0" borderId="0" xfId="0" applyFont="1" applyAlignment="1" applyProtection="1">
      <alignment vertical="top" wrapText="1"/>
    </xf>
    <xf numFmtId="0" fontId="31" fillId="0" borderId="0" xfId="0" applyFont="1" applyAlignment="1">
      <alignment horizontal="center" vertical="center"/>
    </xf>
    <xf numFmtId="164" fontId="19" fillId="9" borderId="12" xfId="0" applyNumberFormat="1" applyFont="1" applyFill="1" applyBorder="1" applyAlignment="1" applyProtection="1">
      <alignment horizontal="center" vertical="center"/>
    </xf>
    <xf numFmtId="0" fontId="19" fillId="9" borderId="12" xfId="0" applyFont="1" applyFill="1" applyBorder="1" applyAlignment="1" applyProtection="1">
      <alignment horizontal="center" vertical="center"/>
    </xf>
    <xf numFmtId="166" fontId="19" fillId="9" borderId="12" xfId="0" applyNumberFormat="1" applyFont="1" applyFill="1" applyBorder="1" applyAlignment="1" applyProtection="1">
      <alignment horizontal="center" vertical="center"/>
    </xf>
    <xf numFmtId="0" fontId="19" fillId="9" borderId="11" xfId="0" applyFont="1" applyFill="1" applyBorder="1" applyAlignment="1" applyProtection="1">
      <alignment horizontal="center" vertical="center"/>
    </xf>
    <xf numFmtId="167" fontId="19" fillId="9" borderId="0" xfId="0" applyNumberFormat="1" applyFont="1" applyFill="1" applyBorder="1" applyAlignment="1" applyProtection="1">
      <alignment horizontal="center" vertical="center"/>
    </xf>
    <xf numFmtId="1" fontId="19" fillId="9" borderId="0" xfId="0" applyNumberFormat="1" applyFont="1" applyFill="1" applyBorder="1" applyAlignment="1" applyProtection="1">
      <alignment vertical="center"/>
    </xf>
    <xf numFmtId="0" fontId="1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top"/>
    </xf>
    <xf numFmtId="0" fontId="23" fillId="0" borderId="1" xfId="0" applyFont="1" applyBorder="1" applyAlignment="1">
      <alignment horizontal="right" vertical="center"/>
    </xf>
    <xf numFmtId="0" fontId="53" fillId="0" borderId="0" xfId="0" applyFont="1" applyBorder="1" applyAlignment="1" applyProtection="1">
      <alignment horizontal="left" vertical="top" wrapText="1"/>
      <protection locked="0"/>
    </xf>
  </cellXfs>
  <cellStyles count="13">
    <cellStyle name="60 % - Accent1" xfId="3" builtinId="32"/>
    <cellStyle name="60 % - Accent3" xfId="4" builtinId="40"/>
    <cellStyle name="Accent1" xfId="5" builtinId="29"/>
    <cellStyle name="Accent1 2" xfId="10"/>
    <cellStyle name="Calcul" xfId="6" builtinId="22"/>
    <cellStyle name="Euro" xfId="12"/>
    <cellStyle name="Lien hypertexte" xfId="7" builtinId="8"/>
    <cellStyle name="Lien hypertexte 2" xfId="11"/>
    <cellStyle name="Milliers" xfId="1" builtinId="3"/>
    <cellStyle name="Monétaire" xfId="2" builtinId="4"/>
    <cellStyle name="Normal" xfId="0" builtinId="0"/>
    <cellStyle name="Normal 2" xfId="8"/>
    <cellStyle name="Texte explicatif 2" xfId="9"/>
  </cellStyles>
  <dxfs count="67">
    <dxf>
      <font>
        <b/>
        <i val="0"/>
        <color theme="5" tint="-0.499984740745262"/>
      </font>
      <fill>
        <patternFill>
          <bgColor theme="5" tint="0.3999450666829432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color theme="5" tint="-0.499984740745262"/>
      </font>
      <fill>
        <patternFill>
          <bgColor theme="5" tint="0.3999450666829432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color theme="1"/>
      </font>
      <fill>
        <patternFill>
          <bgColor theme="6" tint="0.39994506668294322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ont>
        <color theme="0"/>
      </font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" formatCode="0"/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8"/>
        <color theme="5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7" formatCode="#,##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7" formatCode="#,##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7" formatCode="#,##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7" formatCode="#,##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7" formatCode="#,##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7" formatCode="#,##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numFmt numFmtId="0" formatCode="General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6" formatCode="_-* #,##0\ &quot;€&quot;_-;\-* #,##0\ &quot;€&quot;_-;_-* &quot;-&quot;??\ &quot;€&quot;_-;_-@_-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64" formatCode="[$-40C]d\-mmm\-yy;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[$-40C]d\-mmm\-yy;@"/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alignment horizontal="general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rgb="FF00000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3</xdr:row>
      <xdr:rowOff>19050</xdr:rowOff>
    </xdr:from>
    <xdr:to>
      <xdr:col>2</xdr:col>
      <xdr:colOff>19050</xdr:colOff>
      <xdr:row>6</xdr:row>
      <xdr:rowOff>52983</xdr:rowOff>
    </xdr:to>
    <xdr:grpSp>
      <xdr:nvGrpSpPr>
        <xdr:cNvPr id="41" name="Groupe"/>
        <xdr:cNvGrpSpPr/>
      </xdr:nvGrpSpPr>
      <xdr:grpSpPr>
        <a:xfrm>
          <a:off x="180975" y="514350"/>
          <a:ext cx="838200" cy="605433"/>
          <a:chOff x="238125" y="514350"/>
          <a:chExt cx="838200" cy="605433"/>
        </a:xfrm>
      </xdr:grpSpPr>
      <xdr:sp macro="[0]!Les_colocs" textlink="">
        <xdr:nvSpPr>
          <xdr:cNvPr id="37" name="Sourire 4"/>
          <xdr:cNvSpPr/>
        </xdr:nvSpPr>
        <xdr:spPr>
          <a:xfrm rot="19664603">
            <a:off x="238125" y="800100"/>
            <a:ext cx="247650" cy="224433"/>
          </a:xfrm>
          <a:prstGeom prst="smileyFace">
            <a:avLst/>
          </a:prstGeom>
          <a:solidFill>
            <a:schemeClr val="accent3"/>
          </a:solidFill>
          <a:ln w="9525">
            <a:solidFill>
              <a:schemeClr val="bg1"/>
            </a:solidFill>
          </a:ln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[0]!Les_colocs" textlink="">
        <xdr:nvSpPr>
          <xdr:cNvPr id="34" name="Sourire 3"/>
          <xdr:cNvSpPr/>
        </xdr:nvSpPr>
        <xdr:spPr>
          <a:xfrm>
            <a:off x="762000" y="590550"/>
            <a:ext cx="247650" cy="224433"/>
          </a:xfrm>
          <a:prstGeom prst="smileyFace">
            <a:avLst/>
          </a:prstGeom>
          <a:solidFill>
            <a:schemeClr val="accent4"/>
          </a:solidFill>
          <a:ln w="9525">
            <a:solidFill>
              <a:schemeClr val="bg1"/>
            </a:solidFill>
          </a:ln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[0]!Les_colocs" textlink="">
        <xdr:nvSpPr>
          <xdr:cNvPr id="35" name="Sourire 2"/>
          <xdr:cNvSpPr/>
        </xdr:nvSpPr>
        <xdr:spPr>
          <a:xfrm rot="737761">
            <a:off x="828675" y="733425"/>
            <a:ext cx="247650" cy="224433"/>
          </a:xfrm>
          <a:prstGeom prst="smileyFace">
            <a:avLst/>
          </a:prstGeom>
          <a:solidFill>
            <a:schemeClr val="accent2">
              <a:lumMod val="75000"/>
            </a:schemeClr>
          </a:solidFill>
          <a:ln w="9525">
            <a:solidFill>
              <a:schemeClr val="bg1"/>
            </a:solidFill>
          </a:ln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[0]!Les_colocs" textlink="">
        <xdr:nvSpPr>
          <xdr:cNvPr id="33" name="Parchemin vertical"/>
          <xdr:cNvSpPr/>
        </xdr:nvSpPr>
        <xdr:spPr>
          <a:xfrm>
            <a:off x="266700" y="514350"/>
            <a:ext cx="752475" cy="533400"/>
          </a:xfrm>
          <a:prstGeom prst="verticalScroll">
            <a:avLst/>
          </a:prstGeom>
          <a:effectLst>
            <a:outerShdw blurRad="40000" dist="20000" dir="5400000" rotWithShape="0">
              <a:srgbClr val="000000">
                <a:alpha val="38000"/>
              </a:srgbClr>
            </a:outerShdw>
            <a:reflection blurRad="6350" stA="50000" endA="300" endPos="38500" dist="50800" dir="5400000" sy="-100000" algn="bl" rotWithShape="0"/>
          </a:effectLst>
          <a:scene3d>
            <a:camera prst="perspectiveHeroicExtremeRightFacing"/>
            <a:lightRig rig="threePt" dir="t"/>
          </a:scene3d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r>
              <a:rPr lang="fr-FR" sz="1100"/>
              <a:t>personnes</a:t>
            </a:r>
          </a:p>
        </xdr:txBody>
      </xdr:sp>
      <xdr:sp macro="[0]!Les_colocs" textlink="">
        <xdr:nvSpPr>
          <xdr:cNvPr id="36" name="Sourire 1"/>
          <xdr:cNvSpPr/>
        </xdr:nvSpPr>
        <xdr:spPr>
          <a:xfrm>
            <a:off x="771525" y="895350"/>
            <a:ext cx="247650" cy="224433"/>
          </a:xfrm>
          <a:prstGeom prst="smileyFace">
            <a:avLst/>
          </a:prstGeom>
          <a:solidFill>
            <a:schemeClr val="accent1">
              <a:lumMod val="75000"/>
            </a:schemeClr>
          </a:solidFill>
          <a:ln w="9525">
            <a:solidFill>
              <a:schemeClr val="bg1"/>
            </a:solidFill>
          </a:ln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13</xdr:col>
      <xdr:colOff>57149</xdr:colOff>
      <xdr:row>12</xdr:row>
      <xdr:rowOff>133350</xdr:rowOff>
    </xdr:from>
    <xdr:to>
      <xdr:col>13</xdr:col>
      <xdr:colOff>733424</xdr:colOff>
      <xdr:row>15</xdr:row>
      <xdr:rowOff>95249</xdr:rowOff>
    </xdr:to>
    <xdr:sp macro="[0]!Expenses.Del" textlink="">
      <xdr:nvSpPr>
        <xdr:cNvPr id="10" name="Restore"/>
        <xdr:cNvSpPr/>
      </xdr:nvSpPr>
      <xdr:spPr>
        <a:xfrm>
          <a:off x="6296024" y="2266950"/>
          <a:ext cx="676275" cy="533399"/>
        </a:xfrm>
        <a:prstGeom prst="mathMultiply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13</xdr:col>
      <xdr:colOff>190504</xdr:colOff>
      <xdr:row>15</xdr:row>
      <xdr:rowOff>133348</xdr:rowOff>
    </xdr:from>
    <xdr:to>
      <xdr:col>13</xdr:col>
      <xdr:colOff>657226</xdr:colOff>
      <xdr:row>17</xdr:row>
      <xdr:rowOff>190497</xdr:rowOff>
    </xdr:to>
    <xdr:sp macro="[0]!RAZ.RAZ" textlink="">
      <xdr:nvSpPr>
        <xdr:cNvPr id="12" name="Back"/>
        <xdr:cNvSpPr/>
      </xdr:nvSpPr>
      <xdr:spPr>
        <a:xfrm rot="16200000">
          <a:off x="6443665" y="2824162"/>
          <a:ext cx="438149" cy="466722"/>
        </a:xfrm>
        <a:prstGeom prst="curvedUpArrow">
          <a:avLst/>
        </a:prstGeom>
        <a:solidFill>
          <a:schemeClr val="tx1">
            <a:lumMod val="85000"/>
            <a:lumOff val="1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85725</xdr:colOff>
      <xdr:row>9</xdr:row>
      <xdr:rowOff>76200</xdr:rowOff>
    </xdr:from>
    <xdr:to>
      <xdr:col>13</xdr:col>
      <xdr:colOff>685799</xdr:colOff>
      <xdr:row>12</xdr:row>
      <xdr:rowOff>133349</xdr:rowOff>
    </xdr:to>
    <xdr:sp macro="[0]!Expenses.Add" textlink="">
      <xdr:nvSpPr>
        <xdr:cNvPr id="9" name="Add"/>
        <xdr:cNvSpPr/>
      </xdr:nvSpPr>
      <xdr:spPr>
        <a:xfrm>
          <a:off x="6324600" y="1638300"/>
          <a:ext cx="600074" cy="628649"/>
        </a:xfrm>
        <a:prstGeom prst="mathPlu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Dépenses" displayName="Dépenses" ref="B23:U24" headerRowCount="0" totalsRowCount="1" headerRowDxfId="66" dataDxfId="65" totalsRowDxfId="64" totalsRowCellStyle="60 % - Accent1">
  <sortState ref="B23:U25">
    <sortCondition descending="1" ref="B23:B25"/>
    <sortCondition descending="1" ref="T23:T25"/>
  </sortState>
  <tableColumns count="20">
    <tableColumn id="1" name="Date" totalsRowFunction="max" headerRowDxfId="63" dataDxfId="62" totalsRowDxfId="61" dataCellStyle="Milliers"/>
    <tableColumn id="2" name="Colonne1" headerRowDxfId="60" dataDxfId="59" totalsRowDxfId="58"/>
    <tableColumn id="3" name="Objet" headerRowDxfId="57" dataDxfId="56" totalsRowDxfId="55"/>
    <tableColumn id="4" name="Colonne2" headerRowDxfId="54" dataDxfId="53" totalsRowDxfId="52"/>
    <tableColumn id="5" name="Montant" totalsRowFunction="sum" headerRowDxfId="51" dataDxfId="50" totalsRowDxfId="49" dataCellStyle="Monétaire"/>
    <tableColumn id="6" name="Colonne3" headerRowDxfId="48" dataDxfId="47" totalsRowDxfId="46"/>
    <tableColumn id="7" name="Payeur" headerRowDxfId="45" dataDxfId="44" totalsRowDxfId="43"/>
    <tableColumn id="8" name="Colonne4" headerRowDxfId="42" dataDxfId="41" totalsRowDxfId="40"/>
    <tableColumn id="11" name="Commentaires" headerRowDxfId="39" dataDxfId="38" totalsRowDxfId="37"/>
    <tableColumn id="12" name="Colonne6" headerRowDxfId="36" dataDxfId="35" totalsRowDxfId="34"/>
    <tableColumn id="9" name="Colonne5" headerRowDxfId="33" dataDxfId="32" totalsRowDxfId="31"/>
    <tableColumn id="10" name="Colonne7" totalsRowLabel="-" headerRowDxfId="30" dataDxfId="29" totalsRowDxfId="28"/>
    <tableColumn id="13" name="Colonne8" totalsRowFunction="sum" headerRowDxfId="27" dataDxfId="26" totalsRowDxfId="25" dataCellStyle="Monétaire"/>
    <tableColumn id="25" name="Colonne9" totalsRowFunction="sum" headerRowDxfId="24" dataDxfId="23" totalsRowDxfId="22" dataCellStyle="Monétaire"/>
    <tableColumn id="26" name="Colonne10" totalsRowFunction="sum" headerRowDxfId="21" dataDxfId="20" totalsRowDxfId="19" dataCellStyle="Monétaire"/>
    <tableColumn id="27" name="Colonne11" totalsRowFunction="sum" headerRowDxfId="18" dataDxfId="17" totalsRowDxfId="16" dataCellStyle="Monétaire"/>
    <tableColumn id="28" name="Colonne12" totalsRowFunction="sum" headerRowDxfId="15" dataDxfId="14" totalsRowDxfId="13" dataCellStyle="Monétaire"/>
    <tableColumn id="29" name="Colonne13" totalsRowFunction="sum" headerRowDxfId="12" dataDxfId="11" totalsRowDxfId="10" dataCellStyle="Monétaire"/>
    <tableColumn id="14" name="Colonne14" headerRowDxfId="9" dataDxfId="8" totalsRowDxfId="7" dataCellStyle="Monétaire"/>
    <tableColumn id="15" name="Colonne15" headerRowDxfId="6" dataDxfId="5" totalsRowDxfId="4" dataCellStyle="Milliers">
      <calculatedColumnFormula>ROW(Dépenses[[#This Row],[Colonne15]])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showGridLines="0" showRowColHeaders="0" tabSelected="1" zoomScaleNormal="100" workbookViewId="0">
      <selection activeCell="B11" sqref="B11"/>
    </sheetView>
  </sheetViews>
  <sheetFormatPr baseColWidth="10" defaultColWidth="11.42578125" defaultRowHeight="15" customHeight="1" x14ac:dyDescent="0.25"/>
  <cols>
    <col min="1" max="1" width="3.5703125" style="60" customWidth="1"/>
    <col min="2" max="2" width="11.42578125" style="1" customWidth="1"/>
    <col min="3" max="3" width="3.5703125" style="1" customWidth="1"/>
    <col min="4" max="4" width="11.42578125" style="1"/>
    <col min="5" max="5" width="3.5703125" style="1" customWidth="1"/>
    <col min="6" max="6" width="11.42578125" style="1"/>
    <col min="7" max="7" width="3.5703125" style="1" customWidth="1"/>
    <col min="8" max="8" width="11.42578125" style="1"/>
    <col min="9" max="9" width="3.5703125" style="1" customWidth="1"/>
    <col min="10" max="10" width="11.42578125" style="1"/>
    <col min="11" max="11" width="3.5703125" style="1" customWidth="1"/>
    <col min="12" max="12" width="11.42578125" style="1"/>
    <col min="13" max="13" width="3.5703125" style="1" customWidth="1"/>
    <col min="14" max="19" width="11.42578125" style="1"/>
    <col min="20" max="20" width="5" style="24" customWidth="1"/>
    <col min="21" max="21" width="0" style="49" hidden="1" customWidth="1"/>
    <col min="22" max="16384" width="11.42578125" style="1"/>
  </cols>
  <sheetData>
    <row r="1" spans="1:21" customFormat="1" ht="15" customHeight="1" x14ac:dyDescent="0.25">
      <c r="A1" s="23">
        <v>0</v>
      </c>
      <c r="B1" s="23">
        <v>1</v>
      </c>
      <c r="C1" s="23">
        <v>2</v>
      </c>
      <c r="D1" s="23">
        <v>3</v>
      </c>
      <c r="E1" s="23">
        <v>4</v>
      </c>
      <c r="F1" s="23">
        <v>5</v>
      </c>
      <c r="G1" s="23">
        <v>6</v>
      </c>
      <c r="H1" s="23">
        <v>7</v>
      </c>
      <c r="I1" s="23">
        <v>8</v>
      </c>
      <c r="J1" s="23">
        <v>9</v>
      </c>
      <c r="K1" s="23">
        <v>10</v>
      </c>
      <c r="L1" s="65"/>
      <c r="S1" s="87"/>
      <c r="U1" s="92"/>
    </row>
    <row r="2" spans="1:21" customFormat="1" ht="15" customHeight="1" x14ac:dyDescent="0.25">
      <c r="B2" s="11" t="s">
        <v>11</v>
      </c>
      <c r="C2" s="11"/>
      <c r="D2" s="11"/>
      <c r="E2" s="11"/>
      <c r="F2" s="11"/>
      <c r="G2" s="11"/>
      <c r="H2" s="144"/>
      <c r="I2" s="144"/>
      <c r="J2" s="144"/>
      <c r="K2" s="144"/>
      <c r="L2" s="144"/>
      <c r="N2" s="141"/>
      <c r="O2" s="4"/>
      <c r="P2" s="4"/>
      <c r="Q2" s="142"/>
      <c r="S2" s="11" t="s">
        <v>8</v>
      </c>
      <c r="U2" s="93" t="s">
        <v>30</v>
      </c>
    </row>
    <row r="3" spans="1:21" customFormat="1" ht="9" customHeight="1" x14ac:dyDescent="0.25">
      <c r="B3" s="1"/>
      <c r="C3" s="1"/>
      <c r="D3" s="19"/>
      <c r="E3" s="18"/>
      <c r="F3" s="1"/>
      <c r="G3" s="1"/>
      <c r="H3" s="1"/>
      <c r="J3" s="18"/>
      <c r="M3" s="101"/>
      <c r="N3" s="101"/>
      <c r="O3" s="101"/>
      <c r="P3" s="101"/>
      <c r="Q3" s="101"/>
      <c r="S3" s="1"/>
      <c r="U3" s="92"/>
    </row>
    <row r="4" spans="1:21" customFormat="1" ht="15" customHeight="1" x14ac:dyDescent="0.25">
      <c r="B4" s="113"/>
      <c r="C4" s="115">
        <f>IF(C7=-1,-1,0)</f>
        <v>0</v>
      </c>
      <c r="D4" s="102" t="str">
        <f>IF(C7=-1,"L'intégrité du classeur est compromise, veuillez consultez la FAQ.","Pour commencer à utiliser votre compte... Il vous suffit de cliquer sur l'icône ci-contre !")</f>
        <v>Pour commencer à utiliser votre compte... Il vous suffit de cliquer sur l'icône ci-contre !</v>
      </c>
      <c r="E4" s="98"/>
      <c r="F4" s="98"/>
      <c r="G4" s="98"/>
      <c r="H4" s="98"/>
      <c r="I4" s="98"/>
      <c r="J4" s="98"/>
      <c r="K4" s="98"/>
      <c r="L4" s="98"/>
      <c r="M4" s="101"/>
      <c r="N4" s="145"/>
      <c r="O4" s="145"/>
      <c r="P4" s="145"/>
      <c r="Q4" s="145"/>
      <c r="S4" s="89" t="s">
        <v>28</v>
      </c>
      <c r="U4" s="72" t="s">
        <v>22</v>
      </c>
    </row>
    <row r="5" spans="1:21" customFormat="1" ht="15" customHeight="1" x14ac:dyDescent="0.25">
      <c r="B5" s="113"/>
      <c r="C5" s="100" t="s">
        <v>43</v>
      </c>
      <c r="D5" s="103"/>
      <c r="E5" s="99"/>
      <c r="F5" s="99"/>
      <c r="G5" s="99"/>
      <c r="H5" s="99"/>
      <c r="I5" s="99"/>
      <c r="J5" s="99"/>
      <c r="K5" s="99"/>
      <c r="L5" s="97"/>
      <c r="M5" s="101"/>
      <c r="N5" s="145"/>
      <c r="O5" s="145"/>
      <c r="P5" s="145"/>
      <c r="Q5" s="145"/>
      <c r="S5" s="53" t="s">
        <v>9</v>
      </c>
      <c r="U5" s="72" t="s">
        <v>21</v>
      </c>
    </row>
    <row r="6" spans="1:21" customFormat="1" ht="15" customHeight="1" x14ac:dyDescent="0.25">
      <c r="B6" s="113"/>
      <c r="C6" s="98"/>
      <c r="D6" s="106"/>
      <c r="E6" s="105"/>
      <c r="F6" s="105"/>
      <c r="G6" s="105"/>
      <c r="H6" s="105"/>
      <c r="I6" s="105"/>
      <c r="J6" s="105"/>
      <c r="K6" s="105"/>
      <c r="L6" s="105"/>
      <c r="M6" s="101"/>
      <c r="N6" s="145"/>
      <c r="O6" s="145"/>
      <c r="P6" s="145"/>
      <c r="Q6" s="145"/>
      <c r="S6" s="88"/>
      <c r="U6" s="72" t="s">
        <v>23</v>
      </c>
    </row>
    <row r="7" spans="1:21" customFormat="1" ht="15" customHeight="1" x14ac:dyDescent="0.25">
      <c r="B7" s="104"/>
      <c r="C7" s="23" t="str">
        <f>IF(check=-1,-1,"")</f>
        <v/>
      </c>
      <c r="D7" s="106"/>
      <c r="E7" s="105"/>
      <c r="F7" s="105"/>
      <c r="G7" s="105"/>
      <c r="H7" s="105"/>
      <c r="I7" s="105"/>
      <c r="J7" s="105"/>
      <c r="K7" s="105"/>
      <c r="L7" s="133"/>
      <c r="M7" s="101"/>
      <c r="N7" s="101"/>
      <c r="O7" s="101"/>
      <c r="P7" s="101"/>
      <c r="Q7" s="101"/>
      <c r="S7" s="54" t="s">
        <v>10</v>
      </c>
      <c r="U7" s="72" t="s">
        <v>25</v>
      </c>
    </row>
    <row r="8" spans="1:21" customFormat="1" ht="15" customHeight="1" x14ac:dyDescent="0.25">
      <c r="B8" s="11" t="s">
        <v>41</v>
      </c>
      <c r="C8" s="2"/>
      <c r="D8" s="2"/>
      <c r="E8" s="2"/>
      <c r="F8" s="2"/>
      <c r="G8" s="2"/>
      <c r="H8" s="2"/>
      <c r="I8" s="2"/>
      <c r="J8" s="2"/>
      <c r="K8" s="2"/>
      <c r="L8" s="2"/>
      <c r="M8" s="90"/>
      <c r="N8" s="11" t="s">
        <v>17</v>
      </c>
      <c r="O8" s="52"/>
      <c r="P8" s="52"/>
      <c r="Q8" s="69"/>
      <c r="S8" s="1"/>
      <c r="U8" s="72" t="s">
        <v>24</v>
      </c>
    </row>
    <row r="9" spans="1:21" customFormat="1" ht="9" customHeight="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72"/>
      <c r="N9" s="3"/>
      <c r="P9" s="10"/>
      <c r="Q9" s="10"/>
      <c r="S9" s="1"/>
    </row>
    <row r="10" spans="1:21" customFormat="1" ht="15" customHeight="1" x14ac:dyDescent="0.25">
      <c r="B10" s="27" t="s">
        <v>0</v>
      </c>
      <c r="C10" s="27"/>
      <c r="D10" s="27" t="s">
        <v>3</v>
      </c>
      <c r="E10" s="27"/>
      <c r="F10" s="27" t="s">
        <v>2</v>
      </c>
      <c r="G10" s="27"/>
      <c r="H10" s="27" t="s">
        <v>4</v>
      </c>
      <c r="I10" s="27"/>
      <c r="J10" s="27" t="s">
        <v>5</v>
      </c>
      <c r="K10" s="28"/>
      <c r="L10" s="27" t="s">
        <v>1</v>
      </c>
      <c r="M10" s="91"/>
      <c r="S10" s="89" t="s">
        <v>40</v>
      </c>
    </row>
    <row r="11" spans="1:21" customFormat="1" ht="15" customHeight="1" x14ac:dyDescent="0.25">
      <c r="B11" s="14">
        <f ca="1">TODAY()</f>
        <v>42523</v>
      </c>
      <c r="C11" s="4"/>
      <c r="D11" s="15"/>
      <c r="E11" s="4"/>
      <c r="F11" s="16"/>
      <c r="G11" s="4"/>
      <c r="H11" s="15"/>
      <c r="I11" s="9" t="s">
        <v>7</v>
      </c>
      <c r="J11" s="17"/>
      <c r="K11" s="1"/>
      <c r="L11" s="17"/>
      <c r="M11" s="116" t="b">
        <f ca="1">AND(B11&lt;&gt;"",D11&lt;&gt;"",F11&lt;&gt;"",H11&lt;&gt;"",M15&gt;0)</f>
        <v>0</v>
      </c>
      <c r="O11" s="12" t="s">
        <v>36</v>
      </c>
      <c r="Q11" s="1"/>
      <c r="S11" s="55" t="s">
        <v>32</v>
      </c>
    </row>
    <row r="12" spans="1:21" customFormat="1" ht="15" customHeight="1" x14ac:dyDescent="0.25">
      <c r="B12" s="1"/>
      <c r="C12" s="1"/>
      <c r="D12" s="1"/>
      <c r="E12" s="1"/>
      <c r="F12" s="1"/>
      <c r="G12" s="1"/>
      <c r="H12" s="26"/>
      <c r="I12" s="1"/>
      <c r="J12" s="1"/>
      <c r="K12" s="1"/>
      <c r="L12" s="1"/>
      <c r="M12" s="72"/>
      <c r="N12" s="1"/>
      <c r="O12" s="10" t="s">
        <v>38</v>
      </c>
      <c r="P12" s="1"/>
      <c r="Q12" s="1"/>
      <c r="S12" s="88"/>
    </row>
    <row r="13" spans="1:21" customFormat="1" ht="15" customHeight="1" x14ac:dyDescent="0.25">
      <c r="B13" s="29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20"/>
      <c r="M13" s="71"/>
      <c r="N13" s="1"/>
      <c r="P13" s="1"/>
      <c r="Q13" s="1"/>
      <c r="S13" s="56" t="s">
        <v>33</v>
      </c>
    </row>
    <row r="14" spans="1:21" customFormat="1" ht="15" customHeight="1" x14ac:dyDescent="0.25">
      <c r="B14" s="131"/>
      <c r="C14" s="9" t="s">
        <v>7</v>
      </c>
      <c r="D14" s="131"/>
      <c r="E14" s="9" t="s">
        <v>7</v>
      </c>
      <c r="F14" s="131"/>
      <c r="G14" s="9" t="s">
        <v>7</v>
      </c>
      <c r="H14" s="131"/>
      <c r="I14" s="9" t="s">
        <v>7</v>
      </c>
      <c r="J14" s="131"/>
      <c r="K14" s="9" t="s">
        <v>7</v>
      </c>
      <c r="L14" s="131"/>
      <c r="M14" s="71"/>
      <c r="N14" s="5"/>
      <c r="O14" s="12" t="s">
        <v>37</v>
      </c>
      <c r="P14" s="1"/>
      <c r="Q14" s="51">
        <f>MAX(Dépenses[Colonne14])</f>
        <v>0</v>
      </c>
      <c r="R14" s="116" t="str">
        <f>IFERROR(VLOOKUP(Q14,Dépenses[[Colonne14]:[Colonne15]],2,FALSE),"na")</f>
        <v>na</v>
      </c>
      <c r="S14" s="1"/>
    </row>
    <row r="15" spans="1:21" customFormat="1" ht="15" customHeight="1" x14ac:dyDescent="0.25">
      <c r="A15" s="134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>
        <f>SUM(B15:L15)</f>
        <v>0</v>
      </c>
      <c r="O15" s="10" t="s">
        <v>34</v>
      </c>
      <c r="S15" s="89" t="s">
        <v>29</v>
      </c>
    </row>
    <row r="16" spans="1:21" customFormat="1" ht="15" customHeight="1" x14ac:dyDescent="0.25">
      <c r="B16" s="29" t="s">
        <v>29</v>
      </c>
      <c r="C16" s="66"/>
      <c r="D16" s="66"/>
      <c r="E16" s="67"/>
      <c r="F16" s="66"/>
      <c r="G16" s="67"/>
      <c r="H16" s="66"/>
      <c r="I16" s="67"/>
      <c r="J16" s="66"/>
      <c r="K16" s="66"/>
      <c r="L16" s="66"/>
      <c r="M16" s="66"/>
      <c r="N16" s="3"/>
      <c r="O16" s="57"/>
      <c r="P16" s="68"/>
      <c r="Q16" s="68"/>
      <c r="S16" s="55" t="s">
        <v>26</v>
      </c>
    </row>
    <row r="17" spans="1:22" customFormat="1" ht="15" customHeight="1" x14ac:dyDescent="0.25">
      <c r="B17" s="86">
        <f>N26</f>
        <v>0</v>
      </c>
      <c r="C17" s="85" t="s">
        <v>7</v>
      </c>
      <c r="D17" s="108">
        <f>O26</f>
        <v>0</v>
      </c>
      <c r="E17" s="85" t="s">
        <v>7</v>
      </c>
      <c r="F17" s="86">
        <f>P26</f>
        <v>0</v>
      </c>
      <c r="G17" s="85" t="s">
        <v>7</v>
      </c>
      <c r="H17" s="86">
        <f>Q26</f>
        <v>0</v>
      </c>
      <c r="I17" s="85" t="s">
        <v>7</v>
      </c>
      <c r="J17" s="86">
        <f>R26</f>
        <v>0</v>
      </c>
      <c r="K17" s="85" t="s">
        <v>7</v>
      </c>
      <c r="L17" s="86">
        <f>S26</f>
        <v>0</v>
      </c>
      <c r="M17" s="73"/>
      <c r="N17" s="3"/>
      <c r="O17" s="57" t="s">
        <v>35</v>
      </c>
      <c r="P17" s="68"/>
      <c r="Q17" s="68"/>
      <c r="S17" s="1"/>
    </row>
    <row r="18" spans="1:22" customFormat="1" ht="15" customHeight="1" x14ac:dyDescent="0.25">
      <c r="O18" s="58" t="s">
        <v>18</v>
      </c>
      <c r="P18" s="68"/>
      <c r="S18" s="107" t="s">
        <v>27</v>
      </c>
    </row>
    <row r="19" spans="1:22" customFormat="1" ht="15" customHeight="1" x14ac:dyDescent="0.25">
      <c r="A19" t="s">
        <v>31</v>
      </c>
      <c r="J19" s="132"/>
      <c r="K19" s="132"/>
      <c r="L19" s="132"/>
      <c r="O19" s="58"/>
    </row>
    <row r="20" spans="1:22" ht="15" customHeight="1" x14ac:dyDescent="0.25">
      <c r="A20" s="63"/>
      <c r="B20" s="11" t="s">
        <v>42</v>
      </c>
      <c r="C20" s="2"/>
      <c r="D20" s="2"/>
      <c r="E20" s="2"/>
      <c r="F20" s="2"/>
      <c r="G20" s="2"/>
      <c r="H20" s="52"/>
      <c r="I20" s="52"/>
      <c r="J20" s="52"/>
      <c r="K20" s="52"/>
      <c r="L20" s="52"/>
      <c r="M20" s="13"/>
      <c r="N20" s="13"/>
      <c r="O20" s="13"/>
      <c r="P20" s="13"/>
      <c r="Q20" s="13"/>
      <c r="R20" s="13"/>
      <c r="S20" s="13"/>
      <c r="T20" s="25"/>
      <c r="U20" s="50"/>
    </row>
    <row r="21" spans="1:22" s="23" customFormat="1" ht="9" customHeight="1" x14ac:dyDescent="0.25">
      <c r="A21" s="63"/>
      <c r="B21" s="23" t="s">
        <v>20</v>
      </c>
      <c r="M21" s="22"/>
      <c r="N21" s="21"/>
      <c r="O21" s="22"/>
      <c r="P21" s="22"/>
      <c r="Q21" s="22"/>
      <c r="R21" s="22"/>
      <c r="S21" s="64"/>
      <c r="T21" s="117">
        <f>MAX(Dépenses[Colonne14])</f>
        <v>0</v>
      </c>
      <c r="U21" s="84">
        <f>COUNT(Dépenses[Colonne15])-1</f>
        <v>0</v>
      </c>
    </row>
    <row r="22" spans="1:22" s="31" customFormat="1" ht="15" customHeight="1" thickBot="1" x14ac:dyDescent="0.3">
      <c r="A22" s="63"/>
      <c r="B22" s="43" t="s">
        <v>0</v>
      </c>
      <c r="C22" s="43"/>
      <c r="D22" s="43" t="s">
        <v>3</v>
      </c>
      <c r="E22" s="43"/>
      <c r="F22" s="43" t="s">
        <v>2</v>
      </c>
      <c r="G22" s="43"/>
      <c r="H22" s="43" t="s">
        <v>4</v>
      </c>
      <c r="I22" s="43"/>
      <c r="J22" s="44" t="s">
        <v>6</v>
      </c>
      <c r="K22" s="44"/>
      <c r="L22" s="44" t="s">
        <v>1</v>
      </c>
      <c r="M22" s="44"/>
      <c r="N22" s="44"/>
      <c r="O22" s="44"/>
      <c r="P22" s="44"/>
      <c r="Q22" s="44"/>
      <c r="R22" s="44"/>
      <c r="S22" s="44"/>
      <c r="T22" s="44" t="s">
        <v>15</v>
      </c>
      <c r="U22" s="44" t="s">
        <v>16</v>
      </c>
    </row>
    <row r="23" spans="1:22" ht="15" customHeight="1" x14ac:dyDescent="0.25">
      <c r="B23" s="81"/>
      <c r="C23" s="82"/>
      <c r="D23" s="82"/>
      <c r="E23" s="82"/>
      <c r="F23" s="83"/>
      <c r="G23" s="45"/>
      <c r="H23" s="46"/>
      <c r="I23" s="45"/>
      <c r="J23" s="45"/>
      <c r="K23" s="45"/>
      <c r="L23" s="47"/>
      <c r="M23" s="76"/>
      <c r="N23" s="48"/>
      <c r="O23" s="80"/>
      <c r="P23" s="48"/>
      <c r="Q23" s="48"/>
      <c r="R23" s="48"/>
      <c r="S23" s="48"/>
      <c r="T23" s="77"/>
      <c r="U23" s="94">
        <f>ROW(Dépenses[[#This Row],[Colonne15]])</f>
        <v>23</v>
      </c>
      <c r="V23" s="95"/>
    </row>
    <row r="24" spans="1:22" ht="15" customHeight="1" x14ac:dyDescent="0.25">
      <c r="B24" s="135">
        <f>SUBTOTAL(104,Dépenses[Date])</f>
        <v>0</v>
      </c>
      <c r="C24" s="136"/>
      <c r="D24" s="136"/>
      <c r="E24" s="136"/>
      <c r="F24" s="137">
        <f>SUBTOTAL(109,Dépenses[Montant])</f>
        <v>0</v>
      </c>
      <c r="G24" s="136"/>
      <c r="H24" s="136"/>
      <c r="I24" s="136"/>
      <c r="J24" s="136"/>
      <c r="K24" s="136"/>
      <c r="L24" s="138"/>
      <c r="M24" s="30" t="s">
        <v>14</v>
      </c>
      <c r="N24" s="139">
        <f>SUBTOTAL(109,Dépenses[Colonne8])</f>
        <v>0</v>
      </c>
      <c r="O24" s="139">
        <f>SUBTOTAL(109,Dépenses[Colonne9])</f>
        <v>0</v>
      </c>
      <c r="P24" s="139">
        <f>SUBTOTAL(109,Dépenses[Colonne10])</f>
        <v>0</v>
      </c>
      <c r="Q24" s="139">
        <f>SUBTOTAL(109,Dépenses[Colonne11])</f>
        <v>0</v>
      </c>
      <c r="R24" s="139">
        <f>SUBTOTAL(109,Dépenses[Colonne12])</f>
        <v>0</v>
      </c>
      <c r="S24" s="139">
        <f>SUBTOTAL(109,Dépenses[Colonne13])</f>
        <v>0</v>
      </c>
      <c r="T24" s="79"/>
      <c r="U24" s="140"/>
    </row>
    <row r="25" spans="1:22" ht="15" customHeight="1" x14ac:dyDescent="0.25">
      <c r="B25" s="32"/>
      <c r="D25" s="31"/>
      <c r="E25" s="31"/>
      <c r="F25" s="33"/>
      <c r="G25" s="31"/>
      <c r="H25" s="31"/>
      <c r="K25" s="31"/>
      <c r="M25" s="30" t="s">
        <v>13</v>
      </c>
      <c r="N25" s="35">
        <f>SUMIF(Dépenses[Payeur],N22,Dépenses[Montant])</f>
        <v>0</v>
      </c>
      <c r="O25" s="36">
        <f>SUMIF(Dépenses[Payeur],O22,Dépenses[Montant])</f>
        <v>0</v>
      </c>
      <c r="P25" s="36">
        <f>SUMIF(Dépenses[Payeur],P22,Dépenses[Montant])</f>
        <v>0</v>
      </c>
      <c r="Q25" s="36">
        <f>SUMIF(Dépenses[Payeur],Q22,Dépenses[Montant])</f>
        <v>0</v>
      </c>
      <c r="R25" s="36">
        <f>SUMIF(Dépenses[Payeur],R22,Dépenses[Montant])</f>
        <v>0</v>
      </c>
      <c r="S25" s="59">
        <f>SUMIF(Dépenses[Payeur],S22,Dépenses[Montant])</f>
        <v>0</v>
      </c>
      <c r="T25" s="78">
        <f>IF(SUM(Dépenses[[#Totals],[Colonne8]:[Colonne13]])=SUM(N25:S25),1,-1)</f>
        <v>1</v>
      </c>
    </row>
    <row r="26" spans="1:22" ht="15" customHeight="1" x14ac:dyDescent="0.25">
      <c r="I26" s="75">
        <v>3</v>
      </c>
      <c r="J26" s="70" t="s">
        <v>19</v>
      </c>
      <c r="M26" s="37" t="s">
        <v>12</v>
      </c>
      <c r="N26" s="61">
        <f>N25-Dépenses[[#Totals],[Colonne8]]</f>
        <v>0</v>
      </c>
      <c r="O26" s="61">
        <f>O25-Dépenses[[#Totals],[Colonne9]]</f>
        <v>0</v>
      </c>
      <c r="P26" s="61">
        <f>P25-Dépenses[[#Totals],[Colonne10]]</f>
        <v>0</v>
      </c>
      <c r="Q26" s="61">
        <f>Q25-Dépenses[[#Totals],[Colonne11]]</f>
        <v>0</v>
      </c>
      <c r="R26" s="61">
        <f>R25-Dépenses[[#Totals],[Colonne12]]</f>
        <v>0</v>
      </c>
      <c r="S26" s="62">
        <f>S25-Dépenses[[#Totals],[Colonne13]]</f>
        <v>0</v>
      </c>
      <c r="T26" s="74"/>
    </row>
    <row r="27" spans="1:22" ht="15" customHeight="1" x14ac:dyDescent="0.25">
      <c r="L27" s="34"/>
      <c r="M27" s="34"/>
      <c r="N27" s="38"/>
      <c r="O27" s="38"/>
      <c r="P27" s="38"/>
      <c r="Q27" s="38"/>
      <c r="R27" s="38"/>
      <c r="S27" s="38"/>
      <c r="T27" s="39"/>
    </row>
    <row r="28" spans="1:22" ht="15" customHeight="1" x14ac:dyDescent="0.25">
      <c r="C28" s="95"/>
      <c r="E28" s="95"/>
      <c r="F28" s="95"/>
      <c r="G28" s="95"/>
      <c r="H28" s="95"/>
      <c r="I28" s="95"/>
      <c r="J28" s="95"/>
      <c r="K28" s="95"/>
      <c r="L28" s="95"/>
      <c r="M28" s="34"/>
      <c r="N28" s="38"/>
      <c r="O28" s="38"/>
      <c r="P28" s="38"/>
      <c r="Q28" s="38"/>
      <c r="R28" s="38"/>
      <c r="S28" s="38"/>
      <c r="T28" s="39"/>
    </row>
    <row r="29" spans="1:22" ht="15" customHeight="1" x14ac:dyDescent="0.25">
      <c r="C29" s="109"/>
      <c r="D29" s="109"/>
      <c r="E29" s="109"/>
      <c r="F29" s="111"/>
      <c r="G29" s="109"/>
      <c r="H29" s="109"/>
      <c r="I29" s="109"/>
      <c r="J29" s="109"/>
      <c r="K29" s="109"/>
      <c r="L29" s="96"/>
      <c r="M29" s="96"/>
      <c r="N29" s="118"/>
      <c r="O29" s="118"/>
      <c r="P29" s="118"/>
      <c r="Q29" s="118"/>
      <c r="R29" s="118"/>
      <c r="S29" s="143"/>
      <c r="T29" s="122"/>
      <c r="U29" s="123"/>
    </row>
    <row r="30" spans="1:22" ht="15" customHeight="1" x14ac:dyDescent="0.25">
      <c r="C30" s="109"/>
      <c r="D30" s="109"/>
      <c r="E30" s="109"/>
      <c r="F30" s="112"/>
      <c r="G30" s="95"/>
      <c r="H30" s="95"/>
      <c r="I30" s="95"/>
      <c r="J30" s="127"/>
      <c r="K30" s="95"/>
      <c r="L30" s="96"/>
      <c r="M30" s="96"/>
      <c r="N30" s="95"/>
      <c r="O30" s="118"/>
      <c r="P30" s="118"/>
      <c r="Q30" s="118"/>
      <c r="R30" s="118"/>
      <c r="S30" s="143"/>
      <c r="T30" s="122"/>
      <c r="U30" s="123"/>
    </row>
    <row r="31" spans="1:22" ht="15" customHeight="1" x14ac:dyDescent="0.25">
      <c r="B31" s="32"/>
      <c r="C31" s="109"/>
      <c r="D31" s="109"/>
      <c r="E31" s="109"/>
      <c r="F31" s="95"/>
      <c r="G31" s="95"/>
      <c r="H31" s="109"/>
      <c r="I31" s="95"/>
      <c r="J31" s="127"/>
      <c r="K31" s="95"/>
      <c r="L31" s="96"/>
      <c r="M31" s="96"/>
      <c r="N31" s="95"/>
      <c r="O31" s="118"/>
      <c r="P31" s="118"/>
      <c r="Q31" s="118"/>
      <c r="R31" s="118"/>
      <c r="S31" s="143"/>
      <c r="T31" s="122"/>
      <c r="U31" s="123"/>
    </row>
    <row r="32" spans="1:22" ht="15" customHeight="1" x14ac:dyDescent="0.25">
      <c r="B32" s="32"/>
      <c r="C32" s="109"/>
      <c r="D32" s="109"/>
      <c r="E32" s="109"/>
      <c r="F32" s="95"/>
      <c r="G32" s="95"/>
      <c r="H32" s="95"/>
      <c r="I32" s="95"/>
      <c r="J32" s="127"/>
      <c r="K32" s="95"/>
      <c r="L32" s="96"/>
      <c r="M32" s="96"/>
      <c r="N32" s="95"/>
      <c r="O32" s="118"/>
      <c r="P32" s="118"/>
      <c r="Q32" s="118"/>
      <c r="R32" s="118"/>
      <c r="S32" s="119"/>
      <c r="T32" s="122"/>
      <c r="U32" s="123"/>
    </row>
    <row r="33" spans="2:21" ht="15" customHeight="1" x14ac:dyDescent="0.25">
      <c r="B33" s="32"/>
      <c r="C33" s="109"/>
      <c r="D33" s="109"/>
      <c r="E33" s="109"/>
      <c r="F33" s="95"/>
      <c r="G33" s="95"/>
      <c r="H33" s="95"/>
      <c r="I33" s="95"/>
      <c r="J33" s="127"/>
      <c r="K33" s="95"/>
      <c r="L33" s="110"/>
      <c r="M33" s="96"/>
      <c r="N33" s="95"/>
      <c r="O33" s="118"/>
      <c r="P33" s="118"/>
      <c r="Q33" s="118"/>
      <c r="R33" s="118"/>
      <c r="S33" s="95"/>
      <c r="T33" s="122"/>
      <c r="U33" s="123"/>
    </row>
    <row r="34" spans="2:21" ht="15" customHeight="1" x14ac:dyDescent="0.25">
      <c r="B34" s="32"/>
      <c r="C34" s="109"/>
      <c r="D34" s="109"/>
      <c r="E34" s="109"/>
      <c r="F34" s="95"/>
      <c r="G34" s="95"/>
      <c r="H34" s="95"/>
      <c r="I34" s="95"/>
      <c r="J34" s="95"/>
      <c r="K34" s="95"/>
      <c r="L34" s="96"/>
      <c r="M34" s="96"/>
      <c r="N34" s="95"/>
      <c r="O34" s="118"/>
      <c r="P34" s="118"/>
      <c r="Q34" s="118"/>
      <c r="R34" s="118"/>
      <c r="S34" s="95"/>
      <c r="T34" s="122"/>
      <c r="U34" s="123"/>
    </row>
    <row r="35" spans="2:21" ht="15" customHeight="1" x14ac:dyDescent="0.25">
      <c r="B35" s="32"/>
      <c r="C35" s="109"/>
      <c r="D35" s="120"/>
      <c r="E35" s="109"/>
      <c r="F35" s="95"/>
      <c r="G35" s="95"/>
      <c r="H35" s="95"/>
      <c r="I35" s="95"/>
      <c r="J35" s="128"/>
      <c r="K35" s="95"/>
      <c r="L35" s="96"/>
      <c r="M35" s="96"/>
      <c r="N35" s="95"/>
      <c r="O35" s="118"/>
      <c r="P35" s="118"/>
      <c r="R35" s="118"/>
      <c r="S35" s="143"/>
      <c r="T35" s="122"/>
      <c r="U35" s="123"/>
    </row>
    <row r="36" spans="2:21" ht="15" customHeight="1" x14ac:dyDescent="0.25">
      <c r="B36" s="32"/>
      <c r="C36" s="109"/>
      <c r="D36" s="130"/>
      <c r="E36" s="109"/>
      <c r="F36" s="95"/>
      <c r="G36" s="95"/>
      <c r="H36" s="95"/>
      <c r="I36" s="95"/>
      <c r="J36" s="129"/>
      <c r="K36" s="95"/>
      <c r="L36" s="96"/>
      <c r="M36" s="96"/>
      <c r="N36" s="95"/>
      <c r="O36" s="118"/>
      <c r="P36" s="118"/>
      <c r="Q36" s="118"/>
      <c r="R36" s="120"/>
      <c r="S36" s="143"/>
      <c r="T36" s="122"/>
      <c r="U36" s="123"/>
    </row>
    <row r="37" spans="2:21" ht="15" customHeight="1" x14ac:dyDescent="0.25">
      <c r="B37" s="40"/>
      <c r="C37" s="124"/>
      <c r="D37" s="124"/>
      <c r="E37" s="124"/>
      <c r="F37" s="95"/>
      <c r="G37" s="95"/>
      <c r="H37" s="95"/>
      <c r="I37" s="95"/>
      <c r="J37" s="129"/>
      <c r="K37" s="95"/>
      <c r="L37" s="96"/>
      <c r="M37" s="96"/>
      <c r="N37" s="95"/>
      <c r="O37" s="121"/>
      <c r="P37" s="121"/>
      <c r="Q37" s="121"/>
      <c r="R37" s="121"/>
      <c r="S37" s="143"/>
      <c r="T37" s="125"/>
      <c r="U37" s="123"/>
    </row>
    <row r="38" spans="2:21" ht="15" customHeight="1" x14ac:dyDescent="0.25">
      <c r="B38" s="32"/>
      <c r="D38" s="109"/>
      <c r="E38" s="109"/>
      <c r="F38" s="111"/>
      <c r="G38" s="109"/>
      <c r="H38" s="114"/>
      <c r="I38" s="109"/>
      <c r="J38" s="109"/>
      <c r="K38" s="109"/>
      <c r="L38" s="96"/>
      <c r="M38" s="96"/>
      <c r="N38" s="95"/>
      <c r="O38" s="109"/>
      <c r="P38" s="109"/>
      <c r="Q38" s="109"/>
      <c r="R38" s="109"/>
      <c r="S38" s="119"/>
      <c r="T38" s="126"/>
      <c r="U38" s="123"/>
    </row>
    <row r="39" spans="2:21" ht="15" customHeight="1" x14ac:dyDescent="0.25">
      <c r="B39" s="32"/>
      <c r="C39" s="31"/>
      <c r="D39" s="31"/>
      <c r="E39" s="31"/>
      <c r="F39" s="33"/>
      <c r="G39" s="31"/>
      <c r="I39" s="31"/>
      <c r="J39" s="109"/>
      <c r="K39" s="31"/>
      <c r="L39" s="96"/>
      <c r="M39" s="96"/>
      <c r="N39" s="95"/>
      <c r="O39" s="31"/>
      <c r="P39" s="31"/>
      <c r="Q39" s="109"/>
      <c r="R39" s="109"/>
      <c r="S39" s="95"/>
      <c r="T39" s="41"/>
    </row>
    <row r="40" spans="2:21" ht="15" customHeight="1" x14ac:dyDescent="0.25">
      <c r="B40" s="31"/>
      <c r="C40" s="31"/>
      <c r="D40" s="31"/>
      <c r="E40" s="31"/>
      <c r="G40" s="31"/>
      <c r="I40" s="31"/>
      <c r="J40" s="31"/>
      <c r="K40" s="31"/>
      <c r="L40" s="96"/>
      <c r="M40" s="96"/>
      <c r="N40" s="95"/>
      <c r="O40" s="31"/>
      <c r="P40" s="31"/>
      <c r="Q40" s="31"/>
      <c r="R40" s="31"/>
      <c r="S40" s="31"/>
      <c r="T40" s="41"/>
    </row>
    <row r="41" spans="2:21" ht="15" customHeight="1" x14ac:dyDescent="0.25">
      <c r="B41" s="32"/>
      <c r="C41" s="31"/>
      <c r="D41" s="31"/>
      <c r="E41" s="31"/>
      <c r="F41" s="42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1"/>
    </row>
    <row r="42" spans="2:21" ht="15" customHeight="1" x14ac:dyDescent="0.25">
      <c r="B42" s="32"/>
      <c r="C42" s="31"/>
      <c r="D42" s="31"/>
      <c r="E42" s="31"/>
      <c r="F42" s="42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1"/>
    </row>
    <row r="43" spans="2:21" ht="15" customHeight="1" x14ac:dyDescent="0.25">
      <c r="B43" s="32"/>
      <c r="C43" s="31"/>
      <c r="D43" s="31"/>
      <c r="E43" s="31"/>
      <c r="F43" s="42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1"/>
    </row>
    <row r="44" spans="2:21" ht="15" customHeight="1" x14ac:dyDescent="0.25">
      <c r="B44" s="32"/>
      <c r="C44" s="31"/>
      <c r="D44" s="31"/>
      <c r="E44" s="31"/>
      <c r="F44" s="42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1"/>
    </row>
    <row r="45" spans="2:21" ht="15" customHeight="1" x14ac:dyDescent="0.25">
      <c r="B45" s="32"/>
      <c r="C45" s="31"/>
      <c r="D45" s="31"/>
      <c r="E45" s="31"/>
      <c r="F45" s="42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1"/>
    </row>
    <row r="46" spans="2:21" ht="15" customHeight="1" x14ac:dyDescent="0.25">
      <c r="B46" s="32"/>
      <c r="C46" s="31"/>
      <c r="D46" s="31"/>
      <c r="E46" s="31"/>
      <c r="F46" s="42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1"/>
    </row>
    <row r="47" spans="2:21" ht="15" customHeight="1" x14ac:dyDescent="0.25">
      <c r="B47" s="32"/>
      <c r="C47" s="31"/>
      <c r="D47" s="31"/>
      <c r="E47" s="31"/>
      <c r="F47" s="42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1"/>
    </row>
    <row r="48" spans="2:21" ht="15" customHeight="1" x14ac:dyDescent="0.25">
      <c r="B48" s="32"/>
      <c r="C48" s="31"/>
      <c r="D48" s="31"/>
      <c r="E48" s="31"/>
      <c r="F48" s="42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1"/>
    </row>
    <row r="49" spans="2:20" ht="15" customHeight="1" x14ac:dyDescent="0.25">
      <c r="B49" s="32"/>
      <c r="C49" s="31"/>
      <c r="D49" s="31"/>
      <c r="E49" s="31"/>
      <c r="F49" s="42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1"/>
    </row>
    <row r="50" spans="2:20" ht="15" customHeight="1" x14ac:dyDescent="0.25">
      <c r="B50" s="7"/>
      <c r="F50" s="6"/>
    </row>
    <row r="51" spans="2:20" ht="15" customHeight="1" x14ac:dyDescent="0.25">
      <c r="B51" s="7"/>
      <c r="F51" s="6"/>
    </row>
    <row r="52" spans="2:20" ht="15" customHeight="1" x14ac:dyDescent="0.25">
      <c r="B52" s="7"/>
      <c r="F52" s="6"/>
    </row>
    <row r="53" spans="2:20" ht="15" customHeight="1" x14ac:dyDescent="0.25">
      <c r="B53" s="8"/>
    </row>
    <row r="54" spans="2:20" ht="15" customHeight="1" x14ac:dyDescent="0.25">
      <c r="B54" s="8"/>
    </row>
    <row r="55" spans="2:20" ht="15" customHeight="1" x14ac:dyDescent="0.25">
      <c r="B55" s="8"/>
    </row>
  </sheetData>
  <sheetProtection sheet="1" objects="1" scenarios="1"/>
  <dataConsolidate/>
  <mergeCells count="4">
    <mergeCell ref="S29:S31"/>
    <mergeCell ref="S35:S37"/>
    <mergeCell ref="H2:L2"/>
    <mergeCell ref="N4:Q6"/>
  </mergeCells>
  <conditionalFormatting sqref="T25">
    <cfRule type="iconSet" priority="26">
      <iconSet iconSet="3Symbols" showValue="0">
        <cfvo type="percent" val="0"/>
        <cfvo type="num" val="-1" gte="0"/>
        <cfvo type="num" val="1"/>
      </iconSet>
    </cfRule>
  </conditionalFormatting>
  <conditionalFormatting sqref="I26">
    <cfRule type="iconSet" priority="25">
      <iconSet iconSet="5ArrowsGray" showValue="0">
        <cfvo type="percent" val="0"/>
        <cfvo type="num" val="0"/>
        <cfvo type="num" val="1"/>
        <cfvo type="num" val="2"/>
        <cfvo type="num" val="3"/>
      </iconSet>
    </cfRule>
  </conditionalFormatting>
  <conditionalFormatting sqref="C5">
    <cfRule type="iconSet" priority="8">
      <iconSet iconSet="3Symbols" showValue="0">
        <cfvo type="percent" val="0"/>
        <cfvo type="num" val="-1" gte="0"/>
        <cfvo type="num" val="1"/>
      </iconSet>
    </cfRule>
  </conditionalFormatting>
  <conditionalFormatting sqref="C4">
    <cfRule type="iconSet" priority="6">
      <iconSet iconSet="3TrafficLights2" showValue="0">
        <cfvo type="percent" val="0"/>
        <cfvo type="num" val="-1" gte="0"/>
        <cfvo type="num" val="1"/>
      </iconSet>
    </cfRule>
  </conditionalFormatting>
  <conditionalFormatting sqref="B17 D17 F17 H17 J17 L17">
    <cfRule type="cellIs" dxfId="3" priority="1" stopIfTrue="1" operator="equal">
      <formula>0</formula>
    </cfRule>
    <cfRule type="iconSet" priority="2">
      <iconSet iconSet="4Rating">
        <cfvo type="percent" val="0"/>
        <cfvo type="percent" val="25" gte="0"/>
        <cfvo type="percent" val="50"/>
        <cfvo type="percent" val="75"/>
      </iconSet>
    </cfRule>
    <cfRule type="aboveAverage" dxfId="2" priority="3"/>
    <cfRule type="aboveAverage" dxfId="1" priority="5" aboveAverage="0"/>
  </conditionalFormatting>
  <conditionalFormatting sqref="L17 J17 H17 F17 D17 B17">
    <cfRule type="top10" dxfId="0" priority="4" bottom="1" rank="1"/>
  </conditionalFormatting>
  <dataValidations count="11">
    <dataValidation type="decimal" operator="notEqual" showErrorMessage="1" errorTitle="Valeur non valide" error="Veuillez renseigner le montant de la dépense effectuée_x000a__x000a_Exemples : &quot;14,5&quot; ou &quot;=25+37,25+14&quot; (sans les guillemets)" sqref="F11">
      <formula1>0</formula1>
    </dataValidation>
    <dataValidation type="list" allowBlank="1" sqref="J11">
      <formula1>$U$4:$U$8</formula1>
    </dataValidation>
    <dataValidation type="list" showInputMessage="1" showErrorMessage="1" errorTitle="Cette personne n'existe pas !" error="Vous ne pouvez sélectionner comme payeur que quelqu'un que vous avez préalablement renseigné dans la ligne des bénéficiaires ci-dessous._x000a__x000a_Pour plus de précisions, consultez la FAQ dans l'onglet dédié." sqref="H11">
      <formula1>$N$22:$S$22</formula1>
    </dataValidation>
    <dataValidation allowBlank="1" showErrorMessage="1" sqref="L5 C5"/>
    <dataValidation type="list" showDropDown="1" showInputMessage="1" showErrorMessage="1" errorTitle="Attention !" error="Il ne faut pas changer les noms directement de cette manière ;)_x000a__x000a_Pour ajouter un collocataire, veuillez cliquer sur le bouton 'Les collocs'  dans 'Informations', en haut à gauche du classeur." sqref="L14">
      <formula1>$S$22</formula1>
    </dataValidation>
    <dataValidation type="list" showDropDown="1" showInputMessage="1" showErrorMessage="1" errorTitle="Attention !" error="Il ne faut pas changer les noms directement de cette manière ;)_x000a__x000a_Pour ajouter un collocataire, veuillez cliquer sur le bouton 'Les collocs'  dans 'Informations', en haut à gauche du classeur." promptTitle="a" sqref="B14">
      <formula1>$N$22</formula1>
    </dataValidation>
    <dataValidation type="list" showDropDown="1" showInputMessage="1" showErrorMessage="1" errorTitle="Attention !" error="Il ne faut pas changer les noms directement de cette manière ;)_x000a__x000a_Pour ajouter un collocataire, veuillez cliquer sur le bouton 'Les collocs'  dans 'Informations', en haut à gauche du classeur." sqref="D14">
      <formula1>$O$22</formula1>
    </dataValidation>
    <dataValidation type="list" showDropDown="1" showInputMessage="1" showErrorMessage="1" errorTitle="Attention !" error="Il ne faut pas changer les noms directement de cette manière ;)_x000a__x000a_Pour ajouter un collocataire, veuillez cliquer sur le bouton 'Les collocs'  dans 'Informations', en haut à gauche du classeur." sqref="F14">
      <formula1>$P$22</formula1>
    </dataValidation>
    <dataValidation type="list" showDropDown="1" showInputMessage="1" showErrorMessage="1" errorTitle="Attention !" error="Il ne faut pas changer les noms directement de cette manière ;)_x000a__x000a_Pour ajouter un collocataire, veuillez cliquer sur le bouton 'Les collocs'  dans 'Informations', en haut à gauche du classeur." sqref="H14">
      <formula1>$Q$22</formula1>
    </dataValidation>
    <dataValidation type="list" showDropDown="1" showInputMessage="1" showErrorMessage="1" errorTitle="Attention !" error="Il ne faut pas changer les noms directement de cette manière ;)_x000a__x000a_Pour ajouter un collocataire, veuillez cliquer sur le bouton 'Les collocs'  dans 'Informations', en haut à gauche du classeur." sqref="J14">
      <formula1>$R$22</formula1>
    </dataValidation>
    <dataValidation type="whole" errorStyle="information" allowBlank="1" showErrorMessage="1" errorTitle="ID non valide" error="Pour supprimer une dépense, entrez l'ID correspondant (col. T)" sqref="Q14">
      <formula1>MIN(T:T)</formula1>
      <formula2>MAX(T:T)</formula2>
    </dataValidation>
  </dataValidations>
  <hyperlinks>
    <hyperlink ref="I26" location="'Comptes Cool''loc'!N4" display="'Comptes Cool''loc'!N4"/>
  </hyperlinks>
  <pageMargins left="0.7" right="0.7" top="0.75" bottom="0.75" header="0.3" footer="0.3"/>
  <pageSetup paperSize="9" orientation="portrait" horizontalDpi="4294967293" verticalDpi="4294967293" r:id="rId1"/>
  <ignoredErrors>
    <ignoredError sqref="P26 R26:S26" unlockedFormula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Comptes Cool'loc</vt:lpstr>
      <vt:lpstr>check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Page</dc:creator>
  <cp:lastModifiedBy>hp</cp:lastModifiedBy>
  <cp:lastPrinted>2016-05-31T11:31:09Z</cp:lastPrinted>
  <dcterms:created xsi:type="dcterms:W3CDTF">2008-02-16T16:26:09Z</dcterms:created>
  <dcterms:modified xsi:type="dcterms:W3CDTF">2016-06-02T10:25:43Z</dcterms:modified>
</cp:coreProperties>
</file>