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19440" windowHeight="10995" tabRatio="727" activeTab="2"/>
  </bookViews>
  <sheets>
    <sheet name="Total Général" sheetId="26" r:id="rId1"/>
    <sheet name="Données" sheetId="27" r:id="rId2"/>
    <sheet name="Septembre-2016" sheetId="34" r:id="rId3"/>
  </sheets>
  <definedNames>
    <definedName name="Codes">Données!$G$2:$G$14</definedName>
    <definedName name="nomfeuilles">MID(RAND()*0&amp;GET.WORKBOOK(1),2,50)</definedName>
    <definedName name="Noms">OFFSET(Données!$D$2,,,COUNTA(Données!$D:$D)-1)</definedName>
    <definedName name="Sheetlist">OFFSET(Données!$A$2,,,SUMPRODUCT(N(Données!$A$2:$A$1000&lt;&gt;"")))</definedName>
  </definedNames>
  <calcPr calcId="125725"/>
</workbook>
</file>

<file path=xl/calcChain.xml><?xml version="1.0" encoding="utf-8"?>
<calcChain xmlns="http://schemas.openxmlformats.org/spreadsheetml/2006/main">
  <c r="AH8" i="34"/>
  <c r="AH11"/>
  <c r="AI11"/>
  <c r="AJ11"/>
  <c r="AK11"/>
  <c r="AL11"/>
  <c r="AM11"/>
  <c r="AN11"/>
  <c r="AO11"/>
  <c r="AP11"/>
  <c r="AQ11"/>
  <c r="AR11"/>
  <c r="AS11"/>
  <c r="AT11"/>
  <c r="AU11"/>
  <c r="AH12"/>
  <c r="AI12"/>
  <c r="AJ12"/>
  <c r="AK12"/>
  <c r="AL12"/>
  <c r="AM12"/>
  <c r="AN12"/>
  <c r="AO12"/>
  <c r="AP12"/>
  <c r="AQ12"/>
  <c r="AR12"/>
  <c r="AS12"/>
  <c r="AT12"/>
  <c r="AU12"/>
  <c r="AH13"/>
  <c r="AI13"/>
  <c r="AJ13"/>
  <c r="AK13"/>
  <c r="AL13"/>
  <c r="AM13"/>
  <c r="AN13"/>
  <c r="AO13"/>
  <c r="AP13"/>
  <c r="AQ13"/>
  <c r="AR13"/>
  <c r="AS13"/>
  <c r="AT13"/>
  <c r="AU13"/>
  <c r="AH14"/>
  <c r="AI14"/>
  <c r="AJ14"/>
  <c r="AK14"/>
  <c r="AL14"/>
  <c r="AM14"/>
  <c r="AN14"/>
  <c r="AO14"/>
  <c r="AP14"/>
  <c r="AQ14"/>
  <c r="AR14"/>
  <c r="AS14"/>
  <c r="AT14"/>
  <c r="AU14"/>
  <c r="AH15"/>
  <c r="AI15"/>
  <c r="AJ15"/>
  <c r="AK15"/>
  <c r="AL15"/>
  <c r="AM15"/>
  <c r="AN15"/>
  <c r="AO15"/>
  <c r="AP15"/>
  <c r="AQ15"/>
  <c r="AR15"/>
  <c r="AS15"/>
  <c r="AT15"/>
  <c r="AU15"/>
  <c r="AH16"/>
  <c r="AI16"/>
  <c r="AJ16"/>
  <c r="AK16"/>
  <c r="AL16"/>
  <c r="AM16"/>
  <c r="AN16"/>
  <c r="AO16"/>
  <c r="AP16"/>
  <c r="AQ16"/>
  <c r="AR16"/>
  <c r="AS16"/>
  <c r="AT16"/>
  <c r="AU16"/>
  <c r="AH17"/>
  <c r="AI17"/>
  <c r="AJ17"/>
  <c r="AK17"/>
  <c r="AL17"/>
  <c r="AM17"/>
  <c r="AN17"/>
  <c r="AO17"/>
  <c r="AP17"/>
  <c r="AQ17"/>
  <c r="AR17"/>
  <c r="AS17"/>
  <c r="AT17"/>
  <c r="AU17"/>
  <c r="AH18"/>
  <c r="AI18"/>
  <c r="AJ18"/>
  <c r="AK18"/>
  <c r="AL18"/>
  <c r="AM18"/>
  <c r="AN18"/>
  <c r="AO18"/>
  <c r="AP18"/>
  <c r="AQ18"/>
  <c r="AR18"/>
  <c r="AS18"/>
  <c r="AT18"/>
  <c r="AU18"/>
  <c r="AH19"/>
  <c r="AI19"/>
  <c r="AJ19"/>
  <c r="AK19"/>
  <c r="AL19"/>
  <c r="AM19"/>
  <c r="AN19"/>
  <c r="AO19"/>
  <c r="AP19"/>
  <c r="AQ19"/>
  <c r="AR19"/>
  <c r="AS19"/>
  <c r="AT19"/>
  <c r="AU19"/>
  <c r="AH20"/>
  <c r="AI20"/>
  <c r="AJ20"/>
  <c r="AK20"/>
  <c r="AL20"/>
  <c r="AM20"/>
  <c r="AN20"/>
  <c r="AO20"/>
  <c r="AP20"/>
  <c r="AQ20"/>
  <c r="AR20"/>
  <c r="AS20"/>
  <c r="AT20"/>
  <c r="AU20"/>
  <c r="AH21"/>
  <c r="AI21"/>
  <c r="AJ21"/>
  <c r="AK21"/>
  <c r="AL21"/>
  <c r="AM21"/>
  <c r="AN21"/>
  <c r="AO21"/>
  <c r="AP21"/>
  <c r="AQ21"/>
  <c r="AR21"/>
  <c r="AS21"/>
  <c r="AT21"/>
  <c r="AU21"/>
  <c r="AH22"/>
  <c r="AI22"/>
  <c r="AJ22"/>
  <c r="AK22"/>
  <c r="AL22"/>
  <c r="AM22"/>
  <c r="AN22"/>
  <c r="AO22"/>
  <c r="AP22"/>
  <c r="AQ22"/>
  <c r="AR22"/>
  <c r="AS22"/>
  <c r="AT22"/>
  <c r="AU22"/>
  <c r="AH23"/>
  <c r="AI23"/>
  <c r="AJ23"/>
  <c r="AK23"/>
  <c r="AL23"/>
  <c r="AM23"/>
  <c r="AN23"/>
  <c r="AO23"/>
  <c r="AP23"/>
  <c r="AQ23"/>
  <c r="AR23"/>
  <c r="AS23"/>
  <c r="AT23"/>
  <c r="AU23"/>
  <c r="AH24"/>
  <c r="AI24"/>
  <c r="AJ24"/>
  <c r="AK24"/>
  <c r="AL24"/>
  <c r="AM24"/>
  <c r="AN24"/>
  <c r="AO24"/>
  <c r="AP24"/>
  <c r="AQ24"/>
  <c r="AR24"/>
  <c r="AS24"/>
  <c r="AT24"/>
  <c r="AU24"/>
  <c r="AH25"/>
  <c r="AI25"/>
  <c r="AJ25"/>
  <c r="AK25"/>
  <c r="AL25"/>
  <c r="AM25"/>
  <c r="AN25"/>
  <c r="AO25"/>
  <c r="AP25"/>
  <c r="AQ25"/>
  <c r="AR25"/>
  <c r="AS25"/>
  <c r="AT25"/>
  <c r="AU25"/>
  <c r="AH26"/>
  <c r="AI26"/>
  <c r="AJ26"/>
  <c r="AK26"/>
  <c r="AL26"/>
  <c r="AM26"/>
  <c r="AN26"/>
  <c r="AO26"/>
  <c r="AP26"/>
  <c r="AQ26"/>
  <c r="AR26"/>
  <c r="AS26"/>
  <c r="AT26"/>
  <c r="AU26"/>
  <c r="AH27"/>
  <c r="AI27"/>
  <c r="AJ27"/>
  <c r="AK27"/>
  <c r="AL27"/>
  <c r="AM27"/>
  <c r="AN27"/>
  <c r="AO27"/>
  <c r="AP27"/>
  <c r="AQ27"/>
  <c r="AR27"/>
  <c r="AS27"/>
  <c r="AT27"/>
  <c r="AU27"/>
  <c r="AH28"/>
  <c r="AI28"/>
  <c r="AJ28"/>
  <c r="AK28"/>
  <c r="AL28"/>
  <c r="AM28"/>
  <c r="AN28"/>
  <c r="AO28"/>
  <c r="AP28"/>
  <c r="AQ28"/>
  <c r="AR28"/>
  <c r="AS28"/>
  <c r="AT28"/>
  <c r="AU28"/>
  <c r="AH29"/>
  <c r="AI29"/>
  <c r="AJ29"/>
  <c r="AK29"/>
  <c r="AL29"/>
  <c r="AM29"/>
  <c r="AN29"/>
  <c r="AO29"/>
  <c r="AP29"/>
  <c r="AQ29"/>
  <c r="AR29"/>
  <c r="AS29"/>
  <c r="AT29"/>
  <c r="AU29"/>
  <c r="AH30"/>
  <c r="AI30"/>
  <c r="AJ30"/>
  <c r="AK30"/>
  <c r="AL30"/>
  <c r="AM30"/>
  <c r="AN30"/>
  <c r="AO30"/>
  <c r="AP30"/>
  <c r="AQ30"/>
  <c r="AR30"/>
  <c r="AS30"/>
  <c r="AT30"/>
  <c r="AU30"/>
  <c r="AH31"/>
  <c r="AI31"/>
  <c r="AJ31"/>
  <c r="AK31"/>
  <c r="AL31"/>
  <c r="AM31"/>
  <c r="AN31"/>
  <c r="AO31"/>
  <c r="AP31"/>
  <c r="AQ31"/>
  <c r="AR31"/>
  <c r="AS31"/>
  <c r="AT31"/>
  <c r="AU31"/>
  <c r="AH32"/>
  <c r="AI32"/>
  <c r="AJ32"/>
  <c r="AK32"/>
  <c r="AL32"/>
  <c r="AM32"/>
  <c r="AN32"/>
  <c r="AO32"/>
  <c r="AP32"/>
  <c r="AQ32"/>
  <c r="AR32"/>
  <c r="AS32"/>
  <c r="AT32"/>
  <c r="AU32"/>
  <c r="AH33"/>
  <c r="AI33"/>
  <c r="AJ33"/>
  <c r="AK33"/>
  <c r="AL33"/>
  <c r="AM33"/>
  <c r="AN33"/>
  <c r="AO33"/>
  <c r="AP33"/>
  <c r="AQ33"/>
  <c r="AR33"/>
  <c r="AS33"/>
  <c r="AT33"/>
  <c r="AU33"/>
  <c r="AH34"/>
  <c r="AI34"/>
  <c r="AJ34"/>
  <c r="AK34"/>
  <c r="AL34"/>
  <c r="AM34"/>
  <c r="AN34"/>
  <c r="AO34"/>
  <c r="AP34"/>
  <c r="AQ34"/>
  <c r="AR34"/>
  <c r="AS34"/>
  <c r="AT34"/>
  <c r="AU34"/>
  <c r="AH35"/>
  <c r="AI35"/>
  <c r="AJ35"/>
  <c r="AK35"/>
  <c r="AL35"/>
  <c r="AM35"/>
  <c r="AN35"/>
  <c r="AO35"/>
  <c r="AP35"/>
  <c r="AQ35"/>
  <c r="AR35"/>
  <c r="AS35"/>
  <c r="AT35"/>
  <c r="AU35"/>
  <c r="AH36"/>
  <c r="AI36"/>
  <c r="AJ36"/>
  <c r="AK36"/>
  <c r="AL36"/>
  <c r="AM36"/>
  <c r="AN36"/>
  <c r="AO36"/>
  <c r="AP36"/>
  <c r="AQ36"/>
  <c r="AR36"/>
  <c r="AS36"/>
  <c r="AT36"/>
  <c r="AU36"/>
  <c r="AH37"/>
  <c r="AI37"/>
  <c r="AJ37"/>
  <c r="AK37"/>
  <c r="AL37"/>
  <c r="AM37"/>
  <c r="AN37"/>
  <c r="AO37"/>
  <c r="AP37"/>
  <c r="AQ37"/>
  <c r="AR37"/>
  <c r="AS37"/>
  <c r="AT37"/>
  <c r="AU37"/>
  <c r="AH38"/>
  <c r="AI38"/>
  <c r="AJ38"/>
  <c r="AK38"/>
  <c r="AL38"/>
  <c r="AM38"/>
  <c r="AN38"/>
  <c r="AO38"/>
  <c r="AP38"/>
  <c r="AQ38"/>
  <c r="AR38"/>
  <c r="AS38"/>
  <c r="AT38"/>
  <c r="AU38"/>
  <c r="AH39"/>
  <c r="AI39"/>
  <c r="AJ39"/>
  <c r="AK39"/>
  <c r="AL39"/>
  <c r="AM39"/>
  <c r="AN39"/>
  <c r="AO39"/>
  <c r="AP39"/>
  <c r="AQ39"/>
  <c r="AR39"/>
  <c r="AS39"/>
  <c r="AT39"/>
  <c r="AU39"/>
  <c r="AH40"/>
  <c r="AI40"/>
  <c r="AJ40"/>
  <c r="AK40"/>
  <c r="AL40"/>
  <c r="AM40"/>
  <c r="AN40"/>
  <c r="AO40"/>
  <c r="AP40"/>
  <c r="AQ40"/>
  <c r="AR40"/>
  <c r="AS40"/>
  <c r="AT40"/>
  <c r="AU40"/>
  <c r="AH41"/>
  <c r="AI41"/>
  <c r="AJ41"/>
  <c r="AK41"/>
  <c r="AL41"/>
  <c r="AM41"/>
  <c r="AN41"/>
  <c r="AO41"/>
  <c r="AP41"/>
  <c r="AQ41"/>
  <c r="AR41"/>
  <c r="AS41"/>
  <c r="AT41"/>
  <c r="AU41"/>
  <c r="AH42"/>
  <c r="AI42"/>
  <c r="AJ42"/>
  <c r="AK42"/>
  <c r="AL42"/>
  <c r="AM42"/>
  <c r="AN42"/>
  <c r="AO42"/>
  <c r="AP42"/>
  <c r="AQ42"/>
  <c r="AR42"/>
  <c r="AS42"/>
  <c r="AT42"/>
  <c r="AU42"/>
  <c r="AH43"/>
  <c r="AI43"/>
  <c r="AJ43"/>
  <c r="AK43"/>
  <c r="AL43"/>
  <c r="AM43"/>
  <c r="AN43"/>
  <c r="AO43"/>
  <c r="AP43"/>
  <c r="AQ43"/>
  <c r="AR43"/>
  <c r="AS43"/>
  <c r="AT43"/>
  <c r="AU43"/>
  <c r="AH44"/>
  <c r="AI44"/>
  <c r="AJ44"/>
  <c r="AK44"/>
  <c r="AL44"/>
  <c r="AM44"/>
  <c r="AN44"/>
  <c r="AO44"/>
  <c r="AP44"/>
  <c r="AQ44"/>
  <c r="AR44"/>
  <c r="AS44"/>
  <c r="AT44"/>
  <c r="AU44"/>
  <c r="AH45"/>
  <c r="AI45"/>
  <c r="AJ45"/>
  <c r="AK45"/>
  <c r="AL45"/>
  <c r="AM45"/>
  <c r="AN45"/>
  <c r="AO45"/>
  <c r="AP45"/>
  <c r="AQ45"/>
  <c r="AR45"/>
  <c r="AS45"/>
  <c r="AT45"/>
  <c r="AU45"/>
  <c r="AH46"/>
  <c r="AI46"/>
  <c r="AJ46"/>
  <c r="AK46"/>
  <c r="AL46"/>
  <c r="AM46"/>
  <c r="AN46"/>
  <c r="AO46"/>
  <c r="AP46"/>
  <c r="AQ46"/>
  <c r="AR46"/>
  <c r="AS46"/>
  <c r="AT46"/>
  <c r="AU46"/>
  <c r="AH47"/>
  <c r="AI47"/>
  <c r="AJ47"/>
  <c r="AK47"/>
  <c r="AL47"/>
  <c r="AM47"/>
  <c r="AN47"/>
  <c r="AO47"/>
  <c r="AP47"/>
  <c r="AQ47"/>
  <c r="AR47"/>
  <c r="AS47"/>
  <c r="AT47"/>
  <c r="AU47"/>
  <c r="AH48"/>
  <c r="AI48"/>
  <c r="AJ48"/>
  <c r="AK48"/>
  <c r="AL48"/>
  <c r="AM48"/>
  <c r="AN48"/>
  <c r="AO48"/>
  <c r="AP48"/>
  <c r="AQ48"/>
  <c r="AR48"/>
  <c r="AS48"/>
  <c r="AT48"/>
  <c r="AU48"/>
  <c r="AH49"/>
  <c r="AI49"/>
  <c r="AJ49"/>
  <c r="AK49"/>
  <c r="AL49"/>
  <c r="AM49"/>
  <c r="AN49"/>
  <c r="AO49"/>
  <c r="AP49"/>
  <c r="AQ49"/>
  <c r="AR49"/>
  <c r="AS49"/>
  <c r="AT49"/>
  <c r="AU49"/>
  <c r="AH50"/>
  <c r="AI50"/>
  <c r="AJ50"/>
  <c r="AK50"/>
  <c r="AL50"/>
  <c r="AM50"/>
  <c r="AN50"/>
  <c r="AO50"/>
  <c r="AP50"/>
  <c r="AQ50"/>
  <c r="AR50"/>
  <c r="AS50"/>
  <c r="AT50"/>
  <c r="AU50"/>
  <c r="AH51"/>
  <c r="AI51"/>
  <c r="AJ51"/>
  <c r="AK51"/>
  <c r="AL51"/>
  <c r="AM51"/>
  <c r="AN51"/>
  <c r="AO51"/>
  <c r="AP51"/>
  <c r="AQ51"/>
  <c r="AR51"/>
  <c r="AS51"/>
  <c r="AT51"/>
  <c r="AU51"/>
  <c r="AH52"/>
  <c r="AI52"/>
  <c r="AJ52"/>
  <c r="AK52"/>
  <c r="AL52"/>
  <c r="AM52"/>
  <c r="AN52"/>
  <c r="AO52"/>
  <c r="AP52"/>
  <c r="AQ52"/>
  <c r="AR52"/>
  <c r="AS52"/>
  <c r="AT52"/>
  <c r="AU52"/>
  <c r="AH53"/>
  <c r="AI53"/>
  <c r="AJ53"/>
  <c r="AK53"/>
  <c r="AL53"/>
  <c r="AM53"/>
  <c r="AN53"/>
  <c r="AO53"/>
  <c r="AP53"/>
  <c r="AQ53"/>
  <c r="AR53"/>
  <c r="AS53"/>
  <c r="AT53"/>
  <c r="AU53"/>
  <c r="AH54"/>
  <c r="AI54"/>
  <c r="AJ54"/>
  <c r="AK54"/>
  <c r="AL54"/>
  <c r="AM54"/>
  <c r="AN54"/>
  <c r="AO54"/>
  <c r="AP54"/>
  <c r="AQ54"/>
  <c r="AR54"/>
  <c r="AS54"/>
  <c r="AT54"/>
  <c r="AU54"/>
  <c r="AH55"/>
  <c r="AI55"/>
  <c r="AJ55"/>
  <c r="AK55"/>
  <c r="AL55"/>
  <c r="AM55"/>
  <c r="AN55"/>
  <c r="AO55"/>
  <c r="AP55"/>
  <c r="AQ55"/>
  <c r="AR55"/>
  <c r="AS55"/>
  <c r="AT55"/>
  <c r="AU55"/>
  <c r="AH56"/>
  <c r="AI56"/>
  <c r="AJ56"/>
  <c r="AK56"/>
  <c r="AL56"/>
  <c r="AM56"/>
  <c r="AN56"/>
  <c r="AO56"/>
  <c r="AP56"/>
  <c r="AQ56"/>
  <c r="AR56"/>
  <c r="AS56"/>
  <c r="AT56"/>
  <c r="AU56"/>
  <c r="AH57"/>
  <c r="AI57"/>
  <c r="AJ57"/>
  <c r="AK57"/>
  <c r="AL57"/>
  <c r="AM57"/>
  <c r="AN57"/>
  <c r="AO57"/>
  <c r="AP57"/>
  <c r="AQ57"/>
  <c r="AR57"/>
  <c r="AS57"/>
  <c r="AT57"/>
  <c r="AU57"/>
  <c r="AH58"/>
  <c r="AI58"/>
  <c r="AJ58"/>
  <c r="AK58"/>
  <c r="AL58"/>
  <c r="AM58"/>
  <c r="AN58"/>
  <c r="AO58"/>
  <c r="AP58"/>
  <c r="AQ58"/>
  <c r="AR58"/>
  <c r="AS58"/>
  <c r="AT58"/>
  <c r="AU58"/>
  <c r="AH59"/>
  <c r="AI59"/>
  <c r="AJ59"/>
  <c r="AK59"/>
  <c r="AL59"/>
  <c r="AM59"/>
  <c r="AN59"/>
  <c r="AO59"/>
  <c r="AP59"/>
  <c r="AQ59"/>
  <c r="AR59"/>
  <c r="AS59"/>
  <c r="AT59"/>
  <c r="AU59"/>
  <c r="AU10"/>
  <c r="AT10"/>
  <c r="AS10"/>
  <c r="AR10"/>
  <c r="AQ10"/>
  <c r="AP10"/>
  <c r="AO10"/>
  <c r="AN10"/>
  <c r="AM10"/>
  <c r="AL10"/>
  <c r="AK10"/>
  <c r="AJ10"/>
  <c r="AI10"/>
  <c r="AH10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10" a="1"/>
  <c r="A10" s="1"/>
  <c r="A11" l="1" a="1"/>
  <c r="A11" s="1"/>
  <c r="A12" s="1" a="1"/>
  <c r="A12" s="1"/>
  <c r="A13" s="1" a="1"/>
  <c r="A13" s="1"/>
  <c r="R4"/>
  <c r="I2"/>
  <c r="A14" l="1" a="1"/>
  <c r="A14" s="1"/>
  <c r="A15" s="1" a="1"/>
  <c r="A15" s="1"/>
  <c r="V4"/>
  <c r="B8" s="1"/>
  <c r="D12" i="26"/>
  <c r="A2" i="27"/>
  <c r="A16" i="34" l="1" a="1"/>
  <c r="A16" s="1"/>
  <c r="C8"/>
  <c r="B9"/>
  <c r="A33" i="27"/>
  <c r="A90"/>
  <c r="A7"/>
  <c r="A62"/>
  <c r="A97"/>
  <c r="A43"/>
  <c r="A88"/>
  <c r="A63"/>
  <c r="A17"/>
  <c r="A32"/>
  <c r="A39"/>
  <c r="A3"/>
  <c r="A100"/>
  <c r="A92"/>
  <c r="A25"/>
  <c r="A98"/>
  <c r="A40"/>
  <c r="A67"/>
  <c r="A30"/>
  <c r="A95"/>
  <c r="A70"/>
  <c r="A58"/>
  <c r="A9"/>
  <c r="A80"/>
  <c r="A37"/>
  <c r="A71"/>
  <c r="A5"/>
  <c r="A23"/>
  <c r="A83"/>
  <c r="A44"/>
  <c r="A16"/>
  <c r="A4"/>
  <c r="A93"/>
  <c r="A46"/>
  <c r="A81"/>
  <c r="A77"/>
  <c r="A60"/>
  <c r="A72"/>
  <c r="A50"/>
  <c r="A14"/>
  <c r="A15"/>
  <c r="A38"/>
  <c r="A42"/>
  <c r="A82"/>
  <c r="A28"/>
  <c r="A13"/>
  <c r="A52"/>
  <c r="A74"/>
  <c r="A47"/>
  <c r="A85"/>
  <c r="A94"/>
  <c r="A11"/>
  <c r="A20"/>
  <c r="A89"/>
  <c r="A10"/>
  <c r="A49"/>
  <c r="A34"/>
  <c r="A18"/>
  <c r="A51"/>
  <c r="A31"/>
  <c r="A27"/>
  <c r="A87"/>
  <c r="A65"/>
  <c r="A8"/>
  <c r="A86"/>
  <c r="A59"/>
  <c r="A26"/>
  <c r="A64"/>
  <c r="A66"/>
  <c r="A48"/>
  <c r="A69"/>
  <c r="A56"/>
  <c r="A78"/>
  <c r="A91"/>
  <c r="A75"/>
  <c r="A12"/>
  <c r="A61"/>
  <c r="A57"/>
  <c r="A68"/>
  <c r="A79"/>
  <c r="A53"/>
  <c r="A45"/>
  <c r="A41"/>
  <c r="A55"/>
  <c r="A76"/>
  <c r="A21"/>
  <c r="A54"/>
  <c r="A84"/>
  <c r="A73"/>
  <c r="A24"/>
  <c r="A6"/>
  <c r="A35"/>
  <c r="A36"/>
  <c r="A96"/>
  <c r="A19"/>
  <c r="A22"/>
  <c r="A29"/>
  <c r="A101"/>
  <c r="A99"/>
  <c r="A17" i="34" l="1" a="1"/>
  <c r="A17" s="1"/>
  <c r="C9"/>
  <c r="D8"/>
  <c r="A18" l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D9"/>
  <c r="E8"/>
  <c r="A24" l="1" a="1"/>
  <c r="A24" s="1"/>
  <c r="A25" s="1" a="1"/>
  <c r="A25" s="1"/>
  <c r="A26" s="1" a="1"/>
  <c r="A26" s="1"/>
  <c r="A27" s="1" a="1"/>
  <c r="A27" s="1"/>
  <c r="E9"/>
  <c r="F8"/>
  <c r="G8" l="1"/>
  <c r="F9"/>
  <c r="G9" l="1"/>
  <c r="H8"/>
  <c r="F12" i="26"/>
  <c r="G12"/>
  <c r="E12"/>
  <c r="H9" i="34" l="1"/>
  <c r="I8"/>
  <c r="G13" i="26"/>
  <c r="F13"/>
  <c r="E13"/>
  <c r="I9" i="34" l="1"/>
  <c r="J8"/>
  <c r="K8" l="1"/>
  <c r="J9"/>
  <c r="K9" l="1"/>
  <c r="L8"/>
  <c r="L9" l="1"/>
  <c r="M8"/>
  <c r="M9" l="1"/>
  <c r="N8"/>
  <c r="O8" l="1"/>
  <c r="N9"/>
  <c r="O9" l="1"/>
  <c r="P8"/>
  <c r="P9" l="1"/>
  <c r="Q8"/>
  <c r="Q9" l="1"/>
  <c r="R8"/>
  <c r="S8" l="1"/>
  <c r="R9"/>
  <c r="S9" l="1"/>
  <c r="T8"/>
  <c r="T9" l="1"/>
  <c r="U8"/>
  <c r="U9" l="1"/>
  <c r="V8"/>
  <c r="W8" l="1"/>
  <c r="V9"/>
  <c r="W9" l="1"/>
  <c r="X8"/>
  <c r="X9" l="1"/>
  <c r="Y8"/>
  <c r="Y9" l="1"/>
  <c r="Z8"/>
  <c r="AA8" l="1"/>
  <c r="Z9"/>
  <c r="AA9" l="1"/>
  <c r="AB8"/>
  <c r="AB9" l="1"/>
  <c r="AC8"/>
  <c r="AC9" l="1"/>
  <c r="AD8"/>
  <c r="AE8" l="1"/>
  <c r="AD9"/>
  <c r="AE9" l="1"/>
  <c r="AF8"/>
  <c r="AF9" s="1"/>
</calcChain>
</file>

<file path=xl/sharedStrings.xml><?xml version="1.0" encoding="utf-8"?>
<sst xmlns="http://schemas.openxmlformats.org/spreadsheetml/2006/main" count="60" uniqueCount="37">
  <si>
    <t>DATE</t>
  </si>
  <si>
    <t>Sheetlist</t>
  </si>
  <si>
    <t>CUMUL M-1</t>
  </si>
  <si>
    <t>CUMUL M</t>
  </si>
  <si>
    <t xml:space="preserve">VENTILATION </t>
  </si>
  <si>
    <t>MOIS</t>
  </si>
  <si>
    <t xml:space="preserve">TOTAL </t>
  </si>
  <si>
    <t>SAHIR Mounir</t>
  </si>
  <si>
    <t>Noms</t>
  </si>
  <si>
    <t>P</t>
  </si>
  <si>
    <t>CP</t>
  </si>
  <si>
    <t>AA</t>
  </si>
  <si>
    <t>CM</t>
  </si>
  <si>
    <t>CN</t>
  </si>
  <si>
    <t>CD</t>
  </si>
  <si>
    <t>CC</t>
  </si>
  <si>
    <t>FP</t>
  </si>
  <si>
    <t>MT</t>
  </si>
  <si>
    <t>AI</t>
  </si>
  <si>
    <t>AT</t>
  </si>
  <si>
    <t>MA</t>
  </si>
  <si>
    <t>TJ</t>
  </si>
  <si>
    <t>RC</t>
  </si>
  <si>
    <t>Codes</t>
  </si>
  <si>
    <t>KAMAL HASSOUN</t>
  </si>
  <si>
    <t>SAMIR KOULOU</t>
  </si>
  <si>
    <t>KARIM SANITI</t>
  </si>
  <si>
    <t>BRAHIM HOUSBAN</t>
  </si>
  <si>
    <t>ANAS BIROU</t>
  </si>
  <si>
    <t>MATHIEU KOLPAV£</t>
  </si>
  <si>
    <t>FATHI YASSIRI</t>
  </si>
  <si>
    <t>ABDELJEBBAR HAMDAN</t>
  </si>
  <si>
    <t>MOHAMED KATIFI</t>
  </si>
  <si>
    <t>RACHID OTMANI</t>
  </si>
  <si>
    <t>Ryad Al Andalous GH4 &amp; GH5</t>
  </si>
  <si>
    <t>YASSIRE ZAARI</t>
  </si>
  <si>
    <t>Planning De Présence</t>
  </si>
</sst>
</file>

<file path=xl/styles.xml><?xml version="1.0" encoding="utf-8"?>
<styleSheet xmlns="http://schemas.openxmlformats.org/spreadsheetml/2006/main">
  <numFmts count="4">
    <numFmt numFmtId="164" formatCode="#,##0.00&quot; H&quot;"/>
    <numFmt numFmtId="165" formatCode="ddd"/>
    <numFmt numFmtId="166" formatCode="d"/>
    <numFmt numFmtId="167" formatCode="#,##0.0"/>
  </numFmts>
  <fonts count="2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sz val="10"/>
      <color theme="1"/>
      <name val="Book Antiqua"/>
      <family val="1"/>
    </font>
    <font>
      <sz val="11"/>
      <color theme="1"/>
      <name val="Book Antiqua"/>
      <family val="1"/>
    </font>
    <font>
      <b/>
      <sz val="11"/>
      <name val="Book Antiqua"/>
      <family val="1"/>
    </font>
    <font>
      <b/>
      <sz val="10"/>
      <color indexed="8"/>
      <name val="Book Antiqua"/>
      <family val="1"/>
    </font>
    <font>
      <b/>
      <sz val="18"/>
      <color rgb="FFFF0000"/>
      <name val="Book Antiqua"/>
      <family val="1"/>
    </font>
    <font>
      <b/>
      <sz val="14"/>
      <color theme="1"/>
      <name val="Book Antiqua"/>
      <family val="1"/>
    </font>
    <font>
      <b/>
      <sz val="11"/>
      <color indexed="8"/>
      <name val="Book Antiqua"/>
      <family val="1"/>
    </font>
    <font>
      <b/>
      <sz val="10"/>
      <name val="Book Antiqua"/>
      <family val="1"/>
    </font>
    <font>
      <sz val="10"/>
      <color indexed="8"/>
      <name val="Book Antiqua"/>
      <family val="1"/>
    </font>
    <font>
      <b/>
      <sz val="10"/>
      <color rgb="FFFFFF00"/>
      <name val="Book Antiqua"/>
      <family val="1"/>
    </font>
    <font>
      <b/>
      <sz val="13"/>
      <color theme="1"/>
      <name val="Book Antiqua"/>
      <family val="1"/>
    </font>
    <font>
      <b/>
      <sz val="20"/>
      <color theme="1"/>
      <name val="Book Antiqua"/>
      <family val="1"/>
    </font>
    <font>
      <b/>
      <sz val="10"/>
      <color rgb="FF00FFCC"/>
      <name val="Book Antiqua"/>
      <family val="1"/>
    </font>
    <font>
      <b/>
      <sz val="10"/>
      <color rgb="FFF6CECF"/>
      <name val="Book Antiqua"/>
      <family val="1"/>
    </font>
    <font>
      <b/>
      <sz val="10"/>
      <color rgb="FFDDD9C3"/>
      <name val="Book Antiqua"/>
      <family val="1"/>
    </font>
    <font>
      <b/>
      <sz val="10"/>
      <color rgb="FF65C1FF"/>
      <name val="Book Antiqua"/>
      <family val="1"/>
    </font>
    <font>
      <b/>
      <sz val="10"/>
      <color rgb="FF538ED5"/>
      <name val="Book Antiqua"/>
      <family val="1"/>
    </font>
    <font>
      <b/>
      <sz val="10"/>
      <color rgb="FFFAC090"/>
      <name val="Book Antiqua"/>
      <family val="1"/>
    </font>
    <font>
      <b/>
      <sz val="10"/>
      <color rgb="FFB2A1C7"/>
      <name val="Book Antiqua"/>
      <family val="1"/>
    </font>
    <font>
      <b/>
      <sz val="10"/>
      <color rgb="FFBFBFBF"/>
      <name val="Book Antiqua"/>
      <family val="1"/>
    </font>
    <font>
      <sz val="10"/>
      <name val="Book Antiqua"/>
      <family val="1"/>
    </font>
  </fonts>
  <fills count="2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6CEC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4F4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EB8DEB"/>
        <bgColor indexed="64"/>
      </patternFill>
    </fill>
    <fill>
      <patternFill patternType="solid">
        <fgColor rgb="FF5B7E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AC090"/>
        <bgColor indexed="64"/>
      </patternFill>
    </fill>
    <fill>
      <patternFill patternType="solid">
        <fgColor rgb="FF538ED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4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</cellStyleXfs>
  <cellXfs count="86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/>
    <xf numFmtId="0" fontId="7" fillId="2" borderId="3" xfId="0" applyFont="1" applyFill="1" applyBorder="1" applyAlignment="1">
      <alignment horizontal="center" vertical="center"/>
    </xf>
    <xf numFmtId="17" fontId="7" fillId="0" borderId="4" xfId="0" applyNumberFormat="1" applyFont="1" applyBorder="1" applyAlignment="1">
      <alignment horizontal="center" vertical="center"/>
    </xf>
    <xf numFmtId="2" fontId="8" fillId="0" borderId="3" xfId="0" applyNumberFormat="1" applyFont="1" applyBorder="1" applyAlignment="1">
      <alignment horizontal="center" vertical="center"/>
    </xf>
    <xf numFmtId="0" fontId="9" fillId="0" borderId="0" xfId="0" applyFont="1" applyProtection="1">
      <protection locked="0"/>
    </xf>
    <xf numFmtId="0" fontId="10" fillId="2" borderId="3" xfId="23" applyFont="1" applyFill="1" applyBorder="1" applyAlignment="1" applyProtection="1">
      <alignment horizontal="center" vertical="center"/>
    </xf>
    <xf numFmtId="0" fontId="10" fillId="0" borderId="1" xfId="23" applyFont="1" applyBorder="1" applyAlignment="1" applyProtection="1">
      <alignment horizontal="center" vertical="center"/>
    </xf>
    <xf numFmtId="0" fontId="10" fillId="0" borderId="2" xfId="23" applyFont="1" applyBorder="1" applyAlignment="1" applyProtection="1">
      <alignment horizontal="center" vertical="center"/>
    </xf>
    <xf numFmtId="0" fontId="7" fillId="3" borderId="12" xfId="0" applyNumberFormat="1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3" fontId="7" fillId="2" borderId="3" xfId="0" applyNumberFormat="1" applyFont="1" applyFill="1" applyBorder="1" applyAlignment="1">
      <alignment horizontal="center" vertical="center"/>
    </xf>
    <xf numFmtId="2" fontId="8" fillId="0" borderId="8" xfId="0" applyNumberFormat="1" applyFont="1" applyBorder="1" applyAlignment="1">
      <alignment horizontal="center" vertical="center"/>
    </xf>
    <xf numFmtId="164" fontId="7" fillId="3" borderId="13" xfId="0" applyNumberFormat="1" applyFont="1" applyFill="1" applyBorder="1" applyAlignment="1">
      <alignment horizontal="center" vertical="center"/>
    </xf>
    <xf numFmtId="4" fontId="15" fillId="0" borderId="3" xfId="22" applyNumberFormat="1" applyFont="1" applyBorder="1" applyAlignment="1">
      <alignment horizontal="center" vertical="center"/>
    </xf>
    <xf numFmtId="4" fontId="15" fillId="0" borderId="3" xfId="1" applyNumberFormat="1" applyFont="1" applyBorder="1" applyAlignment="1">
      <alignment horizontal="center" vertical="center"/>
    </xf>
    <xf numFmtId="4" fontId="7" fillId="0" borderId="3" xfId="0" applyNumberFormat="1" applyFont="1" applyBorder="1" applyAlignment="1">
      <alignment horizontal="center" vertical="center"/>
    </xf>
    <xf numFmtId="4" fontId="16" fillId="0" borderId="16" xfId="0" applyNumberFormat="1" applyFont="1" applyFill="1" applyBorder="1" applyAlignment="1" applyProtection="1">
      <alignment vertical="center"/>
      <protection locked="0"/>
    </xf>
    <xf numFmtId="2" fontId="11" fillId="0" borderId="3" xfId="0" applyNumberFormat="1" applyFont="1" applyFill="1" applyBorder="1" applyAlignment="1" applyProtection="1">
      <alignment horizontal="center" vertical="center"/>
      <protection locked="0"/>
    </xf>
    <xf numFmtId="49" fontId="11" fillId="0" borderId="3" xfId="0" applyNumberFormat="1" applyFont="1" applyFill="1" applyBorder="1" applyAlignment="1" applyProtection="1">
      <alignment horizontal="center" vertical="center"/>
      <protection locked="0"/>
    </xf>
    <xf numFmtId="165" fontId="14" fillId="0" borderId="17" xfId="0" applyNumberFormat="1" applyFont="1" applyFill="1" applyBorder="1" applyAlignment="1" applyProtection="1">
      <alignment horizontal="center" vertical="center"/>
    </xf>
    <xf numFmtId="165" fontId="14" fillId="0" borderId="3" xfId="0" applyNumberFormat="1" applyFont="1" applyFill="1" applyBorder="1" applyAlignment="1" applyProtection="1">
      <alignment horizontal="center" vertical="center"/>
    </xf>
    <xf numFmtId="166" fontId="14" fillId="0" borderId="17" xfId="0" applyNumberFormat="1" applyFont="1" applyFill="1" applyBorder="1" applyAlignment="1" applyProtection="1">
      <alignment horizontal="center" vertical="center"/>
    </xf>
    <xf numFmtId="166" fontId="14" fillId="0" borderId="3" xfId="0" applyNumberFormat="1" applyFont="1" applyFill="1" applyBorder="1" applyAlignment="1" applyProtection="1">
      <alignment horizontal="center" vertical="center"/>
    </xf>
    <xf numFmtId="0" fontId="8" fillId="0" borderId="0" xfId="0" applyFont="1" applyProtection="1"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4" fontId="11" fillId="0" borderId="3" xfId="0" applyNumberFormat="1" applyFont="1" applyFill="1" applyBorder="1" applyAlignment="1" applyProtection="1">
      <alignment horizontal="center" vertical="center"/>
    </xf>
    <xf numFmtId="4" fontId="17" fillId="7" borderId="3" xfId="0" applyNumberFormat="1" applyFont="1" applyFill="1" applyBorder="1" applyAlignment="1" applyProtection="1">
      <alignment horizontal="center" vertical="center"/>
      <protection locked="0"/>
    </xf>
    <xf numFmtId="167" fontId="4" fillId="0" borderId="3" xfId="0" applyNumberFormat="1" applyFont="1" applyBorder="1" applyAlignment="1">
      <alignment horizontal="center" vertical="center"/>
    </xf>
    <xf numFmtId="0" fontId="8" fillId="0" borderId="0" xfId="0" applyFont="1" applyBorder="1" applyAlignment="1" applyProtection="1">
      <alignment horizontal="center" vertical="center"/>
      <protection locked="0"/>
    </xf>
    <xf numFmtId="4" fontId="15" fillId="0" borderId="3" xfId="0" applyNumberFormat="1" applyFont="1" applyFill="1" applyBorder="1" applyAlignment="1" applyProtection="1">
      <alignment horizontal="center" vertical="center"/>
    </xf>
    <xf numFmtId="4" fontId="7" fillId="0" borderId="3" xfId="0" applyNumberFormat="1" applyFont="1" applyFill="1" applyBorder="1" applyAlignment="1" applyProtection="1">
      <alignment horizontal="center" vertical="center"/>
    </xf>
    <xf numFmtId="0" fontId="18" fillId="0" borderId="0" xfId="2" applyFont="1" applyBorder="1" applyAlignment="1">
      <alignment vertical="center"/>
    </xf>
    <xf numFmtId="4" fontId="11" fillId="0" borderId="3" xfId="1" applyNumberFormat="1" applyFont="1" applyFill="1" applyBorder="1" applyAlignment="1">
      <alignment horizontal="center" vertical="center"/>
    </xf>
    <xf numFmtId="4" fontId="11" fillId="0" borderId="3" xfId="0" applyNumberFormat="1" applyFont="1" applyFill="1" applyBorder="1" applyAlignment="1">
      <alignment horizontal="center" vertical="center"/>
    </xf>
    <xf numFmtId="4" fontId="21" fillId="9" borderId="3" xfId="0" applyNumberFormat="1" applyFont="1" applyFill="1" applyBorder="1" applyAlignment="1">
      <alignment horizontal="center" vertical="center"/>
    </xf>
    <xf numFmtId="0" fontId="0" fillId="0" borderId="18" xfId="0" applyBorder="1" applyProtection="1">
      <protection locked="0"/>
    </xf>
    <xf numFmtId="4" fontId="15" fillId="0" borderId="3" xfId="1" applyNumberFormat="1" applyFont="1" applyFill="1" applyBorder="1" applyAlignment="1">
      <alignment horizontal="center" vertical="center"/>
    </xf>
    <xf numFmtId="4" fontId="7" fillId="0" borderId="3" xfId="0" applyNumberFormat="1" applyFont="1" applyFill="1" applyBorder="1" applyAlignment="1">
      <alignment horizontal="center" vertical="center"/>
    </xf>
    <xf numFmtId="4" fontId="20" fillId="0" borderId="3" xfId="1" applyNumberFormat="1" applyFont="1" applyFill="1" applyBorder="1" applyAlignment="1">
      <alignment horizontal="center" vertical="center"/>
    </xf>
    <xf numFmtId="4" fontId="23" fillId="0" borderId="3" xfId="1" applyNumberFormat="1" applyFont="1" applyFill="1" applyBorder="1" applyAlignment="1">
      <alignment horizontal="center" vertical="center"/>
    </xf>
    <xf numFmtId="4" fontId="21" fillId="0" borderId="3" xfId="1" applyNumberFormat="1" applyFont="1" applyFill="1" applyBorder="1" applyAlignment="1">
      <alignment horizontal="center" vertical="center"/>
    </xf>
    <xf numFmtId="4" fontId="22" fillId="0" borderId="3" xfId="0" applyNumberFormat="1" applyFont="1" applyFill="1" applyBorder="1" applyAlignment="1">
      <alignment horizontal="center" vertical="center"/>
    </xf>
    <xf numFmtId="4" fontId="17" fillId="0" borderId="3" xfId="0" applyNumberFormat="1" applyFont="1" applyFill="1" applyBorder="1" applyAlignment="1">
      <alignment horizontal="center" vertical="center"/>
    </xf>
    <xf numFmtId="4" fontId="24" fillId="0" borderId="3" xfId="1" applyNumberFormat="1" applyFont="1" applyFill="1" applyBorder="1" applyAlignment="1">
      <alignment horizontal="center" vertical="center"/>
    </xf>
    <xf numFmtId="4" fontId="17" fillId="0" borderId="3" xfId="1" applyNumberFormat="1" applyFont="1" applyFill="1" applyBorder="1" applyAlignment="1">
      <alignment horizontal="center" vertical="center"/>
    </xf>
    <xf numFmtId="4" fontId="25" fillId="0" borderId="3" xfId="0" applyNumberFormat="1" applyFont="1" applyFill="1" applyBorder="1" applyAlignment="1">
      <alignment horizontal="center" vertical="center"/>
    </xf>
    <xf numFmtId="4" fontId="26" fillId="0" borderId="3" xfId="1" applyNumberFormat="1" applyFont="1" applyFill="1" applyBorder="1" applyAlignment="1">
      <alignment horizontal="center" vertical="center"/>
    </xf>
    <xf numFmtId="4" fontId="27" fillId="0" borderId="3" xfId="1" applyNumberFormat="1" applyFont="1" applyFill="1" applyBorder="1" applyAlignment="1">
      <alignment horizontal="center" vertical="center"/>
    </xf>
    <xf numFmtId="4" fontId="27" fillId="0" borderId="3" xfId="0" applyNumberFormat="1" applyFont="1" applyFill="1" applyBorder="1" applyAlignment="1">
      <alignment horizontal="center" vertical="center"/>
    </xf>
    <xf numFmtId="0" fontId="6" fillId="0" borderId="0" xfId="2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13" fillId="2" borderId="10" xfId="0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17" fontId="12" fillId="0" borderId="3" xfId="2" applyNumberFormat="1" applyFont="1" applyBorder="1" applyAlignment="1">
      <alignment horizontal="center" vertical="center"/>
    </xf>
    <xf numFmtId="0" fontId="12" fillId="0" borderId="3" xfId="2" applyNumberFormat="1" applyFont="1" applyBorder="1" applyAlignment="1">
      <alignment horizontal="center" vertical="center"/>
    </xf>
    <xf numFmtId="2" fontId="11" fillId="4" borderId="19" xfId="0" applyNumberFormat="1" applyFont="1" applyFill="1" applyBorder="1" applyAlignment="1" applyProtection="1">
      <alignment horizontal="center" vertical="center"/>
    </xf>
    <xf numFmtId="2" fontId="11" fillId="4" borderId="20" xfId="0" applyNumberFormat="1" applyFont="1" applyFill="1" applyBorder="1" applyAlignment="1" applyProtection="1">
      <alignment horizontal="center" vertical="center"/>
    </xf>
    <xf numFmtId="2" fontId="11" fillId="4" borderId="17" xfId="0" applyNumberFormat="1" applyFont="1" applyFill="1" applyBorder="1" applyAlignment="1" applyProtection="1">
      <alignment horizontal="center" vertical="center"/>
    </xf>
    <xf numFmtId="0" fontId="19" fillId="0" borderId="3" xfId="2" applyFont="1" applyBorder="1" applyAlignment="1">
      <alignment horizontal="center" vertical="center"/>
    </xf>
    <xf numFmtId="4" fontId="7" fillId="9" borderId="3" xfId="0" applyNumberFormat="1" applyFont="1" applyFill="1" applyBorder="1" applyAlignment="1">
      <alignment horizontal="center" vertical="center"/>
    </xf>
    <xf numFmtId="0" fontId="28" fillId="9" borderId="1" xfId="0" applyFont="1" applyFill="1" applyBorder="1" applyAlignment="1" applyProtection="1">
      <alignment horizontal="center" vertical="center"/>
      <protection locked="0"/>
    </xf>
    <xf numFmtId="0" fontId="28" fillId="17" borderId="1" xfId="0" applyFont="1" applyFill="1" applyBorder="1" applyAlignment="1" applyProtection="1">
      <alignment horizontal="center" vertical="center"/>
      <protection locked="0"/>
    </xf>
    <xf numFmtId="0" fontId="28" fillId="12" borderId="1" xfId="0" applyFont="1" applyFill="1" applyBorder="1" applyAlignment="1" applyProtection="1">
      <alignment horizontal="center" vertical="center"/>
      <protection locked="0"/>
    </xf>
    <xf numFmtId="0" fontId="28" fillId="5" borderId="1" xfId="0" applyFont="1" applyFill="1" applyBorder="1" applyAlignment="1" applyProtection="1">
      <alignment horizontal="center" vertical="center"/>
      <protection locked="0"/>
    </xf>
    <xf numFmtId="0" fontId="28" fillId="6" borderId="1" xfId="0" applyFont="1" applyFill="1" applyBorder="1" applyAlignment="1" applyProtection="1">
      <alignment horizontal="center" vertical="center"/>
      <protection locked="0"/>
    </xf>
    <xf numFmtId="0" fontId="28" fillId="13" borderId="1" xfId="0" applyFont="1" applyFill="1" applyBorder="1" applyAlignment="1" applyProtection="1">
      <alignment horizontal="center" vertical="center"/>
      <protection locked="0"/>
    </xf>
    <xf numFmtId="0" fontId="28" fillId="10" borderId="1" xfId="0" applyFont="1" applyFill="1" applyBorder="1" applyAlignment="1" applyProtection="1">
      <alignment horizontal="center" vertical="center"/>
      <protection locked="0"/>
    </xf>
    <xf numFmtId="0" fontId="28" fillId="16" borderId="1" xfId="0" applyFont="1" applyFill="1" applyBorder="1" applyAlignment="1" applyProtection="1">
      <alignment horizontal="center" vertical="center"/>
      <protection locked="0"/>
    </xf>
    <xf numFmtId="0" fontId="28" fillId="8" borderId="1" xfId="0" applyFont="1" applyFill="1" applyBorder="1" applyAlignment="1" applyProtection="1">
      <alignment horizontal="center" vertical="center"/>
      <protection locked="0"/>
    </xf>
    <xf numFmtId="0" fontId="28" fillId="11" borderId="1" xfId="0" applyFont="1" applyFill="1" applyBorder="1" applyAlignment="1" applyProtection="1">
      <alignment horizontal="center" vertical="center"/>
      <protection locked="0"/>
    </xf>
    <xf numFmtId="0" fontId="28" fillId="2" borderId="1" xfId="0" applyFont="1" applyFill="1" applyBorder="1" applyAlignment="1" applyProtection="1">
      <alignment horizontal="center" vertical="center"/>
      <protection locked="0"/>
    </xf>
    <xf numFmtId="0" fontId="28" fillId="14" borderId="1" xfId="0" applyFont="1" applyFill="1" applyBorder="1" applyAlignment="1" applyProtection="1">
      <alignment horizontal="center" vertical="center"/>
      <protection locked="0"/>
    </xf>
    <xf numFmtId="0" fontId="28" fillId="15" borderId="1" xfId="0" applyFont="1" applyFill="1" applyBorder="1" applyAlignment="1" applyProtection="1">
      <alignment horizontal="center" vertical="center"/>
      <protection locked="0"/>
    </xf>
    <xf numFmtId="4" fontId="15" fillId="18" borderId="3" xfId="1" applyNumberFormat="1" applyFont="1" applyFill="1" applyBorder="1" applyAlignment="1">
      <alignment horizontal="center" vertical="center"/>
    </xf>
    <xf numFmtId="4" fontId="7" fillId="19" borderId="3" xfId="0" applyNumberFormat="1" applyFont="1" applyFill="1" applyBorder="1" applyAlignment="1">
      <alignment horizontal="center" vertical="center"/>
    </xf>
  </cellXfs>
  <cellStyles count="24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  <cellStyle name="Normal_Classeur2" xfId="23"/>
  </cellStyles>
  <dxfs count="2">
    <dxf>
      <fill>
        <gradientFill degree="90">
          <stop position="0">
            <color rgb="FF73E99A"/>
          </stop>
          <stop position="1">
            <color rgb="FFFFFF00"/>
          </stop>
        </gradientFill>
      </fill>
    </dxf>
    <dxf>
      <fill>
        <patternFill>
          <bgColor rgb="FFFFD85D"/>
        </patternFill>
      </fill>
    </dxf>
  </dxfs>
  <tableStyles count="0" defaultTableStyle="TableStyleMedium9" defaultPivotStyle="PivotStyleLight16"/>
  <colors>
    <mruColors>
      <color rgb="FF5B7E93"/>
      <color rgb="FF8CF8F3"/>
      <color rgb="FF7ADDEA"/>
      <color rgb="FFF1D39D"/>
      <color rgb="FF999BEF"/>
      <color rgb="FFEE92E3"/>
      <color rgb="FF73E99A"/>
      <color rgb="FFFF4B4B"/>
      <color rgb="FFFF6565"/>
      <color rgb="FFFF898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1</xdr:col>
      <xdr:colOff>657225</xdr:colOff>
      <xdr:row>2</xdr:row>
      <xdr:rowOff>352425</xdr:rowOff>
    </xdr:to>
    <xdr:pic>
      <xdr:nvPicPr>
        <xdr:cNvPr id="1040" name="Image 2" descr="logo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28575"/>
          <a:ext cx="1381125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171450</xdr:colOff>
      <xdr:row>0</xdr:row>
      <xdr:rowOff>47625</xdr:rowOff>
    </xdr:from>
    <xdr:to>
      <xdr:col>49</xdr:col>
      <xdr:colOff>923926</xdr:colOff>
      <xdr:row>1</xdr:row>
      <xdr:rowOff>133350</xdr:rowOff>
    </xdr:to>
    <xdr:sp macro="[0]!NewMonth_Sheet" textlink="">
      <xdr:nvSpPr>
        <xdr:cNvPr id="3" name="Rectangle Mois"/>
        <xdr:cNvSpPr/>
      </xdr:nvSpPr>
      <xdr:spPr>
        <a:xfrm>
          <a:off x="17306925" y="47625"/>
          <a:ext cx="1800226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>
    <xdr:from>
      <xdr:col>48</xdr:col>
      <xdr:colOff>180975</xdr:colOff>
      <xdr:row>1</xdr:row>
      <xdr:rowOff>200025</xdr:rowOff>
    </xdr:from>
    <xdr:to>
      <xdr:col>49</xdr:col>
      <xdr:colOff>923925</xdr:colOff>
      <xdr:row>2</xdr:row>
      <xdr:rowOff>95250</xdr:rowOff>
    </xdr:to>
    <xdr:sp macro="[0]!InsertionLignesFormules" textlink="">
      <xdr:nvSpPr>
        <xdr:cNvPr id="4" name="Rectangle Ligne"/>
        <xdr:cNvSpPr/>
      </xdr:nvSpPr>
      <xdr:spPr>
        <a:xfrm>
          <a:off x="17316450" y="390525"/>
          <a:ext cx="1790700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  <xdr:twoCellAnchor>
    <xdr:from>
      <xdr:col>0</xdr:col>
      <xdr:colOff>28575</xdr:colOff>
      <xdr:row>0</xdr:row>
      <xdr:rowOff>19050</xdr:rowOff>
    </xdr:from>
    <xdr:to>
      <xdr:col>0</xdr:col>
      <xdr:colOff>1409700</xdr:colOff>
      <xdr:row>2</xdr:row>
      <xdr:rowOff>152400</xdr:rowOff>
    </xdr:to>
    <xdr:pic>
      <xdr:nvPicPr>
        <xdr:cNvPr id="2050" name="Image 2" descr="logo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19050"/>
          <a:ext cx="1381125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3:G13"/>
  <sheetViews>
    <sheetView showGridLines="0" workbookViewId="0">
      <pane xSplit="4" ySplit="11" topLeftCell="E12" activePane="bottomRight" state="frozen"/>
      <selection pane="topRight" activeCell="D1" sqref="D1"/>
      <selection pane="bottomLeft" activeCell="A9" sqref="A9"/>
      <selection pane="bottomRight" activeCell="B6" sqref="B6"/>
    </sheetView>
  </sheetViews>
  <sheetFormatPr baseColWidth="10" defaultRowHeight="15"/>
  <cols>
    <col min="3" max="3" width="4.140625" customWidth="1"/>
    <col min="4" max="4" width="23" customWidth="1"/>
    <col min="5" max="7" width="40.7109375" customWidth="1"/>
  </cols>
  <sheetData>
    <row r="3" spans="1:7" ht="31.5" customHeight="1">
      <c r="E3" s="53" t="s">
        <v>34</v>
      </c>
      <c r="F3" s="53"/>
      <c r="G3" s="53"/>
    </row>
    <row r="7" spans="1:7" s="3" customFormat="1"/>
    <row r="8" spans="1:7" s="3" customFormat="1" ht="15.75" thickBot="1"/>
    <row r="9" spans="1:7" ht="27" customHeight="1">
      <c r="D9" s="55" t="s">
        <v>0</v>
      </c>
      <c r="E9" s="58" t="s">
        <v>4</v>
      </c>
      <c r="F9" s="59"/>
      <c r="G9" s="60"/>
    </row>
    <row r="10" spans="1:7" ht="27" customHeight="1">
      <c r="D10" s="56"/>
      <c r="E10" s="61"/>
      <c r="F10" s="62"/>
      <c r="G10" s="63"/>
    </row>
    <row r="11" spans="1:7" ht="27" customHeight="1">
      <c r="D11" s="57"/>
      <c r="E11" s="13" t="s">
        <v>2</v>
      </c>
      <c r="F11" s="4" t="s">
        <v>5</v>
      </c>
      <c r="G11" s="12" t="s">
        <v>3</v>
      </c>
    </row>
    <row r="12" spans="1:7" ht="27" customHeight="1">
      <c r="D12" s="5" t="str">
        <f ca="1">IFERROR(MID(INDEX(nomfeuilles,ROW()-9),SEARCH("]",INDEX(nomfeuilles,ROW()-9))+1,30),"")</f>
        <v>Septembre-2016</v>
      </c>
      <c r="E12" s="6" t="str">
        <f ca="1">IFERROR(VLOOKUP($D12,INDIRECT("'"&amp;$D12&amp;"'!"&amp;"$A$9:$AJ$500"),34,0),"")</f>
        <v/>
      </c>
      <c r="F12" s="6" t="str">
        <f ca="1">IFERROR(VLOOKUP($D12,INDIRECT("'"&amp;$D12&amp;"'!"&amp;"$A$9:$AJ$500"),35,0),"")</f>
        <v/>
      </c>
      <c r="G12" s="14" t="str">
        <f ca="1">IFERROR(VLOOKUP($D12,INDIRECT("'"&amp;$D12&amp;"'!"&amp;"$A$9:$AJ$500"),36,0),"")</f>
        <v/>
      </c>
    </row>
    <row r="13" spans="1:7" ht="27" customHeight="1" thickBot="1">
      <c r="A13" s="54"/>
      <c r="B13" s="54"/>
      <c r="C13" s="2"/>
      <c r="D13" s="11" t="s">
        <v>6</v>
      </c>
      <c r="E13" s="15">
        <f ca="1">SUM(INDIRECT(ADDRESS(12,COLUMN())&amp;":"&amp;ADDRESS(ROW()-1,COLUMN(),4)))</f>
        <v>0</v>
      </c>
      <c r="F13" s="15">
        <f t="shared" ref="F13:G13" ca="1" si="0">SUM(INDIRECT(ADDRESS(12,COLUMN())&amp;":"&amp;ADDRESS(ROW()-1,COLUMN(),4)))</f>
        <v>0</v>
      </c>
      <c r="G13" s="15">
        <f t="shared" ca="1" si="0"/>
        <v>0</v>
      </c>
    </row>
  </sheetData>
  <mergeCells count="4">
    <mergeCell ref="E3:G3"/>
    <mergeCell ref="A13:B13"/>
    <mergeCell ref="D9:D11"/>
    <mergeCell ref="E9:G10"/>
  </mergeCells>
  <pageMargins left="0.7" right="0.7" top="0.75" bottom="0.75" header="0.3" footer="0.3"/>
  <pageSetup paperSize="9" orientation="portrait" r:id="rId1"/>
  <drawing r:id="rId2"/>
  <legacyDrawing r:id="rId3"/>
  <controls>
    <control shapeId="1035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8">
    <tabColor theme="9" tint="-0.249977111117893"/>
  </sheetPr>
  <dimension ref="A1:G101"/>
  <sheetViews>
    <sheetView showGridLines="0" workbookViewId="0">
      <selection activeCell="I8" sqref="I8"/>
    </sheetView>
  </sheetViews>
  <sheetFormatPr baseColWidth="10" defaultRowHeight="16.5"/>
  <cols>
    <col min="1" max="1" width="20.7109375" style="7" customWidth="1"/>
    <col min="2" max="3" width="6.7109375" style="1" customWidth="1"/>
    <col min="4" max="4" width="40.7109375" style="26" customWidth="1"/>
    <col min="5" max="6" width="6.7109375" style="1" customWidth="1"/>
    <col min="7" max="7" width="20.7109375" style="1" customWidth="1"/>
    <col min="8" max="16384" width="11.42578125" style="1"/>
  </cols>
  <sheetData>
    <row r="1" spans="1:7" ht="19.5" customHeight="1">
      <c r="A1" s="8" t="s">
        <v>1</v>
      </c>
      <c r="D1" s="8" t="s">
        <v>8</v>
      </c>
      <c r="G1" s="8" t="s">
        <v>23</v>
      </c>
    </row>
    <row r="2" spans="1:7" ht="15">
      <c r="A2" s="9" t="str">
        <f ca="1">IFERROR(MID(INDEX(nomfeuilles,ROW()+1),SEARCH("]",INDEX(nomfeuilles,ROW()+1))+1,30),"")</f>
        <v>Septembre-2016</v>
      </c>
      <c r="D2" s="27" t="s">
        <v>24</v>
      </c>
      <c r="G2" s="71" t="s">
        <v>11</v>
      </c>
    </row>
    <row r="3" spans="1:7" ht="15">
      <c r="A3" s="9" t="str">
        <f t="shared" ref="A3:A33" ca="1" si="0">IFERROR(MID(INDEX(nomfeuilles,ROW()+2),SEARCH("]",INDEX(nomfeuilles,ROW()+2))+1,30),"")</f>
        <v/>
      </c>
      <c r="D3" s="27" t="s">
        <v>25</v>
      </c>
      <c r="G3" s="72" t="s">
        <v>22</v>
      </c>
    </row>
    <row r="4" spans="1:7" ht="15" customHeight="1">
      <c r="A4" s="9" t="str">
        <f t="shared" ca="1" si="0"/>
        <v/>
      </c>
      <c r="D4" s="27" t="s">
        <v>26</v>
      </c>
      <c r="G4" s="73" t="s">
        <v>20</v>
      </c>
    </row>
    <row r="5" spans="1:7" ht="15" customHeight="1">
      <c r="A5" s="9" t="str">
        <f t="shared" ca="1" si="0"/>
        <v/>
      </c>
      <c r="D5" s="27" t="s">
        <v>27</v>
      </c>
      <c r="G5" s="74" t="s">
        <v>10</v>
      </c>
    </row>
    <row r="6" spans="1:7" ht="15">
      <c r="A6" s="9" t="str">
        <f t="shared" ca="1" si="0"/>
        <v/>
      </c>
      <c r="D6" s="27" t="s">
        <v>28</v>
      </c>
      <c r="G6" s="75" t="s">
        <v>12</v>
      </c>
    </row>
    <row r="7" spans="1:7" ht="15">
      <c r="A7" s="9" t="str">
        <f t="shared" ca="1" si="0"/>
        <v/>
      </c>
      <c r="D7" s="27" t="s">
        <v>29</v>
      </c>
      <c r="G7" s="76" t="s">
        <v>13</v>
      </c>
    </row>
    <row r="8" spans="1:7" ht="15">
      <c r="A8" s="9" t="str">
        <f t="shared" ca="1" si="0"/>
        <v/>
      </c>
      <c r="D8" s="27" t="s">
        <v>30</v>
      </c>
      <c r="G8" s="77" t="s">
        <v>14</v>
      </c>
    </row>
    <row r="9" spans="1:7" ht="15">
      <c r="A9" s="9" t="str">
        <f t="shared" ca="1" si="0"/>
        <v/>
      </c>
      <c r="D9" s="27" t="s">
        <v>31</v>
      </c>
      <c r="G9" s="78" t="s">
        <v>15</v>
      </c>
    </row>
    <row r="10" spans="1:7" ht="15">
      <c r="A10" s="9" t="str">
        <f t="shared" ca="1" si="0"/>
        <v/>
      </c>
      <c r="D10" s="27" t="s">
        <v>32</v>
      </c>
      <c r="G10" s="79" t="s">
        <v>16</v>
      </c>
    </row>
    <row r="11" spans="1:7" ht="15">
      <c r="A11" s="9" t="str">
        <f t="shared" ca="1" si="0"/>
        <v/>
      </c>
      <c r="D11" s="27" t="s">
        <v>7</v>
      </c>
      <c r="G11" s="80" t="s">
        <v>17</v>
      </c>
    </row>
    <row r="12" spans="1:7" ht="15">
      <c r="A12" s="9" t="str">
        <f t="shared" ca="1" si="0"/>
        <v/>
      </c>
      <c r="D12" s="27" t="s">
        <v>33</v>
      </c>
      <c r="G12" s="81" t="s">
        <v>19</v>
      </c>
    </row>
    <row r="13" spans="1:7" ht="15">
      <c r="A13" s="9" t="str">
        <f t="shared" ca="1" si="0"/>
        <v/>
      </c>
      <c r="D13" s="27" t="s">
        <v>35</v>
      </c>
      <c r="G13" s="82" t="s">
        <v>21</v>
      </c>
    </row>
    <row r="14" spans="1:7" ht="15">
      <c r="A14" s="9" t="str">
        <f t="shared" ca="1" si="0"/>
        <v/>
      </c>
      <c r="D14" s="27"/>
      <c r="G14" s="83" t="s">
        <v>18</v>
      </c>
    </row>
    <row r="15" spans="1:7" ht="15">
      <c r="A15" s="9" t="str">
        <f t="shared" ca="1" si="0"/>
        <v/>
      </c>
      <c r="D15" s="27"/>
      <c r="G15" s="39"/>
    </row>
    <row r="16" spans="1:7" ht="15">
      <c r="A16" s="9" t="str">
        <f t="shared" ca="1" si="0"/>
        <v/>
      </c>
      <c r="D16" s="27"/>
      <c r="G16" s="32"/>
    </row>
    <row r="17" spans="1:7" ht="15">
      <c r="A17" s="9" t="str">
        <f t="shared" ca="1" si="0"/>
        <v/>
      </c>
      <c r="D17" s="27"/>
      <c r="G17" s="32"/>
    </row>
    <row r="18" spans="1:7" ht="15">
      <c r="A18" s="9" t="str">
        <f t="shared" ca="1" si="0"/>
        <v/>
      </c>
      <c r="D18" s="27"/>
      <c r="G18" s="32"/>
    </row>
    <row r="19" spans="1:7" ht="15">
      <c r="A19" s="9" t="str">
        <f t="shared" ca="1" si="0"/>
        <v/>
      </c>
      <c r="D19" s="27"/>
      <c r="G19" s="32"/>
    </row>
    <row r="20" spans="1:7" ht="15">
      <c r="A20" s="9" t="str">
        <f t="shared" ca="1" si="0"/>
        <v/>
      </c>
      <c r="D20" s="27"/>
      <c r="G20" s="32"/>
    </row>
    <row r="21" spans="1:7" ht="15">
      <c r="A21" s="9" t="str">
        <f t="shared" ca="1" si="0"/>
        <v/>
      </c>
      <c r="D21" s="27"/>
      <c r="G21" s="32"/>
    </row>
    <row r="22" spans="1:7" ht="15">
      <c r="A22" s="9" t="str">
        <f t="shared" ca="1" si="0"/>
        <v/>
      </c>
      <c r="D22" s="27"/>
      <c r="G22" s="32"/>
    </row>
    <row r="23" spans="1:7" ht="15">
      <c r="A23" s="9" t="str">
        <f t="shared" ca="1" si="0"/>
        <v/>
      </c>
      <c r="D23" s="27"/>
      <c r="G23" s="32"/>
    </row>
    <row r="24" spans="1:7" ht="15">
      <c r="A24" s="9" t="str">
        <f t="shared" ca="1" si="0"/>
        <v/>
      </c>
      <c r="D24" s="27"/>
      <c r="G24" s="32"/>
    </row>
    <row r="25" spans="1:7" ht="15">
      <c r="A25" s="9" t="str">
        <f t="shared" ca="1" si="0"/>
        <v/>
      </c>
      <c r="D25" s="27"/>
      <c r="G25" s="32"/>
    </row>
    <row r="26" spans="1:7" ht="15">
      <c r="A26" s="9" t="str">
        <f t="shared" ca="1" si="0"/>
        <v/>
      </c>
      <c r="D26" s="27"/>
      <c r="G26" s="32"/>
    </row>
    <row r="27" spans="1:7" ht="15">
      <c r="A27" s="9" t="str">
        <f t="shared" ca="1" si="0"/>
        <v/>
      </c>
      <c r="D27" s="27"/>
      <c r="G27" s="32"/>
    </row>
    <row r="28" spans="1:7" ht="15">
      <c r="A28" s="9" t="str">
        <f t="shared" ca="1" si="0"/>
        <v/>
      </c>
      <c r="D28" s="27"/>
      <c r="G28" s="32"/>
    </row>
    <row r="29" spans="1:7" ht="15">
      <c r="A29" s="9" t="str">
        <f t="shared" ca="1" si="0"/>
        <v/>
      </c>
      <c r="D29" s="27"/>
      <c r="G29" s="32"/>
    </row>
    <row r="30" spans="1:7" ht="15">
      <c r="A30" s="9" t="str">
        <f t="shared" ca="1" si="0"/>
        <v/>
      </c>
      <c r="D30" s="27"/>
      <c r="G30" s="32"/>
    </row>
    <row r="31" spans="1:7" ht="15">
      <c r="A31" s="9" t="str">
        <f t="shared" ca="1" si="0"/>
        <v/>
      </c>
      <c r="D31" s="27"/>
      <c r="G31" s="32"/>
    </row>
    <row r="32" spans="1:7" ht="15">
      <c r="A32" s="9" t="str">
        <f t="shared" ca="1" si="0"/>
        <v/>
      </c>
      <c r="D32" s="27"/>
      <c r="G32" s="32"/>
    </row>
    <row r="33" spans="1:7" ht="15">
      <c r="A33" s="9" t="str">
        <f t="shared" ca="1" si="0"/>
        <v/>
      </c>
      <c r="D33" s="27"/>
      <c r="G33" s="32"/>
    </row>
    <row r="34" spans="1:7" ht="15">
      <c r="A34" s="9" t="str">
        <f t="shared" ref="A34:A65" ca="1" si="1">IFERROR(MID(INDEX(nomfeuilles,ROW()+2),SEARCH("]",INDEX(nomfeuilles,ROW()+2))+1,30),"")</f>
        <v/>
      </c>
      <c r="D34" s="27"/>
      <c r="G34" s="32"/>
    </row>
    <row r="35" spans="1:7" ht="15">
      <c r="A35" s="9" t="str">
        <f t="shared" ca="1" si="1"/>
        <v/>
      </c>
      <c r="D35" s="27"/>
      <c r="G35" s="32"/>
    </row>
    <row r="36" spans="1:7" ht="15">
      <c r="A36" s="9" t="str">
        <f t="shared" ca="1" si="1"/>
        <v/>
      </c>
      <c r="D36" s="27"/>
      <c r="G36" s="32"/>
    </row>
    <row r="37" spans="1:7" ht="15">
      <c r="A37" s="9" t="str">
        <f t="shared" ca="1" si="1"/>
        <v/>
      </c>
      <c r="D37" s="27"/>
      <c r="G37" s="32"/>
    </row>
    <row r="38" spans="1:7" ht="15">
      <c r="A38" s="9" t="str">
        <f t="shared" ca="1" si="1"/>
        <v/>
      </c>
      <c r="D38" s="27"/>
      <c r="G38" s="32"/>
    </row>
    <row r="39" spans="1:7" ht="15">
      <c r="A39" s="9" t="str">
        <f t="shared" ca="1" si="1"/>
        <v/>
      </c>
      <c r="D39" s="27"/>
      <c r="G39" s="32"/>
    </row>
    <row r="40" spans="1:7" ht="15">
      <c r="A40" s="9" t="str">
        <f t="shared" ca="1" si="1"/>
        <v/>
      </c>
      <c r="D40" s="27"/>
      <c r="G40" s="32"/>
    </row>
    <row r="41" spans="1:7" ht="15">
      <c r="A41" s="9" t="str">
        <f t="shared" ca="1" si="1"/>
        <v/>
      </c>
      <c r="D41" s="27"/>
      <c r="G41" s="32"/>
    </row>
    <row r="42" spans="1:7" ht="15">
      <c r="A42" s="9" t="str">
        <f t="shared" ca="1" si="1"/>
        <v/>
      </c>
      <c r="D42" s="27"/>
      <c r="G42" s="32"/>
    </row>
    <row r="43" spans="1:7" ht="15">
      <c r="A43" s="9" t="str">
        <f t="shared" ca="1" si="1"/>
        <v/>
      </c>
      <c r="D43" s="27"/>
      <c r="G43" s="32"/>
    </row>
    <row r="44" spans="1:7" ht="15">
      <c r="A44" s="9" t="str">
        <f t="shared" ca="1" si="1"/>
        <v/>
      </c>
      <c r="D44" s="27"/>
      <c r="G44" s="32"/>
    </row>
    <row r="45" spans="1:7" ht="15">
      <c r="A45" s="9" t="str">
        <f t="shared" ca="1" si="1"/>
        <v/>
      </c>
      <c r="D45" s="27"/>
      <c r="G45" s="32"/>
    </row>
    <row r="46" spans="1:7" ht="15">
      <c r="A46" s="9" t="str">
        <f t="shared" ca="1" si="1"/>
        <v/>
      </c>
      <c r="D46" s="27"/>
      <c r="G46" s="32"/>
    </row>
    <row r="47" spans="1:7" ht="15">
      <c r="A47" s="9" t="str">
        <f t="shared" ca="1" si="1"/>
        <v/>
      </c>
      <c r="D47" s="27"/>
      <c r="G47" s="32"/>
    </row>
    <row r="48" spans="1:7" ht="15">
      <c r="A48" s="9" t="str">
        <f t="shared" ca="1" si="1"/>
        <v/>
      </c>
      <c r="D48" s="27"/>
      <c r="G48" s="32"/>
    </row>
    <row r="49" spans="1:7" ht="15">
      <c r="A49" s="9" t="str">
        <f t="shared" ca="1" si="1"/>
        <v/>
      </c>
      <c r="D49" s="27"/>
      <c r="G49" s="32"/>
    </row>
    <row r="50" spans="1:7" ht="15">
      <c r="A50" s="9" t="str">
        <f t="shared" ca="1" si="1"/>
        <v/>
      </c>
      <c r="D50" s="27"/>
      <c r="G50" s="32"/>
    </row>
    <row r="51" spans="1:7" ht="15">
      <c r="A51" s="9" t="str">
        <f t="shared" ca="1" si="1"/>
        <v/>
      </c>
      <c r="D51" s="27"/>
      <c r="G51" s="32"/>
    </row>
    <row r="52" spans="1:7" ht="15">
      <c r="A52" s="9" t="str">
        <f t="shared" ca="1" si="1"/>
        <v/>
      </c>
      <c r="D52" s="27"/>
      <c r="G52" s="32"/>
    </row>
    <row r="53" spans="1:7" ht="15">
      <c r="A53" s="9" t="str">
        <f t="shared" ca="1" si="1"/>
        <v/>
      </c>
      <c r="D53" s="27"/>
      <c r="G53" s="32"/>
    </row>
    <row r="54" spans="1:7" ht="15">
      <c r="A54" s="9" t="str">
        <f t="shared" ca="1" si="1"/>
        <v/>
      </c>
      <c r="D54" s="27"/>
      <c r="G54" s="32"/>
    </row>
    <row r="55" spans="1:7" ht="15">
      <c r="A55" s="9" t="str">
        <f t="shared" ca="1" si="1"/>
        <v/>
      </c>
      <c r="D55" s="27"/>
      <c r="G55" s="32"/>
    </row>
    <row r="56" spans="1:7" ht="15">
      <c r="A56" s="9" t="str">
        <f t="shared" ca="1" si="1"/>
        <v/>
      </c>
      <c r="D56" s="27"/>
      <c r="G56" s="32"/>
    </row>
    <row r="57" spans="1:7" ht="15">
      <c r="A57" s="9" t="str">
        <f t="shared" ca="1" si="1"/>
        <v/>
      </c>
      <c r="D57" s="27"/>
      <c r="G57" s="32"/>
    </row>
    <row r="58" spans="1:7" ht="15">
      <c r="A58" s="9" t="str">
        <f t="shared" ca="1" si="1"/>
        <v/>
      </c>
      <c r="D58" s="27"/>
      <c r="G58" s="32"/>
    </row>
    <row r="59" spans="1:7" ht="15">
      <c r="A59" s="9" t="str">
        <f t="shared" ca="1" si="1"/>
        <v/>
      </c>
      <c r="D59" s="27"/>
      <c r="G59" s="32"/>
    </row>
    <row r="60" spans="1:7" ht="15">
      <c r="A60" s="9" t="str">
        <f t="shared" ca="1" si="1"/>
        <v/>
      </c>
      <c r="D60" s="27"/>
      <c r="G60" s="32"/>
    </row>
    <row r="61" spans="1:7" ht="15">
      <c r="A61" s="9" t="str">
        <f t="shared" ca="1" si="1"/>
        <v/>
      </c>
      <c r="D61" s="27"/>
      <c r="G61" s="32"/>
    </row>
    <row r="62" spans="1:7" ht="15">
      <c r="A62" s="9" t="str">
        <f t="shared" ca="1" si="1"/>
        <v/>
      </c>
      <c r="D62" s="27"/>
      <c r="G62" s="32"/>
    </row>
    <row r="63" spans="1:7" ht="15">
      <c r="A63" s="9" t="str">
        <f t="shared" ca="1" si="1"/>
        <v/>
      </c>
      <c r="D63" s="27"/>
      <c r="G63" s="32"/>
    </row>
    <row r="64" spans="1:7" ht="15">
      <c r="A64" s="9" t="str">
        <f t="shared" ca="1" si="1"/>
        <v/>
      </c>
      <c r="D64" s="27"/>
      <c r="G64" s="32"/>
    </row>
    <row r="65" spans="1:7" ht="15">
      <c r="A65" s="9" t="str">
        <f t="shared" ca="1" si="1"/>
        <v/>
      </c>
      <c r="D65" s="27"/>
      <c r="G65" s="32"/>
    </row>
    <row r="66" spans="1:7" ht="15">
      <c r="A66" s="9" t="str">
        <f t="shared" ref="A66:A101" ca="1" si="2">IFERROR(MID(INDEX(nomfeuilles,ROW()+2),SEARCH("]",INDEX(nomfeuilles,ROW()+2))+1,30),"")</f>
        <v/>
      </c>
      <c r="D66" s="27"/>
      <c r="G66" s="32"/>
    </row>
    <row r="67" spans="1:7" ht="15">
      <c r="A67" s="9" t="str">
        <f t="shared" ca="1" si="2"/>
        <v/>
      </c>
      <c r="D67" s="27"/>
      <c r="G67" s="32"/>
    </row>
    <row r="68" spans="1:7" ht="15">
      <c r="A68" s="9" t="str">
        <f t="shared" ca="1" si="2"/>
        <v/>
      </c>
      <c r="D68" s="27"/>
      <c r="G68" s="32"/>
    </row>
    <row r="69" spans="1:7" ht="15">
      <c r="A69" s="9" t="str">
        <f t="shared" ca="1" si="2"/>
        <v/>
      </c>
      <c r="D69" s="27"/>
      <c r="G69" s="32"/>
    </row>
    <row r="70" spans="1:7" ht="15">
      <c r="A70" s="9" t="str">
        <f t="shared" ca="1" si="2"/>
        <v/>
      </c>
      <c r="D70" s="27"/>
      <c r="G70" s="32"/>
    </row>
    <row r="71" spans="1:7" ht="15">
      <c r="A71" s="9" t="str">
        <f t="shared" ca="1" si="2"/>
        <v/>
      </c>
      <c r="D71" s="27"/>
      <c r="G71" s="32"/>
    </row>
    <row r="72" spans="1:7" ht="15">
      <c r="A72" s="9" t="str">
        <f t="shared" ca="1" si="2"/>
        <v/>
      </c>
      <c r="D72" s="27"/>
      <c r="G72" s="32"/>
    </row>
    <row r="73" spans="1:7" ht="15">
      <c r="A73" s="9" t="str">
        <f t="shared" ca="1" si="2"/>
        <v/>
      </c>
      <c r="D73" s="27"/>
      <c r="G73" s="32"/>
    </row>
    <row r="74" spans="1:7" ht="15">
      <c r="A74" s="9" t="str">
        <f t="shared" ca="1" si="2"/>
        <v/>
      </c>
      <c r="D74" s="27"/>
      <c r="G74" s="32"/>
    </row>
    <row r="75" spans="1:7" ht="15">
      <c r="A75" s="9" t="str">
        <f t="shared" ca="1" si="2"/>
        <v/>
      </c>
      <c r="D75" s="27"/>
      <c r="G75" s="32"/>
    </row>
    <row r="76" spans="1:7" ht="15">
      <c r="A76" s="9" t="str">
        <f t="shared" ca="1" si="2"/>
        <v/>
      </c>
      <c r="D76" s="27"/>
      <c r="G76" s="32"/>
    </row>
    <row r="77" spans="1:7" ht="15">
      <c r="A77" s="9" t="str">
        <f t="shared" ca="1" si="2"/>
        <v/>
      </c>
      <c r="D77" s="27"/>
      <c r="G77" s="32"/>
    </row>
    <row r="78" spans="1:7" ht="15">
      <c r="A78" s="9" t="str">
        <f t="shared" ca="1" si="2"/>
        <v/>
      </c>
      <c r="D78" s="27"/>
      <c r="G78" s="32"/>
    </row>
    <row r="79" spans="1:7" ht="15">
      <c r="A79" s="9" t="str">
        <f t="shared" ca="1" si="2"/>
        <v/>
      </c>
      <c r="D79" s="27"/>
      <c r="G79" s="32"/>
    </row>
    <row r="80" spans="1:7" ht="15">
      <c r="A80" s="9" t="str">
        <f t="shared" ca="1" si="2"/>
        <v/>
      </c>
      <c r="D80" s="27"/>
      <c r="G80" s="32"/>
    </row>
    <row r="81" spans="1:7" ht="15">
      <c r="A81" s="9" t="str">
        <f t="shared" ca="1" si="2"/>
        <v/>
      </c>
      <c r="D81" s="27"/>
      <c r="G81" s="32"/>
    </row>
    <row r="82" spans="1:7" ht="15">
      <c r="A82" s="9" t="str">
        <f t="shared" ca="1" si="2"/>
        <v/>
      </c>
      <c r="D82" s="27"/>
      <c r="G82" s="32"/>
    </row>
    <row r="83" spans="1:7" ht="15">
      <c r="A83" s="9" t="str">
        <f t="shared" ca="1" si="2"/>
        <v/>
      </c>
      <c r="D83" s="27"/>
      <c r="G83" s="32"/>
    </row>
    <row r="84" spans="1:7" ht="15">
      <c r="A84" s="9" t="str">
        <f t="shared" ca="1" si="2"/>
        <v/>
      </c>
      <c r="D84" s="27"/>
      <c r="G84" s="32"/>
    </row>
    <row r="85" spans="1:7" ht="15">
      <c r="A85" s="9" t="str">
        <f t="shared" ca="1" si="2"/>
        <v/>
      </c>
      <c r="D85" s="27"/>
      <c r="G85" s="32"/>
    </row>
    <row r="86" spans="1:7" ht="15">
      <c r="A86" s="9" t="str">
        <f t="shared" ca="1" si="2"/>
        <v/>
      </c>
      <c r="D86" s="27"/>
      <c r="G86" s="32"/>
    </row>
    <row r="87" spans="1:7" ht="15">
      <c r="A87" s="9" t="str">
        <f t="shared" ca="1" si="2"/>
        <v/>
      </c>
      <c r="D87" s="27"/>
      <c r="G87" s="32"/>
    </row>
    <row r="88" spans="1:7" ht="15">
      <c r="A88" s="9" t="str">
        <f t="shared" ca="1" si="2"/>
        <v/>
      </c>
      <c r="D88" s="27"/>
      <c r="G88" s="32"/>
    </row>
    <row r="89" spans="1:7" ht="15">
      <c r="A89" s="9" t="str">
        <f t="shared" ca="1" si="2"/>
        <v/>
      </c>
      <c r="D89" s="27"/>
      <c r="G89" s="32"/>
    </row>
    <row r="90" spans="1:7" ht="15">
      <c r="A90" s="9" t="str">
        <f t="shared" ca="1" si="2"/>
        <v/>
      </c>
      <c r="D90" s="27"/>
      <c r="G90" s="32"/>
    </row>
    <row r="91" spans="1:7" ht="15">
      <c r="A91" s="9" t="str">
        <f t="shared" ca="1" si="2"/>
        <v/>
      </c>
      <c r="D91" s="27"/>
      <c r="G91" s="32"/>
    </row>
    <row r="92" spans="1:7" ht="15">
      <c r="A92" s="9" t="str">
        <f t="shared" ca="1" si="2"/>
        <v/>
      </c>
      <c r="D92" s="27"/>
      <c r="G92" s="32"/>
    </row>
    <row r="93" spans="1:7" ht="15">
      <c r="A93" s="9" t="str">
        <f t="shared" ca="1" si="2"/>
        <v/>
      </c>
      <c r="D93" s="27"/>
      <c r="G93" s="32"/>
    </row>
    <row r="94" spans="1:7" ht="15">
      <c r="A94" s="9" t="str">
        <f t="shared" ca="1" si="2"/>
        <v/>
      </c>
      <c r="D94" s="27"/>
      <c r="G94" s="32"/>
    </row>
    <row r="95" spans="1:7" ht="15">
      <c r="A95" s="9" t="str">
        <f t="shared" ca="1" si="2"/>
        <v/>
      </c>
      <c r="D95" s="27"/>
      <c r="G95" s="32"/>
    </row>
    <row r="96" spans="1:7" ht="15">
      <c r="A96" s="9" t="str">
        <f t="shared" ca="1" si="2"/>
        <v/>
      </c>
      <c r="D96" s="27"/>
      <c r="G96" s="32"/>
    </row>
    <row r="97" spans="1:7" ht="15">
      <c r="A97" s="9" t="str">
        <f t="shared" ca="1" si="2"/>
        <v/>
      </c>
      <c r="D97" s="27"/>
      <c r="G97" s="32"/>
    </row>
    <row r="98" spans="1:7" ht="15">
      <c r="A98" s="9" t="str">
        <f t="shared" ca="1" si="2"/>
        <v/>
      </c>
      <c r="D98" s="27"/>
      <c r="G98" s="32"/>
    </row>
    <row r="99" spans="1:7" ht="15">
      <c r="A99" s="9" t="str">
        <f t="shared" ca="1" si="2"/>
        <v/>
      </c>
      <c r="D99" s="27"/>
      <c r="G99" s="32"/>
    </row>
    <row r="100" spans="1:7" ht="15">
      <c r="A100" s="9" t="str">
        <f t="shared" ca="1" si="2"/>
        <v/>
      </c>
      <c r="D100" s="27"/>
      <c r="G100" s="32"/>
    </row>
    <row r="101" spans="1:7" ht="15">
      <c r="A101" s="10" t="str">
        <f t="shared" ca="1" si="2"/>
        <v/>
      </c>
      <c r="D101" s="28"/>
      <c r="G101" s="32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2:AU59"/>
  <sheetViews>
    <sheetView showGridLines="0" tabSelected="1" zoomScaleNormal="100" zoomScaleSheetLayoutView="90" workbookViewId="0">
      <pane xSplit="1" ySplit="9" topLeftCell="B10" activePane="bottomRight" state="frozen"/>
      <selection pane="topRight" activeCell="B1" sqref="B1"/>
      <selection pane="bottomLeft" activeCell="A10" sqref="A10"/>
      <selection pane="bottomRight" activeCell="I26" sqref="I26"/>
    </sheetView>
  </sheetViews>
  <sheetFormatPr baseColWidth="10" defaultRowHeight="15"/>
  <cols>
    <col min="1" max="1" width="40.7109375" style="3" customWidth="1"/>
    <col min="2" max="32" width="4.7109375" style="3" customWidth="1"/>
    <col min="33" max="33" width="2.7109375" style="3" customWidth="1"/>
    <col min="34" max="47" width="4.7109375" style="3" customWidth="1"/>
    <col min="48" max="48" width="11.42578125" style="3"/>
    <col min="49" max="50" width="15.7109375" style="3" customWidth="1"/>
    <col min="51" max="16384" width="11.42578125" style="3"/>
  </cols>
  <sheetData>
    <row r="2" spans="1:47" ht="30" customHeight="1">
      <c r="I2" s="53" t="str">
        <f>'Total Général'!$E$3</f>
        <v>Ryad Al Andalous GH4 &amp; GH5</v>
      </c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</row>
    <row r="4" spans="1:47" ht="15" customHeight="1">
      <c r="I4" s="69" t="s">
        <v>36</v>
      </c>
      <c r="J4" s="69"/>
      <c r="K4" s="69"/>
      <c r="L4" s="69"/>
      <c r="M4" s="69"/>
      <c r="N4" s="69"/>
      <c r="O4" s="69"/>
      <c r="P4" s="69"/>
      <c r="Q4" s="69"/>
      <c r="R4" s="64" t="str">
        <f ca="1">MID(AH8,1,SEARCH("-",AH8,1)-1)</f>
        <v>Septembre</v>
      </c>
      <c r="S4" s="64"/>
      <c r="T4" s="64"/>
      <c r="U4" s="64"/>
      <c r="V4" s="65" t="str">
        <f ca="1">MID(AH8,SEARCH("|",SUBSTITUTE(AH8,"-","|",LEN(AH8)-LEN(SUBSTITUTE(AH8,"-",""))))+1,99)</f>
        <v>2016</v>
      </c>
      <c r="W4" s="65"/>
      <c r="X4" s="65"/>
      <c r="Y4" s="65"/>
    </row>
    <row r="5" spans="1:47" ht="15" customHeight="1">
      <c r="H5" s="35"/>
      <c r="I5" s="69"/>
      <c r="J5" s="69"/>
      <c r="K5" s="69"/>
      <c r="L5" s="69"/>
      <c r="M5" s="69"/>
      <c r="N5" s="69"/>
      <c r="O5" s="69"/>
      <c r="P5" s="69"/>
      <c r="Q5" s="69"/>
      <c r="R5" s="64"/>
      <c r="S5" s="64"/>
      <c r="T5" s="64"/>
      <c r="U5" s="64"/>
      <c r="V5" s="65"/>
      <c r="W5" s="65"/>
      <c r="X5" s="65"/>
      <c r="Y5" s="65"/>
    </row>
    <row r="8" spans="1:47" ht="18" customHeight="1">
      <c r="A8" s="19"/>
      <c r="B8" s="22">
        <f ca="1">DATE(V4,MONTH(1&amp;R4),1)</f>
        <v>42614</v>
      </c>
      <c r="C8" s="23">
        <f ca="1">B8+1</f>
        <v>42615</v>
      </c>
      <c r="D8" s="23">
        <f t="shared" ref="D8:AC8" ca="1" si="0">C8+1</f>
        <v>42616</v>
      </c>
      <c r="E8" s="23">
        <f t="shared" ca="1" si="0"/>
        <v>42617</v>
      </c>
      <c r="F8" s="23">
        <f t="shared" ca="1" si="0"/>
        <v>42618</v>
      </c>
      <c r="G8" s="23">
        <f t="shared" ca="1" si="0"/>
        <v>42619</v>
      </c>
      <c r="H8" s="23">
        <f t="shared" ca="1" si="0"/>
        <v>42620</v>
      </c>
      <c r="I8" s="23">
        <f t="shared" ca="1" si="0"/>
        <v>42621</v>
      </c>
      <c r="J8" s="23">
        <f t="shared" ca="1" si="0"/>
        <v>42622</v>
      </c>
      <c r="K8" s="23">
        <f t="shared" ca="1" si="0"/>
        <v>42623</v>
      </c>
      <c r="L8" s="23">
        <f t="shared" ca="1" si="0"/>
        <v>42624</v>
      </c>
      <c r="M8" s="23">
        <f t="shared" ca="1" si="0"/>
        <v>42625</v>
      </c>
      <c r="N8" s="23">
        <f t="shared" ca="1" si="0"/>
        <v>42626</v>
      </c>
      <c r="O8" s="23">
        <f t="shared" ca="1" si="0"/>
        <v>42627</v>
      </c>
      <c r="P8" s="23">
        <f t="shared" ca="1" si="0"/>
        <v>42628</v>
      </c>
      <c r="Q8" s="23">
        <f t="shared" ca="1" si="0"/>
        <v>42629</v>
      </c>
      <c r="R8" s="23">
        <f t="shared" ca="1" si="0"/>
        <v>42630</v>
      </c>
      <c r="S8" s="23">
        <f t="shared" ca="1" si="0"/>
        <v>42631</v>
      </c>
      <c r="T8" s="23">
        <f t="shared" ca="1" si="0"/>
        <v>42632</v>
      </c>
      <c r="U8" s="23">
        <f t="shared" ca="1" si="0"/>
        <v>42633</v>
      </c>
      <c r="V8" s="23">
        <f t="shared" ca="1" si="0"/>
        <v>42634</v>
      </c>
      <c r="W8" s="23">
        <f t="shared" ca="1" si="0"/>
        <v>42635</v>
      </c>
      <c r="X8" s="23">
        <f t="shared" ca="1" si="0"/>
        <v>42636</v>
      </c>
      <c r="Y8" s="23">
        <f t="shared" ca="1" si="0"/>
        <v>42637</v>
      </c>
      <c r="Z8" s="23">
        <f t="shared" ca="1" si="0"/>
        <v>42638</v>
      </c>
      <c r="AA8" s="23">
        <f t="shared" ca="1" si="0"/>
        <v>42639</v>
      </c>
      <c r="AB8" s="23">
        <f t="shared" ca="1" si="0"/>
        <v>42640</v>
      </c>
      <c r="AC8" s="23">
        <f t="shared" ca="1" si="0"/>
        <v>42641</v>
      </c>
      <c r="AD8" s="23">
        <f ca="1">IF(AC$8="","",IF(MONTH(AC$8+1)&lt;&gt;MONTH(AC$8),"",AC$8+1))</f>
        <v>42642</v>
      </c>
      <c r="AE8" s="23">
        <f t="shared" ref="AE8:AF8" ca="1" si="1">IF(AD$8="","",IF(MONTH(AD$8+1)&lt;&gt;MONTH(AD$8),"",AD$8+1))</f>
        <v>42643</v>
      </c>
      <c r="AF8" s="23" t="str">
        <f t="shared" ca="1" si="1"/>
        <v/>
      </c>
      <c r="AH8" s="66" t="str">
        <f ca="1">PROPER(MID(CELL("filename",A1),FIND("]",CELL("filename",A1))+1,LEN(CELL("filename",A1))-FIND("]",CELL("filename",A1))))</f>
        <v>Septembre-2016</v>
      </c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8"/>
    </row>
    <row r="9" spans="1:47" ht="18" customHeight="1">
      <c r="A9" s="30" t="s">
        <v>8</v>
      </c>
      <c r="B9" s="24">
        <f ca="1">B8</f>
        <v>42614</v>
      </c>
      <c r="C9" s="25">
        <f ca="1">C8</f>
        <v>42615</v>
      </c>
      <c r="D9" s="25">
        <f t="shared" ref="D9:AF9" ca="1" si="2">D8</f>
        <v>42616</v>
      </c>
      <c r="E9" s="25">
        <f t="shared" ca="1" si="2"/>
        <v>42617</v>
      </c>
      <c r="F9" s="25">
        <f t="shared" ca="1" si="2"/>
        <v>42618</v>
      </c>
      <c r="G9" s="25">
        <f t="shared" ca="1" si="2"/>
        <v>42619</v>
      </c>
      <c r="H9" s="25">
        <f t="shared" ca="1" si="2"/>
        <v>42620</v>
      </c>
      <c r="I9" s="25">
        <f t="shared" ca="1" si="2"/>
        <v>42621</v>
      </c>
      <c r="J9" s="25">
        <f t="shared" ca="1" si="2"/>
        <v>42622</v>
      </c>
      <c r="K9" s="25">
        <f t="shared" ca="1" si="2"/>
        <v>42623</v>
      </c>
      <c r="L9" s="25">
        <f t="shared" ca="1" si="2"/>
        <v>42624</v>
      </c>
      <c r="M9" s="25">
        <f t="shared" ca="1" si="2"/>
        <v>42625</v>
      </c>
      <c r="N9" s="25">
        <f t="shared" ca="1" si="2"/>
        <v>42626</v>
      </c>
      <c r="O9" s="25">
        <f t="shared" ca="1" si="2"/>
        <v>42627</v>
      </c>
      <c r="P9" s="25">
        <f t="shared" ca="1" si="2"/>
        <v>42628</v>
      </c>
      <c r="Q9" s="25">
        <f t="shared" ca="1" si="2"/>
        <v>42629</v>
      </c>
      <c r="R9" s="25">
        <f t="shared" ca="1" si="2"/>
        <v>42630</v>
      </c>
      <c r="S9" s="25">
        <f t="shared" ca="1" si="2"/>
        <v>42631</v>
      </c>
      <c r="T9" s="25">
        <f t="shared" ca="1" si="2"/>
        <v>42632</v>
      </c>
      <c r="U9" s="25">
        <f t="shared" ca="1" si="2"/>
        <v>42633</v>
      </c>
      <c r="V9" s="25">
        <f t="shared" ca="1" si="2"/>
        <v>42634</v>
      </c>
      <c r="W9" s="25">
        <f t="shared" ca="1" si="2"/>
        <v>42635</v>
      </c>
      <c r="X9" s="25">
        <f t="shared" ca="1" si="2"/>
        <v>42636</v>
      </c>
      <c r="Y9" s="25">
        <f t="shared" ca="1" si="2"/>
        <v>42637</v>
      </c>
      <c r="Z9" s="25">
        <f t="shared" ca="1" si="2"/>
        <v>42638</v>
      </c>
      <c r="AA9" s="25">
        <f t="shared" ca="1" si="2"/>
        <v>42639</v>
      </c>
      <c r="AB9" s="25">
        <f t="shared" ca="1" si="2"/>
        <v>42640</v>
      </c>
      <c r="AC9" s="25">
        <f t="shared" ca="1" si="2"/>
        <v>42641</v>
      </c>
      <c r="AD9" s="25">
        <f t="shared" ca="1" si="2"/>
        <v>42642</v>
      </c>
      <c r="AE9" s="25">
        <f t="shared" ca="1" si="2"/>
        <v>42643</v>
      </c>
      <c r="AF9" s="25" t="str">
        <f t="shared" ca="1" si="2"/>
        <v/>
      </c>
      <c r="AH9" s="20" t="s">
        <v>9</v>
      </c>
      <c r="AI9" s="20" t="s">
        <v>11</v>
      </c>
      <c r="AJ9" s="20" t="s">
        <v>22</v>
      </c>
      <c r="AK9" s="20" t="s">
        <v>20</v>
      </c>
      <c r="AL9" s="20" t="s">
        <v>10</v>
      </c>
      <c r="AM9" s="20" t="s">
        <v>12</v>
      </c>
      <c r="AN9" s="21" t="s">
        <v>13</v>
      </c>
      <c r="AO9" s="20" t="s">
        <v>14</v>
      </c>
      <c r="AP9" s="20" t="s">
        <v>15</v>
      </c>
      <c r="AQ9" s="20" t="s">
        <v>16</v>
      </c>
      <c r="AR9" s="20" t="s">
        <v>17</v>
      </c>
      <c r="AS9" s="20" t="s">
        <v>19</v>
      </c>
      <c r="AT9" s="20" t="s">
        <v>21</v>
      </c>
      <c r="AU9" s="20" t="s">
        <v>18</v>
      </c>
    </row>
    <row r="10" spans="1:47" ht="18" customHeight="1">
      <c r="A10" s="34" t="str">
        <f t="array" aca="1" ref="A10" ca="1">IF(SUM(1/COUNTIF(Noms,Noms))&lt;ROWS(A$10:A10),"",INDEX(Noms,MATCH(MIN(IF(COUNTIF(A$9:A9,Noms)=0,COUNTIF(Noms,"&lt;"&amp;Noms),"")),IF(COUNTIF(A$9:A9,Noms)=0,COUNTIF(Noms,"&lt;"&amp;Noms),""),0)))</f>
        <v>ABDELJEBBAR HAMDAN</v>
      </c>
      <c r="B10" s="16"/>
      <c r="C10" s="17"/>
      <c r="D10" s="17"/>
      <c r="E10" s="17"/>
      <c r="F10" s="17"/>
      <c r="G10" s="17"/>
      <c r="H10" s="17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H10" s="31" t="str">
        <f>IF(COUNTIF($B10:$AF10,"P")=0,"",COUNTIF($B10:$AF10,"P"))</f>
        <v/>
      </c>
      <c r="AI10" s="31" t="str">
        <f>IF(COUNTIF($B10:$AF10,"AA")=0,"",COUNTIF($B10:$AF10,"AA"))</f>
        <v/>
      </c>
      <c r="AJ10" s="31" t="str">
        <f>IF(COUNTIF($B10:$AF10,"RC")=0,"",COUNTIF($B10:$AF10,"RC"))</f>
        <v/>
      </c>
      <c r="AK10" s="31" t="str">
        <f>IF(COUNTIF($B10:$AF10,"MA")=0,"",COUNTIF($B10:$AF10,"MA"))</f>
        <v/>
      </c>
      <c r="AL10" s="31" t="str">
        <f>IF(COUNTIF($B10:$AF10,"CP")=0,"",COUNTIF($B10:$AF10,"CP"))</f>
        <v/>
      </c>
      <c r="AM10" s="31" t="str">
        <f>IF(COUNTIF($B10:$AF10,"CM")=0,"",COUNTIF($B10:$AF10,"CM"))</f>
        <v/>
      </c>
      <c r="AN10" s="31" t="str">
        <f>IF(COUNTIF($B10:$AF10,"CN")=0,"",COUNTIF($B10:$AF10,"CN"))</f>
        <v/>
      </c>
      <c r="AO10" s="31" t="str">
        <f>IF(COUNTIF($B10:$AF10,"CD")=0,"",COUNTIF($B10:$AF10,"CD"))</f>
        <v/>
      </c>
      <c r="AP10" s="31" t="str">
        <f>IF(COUNTIF($B10:$AF10,"CC")=0,"",COUNTIF($B10:$AF10,"CC"))</f>
        <v/>
      </c>
      <c r="AQ10" s="31" t="str">
        <f>IF(COUNTIF($B10:$AF10,"FP")=0,"",COUNTIF($B10:$AF10,"FP"))</f>
        <v/>
      </c>
      <c r="AR10" s="31" t="str">
        <f>IF(COUNTIF($B10:$AF10,"MT")=0,"",COUNTIF($B10:$AF10,"MT"))</f>
        <v/>
      </c>
      <c r="AS10" s="31" t="str">
        <f>IF(COUNTIF($B10:$AF10,"AT")=0,"",COUNTIF($B10:$AF10,"AT"))</f>
        <v/>
      </c>
      <c r="AT10" s="31" t="str">
        <f>IF(COUNTIF($B10:$AF10,"TJ")=0,"",COUNTIF($B10:$AF10,"TJ"))</f>
        <v/>
      </c>
      <c r="AU10" s="31" t="str">
        <f>IF(COUNTIF($B10:$AF10,"AI")=0,"",COUNTIF($B10:$AF10,"AI"))</f>
        <v/>
      </c>
    </row>
    <row r="11" spans="1:47" ht="18" customHeight="1">
      <c r="A11" s="34" t="str">
        <f t="array" aca="1" ref="A11" ca="1">IF(SUM(1/COUNTIF(Noms,Noms))&lt;ROWS(A$10:A11),"",INDEX(Noms,MATCH(MIN(IF(COUNTIF(A$9:A10,Noms)=0,COUNTIF(Noms,"&lt;"&amp;Noms),"")),IF(COUNTIF(A$9:A10,Noms)=0,COUNTIF(Noms,"&lt;"&amp;Noms),""),0)))</f>
        <v>ANAS BIROU</v>
      </c>
      <c r="B11" s="16"/>
      <c r="C11" s="17"/>
      <c r="D11" s="17"/>
      <c r="E11" s="17"/>
      <c r="F11" s="17"/>
      <c r="G11" s="17"/>
      <c r="H11" s="17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H11" s="31" t="str">
        <f t="shared" ref="AH11:AH59" si="3">IF(COUNTIF($B11:$AF11,"P")=0,"",COUNTIF($B11:$AF11,"P"))</f>
        <v/>
      </c>
      <c r="AI11" s="31" t="str">
        <f t="shared" ref="AI11:AI59" si="4">IF(COUNTIF($B11:$AF11,"AA")=0,"",COUNTIF($B11:$AF11,"AA"))</f>
        <v/>
      </c>
      <c r="AJ11" s="31" t="str">
        <f t="shared" ref="AJ11:AJ59" si="5">IF(COUNTIF($B11:$AF11,"RC")=0,"",COUNTIF($B11:$AF11,"RC"))</f>
        <v/>
      </c>
      <c r="AK11" s="31" t="str">
        <f t="shared" ref="AK11:AK59" si="6">IF(COUNTIF($B11:$AF11,"MA")=0,"",COUNTIF($B11:$AF11,"MA"))</f>
        <v/>
      </c>
      <c r="AL11" s="31" t="str">
        <f t="shared" ref="AL11:AL59" si="7">IF(COUNTIF($B11:$AF11,"CP")=0,"",COUNTIF($B11:$AF11,"CP"))</f>
        <v/>
      </c>
      <c r="AM11" s="31" t="str">
        <f t="shared" ref="AM11:AM59" si="8">IF(COUNTIF($B11:$AF11,"CM")=0,"",COUNTIF($B11:$AF11,"CM"))</f>
        <v/>
      </c>
      <c r="AN11" s="31" t="str">
        <f t="shared" ref="AN11:AN59" si="9">IF(COUNTIF($B11:$AF11,"CN")=0,"",COUNTIF($B11:$AF11,"CN"))</f>
        <v/>
      </c>
      <c r="AO11" s="31" t="str">
        <f t="shared" ref="AO11:AO59" si="10">IF(COUNTIF($B11:$AF11,"CD")=0,"",COUNTIF($B11:$AF11,"CD"))</f>
        <v/>
      </c>
      <c r="AP11" s="31" t="str">
        <f t="shared" ref="AP11:AP59" si="11">IF(COUNTIF($B11:$AF11,"CC")=0,"",COUNTIF($B11:$AF11,"CC"))</f>
        <v/>
      </c>
      <c r="AQ11" s="31" t="str">
        <f t="shared" ref="AQ11:AQ59" si="12">IF(COUNTIF($B11:$AF11,"FP")=0,"",COUNTIF($B11:$AF11,"FP"))</f>
        <v/>
      </c>
      <c r="AR11" s="31" t="str">
        <f t="shared" ref="AR11:AR59" si="13">IF(COUNTIF($B11:$AF11,"MT")=0,"",COUNTIF($B11:$AF11,"MT"))</f>
        <v/>
      </c>
      <c r="AS11" s="31" t="str">
        <f t="shared" ref="AS11:AS59" si="14">IF(COUNTIF($B11:$AF11,"AT")=0,"",COUNTIF($B11:$AF11,"AT"))</f>
        <v/>
      </c>
      <c r="AT11" s="31" t="str">
        <f t="shared" ref="AT11:AT59" si="15">IF(COUNTIF($B11:$AF11,"TJ")=0,"",COUNTIF($B11:$AF11,"TJ"))</f>
        <v/>
      </c>
      <c r="AU11" s="31" t="str">
        <f t="shared" ref="AU11:AU59" si="16">IF(COUNTIF($B11:$AF11,"AI")=0,"",COUNTIF($B11:$AF11,"AI"))</f>
        <v/>
      </c>
    </row>
    <row r="12" spans="1:47" ht="18" customHeight="1">
      <c r="A12" s="34" t="str">
        <f t="array" aca="1" ref="A12" ca="1">IF(SUM(1/COUNTIF(Noms,Noms))&lt;ROWS(A$10:A12),"",INDEX(Noms,MATCH(MIN(IF(COUNTIF(A$9:A11,Noms)=0,COUNTIF(Noms,"&lt;"&amp;Noms),"")),IF(COUNTIF(A$9:A11,Noms)=0,COUNTIF(Noms,"&lt;"&amp;Noms),""),0)))</f>
        <v>BRAHIM HOUSBAN</v>
      </c>
      <c r="B12" s="16"/>
      <c r="C12" s="17"/>
      <c r="D12" s="17"/>
      <c r="E12" s="17"/>
      <c r="F12" s="17" t="s">
        <v>10</v>
      </c>
      <c r="G12" s="17"/>
      <c r="H12" s="17" t="s">
        <v>20</v>
      </c>
      <c r="I12" s="70" t="s">
        <v>11</v>
      </c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H12" s="31" t="str">
        <f t="shared" si="3"/>
        <v/>
      </c>
      <c r="AI12" s="31">
        <f t="shared" si="4"/>
        <v>1</v>
      </c>
      <c r="AJ12" s="31" t="str">
        <f t="shared" si="5"/>
        <v/>
      </c>
      <c r="AK12" s="31">
        <f t="shared" si="6"/>
        <v>1</v>
      </c>
      <c r="AL12" s="31">
        <f t="shared" si="7"/>
        <v>1</v>
      </c>
      <c r="AM12" s="31" t="str">
        <f t="shared" si="8"/>
        <v/>
      </c>
      <c r="AN12" s="31" t="str">
        <f t="shared" si="9"/>
        <v/>
      </c>
      <c r="AO12" s="31" t="str">
        <f t="shared" si="10"/>
        <v/>
      </c>
      <c r="AP12" s="31" t="str">
        <f t="shared" si="11"/>
        <v/>
      </c>
      <c r="AQ12" s="31" t="str">
        <f t="shared" si="12"/>
        <v/>
      </c>
      <c r="AR12" s="31" t="str">
        <f t="shared" si="13"/>
        <v/>
      </c>
      <c r="AS12" s="31" t="str">
        <f t="shared" si="14"/>
        <v/>
      </c>
      <c r="AT12" s="31" t="str">
        <f t="shared" si="15"/>
        <v/>
      </c>
      <c r="AU12" s="31" t="str">
        <f t="shared" si="16"/>
        <v/>
      </c>
    </row>
    <row r="13" spans="1:47" ht="18" customHeight="1">
      <c r="A13" s="34" t="str">
        <f t="array" aca="1" ref="A13" ca="1">IF(SUM(1/COUNTIF(Noms,Noms))&lt;ROWS(A$10:A13),"",INDEX(Noms,MATCH(MIN(IF(COUNTIF(A$9:A12,Noms)=0,COUNTIF(Noms,"&lt;"&amp;Noms),"")),IF(COUNTIF(A$9:A12,Noms)=0,COUNTIF(Noms,"&lt;"&amp;Noms),""),0)))</f>
        <v>FATHI YASSIRI</v>
      </c>
      <c r="B13" s="16"/>
      <c r="C13" s="17"/>
      <c r="D13" s="17"/>
      <c r="E13" s="17"/>
      <c r="F13" s="17"/>
      <c r="G13" s="17"/>
      <c r="H13" s="17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H13" s="31" t="str">
        <f t="shared" si="3"/>
        <v/>
      </c>
      <c r="AI13" s="31" t="str">
        <f t="shared" si="4"/>
        <v/>
      </c>
      <c r="AJ13" s="31" t="str">
        <f t="shared" si="5"/>
        <v/>
      </c>
      <c r="AK13" s="31" t="str">
        <f t="shared" si="6"/>
        <v/>
      </c>
      <c r="AL13" s="31" t="str">
        <f t="shared" si="7"/>
        <v/>
      </c>
      <c r="AM13" s="31" t="str">
        <f t="shared" si="8"/>
        <v/>
      </c>
      <c r="AN13" s="31" t="str">
        <f t="shared" si="9"/>
        <v/>
      </c>
      <c r="AO13" s="31" t="str">
        <f t="shared" si="10"/>
        <v/>
      </c>
      <c r="AP13" s="31" t="str">
        <f t="shared" si="11"/>
        <v/>
      </c>
      <c r="AQ13" s="31" t="str">
        <f t="shared" si="12"/>
        <v/>
      </c>
      <c r="AR13" s="31" t="str">
        <f t="shared" si="13"/>
        <v/>
      </c>
      <c r="AS13" s="31" t="str">
        <f t="shared" si="14"/>
        <v/>
      </c>
      <c r="AT13" s="31" t="str">
        <f t="shared" si="15"/>
        <v/>
      </c>
      <c r="AU13" s="31" t="str">
        <f t="shared" si="16"/>
        <v/>
      </c>
    </row>
    <row r="14" spans="1:47" ht="18" customHeight="1">
      <c r="A14" s="33" t="str">
        <f t="array" aca="1" ref="A14" ca="1">IF(SUM(1/COUNTIF(Noms,Noms))&lt;ROWS(A$10:A14),"",INDEX(Noms,MATCH(MIN(IF(COUNTIF(A$9:A13,Noms)=0,COUNTIF(Noms,"&lt;"&amp;Noms),"")),IF(COUNTIF(A$9:A13,Noms)=0,COUNTIF(Noms,"&lt;"&amp;Noms),""),0)))</f>
        <v>KAMAL HASSOUN</v>
      </c>
      <c r="B14" s="16"/>
      <c r="C14" s="17"/>
      <c r="D14" s="17"/>
      <c r="E14" s="17"/>
      <c r="F14" s="40"/>
      <c r="G14" s="40"/>
      <c r="H14" s="40"/>
      <c r="I14" s="41"/>
      <c r="J14" s="41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H14" s="31" t="str">
        <f t="shared" si="3"/>
        <v/>
      </c>
      <c r="AI14" s="31" t="str">
        <f t="shared" si="4"/>
        <v/>
      </c>
      <c r="AJ14" s="31" t="str">
        <f t="shared" si="5"/>
        <v/>
      </c>
      <c r="AK14" s="31" t="str">
        <f t="shared" si="6"/>
        <v/>
      </c>
      <c r="AL14" s="31" t="str">
        <f t="shared" si="7"/>
        <v/>
      </c>
      <c r="AM14" s="31" t="str">
        <f t="shared" si="8"/>
        <v/>
      </c>
      <c r="AN14" s="31" t="str">
        <f t="shared" si="9"/>
        <v/>
      </c>
      <c r="AO14" s="31" t="str">
        <f t="shared" si="10"/>
        <v/>
      </c>
      <c r="AP14" s="31" t="str">
        <f t="shared" si="11"/>
        <v/>
      </c>
      <c r="AQ14" s="31" t="str">
        <f t="shared" si="12"/>
        <v/>
      </c>
      <c r="AR14" s="31" t="str">
        <f t="shared" si="13"/>
        <v/>
      </c>
      <c r="AS14" s="31" t="str">
        <f t="shared" si="14"/>
        <v/>
      </c>
      <c r="AT14" s="31" t="str">
        <f t="shared" si="15"/>
        <v/>
      </c>
      <c r="AU14" s="31" t="str">
        <f t="shared" si="16"/>
        <v/>
      </c>
    </row>
    <row r="15" spans="1:47" ht="18" customHeight="1">
      <c r="A15" s="33" t="str">
        <f t="array" aca="1" ref="A15" ca="1">IF(SUM(1/COUNTIF(Noms,Noms))&lt;ROWS(A$10:A15),"",INDEX(Noms,MATCH(MIN(IF(COUNTIF(A$9:A14,Noms)=0,COUNTIF(Noms,"&lt;"&amp;Noms),"")),IF(COUNTIF(A$9:A14,Noms)=0,COUNTIF(Noms,"&lt;"&amp;Noms),""),0)))</f>
        <v>KARIM SANITI</v>
      </c>
      <c r="B15" s="16"/>
      <c r="C15" s="17"/>
      <c r="D15" s="17"/>
      <c r="E15" s="17"/>
      <c r="F15" s="40"/>
      <c r="G15" s="42"/>
      <c r="H15" s="43"/>
      <c r="I15" s="41"/>
      <c r="J15" s="41"/>
      <c r="K15" s="18"/>
      <c r="L15" s="38"/>
      <c r="M15" s="18" t="s">
        <v>9</v>
      </c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H15" s="31">
        <f t="shared" si="3"/>
        <v>1</v>
      </c>
      <c r="AI15" s="31" t="str">
        <f t="shared" si="4"/>
        <v/>
      </c>
      <c r="AJ15" s="31" t="str">
        <f t="shared" si="5"/>
        <v/>
      </c>
      <c r="AK15" s="31" t="str">
        <f t="shared" si="6"/>
        <v/>
      </c>
      <c r="AL15" s="31" t="str">
        <f t="shared" si="7"/>
        <v/>
      </c>
      <c r="AM15" s="31" t="str">
        <f t="shared" si="8"/>
        <v/>
      </c>
      <c r="AN15" s="31" t="str">
        <f t="shared" si="9"/>
        <v/>
      </c>
      <c r="AO15" s="31" t="str">
        <f t="shared" si="10"/>
        <v/>
      </c>
      <c r="AP15" s="31" t="str">
        <f t="shared" si="11"/>
        <v/>
      </c>
      <c r="AQ15" s="31" t="str">
        <f t="shared" si="12"/>
        <v/>
      </c>
      <c r="AR15" s="31" t="str">
        <f t="shared" si="13"/>
        <v/>
      </c>
      <c r="AS15" s="31" t="str">
        <f t="shared" si="14"/>
        <v/>
      </c>
      <c r="AT15" s="31" t="str">
        <f t="shared" si="15"/>
        <v/>
      </c>
      <c r="AU15" s="31" t="str">
        <f t="shared" si="16"/>
        <v/>
      </c>
    </row>
    <row r="16" spans="1:47" ht="18" customHeight="1">
      <c r="A16" s="33" t="str">
        <f t="array" aca="1" ref="A16" ca="1">IF(SUM(1/COUNTIF(Noms,Noms))&lt;ROWS(A$10:A16),"",INDEX(Noms,MATCH(MIN(IF(COUNTIF(A$9:A15,Noms)=0,COUNTIF(Noms,"&lt;"&amp;Noms),"")),IF(COUNTIF(A$9:A15,Noms)=0,COUNTIF(Noms,"&lt;"&amp;Noms),""),0)))</f>
        <v>MATHIEU KOLPAV£</v>
      </c>
      <c r="B16" s="16"/>
      <c r="C16" s="17"/>
      <c r="D16" s="17"/>
      <c r="E16" s="17"/>
      <c r="F16" s="43"/>
      <c r="G16" s="36"/>
      <c r="H16" s="40"/>
      <c r="I16" s="37"/>
      <c r="J16" s="41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H16" s="31" t="str">
        <f t="shared" si="3"/>
        <v/>
      </c>
      <c r="AI16" s="31" t="str">
        <f t="shared" si="4"/>
        <v/>
      </c>
      <c r="AJ16" s="31" t="str">
        <f t="shared" si="5"/>
        <v/>
      </c>
      <c r="AK16" s="31" t="str">
        <f t="shared" si="6"/>
        <v/>
      </c>
      <c r="AL16" s="31" t="str">
        <f t="shared" si="7"/>
        <v/>
      </c>
      <c r="AM16" s="31" t="str">
        <f t="shared" si="8"/>
        <v/>
      </c>
      <c r="AN16" s="31" t="str">
        <f t="shared" si="9"/>
        <v/>
      </c>
      <c r="AO16" s="31" t="str">
        <f t="shared" si="10"/>
        <v/>
      </c>
      <c r="AP16" s="31" t="str">
        <f t="shared" si="11"/>
        <v/>
      </c>
      <c r="AQ16" s="31" t="str">
        <f t="shared" si="12"/>
        <v/>
      </c>
      <c r="AR16" s="31" t="str">
        <f t="shared" si="13"/>
        <v/>
      </c>
      <c r="AS16" s="31" t="str">
        <f t="shared" si="14"/>
        <v/>
      </c>
      <c r="AT16" s="31" t="str">
        <f t="shared" si="15"/>
        <v/>
      </c>
      <c r="AU16" s="31" t="str">
        <f t="shared" si="16"/>
        <v/>
      </c>
    </row>
    <row r="17" spans="1:47" ht="18" customHeight="1">
      <c r="A17" s="33" t="str">
        <f t="array" aca="1" ref="A17" ca="1">IF(SUM(1/COUNTIF(Noms,Noms))&lt;ROWS(A$10:A17),"",INDEX(Noms,MATCH(MIN(IF(COUNTIF(A$9:A16,Noms)=0,COUNTIF(Noms,"&lt;"&amp;Noms),"")),IF(COUNTIF(A$9:A16,Noms)=0,COUNTIF(Noms,"&lt;"&amp;Noms),""),0)))</f>
        <v>MOHAMED KATIFI</v>
      </c>
      <c r="B17" s="16"/>
      <c r="C17" s="17"/>
      <c r="D17" s="17"/>
      <c r="E17" s="17"/>
      <c r="F17" s="40"/>
      <c r="G17" s="40"/>
      <c r="H17" s="40"/>
      <c r="I17" s="41"/>
      <c r="J17" s="41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H17" s="31" t="str">
        <f t="shared" si="3"/>
        <v/>
      </c>
      <c r="AI17" s="31" t="str">
        <f t="shared" si="4"/>
        <v/>
      </c>
      <c r="AJ17" s="31" t="str">
        <f t="shared" si="5"/>
        <v/>
      </c>
      <c r="AK17" s="31" t="str">
        <f t="shared" si="6"/>
        <v/>
      </c>
      <c r="AL17" s="31" t="str">
        <f t="shared" si="7"/>
        <v/>
      </c>
      <c r="AM17" s="31" t="str">
        <f t="shared" si="8"/>
        <v/>
      </c>
      <c r="AN17" s="31" t="str">
        <f t="shared" si="9"/>
        <v/>
      </c>
      <c r="AO17" s="31" t="str">
        <f t="shared" si="10"/>
        <v/>
      </c>
      <c r="AP17" s="31" t="str">
        <f t="shared" si="11"/>
        <v/>
      </c>
      <c r="AQ17" s="31" t="str">
        <f t="shared" si="12"/>
        <v/>
      </c>
      <c r="AR17" s="31" t="str">
        <f t="shared" si="13"/>
        <v/>
      </c>
      <c r="AS17" s="31" t="str">
        <f t="shared" si="14"/>
        <v/>
      </c>
      <c r="AT17" s="31" t="str">
        <f t="shared" si="15"/>
        <v/>
      </c>
      <c r="AU17" s="31" t="str">
        <f t="shared" si="16"/>
        <v/>
      </c>
    </row>
    <row r="18" spans="1:47" ht="18" customHeight="1">
      <c r="A18" s="33" t="str">
        <f t="array" aca="1" ref="A18" ca="1">IF(SUM(1/COUNTIF(Noms,Noms))&lt;ROWS(A$10:A18),"",INDEX(Noms,MATCH(MIN(IF(COUNTIF(A$9:A17,Noms)=0,COUNTIF(Noms,"&lt;"&amp;Noms),"")),IF(COUNTIF(A$9:A17,Noms)=0,COUNTIF(Noms,"&lt;"&amp;Noms),""),0)))</f>
        <v>RACHID OTMANI</v>
      </c>
      <c r="B18" s="16"/>
      <c r="C18" s="17"/>
      <c r="D18" s="17"/>
      <c r="E18" s="17"/>
      <c r="F18" s="40"/>
      <c r="G18" s="42"/>
      <c r="H18" s="44"/>
      <c r="I18" s="45"/>
      <c r="J18" s="46"/>
      <c r="K18" s="38"/>
      <c r="L18" s="18"/>
      <c r="M18" s="18"/>
      <c r="N18" s="18"/>
      <c r="O18" s="18"/>
      <c r="P18" s="18"/>
      <c r="Q18" s="18"/>
      <c r="R18" s="18"/>
      <c r="S18" s="18"/>
      <c r="T18" s="18"/>
      <c r="U18" s="18" t="s">
        <v>22</v>
      </c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H18" s="31" t="str">
        <f t="shared" si="3"/>
        <v/>
      </c>
      <c r="AI18" s="31" t="str">
        <f t="shared" si="4"/>
        <v/>
      </c>
      <c r="AJ18" s="31">
        <f t="shared" si="5"/>
        <v>1</v>
      </c>
      <c r="AK18" s="31" t="str">
        <f t="shared" si="6"/>
        <v/>
      </c>
      <c r="AL18" s="31" t="str">
        <f t="shared" si="7"/>
        <v/>
      </c>
      <c r="AM18" s="31" t="str">
        <f t="shared" si="8"/>
        <v/>
      </c>
      <c r="AN18" s="31" t="str">
        <f t="shared" si="9"/>
        <v/>
      </c>
      <c r="AO18" s="31" t="str">
        <f t="shared" si="10"/>
        <v/>
      </c>
      <c r="AP18" s="31" t="str">
        <f t="shared" si="11"/>
        <v/>
      </c>
      <c r="AQ18" s="31" t="str">
        <f t="shared" si="12"/>
        <v/>
      </c>
      <c r="AR18" s="31" t="str">
        <f t="shared" si="13"/>
        <v/>
      </c>
      <c r="AS18" s="31" t="str">
        <f t="shared" si="14"/>
        <v/>
      </c>
      <c r="AT18" s="31" t="str">
        <f t="shared" si="15"/>
        <v/>
      </c>
      <c r="AU18" s="31" t="str">
        <f t="shared" si="16"/>
        <v/>
      </c>
    </row>
    <row r="19" spans="1:47" ht="18" customHeight="1">
      <c r="A19" s="29" t="str">
        <f t="array" aca="1" ref="A19" ca="1">IF(SUM(1/COUNTIF(Noms,Noms))&lt;ROWS(A$10:A19),"",INDEX(Noms,MATCH(MIN(IF(COUNTIF(A$9:A18,Noms)=0,COUNTIF(Noms,"&lt;"&amp;Noms),"")),IF(COUNTIF(A$9:A18,Noms)=0,COUNTIF(Noms,"&lt;"&amp;Noms),""),0)))</f>
        <v>SAHIR Mounir</v>
      </c>
      <c r="B19" s="16"/>
      <c r="C19" s="17"/>
      <c r="D19" s="17"/>
      <c r="E19" s="17"/>
      <c r="F19" s="40"/>
      <c r="G19" s="40"/>
      <c r="H19" s="40"/>
      <c r="I19" s="41"/>
      <c r="J19" s="41"/>
      <c r="K19" s="18"/>
      <c r="L19" s="18"/>
      <c r="M19" s="18" t="s">
        <v>11</v>
      </c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H19" s="31" t="str">
        <f t="shared" si="3"/>
        <v/>
      </c>
      <c r="AI19" s="31">
        <f t="shared" si="4"/>
        <v>1</v>
      </c>
      <c r="AJ19" s="31" t="str">
        <f t="shared" si="5"/>
        <v/>
      </c>
      <c r="AK19" s="31" t="str">
        <f t="shared" si="6"/>
        <v/>
      </c>
      <c r="AL19" s="31" t="str">
        <f t="shared" si="7"/>
        <v/>
      </c>
      <c r="AM19" s="31" t="str">
        <f t="shared" si="8"/>
        <v/>
      </c>
      <c r="AN19" s="31" t="str">
        <f t="shared" si="9"/>
        <v/>
      </c>
      <c r="AO19" s="31" t="str">
        <f t="shared" si="10"/>
        <v/>
      </c>
      <c r="AP19" s="31" t="str">
        <f t="shared" si="11"/>
        <v/>
      </c>
      <c r="AQ19" s="31" t="str">
        <f t="shared" si="12"/>
        <v/>
      </c>
      <c r="AR19" s="31" t="str">
        <f t="shared" si="13"/>
        <v/>
      </c>
      <c r="AS19" s="31" t="str">
        <f t="shared" si="14"/>
        <v/>
      </c>
      <c r="AT19" s="31" t="str">
        <f t="shared" si="15"/>
        <v/>
      </c>
      <c r="AU19" s="31" t="str">
        <f t="shared" si="16"/>
        <v/>
      </c>
    </row>
    <row r="20" spans="1:47" ht="18" customHeight="1">
      <c r="A20" s="29" t="str">
        <f t="array" aca="1" ref="A20" ca="1">IF(SUM(1/COUNTIF(Noms,Noms))&lt;ROWS(A$10:A20),"",INDEX(Noms,MATCH(MIN(IF(COUNTIF(A$9:A19,Noms)=0,COUNTIF(Noms,"&lt;"&amp;Noms),"")),IF(COUNTIF(A$9:A19,Noms)=0,COUNTIF(Noms,"&lt;"&amp;Noms),""),0)))</f>
        <v>SAMIR KOULOU</v>
      </c>
      <c r="B20" s="16"/>
      <c r="C20" s="17"/>
      <c r="D20" s="17"/>
      <c r="E20" s="17"/>
      <c r="F20" s="40"/>
      <c r="G20" s="40"/>
      <c r="H20" s="40"/>
      <c r="I20" s="41"/>
      <c r="J20" s="41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H20" s="31" t="str">
        <f t="shared" si="3"/>
        <v/>
      </c>
      <c r="AI20" s="31" t="str">
        <f t="shared" si="4"/>
        <v/>
      </c>
      <c r="AJ20" s="31" t="str">
        <f t="shared" si="5"/>
        <v/>
      </c>
      <c r="AK20" s="31" t="str">
        <f t="shared" si="6"/>
        <v/>
      </c>
      <c r="AL20" s="31" t="str">
        <f t="shared" si="7"/>
        <v/>
      </c>
      <c r="AM20" s="31" t="str">
        <f t="shared" si="8"/>
        <v/>
      </c>
      <c r="AN20" s="31" t="str">
        <f t="shared" si="9"/>
        <v/>
      </c>
      <c r="AO20" s="31" t="str">
        <f t="shared" si="10"/>
        <v/>
      </c>
      <c r="AP20" s="31" t="str">
        <f t="shared" si="11"/>
        <v/>
      </c>
      <c r="AQ20" s="31" t="str">
        <f t="shared" si="12"/>
        <v/>
      </c>
      <c r="AR20" s="31" t="str">
        <f t="shared" si="13"/>
        <v/>
      </c>
      <c r="AS20" s="31" t="str">
        <f t="shared" si="14"/>
        <v/>
      </c>
      <c r="AT20" s="31" t="str">
        <f t="shared" si="15"/>
        <v/>
      </c>
      <c r="AU20" s="31" t="str">
        <f t="shared" si="16"/>
        <v/>
      </c>
    </row>
    <row r="21" spans="1:47" ht="18" customHeight="1">
      <c r="A21" s="29" t="str">
        <f t="array" aca="1" ref="A21" ca="1">IF(SUM(1/COUNTIF(Noms,Noms))&lt;ROWS(A$10:A21),"",INDEX(Noms,MATCH(MIN(IF(COUNTIF(A$9:A20,Noms)=0,COUNTIF(Noms,"&lt;"&amp;Noms),"")),IF(COUNTIF(A$9:A20,Noms)=0,COUNTIF(Noms,"&lt;"&amp;Noms),""),0)))</f>
        <v>YASSIRE ZAARI</v>
      </c>
      <c r="B21" s="16"/>
      <c r="C21" s="17"/>
      <c r="D21" s="17"/>
      <c r="E21" s="17"/>
      <c r="F21" s="40"/>
      <c r="G21" s="40"/>
      <c r="H21" s="40"/>
      <c r="I21" s="41"/>
      <c r="J21" s="41"/>
      <c r="K21" s="18"/>
      <c r="L21" s="18"/>
      <c r="M21" s="18" t="s">
        <v>20</v>
      </c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H21" s="31" t="str">
        <f t="shared" si="3"/>
        <v/>
      </c>
      <c r="AI21" s="31" t="str">
        <f t="shared" si="4"/>
        <v/>
      </c>
      <c r="AJ21" s="31" t="str">
        <f t="shared" si="5"/>
        <v/>
      </c>
      <c r="AK21" s="31">
        <f t="shared" si="6"/>
        <v>1</v>
      </c>
      <c r="AL21" s="31" t="str">
        <f t="shared" si="7"/>
        <v/>
      </c>
      <c r="AM21" s="31" t="str">
        <f t="shared" si="8"/>
        <v/>
      </c>
      <c r="AN21" s="31" t="str">
        <f t="shared" si="9"/>
        <v/>
      </c>
      <c r="AO21" s="31" t="str">
        <f t="shared" si="10"/>
        <v/>
      </c>
      <c r="AP21" s="31" t="str">
        <f t="shared" si="11"/>
        <v/>
      </c>
      <c r="AQ21" s="31" t="str">
        <f t="shared" si="12"/>
        <v/>
      </c>
      <c r="AR21" s="31" t="str">
        <f t="shared" si="13"/>
        <v/>
      </c>
      <c r="AS21" s="31" t="str">
        <f t="shared" si="14"/>
        <v/>
      </c>
      <c r="AT21" s="31" t="str">
        <f t="shared" si="15"/>
        <v/>
      </c>
      <c r="AU21" s="31" t="str">
        <f t="shared" si="16"/>
        <v/>
      </c>
    </row>
    <row r="22" spans="1:47" ht="18" customHeight="1">
      <c r="A22" s="29" t="str">
        <f t="array" aca="1" ref="A22" ca="1">IF(SUM(1/COUNTIF(Noms,Noms))&lt;ROWS(A$10:A22),"",INDEX(Noms,MATCH(MIN(IF(COUNTIF(A$9:A21,Noms)=0,COUNTIF(Noms,"&lt;"&amp;Noms),"")),IF(COUNTIF(A$9:A21,Noms)=0,COUNTIF(Noms,"&lt;"&amp;Noms),""),0)))</f>
        <v/>
      </c>
      <c r="B22" s="16"/>
      <c r="C22" s="17"/>
      <c r="D22" s="17"/>
      <c r="E22" s="17"/>
      <c r="F22" s="84" t="s">
        <v>12</v>
      </c>
      <c r="G22" s="40"/>
      <c r="H22" s="40"/>
      <c r="I22" s="41"/>
      <c r="J22" s="41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H22" s="31" t="str">
        <f t="shared" si="3"/>
        <v/>
      </c>
      <c r="AI22" s="31" t="str">
        <f t="shared" si="4"/>
        <v/>
      </c>
      <c r="AJ22" s="31" t="str">
        <f t="shared" si="5"/>
        <v/>
      </c>
      <c r="AK22" s="31" t="str">
        <f t="shared" si="6"/>
        <v/>
      </c>
      <c r="AL22" s="31" t="str">
        <f t="shared" si="7"/>
        <v/>
      </c>
      <c r="AM22" s="31">
        <f t="shared" si="8"/>
        <v>1</v>
      </c>
      <c r="AN22" s="31" t="str">
        <f t="shared" si="9"/>
        <v/>
      </c>
      <c r="AO22" s="31" t="str">
        <f t="shared" si="10"/>
        <v/>
      </c>
      <c r="AP22" s="31" t="str">
        <f t="shared" si="11"/>
        <v/>
      </c>
      <c r="AQ22" s="31" t="str">
        <f t="shared" si="12"/>
        <v/>
      </c>
      <c r="AR22" s="31" t="str">
        <f t="shared" si="13"/>
        <v/>
      </c>
      <c r="AS22" s="31" t="str">
        <f t="shared" si="14"/>
        <v/>
      </c>
      <c r="AT22" s="31" t="str">
        <f t="shared" si="15"/>
        <v/>
      </c>
      <c r="AU22" s="31" t="str">
        <f t="shared" si="16"/>
        <v/>
      </c>
    </row>
    <row r="23" spans="1:47" ht="18" customHeight="1">
      <c r="A23" s="29" t="str">
        <f t="array" aca="1" ref="A23" ca="1">IF(SUM(1/COUNTIF(Noms,Noms))&lt;ROWS(A$10:A23),"",INDEX(Noms,MATCH(MIN(IF(COUNTIF(A$9:A22,Noms)=0,COUNTIF(Noms,"&lt;"&amp;Noms),"")),IF(COUNTIF(A$9:A22,Noms)=0,COUNTIF(Noms,"&lt;"&amp;Noms),""),0)))</f>
        <v/>
      </c>
      <c r="B23" s="16"/>
      <c r="C23" s="17"/>
      <c r="D23" s="17"/>
      <c r="E23" s="17"/>
      <c r="F23" s="40"/>
      <c r="G23" s="44"/>
      <c r="H23" s="47"/>
      <c r="I23" s="46"/>
      <c r="J23" s="41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H23" s="31" t="str">
        <f t="shared" si="3"/>
        <v/>
      </c>
      <c r="AI23" s="31" t="str">
        <f t="shared" si="4"/>
        <v/>
      </c>
      <c r="AJ23" s="31" t="str">
        <f t="shared" si="5"/>
        <v/>
      </c>
      <c r="AK23" s="31" t="str">
        <f t="shared" si="6"/>
        <v/>
      </c>
      <c r="AL23" s="31" t="str">
        <f t="shared" si="7"/>
        <v/>
      </c>
      <c r="AM23" s="31" t="str">
        <f t="shared" si="8"/>
        <v/>
      </c>
      <c r="AN23" s="31" t="str">
        <f t="shared" si="9"/>
        <v/>
      </c>
      <c r="AO23" s="31" t="str">
        <f t="shared" si="10"/>
        <v/>
      </c>
      <c r="AP23" s="31" t="str">
        <f t="shared" si="11"/>
        <v/>
      </c>
      <c r="AQ23" s="31" t="str">
        <f t="shared" si="12"/>
        <v/>
      </c>
      <c r="AR23" s="31" t="str">
        <f t="shared" si="13"/>
        <v/>
      </c>
      <c r="AS23" s="31" t="str">
        <f t="shared" si="14"/>
        <v/>
      </c>
      <c r="AT23" s="31" t="str">
        <f t="shared" si="15"/>
        <v/>
      </c>
      <c r="AU23" s="31" t="str">
        <f t="shared" si="16"/>
        <v/>
      </c>
    </row>
    <row r="24" spans="1:47" ht="18" customHeight="1">
      <c r="A24" s="29" t="str">
        <f t="array" aca="1" ref="A24" ca="1">IF(SUM(1/COUNTIF(Noms,Noms))&lt;ROWS(A$10:A24),"",INDEX(Noms,MATCH(MIN(IF(COUNTIF(A$9:A23,Noms)=0,COUNTIF(Noms,"&lt;"&amp;Noms),"")),IF(COUNTIF(A$9:A23,Noms)=0,COUNTIF(Noms,"&lt;"&amp;Noms),""),0)))</f>
        <v/>
      </c>
      <c r="B24" s="16"/>
      <c r="C24" s="17"/>
      <c r="D24" s="17"/>
      <c r="E24" s="17"/>
      <c r="F24" s="40"/>
      <c r="G24" s="42"/>
      <c r="H24" s="48"/>
      <c r="I24" s="49"/>
      <c r="J24" s="41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H24" s="31" t="str">
        <f t="shared" si="3"/>
        <v/>
      </c>
      <c r="AI24" s="31" t="str">
        <f t="shared" si="4"/>
        <v/>
      </c>
      <c r="AJ24" s="31" t="str">
        <f t="shared" si="5"/>
        <v/>
      </c>
      <c r="AK24" s="31" t="str">
        <f t="shared" si="6"/>
        <v/>
      </c>
      <c r="AL24" s="31" t="str">
        <f t="shared" si="7"/>
        <v/>
      </c>
      <c r="AM24" s="31" t="str">
        <f t="shared" si="8"/>
        <v/>
      </c>
      <c r="AN24" s="31" t="str">
        <f t="shared" si="9"/>
        <v/>
      </c>
      <c r="AO24" s="31" t="str">
        <f t="shared" si="10"/>
        <v/>
      </c>
      <c r="AP24" s="31" t="str">
        <f t="shared" si="11"/>
        <v/>
      </c>
      <c r="AQ24" s="31" t="str">
        <f t="shared" si="12"/>
        <v/>
      </c>
      <c r="AR24" s="31" t="str">
        <f t="shared" si="13"/>
        <v/>
      </c>
      <c r="AS24" s="31" t="str">
        <f t="shared" si="14"/>
        <v/>
      </c>
      <c r="AT24" s="31" t="str">
        <f t="shared" si="15"/>
        <v/>
      </c>
      <c r="AU24" s="31" t="str">
        <f t="shared" si="16"/>
        <v/>
      </c>
    </row>
    <row r="25" spans="1:47" ht="18" customHeight="1">
      <c r="A25" s="29" t="str">
        <f t="array" aca="1" ref="A25" ca="1">IF(SUM(1/COUNTIF(Noms,Noms))&lt;ROWS(A$10:A25),"",INDEX(Noms,MATCH(MIN(IF(COUNTIF(A$9:A24,Noms)=0,COUNTIF(Noms,"&lt;"&amp;Noms),"")),IF(COUNTIF(A$9:A24,Noms)=0,COUNTIF(Noms,"&lt;"&amp;Noms),""),0)))</f>
        <v/>
      </c>
      <c r="B25" s="16"/>
      <c r="C25" s="17"/>
      <c r="D25" s="17"/>
      <c r="E25" s="17"/>
      <c r="F25" s="40"/>
      <c r="G25" s="50"/>
      <c r="H25" s="51"/>
      <c r="I25" s="52"/>
      <c r="J25" s="41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H25" s="31" t="str">
        <f t="shared" si="3"/>
        <v/>
      </c>
      <c r="AI25" s="31" t="str">
        <f t="shared" si="4"/>
        <v/>
      </c>
      <c r="AJ25" s="31" t="str">
        <f t="shared" si="5"/>
        <v/>
      </c>
      <c r="AK25" s="31" t="str">
        <f t="shared" si="6"/>
        <v/>
      </c>
      <c r="AL25" s="31" t="str">
        <f t="shared" si="7"/>
        <v/>
      </c>
      <c r="AM25" s="31" t="str">
        <f t="shared" si="8"/>
        <v/>
      </c>
      <c r="AN25" s="31" t="str">
        <f t="shared" si="9"/>
        <v/>
      </c>
      <c r="AO25" s="31" t="str">
        <f t="shared" si="10"/>
        <v/>
      </c>
      <c r="AP25" s="31" t="str">
        <f t="shared" si="11"/>
        <v/>
      </c>
      <c r="AQ25" s="31" t="str">
        <f t="shared" si="12"/>
        <v/>
      </c>
      <c r="AR25" s="31" t="str">
        <f t="shared" si="13"/>
        <v/>
      </c>
      <c r="AS25" s="31" t="str">
        <f t="shared" si="14"/>
        <v/>
      </c>
      <c r="AT25" s="31" t="str">
        <f t="shared" si="15"/>
        <v/>
      </c>
      <c r="AU25" s="31" t="str">
        <f t="shared" si="16"/>
        <v/>
      </c>
    </row>
    <row r="26" spans="1:47" ht="18" customHeight="1">
      <c r="A26" s="29" t="str">
        <f t="array" aca="1" ref="A26" ca="1">IF(SUM(1/COUNTIF(Noms,Noms))&lt;ROWS(A$10:A26),"",INDEX(Noms,MATCH(MIN(IF(COUNTIF(A$9:A25,Noms)=0,COUNTIF(Noms,"&lt;"&amp;Noms),"")),IF(COUNTIF(A$9:A25,Noms)=0,COUNTIF(Noms,"&lt;"&amp;Noms),""),0)))</f>
        <v/>
      </c>
      <c r="B26" s="16"/>
      <c r="C26" s="17"/>
      <c r="D26" s="17"/>
      <c r="E26" s="17"/>
      <c r="F26" s="40"/>
      <c r="G26" s="40"/>
      <c r="H26" s="40"/>
      <c r="I26" s="85" t="s">
        <v>22</v>
      </c>
      <c r="J26" s="41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H26" s="31" t="str">
        <f t="shared" si="3"/>
        <v/>
      </c>
      <c r="AI26" s="31" t="str">
        <f t="shared" si="4"/>
        <v/>
      </c>
      <c r="AJ26" s="31">
        <f t="shared" si="5"/>
        <v>1</v>
      </c>
      <c r="AK26" s="31" t="str">
        <f t="shared" si="6"/>
        <v/>
      </c>
      <c r="AL26" s="31" t="str">
        <f t="shared" si="7"/>
        <v/>
      </c>
      <c r="AM26" s="31" t="str">
        <f t="shared" si="8"/>
        <v/>
      </c>
      <c r="AN26" s="31" t="str">
        <f t="shared" si="9"/>
        <v/>
      </c>
      <c r="AO26" s="31" t="str">
        <f t="shared" si="10"/>
        <v/>
      </c>
      <c r="AP26" s="31" t="str">
        <f t="shared" si="11"/>
        <v/>
      </c>
      <c r="AQ26" s="31" t="str">
        <f t="shared" si="12"/>
        <v/>
      </c>
      <c r="AR26" s="31" t="str">
        <f t="shared" si="13"/>
        <v/>
      </c>
      <c r="AS26" s="31" t="str">
        <f t="shared" si="14"/>
        <v/>
      </c>
      <c r="AT26" s="31" t="str">
        <f t="shared" si="15"/>
        <v/>
      </c>
      <c r="AU26" s="31" t="str">
        <f t="shared" si="16"/>
        <v/>
      </c>
    </row>
    <row r="27" spans="1:47" ht="18" customHeight="1">
      <c r="A27" s="29" t="str">
        <f t="array" aca="1" ref="A27" ca="1">IF(SUM(1/COUNTIF(Noms,Noms))&lt;ROWS(A$10:A27),"",INDEX(Noms,MATCH(MIN(IF(COUNTIF(A$9:A26,Noms)=0,COUNTIF(Noms,"&lt;"&amp;Noms),"")),IF(COUNTIF(A$9:A26,Noms)=0,COUNTIF(Noms,"&lt;"&amp;Noms),""),0)))</f>
        <v/>
      </c>
      <c r="B27" s="16"/>
      <c r="C27" s="17"/>
      <c r="D27" s="17"/>
      <c r="E27" s="17"/>
      <c r="F27" s="17"/>
      <c r="G27" s="17"/>
      <c r="H27" s="17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H27" s="31" t="str">
        <f t="shared" si="3"/>
        <v/>
      </c>
      <c r="AI27" s="31" t="str">
        <f t="shared" si="4"/>
        <v/>
      </c>
      <c r="AJ27" s="31" t="str">
        <f t="shared" si="5"/>
        <v/>
      </c>
      <c r="AK27" s="31" t="str">
        <f t="shared" si="6"/>
        <v/>
      </c>
      <c r="AL27" s="31" t="str">
        <f t="shared" si="7"/>
        <v/>
      </c>
      <c r="AM27" s="31" t="str">
        <f t="shared" si="8"/>
        <v/>
      </c>
      <c r="AN27" s="31" t="str">
        <f t="shared" si="9"/>
        <v/>
      </c>
      <c r="AO27" s="31" t="str">
        <f t="shared" si="10"/>
        <v/>
      </c>
      <c r="AP27" s="31" t="str">
        <f t="shared" si="11"/>
        <v/>
      </c>
      <c r="AQ27" s="31" t="str">
        <f t="shared" si="12"/>
        <v/>
      </c>
      <c r="AR27" s="31" t="str">
        <f t="shared" si="13"/>
        <v/>
      </c>
      <c r="AS27" s="31" t="str">
        <f t="shared" si="14"/>
        <v/>
      </c>
      <c r="AT27" s="31" t="str">
        <f t="shared" si="15"/>
        <v/>
      </c>
      <c r="AU27" s="31" t="str">
        <f t="shared" si="16"/>
        <v/>
      </c>
    </row>
    <row r="28" spans="1:47" ht="18" customHeight="1">
      <c r="A28" s="29" t="str">
        <f t="array" aca="1" ref="A28" ca="1">IF(SUM(1/COUNTIF(Noms,Noms))&lt;ROWS(A$10:A28),"",INDEX(Noms,MATCH(MIN(IF(COUNTIF(A$9:A27,Noms)=0,COUNTIF(Noms,"&lt;"&amp;Noms),"")),IF(COUNTIF(A$9:A27,Noms)=0,COUNTIF(Noms,"&lt;"&amp;Noms),""),0)))</f>
        <v/>
      </c>
      <c r="B28" s="16"/>
      <c r="C28" s="17"/>
      <c r="D28" s="17"/>
      <c r="E28" s="17"/>
      <c r="F28" s="17"/>
      <c r="G28" s="17"/>
      <c r="H28" s="17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H28" s="31" t="str">
        <f t="shared" si="3"/>
        <v/>
      </c>
      <c r="AI28" s="31" t="str">
        <f t="shared" si="4"/>
        <v/>
      </c>
      <c r="AJ28" s="31" t="str">
        <f t="shared" si="5"/>
        <v/>
      </c>
      <c r="AK28" s="31" t="str">
        <f t="shared" si="6"/>
        <v/>
      </c>
      <c r="AL28" s="31" t="str">
        <f t="shared" si="7"/>
        <v/>
      </c>
      <c r="AM28" s="31" t="str">
        <f t="shared" si="8"/>
        <v/>
      </c>
      <c r="AN28" s="31" t="str">
        <f t="shared" si="9"/>
        <v/>
      </c>
      <c r="AO28" s="31" t="str">
        <f t="shared" si="10"/>
        <v/>
      </c>
      <c r="AP28" s="31" t="str">
        <f t="shared" si="11"/>
        <v/>
      </c>
      <c r="AQ28" s="31" t="str">
        <f t="shared" si="12"/>
        <v/>
      </c>
      <c r="AR28" s="31" t="str">
        <f t="shared" si="13"/>
        <v/>
      </c>
      <c r="AS28" s="31" t="str">
        <f t="shared" si="14"/>
        <v/>
      </c>
      <c r="AT28" s="31" t="str">
        <f t="shared" si="15"/>
        <v/>
      </c>
      <c r="AU28" s="31" t="str">
        <f t="shared" si="16"/>
        <v/>
      </c>
    </row>
    <row r="29" spans="1:47" ht="18" customHeight="1">
      <c r="A29" s="29" t="str">
        <f t="array" aca="1" ref="A29" ca="1">IF(SUM(1/COUNTIF(Noms,Noms))&lt;ROWS(A$10:A29),"",INDEX(Noms,MATCH(MIN(IF(COUNTIF(A$9:A28,Noms)=0,COUNTIF(Noms,"&lt;"&amp;Noms),"")),IF(COUNTIF(A$9:A28,Noms)=0,COUNTIF(Noms,"&lt;"&amp;Noms),""),0)))</f>
        <v/>
      </c>
      <c r="B29" s="16"/>
      <c r="C29" s="17"/>
      <c r="D29" s="17"/>
      <c r="E29" s="17"/>
      <c r="F29" s="17"/>
      <c r="G29" s="17"/>
      <c r="H29" s="17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H29" s="31" t="str">
        <f t="shared" si="3"/>
        <v/>
      </c>
      <c r="AI29" s="31" t="str">
        <f t="shared" si="4"/>
        <v/>
      </c>
      <c r="AJ29" s="31" t="str">
        <f t="shared" si="5"/>
        <v/>
      </c>
      <c r="AK29" s="31" t="str">
        <f t="shared" si="6"/>
        <v/>
      </c>
      <c r="AL29" s="31" t="str">
        <f t="shared" si="7"/>
        <v/>
      </c>
      <c r="AM29" s="31" t="str">
        <f t="shared" si="8"/>
        <v/>
      </c>
      <c r="AN29" s="31" t="str">
        <f t="shared" si="9"/>
        <v/>
      </c>
      <c r="AO29" s="31" t="str">
        <f t="shared" si="10"/>
        <v/>
      </c>
      <c r="AP29" s="31" t="str">
        <f t="shared" si="11"/>
        <v/>
      </c>
      <c r="AQ29" s="31" t="str">
        <f t="shared" si="12"/>
        <v/>
      </c>
      <c r="AR29" s="31" t="str">
        <f t="shared" si="13"/>
        <v/>
      </c>
      <c r="AS29" s="31" t="str">
        <f t="shared" si="14"/>
        <v/>
      </c>
      <c r="AT29" s="31" t="str">
        <f t="shared" si="15"/>
        <v/>
      </c>
      <c r="AU29" s="31" t="str">
        <f t="shared" si="16"/>
        <v/>
      </c>
    </row>
    <row r="30" spans="1:47" ht="18" customHeight="1">
      <c r="A30" s="29" t="str">
        <f t="array" aca="1" ref="A30" ca="1">IF(SUM(1/COUNTIF(Noms,Noms))&lt;ROWS(A$10:A30),"",INDEX(Noms,MATCH(MIN(IF(COUNTIF(A$9:A29,Noms)=0,COUNTIF(Noms,"&lt;"&amp;Noms),"")),IF(COUNTIF(A$9:A29,Noms)=0,COUNTIF(Noms,"&lt;"&amp;Noms),""),0)))</f>
        <v/>
      </c>
      <c r="B30" s="16"/>
      <c r="C30" s="17"/>
      <c r="D30" s="17"/>
      <c r="E30" s="17"/>
      <c r="F30" s="17"/>
      <c r="G30" s="17"/>
      <c r="H30" s="17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H30" s="31" t="str">
        <f t="shared" si="3"/>
        <v/>
      </c>
      <c r="AI30" s="31" t="str">
        <f t="shared" si="4"/>
        <v/>
      </c>
      <c r="AJ30" s="31" t="str">
        <f t="shared" si="5"/>
        <v/>
      </c>
      <c r="AK30" s="31" t="str">
        <f t="shared" si="6"/>
        <v/>
      </c>
      <c r="AL30" s="31" t="str">
        <f t="shared" si="7"/>
        <v/>
      </c>
      <c r="AM30" s="31" t="str">
        <f t="shared" si="8"/>
        <v/>
      </c>
      <c r="AN30" s="31" t="str">
        <f t="shared" si="9"/>
        <v/>
      </c>
      <c r="AO30" s="31" t="str">
        <f t="shared" si="10"/>
        <v/>
      </c>
      <c r="AP30" s="31" t="str">
        <f t="shared" si="11"/>
        <v/>
      </c>
      <c r="AQ30" s="31" t="str">
        <f t="shared" si="12"/>
        <v/>
      </c>
      <c r="AR30" s="31" t="str">
        <f t="shared" si="13"/>
        <v/>
      </c>
      <c r="AS30" s="31" t="str">
        <f t="shared" si="14"/>
        <v/>
      </c>
      <c r="AT30" s="31" t="str">
        <f t="shared" si="15"/>
        <v/>
      </c>
      <c r="AU30" s="31" t="str">
        <f t="shared" si="16"/>
        <v/>
      </c>
    </row>
    <row r="31" spans="1:47" ht="18" customHeight="1">
      <c r="A31" s="29" t="str">
        <f t="array" aca="1" ref="A31" ca="1">IF(SUM(1/COUNTIF(Noms,Noms))&lt;ROWS(A$10:A31),"",INDEX(Noms,MATCH(MIN(IF(COUNTIF(A$9:A30,Noms)=0,COUNTIF(Noms,"&lt;"&amp;Noms),"")),IF(COUNTIF(A$9:A30,Noms)=0,COUNTIF(Noms,"&lt;"&amp;Noms),""),0)))</f>
        <v/>
      </c>
      <c r="B31" s="16"/>
      <c r="C31" s="17"/>
      <c r="D31" s="17"/>
      <c r="E31" s="17"/>
      <c r="F31" s="17"/>
      <c r="G31" s="17"/>
      <c r="H31" s="17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H31" s="31" t="str">
        <f t="shared" si="3"/>
        <v/>
      </c>
      <c r="AI31" s="31" t="str">
        <f t="shared" si="4"/>
        <v/>
      </c>
      <c r="AJ31" s="31" t="str">
        <f t="shared" si="5"/>
        <v/>
      </c>
      <c r="AK31" s="31" t="str">
        <f t="shared" si="6"/>
        <v/>
      </c>
      <c r="AL31" s="31" t="str">
        <f t="shared" si="7"/>
        <v/>
      </c>
      <c r="AM31" s="31" t="str">
        <f t="shared" si="8"/>
        <v/>
      </c>
      <c r="AN31" s="31" t="str">
        <f t="shared" si="9"/>
        <v/>
      </c>
      <c r="AO31" s="31" t="str">
        <f t="shared" si="10"/>
        <v/>
      </c>
      <c r="AP31" s="31" t="str">
        <f t="shared" si="11"/>
        <v/>
      </c>
      <c r="AQ31" s="31" t="str">
        <f t="shared" si="12"/>
        <v/>
      </c>
      <c r="AR31" s="31" t="str">
        <f t="shared" si="13"/>
        <v/>
      </c>
      <c r="AS31" s="31" t="str">
        <f t="shared" si="14"/>
        <v/>
      </c>
      <c r="AT31" s="31" t="str">
        <f t="shared" si="15"/>
        <v/>
      </c>
      <c r="AU31" s="31" t="str">
        <f t="shared" si="16"/>
        <v/>
      </c>
    </row>
    <row r="32" spans="1:47" ht="18" customHeight="1">
      <c r="A32" s="29" t="str">
        <f t="array" aca="1" ref="A32" ca="1">IF(SUM(1/COUNTIF(Noms,Noms))&lt;ROWS(A$10:A32),"",INDEX(Noms,MATCH(MIN(IF(COUNTIF(A$9:A31,Noms)=0,COUNTIF(Noms,"&lt;"&amp;Noms),"")),IF(COUNTIF(A$9:A31,Noms)=0,COUNTIF(Noms,"&lt;"&amp;Noms),""),0)))</f>
        <v/>
      </c>
      <c r="B32" s="16"/>
      <c r="C32" s="17"/>
      <c r="D32" s="17"/>
      <c r="E32" s="17"/>
      <c r="F32" s="17"/>
      <c r="G32" s="17"/>
      <c r="H32" s="17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H32" s="31" t="str">
        <f t="shared" si="3"/>
        <v/>
      </c>
      <c r="AI32" s="31" t="str">
        <f t="shared" si="4"/>
        <v/>
      </c>
      <c r="AJ32" s="31" t="str">
        <f t="shared" si="5"/>
        <v/>
      </c>
      <c r="AK32" s="31" t="str">
        <f t="shared" si="6"/>
        <v/>
      </c>
      <c r="AL32" s="31" t="str">
        <f t="shared" si="7"/>
        <v/>
      </c>
      <c r="AM32" s="31" t="str">
        <f t="shared" si="8"/>
        <v/>
      </c>
      <c r="AN32" s="31" t="str">
        <f t="shared" si="9"/>
        <v/>
      </c>
      <c r="AO32" s="31" t="str">
        <f t="shared" si="10"/>
        <v/>
      </c>
      <c r="AP32" s="31" t="str">
        <f t="shared" si="11"/>
        <v/>
      </c>
      <c r="AQ32" s="31" t="str">
        <f t="shared" si="12"/>
        <v/>
      </c>
      <c r="AR32" s="31" t="str">
        <f t="shared" si="13"/>
        <v/>
      </c>
      <c r="AS32" s="31" t="str">
        <f t="shared" si="14"/>
        <v/>
      </c>
      <c r="AT32" s="31" t="str">
        <f t="shared" si="15"/>
        <v/>
      </c>
      <c r="AU32" s="31" t="str">
        <f t="shared" si="16"/>
        <v/>
      </c>
    </row>
    <row r="33" spans="1:47" ht="18" customHeight="1">
      <c r="A33" s="29" t="str">
        <f t="array" aca="1" ref="A33" ca="1">IF(SUM(1/COUNTIF(Noms,Noms))&lt;ROWS(A$10:A33),"",INDEX(Noms,MATCH(MIN(IF(COUNTIF(A$9:A32,Noms)=0,COUNTIF(Noms,"&lt;"&amp;Noms),"")),IF(COUNTIF(A$9:A32,Noms)=0,COUNTIF(Noms,"&lt;"&amp;Noms),""),0)))</f>
        <v/>
      </c>
      <c r="B33" s="16"/>
      <c r="C33" s="17"/>
      <c r="D33" s="17"/>
      <c r="E33" s="17"/>
      <c r="F33" s="17"/>
      <c r="G33" s="17"/>
      <c r="H33" s="17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H33" s="31" t="str">
        <f t="shared" si="3"/>
        <v/>
      </c>
      <c r="AI33" s="31" t="str">
        <f t="shared" si="4"/>
        <v/>
      </c>
      <c r="AJ33" s="31" t="str">
        <f t="shared" si="5"/>
        <v/>
      </c>
      <c r="AK33" s="31" t="str">
        <f t="shared" si="6"/>
        <v/>
      </c>
      <c r="AL33" s="31" t="str">
        <f t="shared" si="7"/>
        <v/>
      </c>
      <c r="AM33" s="31" t="str">
        <f t="shared" si="8"/>
        <v/>
      </c>
      <c r="AN33" s="31" t="str">
        <f t="shared" si="9"/>
        <v/>
      </c>
      <c r="AO33" s="31" t="str">
        <f t="shared" si="10"/>
        <v/>
      </c>
      <c r="AP33" s="31" t="str">
        <f t="shared" si="11"/>
        <v/>
      </c>
      <c r="AQ33" s="31" t="str">
        <f t="shared" si="12"/>
        <v/>
      </c>
      <c r="AR33" s="31" t="str">
        <f t="shared" si="13"/>
        <v/>
      </c>
      <c r="AS33" s="31" t="str">
        <f t="shared" si="14"/>
        <v/>
      </c>
      <c r="AT33" s="31" t="str">
        <f t="shared" si="15"/>
        <v/>
      </c>
      <c r="AU33" s="31" t="str">
        <f t="shared" si="16"/>
        <v/>
      </c>
    </row>
    <row r="34" spans="1:47" ht="18" customHeight="1">
      <c r="A34" s="29" t="str">
        <f t="array" aca="1" ref="A34" ca="1">IF(SUM(1/COUNTIF(Noms,Noms))&lt;ROWS(A$10:A34),"",INDEX(Noms,MATCH(MIN(IF(COUNTIF(A$9:A33,Noms)=0,COUNTIF(Noms,"&lt;"&amp;Noms),"")),IF(COUNTIF(A$9:A33,Noms)=0,COUNTIF(Noms,"&lt;"&amp;Noms),""),0)))</f>
        <v/>
      </c>
      <c r="B34" s="16"/>
      <c r="C34" s="17"/>
      <c r="D34" s="17"/>
      <c r="E34" s="17"/>
      <c r="F34" s="17"/>
      <c r="G34" s="17"/>
      <c r="H34" s="17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H34" s="31" t="str">
        <f t="shared" si="3"/>
        <v/>
      </c>
      <c r="AI34" s="31" t="str">
        <f t="shared" si="4"/>
        <v/>
      </c>
      <c r="AJ34" s="31" t="str">
        <f t="shared" si="5"/>
        <v/>
      </c>
      <c r="AK34" s="31" t="str">
        <f t="shared" si="6"/>
        <v/>
      </c>
      <c r="AL34" s="31" t="str">
        <f t="shared" si="7"/>
        <v/>
      </c>
      <c r="AM34" s="31" t="str">
        <f t="shared" si="8"/>
        <v/>
      </c>
      <c r="AN34" s="31" t="str">
        <f t="shared" si="9"/>
        <v/>
      </c>
      <c r="AO34" s="31" t="str">
        <f t="shared" si="10"/>
        <v/>
      </c>
      <c r="AP34" s="31" t="str">
        <f t="shared" si="11"/>
        <v/>
      </c>
      <c r="AQ34" s="31" t="str">
        <f t="shared" si="12"/>
        <v/>
      </c>
      <c r="AR34" s="31" t="str">
        <f t="shared" si="13"/>
        <v/>
      </c>
      <c r="AS34" s="31" t="str">
        <f t="shared" si="14"/>
        <v/>
      </c>
      <c r="AT34" s="31" t="str">
        <f t="shared" si="15"/>
        <v/>
      </c>
      <c r="AU34" s="31" t="str">
        <f t="shared" si="16"/>
        <v/>
      </c>
    </row>
    <row r="35" spans="1:47" ht="18" customHeight="1">
      <c r="A35" s="29" t="str">
        <f t="array" aca="1" ref="A35" ca="1">IF(SUM(1/COUNTIF(Noms,Noms))&lt;ROWS(A$10:A35),"",INDEX(Noms,MATCH(MIN(IF(COUNTIF(A$9:A34,Noms)=0,COUNTIF(Noms,"&lt;"&amp;Noms),"")),IF(COUNTIF(A$9:A34,Noms)=0,COUNTIF(Noms,"&lt;"&amp;Noms),""),0)))</f>
        <v/>
      </c>
      <c r="B35" s="16"/>
      <c r="C35" s="17"/>
      <c r="D35" s="17"/>
      <c r="E35" s="17"/>
      <c r="F35" s="17"/>
      <c r="G35" s="17"/>
      <c r="H35" s="17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H35" s="31" t="str">
        <f t="shared" si="3"/>
        <v/>
      </c>
      <c r="AI35" s="31" t="str">
        <f t="shared" si="4"/>
        <v/>
      </c>
      <c r="AJ35" s="31" t="str">
        <f t="shared" si="5"/>
        <v/>
      </c>
      <c r="AK35" s="31" t="str">
        <f t="shared" si="6"/>
        <v/>
      </c>
      <c r="AL35" s="31" t="str">
        <f t="shared" si="7"/>
        <v/>
      </c>
      <c r="AM35" s="31" t="str">
        <f t="shared" si="8"/>
        <v/>
      </c>
      <c r="AN35" s="31" t="str">
        <f t="shared" si="9"/>
        <v/>
      </c>
      <c r="AO35" s="31" t="str">
        <f t="shared" si="10"/>
        <v/>
      </c>
      <c r="AP35" s="31" t="str">
        <f t="shared" si="11"/>
        <v/>
      </c>
      <c r="AQ35" s="31" t="str">
        <f t="shared" si="12"/>
        <v/>
      </c>
      <c r="AR35" s="31" t="str">
        <f t="shared" si="13"/>
        <v/>
      </c>
      <c r="AS35" s="31" t="str">
        <f t="shared" si="14"/>
        <v/>
      </c>
      <c r="AT35" s="31" t="str">
        <f t="shared" si="15"/>
        <v/>
      </c>
      <c r="AU35" s="31" t="str">
        <f t="shared" si="16"/>
        <v/>
      </c>
    </row>
    <row r="36" spans="1:47" ht="18" customHeight="1">
      <c r="A36" s="29" t="str">
        <f t="array" aca="1" ref="A36" ca="1">IF(SUM(1/COUNTIF(Noms,Noms))&lt;ROWS(A$10:A36),"",INDEX(Noms,MATCH(MIN(IF(COUNTIF(A$9:A35,Noms)=0,COUNTIF(Noms,"&lt;"&amp;Noms),"")),IF(COUNTIF(A$9:A35,Noms)=0,COUNTIF(Noms,"&lt;"&amp;Noms),""),0)))</f>
        <v/>
      </c>
      <c r="B36" s="16"/>
      <c r="C36" s="17"/>
      <c r="D36" s="17"/>
      <c r="E36" s="17"/>
      <c r="F36" s="17"/>
      <c r="G36" s="17"/>
      <c r="H36" s="17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H36" s="31" t="str">
        <f t="shared" si="3"/>
        <v/>
      </c>
      <c r="AI36" s="31" t="str">
        <f t="shared" si="4"/>
        <v/>
      </c>
      <c r="AJ36" s="31" t="str">
        <f t="shared" si="5"/>
        <v/>
      </c>
      <c r="AK36" s="31" t="str">
        <f t="shared" si="6"/>
        <v/>
      </c>
      <c r="AL36" s="31" t="str">
        <f t="shared" si="7"/>
        <v/>
      </c>
      <c r="AM36" s="31" t="str">
        <f t="shared" si="8"/>
        <v/>
      </c>
      <c r="AN36" s="31" t="str">
        <f t="shared" si="9"/>
        <v/>
      </c>
      <c r="AO36" s="31" t="str">
        <f t="shared" si="10"/>
        <v/>
      </c>
      <c r="AP36" s="31" t="str">
        <f t="shared" si="11"/>
        <v/>
      </c>
      <c r="AQ36" s="31" t="str">
        <f t="shared" si="12"/>
        <v/>
      </c>
      <c r="AR36" s="31" t="str">
        <f t="shared" si="13"/>
        <v/>
      </c>
      <c r="AS36" s="31" t="str">
        <f t="shared" si="14"/>
        <v/>
      </c>
      <c r="AT36" s="31" t="str">
        <f t="shared" si="15"/>
        <v/>
      </c>
      <c r="AU36" s="31" t="str">
        <f t="shared" si="16"/>
        <v/>
      </c>
    </row>
    <row r="37" spans="1:47" ht="18" customHeight="1">
      <c r="A37" s="29" t="str">
        <f t="array" aca="1" ref="A37" ca="1">IF(SUM(1/COUNTIF(Noms,Noms))&lt;ROWS(A$10:A37),"",INDEX(Noms,MATCH(MIN(IF(COUNTIF(A$9:A36,Noms)=0,COUNTIF(Noms,"&lt;"&amp;Noms),"")),IF(COUNTIF(A$9:A36,Noms)=0,COUNTIF(Noms,"&lt;"&amp;Noms),""),0)))</f>
        <v/>
      </c>
      <c r="B37" s="16"/>
      <c r="C37" s="17"/>
      <c r="D37" s="17"/>
      <c r="E37" s="17"/>
      <c r="F37" s="17"/>
      <c r="G37" s="17"/>
      <c r="H37" s="17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H37" s="31" t="str">
        <f t="shared" si="3"/>
        <v/>
      </c>
      <c r="AI37" s="31" t="str">
        <f t="shared" si="4"/>
        <v/>
      </c>
      <c r="AJ37" s="31" t="str">
        <f t="shared" si="5"/>
        <v/>
      </c>
      <c r="AK37" s="31" t="str">
        <f t="shared" si="6"/>
        <v/>
      </c>
      <c r="AL37" s="31" t="str">
        <f t="shared" si="7"/>
        <v/>
      </c>
      <c r="AM37" s="31" t="str">
        <f t="shared" si="8"/>
        <v/>
      </c>
      <c r="AN37" s="31" t="str">
        <f t="shared" si="9"/>
        <v/>
      </c>
      <c r="AO37" s="31" t="str">
        <f t="shared" si="10"/>
        <v/>
      </c>
      <c r="AP37" s="31" t="str">
        <f t="shared" si="11"/>
        <v/>
      </c>
      <c r="AQ37" s="31" t="str">
        <f t="shared" si="12"/>
        <v/>
      </c>
      <c r="AR37" s="31" t="str">
        <f t="shared" si="13"/>
        <v/>
      </c>
      <c r="AS37" s="31" t="str">
        <f t="shared" si="14"/>
        <v/>
      </c>
      <c r="AT37" s="31" t="str">
        <f t="shared" si="15"/>
        <v/>
      </c>
      <c r="AU37" s="31" t="str">
        <f t="shared" si="16"/>
        <v/>
      </c>
    </row>
    <row r="38" spans="1:47" ht="18" customHeight="1">
      <c r="A38" s="29" t="str">
        <f t="array" aca="1" ref="A38" ca="1">IF(SUM(1/COUNTIF(Noms,Noms))&lt;ROWS(A$10:A38),"",INDEX(Noms,MATCH(MIN(IF(COUNTIF(A$9:A37,Noms)=0,COUNTIF(Noms,"&lt;"&amp;Noms),"")),IF(COUNTIF(A$9:A37,Noms)=0,COUNTIF(Noms,"&lt;"&amp;Noms),""),0)))</f>
        <v/>
      </c>
      <c r="B38" s="16"/>
      <c r="C38" s="17"/>
      <c r="D38" s="17"/>
      <c r="E38" s="17"/>
      <c r="F38" s="17"/>
      <c r="G38" s="17"/>
      <c r="H38" s="17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H38" s="31" t="str">
        <f t="shared" si="3"/>
        <v/>
      </c>
      <c r="AI38" s="31" t="str">
        <f t="shared" si="4"/>
        <v/>
      </c>
      <c r="AJ38" s="31" t="str">
        <f t="shared" si="5"/>
        <v/>
      </c>
      <c r="AK38" s="31" t="str">
        <f t="shared" si="6"/>
        <v/>
      </c>
      <c r="AL38" s="31" t="str">
        <f t="shared" si="7"/>
        <v/>
      </c>
      <c r="AM38" s="31" t="str">
        <f t="shared" si="8"/>
        <v/>
      </c>
      <c r="AN38" s="31" t="str">
        <f t="shared" si="9"/>
        <v/>
      </c>
      <c r="AO38" s="31" t="str">
        <f t="shared" si="10"/>
        <v/>
      </c>
      <c r="AP38" s="31" t="str">
        <f t="shared" si="11"/>
        <v/>
      </c>
      <c r="AQ38" s="31" t="str">
        <f t="shared" si="12"/>
        <v/>
      </c>
      <c r="AR38" s="31" t="str">
        <f t="shared" si="13"/>
        <v/>
      </c>
      <c r="AS38" s="31" t="str">
        <f t="shared" si="14"/>
        <v/>
      </c>
      <c r="AT38" s="31" t="str">
        <f t="shared" si="15"/>
        <v/>
      </c>
      <c r="AU38" s="31" t="str">
        <f t="shared" si="16"/>
        <v/>
      </c>
    </row>
    <row r="39" spans="1:47" ht="18" customHeight="1">
      <c r="A39" s="29" t="str">
        <f t="array" aca="1" ref="A39" ca="1">IF(SUM(1/COUNTIF(Noms,Noms))&lt;ROWS(A$10:A39),"",INDEX(Noms,MATCH(MIN(IF(COUNTIF(A$9:A38,Noms)=0,COUNTIF(Noms,"&lt;"&amp;Noms),"")),IF(COUNTIF(A$9:A38,Noms)=0,COUNTIF(Noms,"&lt;"&amp;Noms),""),0)))</f>
        <v/>
      </c>
      <c r="B39" s="16"/>
      <c r="C39" s="17"/>
      <c r="D39" s="17"/>
      <c r="E39" s="17"/>
      <c r="F39" s="17"/>
      <c r="G39" s="17"/>
      <c r="H39" s="17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H39" s="31" t="str">
        <f t="shared" si="3"/>
        <v/>
      </c>
      <c r="AI39" s="31" t="str">
        <f t="shared" si="4"/>
        <v/>
      </c>
      <c r="AJ39" s="31" t="str">
        <f t="shared" si="5"/>
        <v/>
      </c>
      <c r="AK39" s="31" t="str">
        <f t="shared" si="6"/>
        <v/>
      </c>
      <c r="AL39" s="31" t="str">
        <f t="shared" si="7"/>
        <v/>
      </c>
      <c r="AM39" s="31" t="str">
        <f t="shared" si="8"/>
        <v/>
      </c>
      <c r="AN39" s="31" t="str">
        <f t="shared" si="9"/>
        <v/>
      </c>
      <c r="AO39" s="31" t="str">
        <f t="shared" si="10"/>
        <v/>
      </c>
      <c r="AP39" s="31" t="str">
        <f t="shared" si="11"/>
        <v/>
      </c>
      <c r="AQ39" s="31" t="str">
        <f t="shared" si="12"/>
        <v/>
      </c>
      <c r="AR39" s="31" t="str">
        <f t="shared" si="13"/>
        <v/>
      </c>
      <c r="AS39" s="31" t="str">
        <f t="shared" si="14"/>
        <v/>
      </c>
      <c r="AT39" s="31" t="str">
        <f t="shared" si="15"/>
        <v/>
      </c>
      <c r="AU39" s="31" t="str">
        <f t="shared" si="16"/>
        <v/>
      </c>
    </row>
    <row r="40" spans="1:47" ht="18" customHeight="1">
      <c r="A40" s="29" t="str">
        <f t="array" aca="1" ref="A40" ca="1">IF(SUM(1/COUNTIF(Noms,Noms))&lt;ROWS(A$10:A40),"",INDEX(Noms,MATCH(MIN(IF(COUNTIF(A$9:A39,Noms)=0,COUNTIF(Noms,"&lt;"&amp;Noms),"")),IF(COUNTIF(A$9:A39,Noms)=0,COUNTIF(Noms,"&lt;"&amp;Noms),""),0)))</f>
        <v/>
      </c>
      <c r="B40" s="16"/>
      <c r="C40" s="17"/>
      <c r="D40" s="17"/>
      <c r="E40" s="17"/>
      <c r="F40" s="17"/>
      <c r="G40" s="17"/>
      <c r="H40" s="17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H40" s="31" t="str">
        <f t="shared" si="3"/>
        <v/>
      </c>
      <c r="AI40" s="31" t="str">
        <f t="shared" si="4"/>
        <v/>
      </c>
      <c r="AJ40" s="31" t="str">
        <f t="shared" si="5"/>
        <v/>
      </c>
      <c r="AK40" s="31" t="str">
        <f t="shared" si="6"/>
        <v/>
      </c>
      <c r="AL40" s="31" t="str">
        <f t="shared" si="7"/>
        <v/>
      </c>
      <c r="AM40" s="31" t="str">
        <f t="shared" si="8"/>
        <v/>
      </c>
      <c r="AN40" s="31" t="str">
        <f t="shared" si="9"/>
        <v/>
      </c>
      <c r="AO40" s="31" t="str">
        <f t="shared" si="10"/>
        <v/>
      </c>
      <c r="AP40" s="31" t="str">
        <f t="shared" si="11"/>
        <v/>
      </c>
      <c r="AQ40" s="31" t="str">
        <f t="shared" si="12"/>
        <v/>
      </c>
      <c r="AR40" s="31" t="str">
        <f t="shared" si="13"/>
        <v/>
      </c>
      <c r="AS40" s="31" t="str">
        <f t="shared" si="14"/>
        <v/>
      </c>
      <c r="AT40" s="31" t="str">
        <f t="shared" si="15"/>
        <v/>
      </c>
      <c r="AU40" s="31" t="str">
        <f t="shared" si="16"/>
        <v/>
      </c>
    </row>
    <row r="41" spans="1:47" ht="18" customHeight="1">
      <c r="A41" s="29" t="str">
        <f t="array" aca="1" ref="A41" ca="1">IF(SUM(1/COUNTIF(Noms,Noms))&lt;ROWS(A$10:A41),"",INDEX(Noms,MATCH(MIN(IF(COUNTIF(A$9:A40,Noms)=0,COUNTIF(Noms,"&lt;"&amp;Noms),"")),IF(COUNTIF(A$9:A40,Noms)=0,COUNTIF(Noms,"&lt;"&amp;Noms),""),0)))</f>
        <v/>
      </c>
      <c r="B41" s="16"/>
      <c r="C41" s="17"/>
      <c r="D41" s="17"/>
      <c r="E41" s="17"/>
      <c r="F41" s="17"/>
      <c r="G41" s="17"/>
      <c r="H41" s="17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H41" s="31" t="str">
        <f t="shared" si="3"/>
        <v/>
      </c>
      <c r="AI41" s="31" t="str">
        <f t="shared" si="4"/>
        <v/>
      </c>
      <c r="AJ41" s="31" t="str">
        <f t="shared" si="5"/>
        <v/>
      </c>
      <c r="AK41" s="31" t="str">
        <f t="shared" si="6"/>
        <v/>
      </c>
      <c r="AL41" s="31" t="str">
        <f t="shared" si="7"/>
        <v/>
      </c>
      <c r="AM41" s="31" t="str">
        <f t="shared" si="8"/>
        <v/>
      </c>
      <c r="AN41" s="31" t="str">
        <f t="shared" si="9"/>
        <v/>
      </c>
      <c r="AO41" s="31" t="str">
        <f t="shared" si="10"/>
        <v/>
      </c>
      <c r="AP41" s="31" t="str">
        <f t="shared" si="11"/>
        <v/>
      </c>
      <c r="AQ41" s="31" t="str">
        <f t="shared" si="12"/>
        <v/>
      </c>
      <c r="AR41" s="31" t="str">
        <f t="shared" si="13"/>
        <v/>
      </c>
      <c r="AS41" s="31" t="str">
        <f t="shared" si="14"/>
        <v/>
      </c>
      <c r="AT41" s="31" t="str">
        <f t="shared" si="15"/>
        <v/>
      </c>
      <c r="AU41" s="31" t="str">
        <f t="shared" si="16"/>
        <v/>
      </c>
    </row>
    <row r="42" spans="1:47" ht="18" customHeight="1">
      <c r="A42" s="29" t="str">
        <f t="array" aca="1" ref="A42" ca="1">IF(SUM(1/COUNTIF(Noms,Noms))&lt;ROWS(A$10:A42),"",INDEX(Noms,MATCH(MIN(IF(COUNTIF(A$9:A41,Noms)=0,COUNTIF(Noms,"&lt;"&amp;Noms),"")),IF(COUNTIF(A$9:A41,Noms)=0,COUNTIF(Noms,"&lt;"&amp;Noms),""),0)))</f>
        <v/>
      </c>
      <c r="B42" s="16"/>
      <c r="C42" s="17"/>
      <c r="D42" s="17"/>
      <c r="E42" s="17"/>
      <c r="F42" s="17"/>
      <c r="G42" s="17"/>
      <c r="H42" s="17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H42" s="31" t="str">
        <f t="shared" si="3"/>
        <v/>
      </c>
      <c r="AI42" s="31" t="str">
        <f t="shared" si="4"/>
        <v/>
      </c>
      <c r="AJ42" s="31" t="str">
        <f t="shared" si="5"/>
        <v/>
      </c>
      <c r="AK42" s="31" t="str">
        <f t="shared" si="6"/>
        <v/>
      </c>
      <c r="AL42" s="31" t="str">
        <f t="shared" si="7"/>
        <v/>
      </c>
      <c r="AM42" s="31" t="str">
        <f t="shared" si="8"/>
        <v/>
      </c>
      <c r="AN42" s="31" t="str">
        <f t="shared" si="9"/>
        <v/>
      </c>
      <c r="AO42" s="31" t="str">
        <f t="shared" si="10"/>
        <v/>
      </c>
      <c r="AP42" s="31" t="str">
        <f t="shared" si="11"/>
        <v/>
      </c>
      <c r="AQ42" s="31" t="str">
        <f t="shared" si="12"/>
        <v/>
      </c>
      <c r="AR42" s="31" t="str">
        <f t="shared" si="13"/>
        <v/>
      </c>
      <c r="AS42" s="31" t="str">
        <f t="shared" si="14"/>
        <v/>
      </c>
      <c r="AT42" s="31" t="str">
        <f t="shared" si="15"/>
        <v/>
      </c>
      <c r="AU42" s="31" t="str">
        <f t="shared" si="16"/>
        <v/>
      </c>
    </row>
    <row r="43" spans="1:47" ht="18" customHeight="1">
      <c r="A43" s="29" t="str">
        <f t="array" aca="1" ref="A43" ca="1">IF(SUM(1/COUNTIF(Noms,Noms))&lt;ROWS(A$10:A43),"",INDEX(Noms,MATCH(MIN(IF(COUNTIF(A$9:A42,Noms)=0,COUNTIF(Noms,"&lt;"&amp;Noms),"")),IF(COUNTIF(A$9:A42,Noms)=0,COUNTIF(Noms,"&lt;"&amp;Noms),""),0)))</f>
        <v/>
      </c>
      <c r="B43" s="16"/>
      <c r="C43" s="17"/>
      <c r="D43" s="17"/>
      <c r="E43" s="17"/>
      <c r="F43" s="17"/>
      <c r="G43" s="17"/>
      <c r="H43" s="17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H43" s="31" t="str">
        <f t="shared" si="3"/>
        <v/>
      </c>
      <c r="AI43" s="31" t="str">
        <f t="shared" si="4"/>
        <v/>
      </c>
      <c r="AJ43" s="31" t="str">
        <f t="shared" si="5"/>
        <v/>
      </c>
      <c r="AK43" s="31" t="str">
        <f t="shared" si="6"/>
        <v/>
      </c>
      <c r="AL43" s="31" t="str">
        <f t="shared" si="7"/>
        <v/>
      </c>
      <c r="AM43" s="31" t="str">
        <f t="shared" si="8"/>
        <v/>
      </c>
      <c r="AN43" s="31" t="str">
        <f t="shared" si="9"/>
        <v/>
      </c>
      <c r="AO43" s="31" t="str">
        <f t="shared" si="10"/>
        <v/>
      </c>
      <c r="AP43" s="31" t="str">
        <f t="shared" si="11"/>
        <v/>
      </c>
      <c r="AQ43" s="31" t="str">
        <f t="shared" si="12"/>
        <v/>
      </c>
      <c r="AR43" s="31" t="str">
        <f t="shared" si="13"/>
        <v/>
      </c>
      <c r="AS43" s="31" t="str">
        <f t="shared" si="14"/>
        <v/>
      </c>
      <c r="AT43" s="31" t="str">
        <f t="shared" si="15"/>
        <v/>
      </c>
      <c r="AU43" s="31" t="str">
        <f t="shared" si="16"/>
        <v/>
      </c>
    </row>
    <row r="44" spans="1:47" ht="18" customHeight="1">
      <c r="A44" s="29" t="str">
        <f t="array" aca="1" ref="A44" ca="1">IF(SUM(1/COUNTIF(Noms,Noms))&lt;ROWS(A$10:A44),"",INDEX(Noms,MATCH(MIN(IF(COUNTIF(A$9:A43,Noms)=0,COUNTIF(Noms,"&lt;"&amp;Noms),"")),IF(COUNTIF(A$9:A43,Noms)=0,COUNTIF(Noms,"&lt;"&amp;Noms),""),0)))</f>
        <v/>
      </c>
      <c r="B44" s="16"/>
      <c r="C44" s="17"/>
      <c r="D44" s="17"/>
      <c r="E44" s="17"/>
      <c r="F44" s="17"/>
      <c r="G44" s="17"/>
      <c r="H44" s="17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H44" s="31" t="str">
        <f t="shared" si="3"/>
        <v/>
      </c>
      <c r="AI44" s="31" t="str">
        <f t="shared" si="4"/>
        <v/>
      </c>
      <c r="AJ44" s="31" t="str">
        <f t="shared" si="5"/>
        <v/>
      </c>
      <c r="AK44" s="31" t="str">
        <f t="shared" si="6"/>
        <v/>
      </c>
      <c r="AL44" s="31" t="str">
        <f t="shared" si="7"/>
        <v/>
      </c>
      <c r="AM44" s="31" t="str">
        <f t="shared" si="8"/>
        <v/>
      </c>
      <c r="AN44" s="31" t="str">
        <f t="shared" si="9"/>
        <v/>
      </c>
      <c r="AO44" s="31" t="str">
        <f t="shared" si="10"/>
        <v/>
      </c>
      <c r="AP44" s="31" t="str">
        <f t="shared" si="11"/>
        <v/>
      </c>
      <c r="AQ44" s="31" t="str">
        <f t="shared" si="12"/>
        <v/>
      </c>
      <c r="AR44" s="31" t="str">
        <f t="shared" si="13"/>
        <v/>
      </c>
      <c r="AS44" s="31" t="str">
        <f t="shared" si="14"/>
        <v/>
      </c>
      <c r="AT44" s="31" t="str">
        <f t="shared" si="15"/>
        <v/>
      </c>
      <c r="AU44" s="31" t="str">
        <f t="shared" si="16"/>
        <v/>
      </c>
    </row>
    <row r="45" spans="1:47" ht="18" customHeight="1">
      <c r="A45" s="29" t="str">
        <f t="array" aca="1" ref="A45" ca="1">IF(SUM(1/COUNTIF(Noms,Noms))&lt;ROWS(A$10:A45),"",INDEX(Noms,MATCH(MIN(IF(COUNTIF(A$9:A44,Noms)=0,COUNTIF(Noms,"&lt;"&amp;Noms),"")),IF(COUNTIF(A$9:A44,Noms)=0,COUNTIF(Noms,"&lt;"&amp;Noms),""),0)))</f>
        <v/>
      </c>
      <c r="B45" s="16"/>
      <c r="C45" s="17"/>
      <c r="D45" s="17"/>
      <c r="E45" s="17"/>
      <c r="F45" s="17"/>
      <c r="G45" s="17"/>
      <c r="H45" s="17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H45" s="31" t="str">
        <f t="shared" si="3"/>
        <v/>
      </c>
      <c r="AI45" s="31" t="str">
        <f t="shared" si="4"/>
        <v/>
      </c>
      <c r="AJ45" s="31" t="str">
        <f t="shared" si="5"/>
        <v/>
      </c>
      <c r="AK45" s="31" t="str">
        <f t="shared" si="6"/>
        <v/>
      </c>
      <c r="AL45" s="31" t="str">
        <f t="shared" si="7"/>
        <v/>
      </c>
      <c r="AM45" s="31" t="str">
        <f t="shared" si="8"/>
        <v/>
      </c>
      <c r="AN45" s="31" t="str">
        <f t="shared" si="9"/>
        <v/>
      </c>
      <c r="AO45" s="31" t="str">
        <f t="shared" si="10"/>
        <v/>
      </c>
      <c r="AP45" s="31" t="str">
        <f t="shared" si="11"/>
        <v/>
      </c>
      <c r="AQ45" s="31" t="str">
        <f t="shared" si="12"/>
        <v/>
      </c>
      <c r="AR45" s="31" t="str">
        <f t="shared" si="13"/>
        <v/>
      </c>
      <c r="AS45" s="31" t="str">
        <f t="shared" si="14"/>
        <v/>
      </c>
      <c r="AT45" s="31" t="str">
        <f t="shared" si="15"/>
        <v/>
      </c>
      <c r="AU45" s="31" t="str">
        <f t="shared" si="16"/>
        <v/>
      </c>
    </row>
    <row r="46" spans="1:47" ht="18" customHeight="1">
      <c r="A46" s="29" t="str">
        <f t="array" aca="1" ref="A46" ca="1">IF(SUM(1/COUNTIF(Noms,Noms))&lt;ROWS(A$10:A46),"",INDEX(Noms,MATCH(MIN(IF(COUNTIF(A$9:A45,Noms)=0,COUNTIF(Noms,"&lt;"&amp;Noms),"")),IF(COUNTIF(A$9:A45,Noms)=0,COUNTIF(Noms,"&lt;"&amp;Noms),""),0)))</f>
        <v/>
      </c>
      <c r="B46" s="16"/>
      <c r="C46" s="17"/>
      <c r="D46" s="17"/>
      <c r="E46" s="17"/>
      <c r="F46" s="17"/>
      <c r="G46" s="17"/>
      <c r="H46" s="17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H46" s="31" t="str">
        <f t="shared" si="3"/>
        <v/>
      </c>
      <c r="AI46" s="31" t="str">
        <f t="shared" si="4"/>
        <v/>
      </c>
      <c r="AJ46" s="31" t="str">
        <f t="shared" si="5"/>
        <v/>
      </c>
      <c r="AK46" s="31" t="str">
        <f t="shared" si="6"/>
        <v/>
      </c>
      <c r="AL46" s="31" t="str">
        <f t="shared" si="7"/>
        <v/>
      </c>
      <c r="AM46" s="31" t="str">
        <f t="shared" si="8"/>
        <v/>
      </c>
      <c r="AN46" s="31" t="str">
        <f t="shared" si="9"/>
        <v/>
      </c>
      <c r="AO46" s="31" t="str">
        <f t="shared" si="10"/>
        <v/>
      </c>
      <c r="AP46" s="31" t="str">
        <f t="shared" si="11"/>
        <v/>
      </c>
      <c r="AQ46" s="31" t="str">
        <f t="shared" si="12"/>
        <v/>
      </c>
      <c r="AR46" s="31" t="str">
        <f t="shared" si="13"/>
        <v/>
      </c>
      <c r="AS46" s="31" t="str">
        <f t="shared" si="14"/>
        <v/>
      </c>
      <c r="AT46" s="31" t="str">
        <f t="shared" si="15"/>
        <v/>
      </c>
      <c r="AU46" s="31" t="str">
        <f t="shared" si="16"/>
        <v/>
      </c>
    </row>
    <row r="47" spans="1:47" ht="18" customHeight="1">
      <c r="A47" s="29" t="str">
        <f t="array" aca="1" ref="A47" ca="1">IF(SUM(1/COUNTIF(Noms,Noms))&lt;ROWS(A$10:A47),"",INDEX(Noms,MATCH(MIN(IF(COUNTIF(A$9:A46,Noms)=0,COUNTIF(Noms,"&lt;"&amp;Noms),"")),IF(COUNTIF(A$9:A46,Noms)=0,COUNTIF(Noms,"&lt;"&amp;Noms),""),0)))</f>
        <v/>
      </c>
      <c r="B47" s="16"/>
      <c r="C47" s="17"/>
      <c r="D47" s="17"/>
      <c r="E47" s="17"/>
      <c r="F47" s="17"/>
      <c r="G47" s="17"/>
      <c r="H47" s="17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H47" s="31" t="str">
        <f t="shared" si="3"/>
        <v/>
      </c>
      <c r="AI47" s="31" t="str">
        <f t="shared" si="4"/>
        <v/>
      </c>
      <c r="AJ47" s="31" t="str">
        <f t="shared" si="5"/>
        <v/>
      </c>
      <c r="AK47" s="31" t="str">
        <f t="shared" si="6"/>
        <v/>
      </c>
      <c r="AL47" s="31" t="str">
        <f t="shared" si="7"/>
        <v/>
      </c>
      <c r="AM47" s="31" t="str">
        <f t="shared" si="8"/>
        <v/>
      </c>
      <c r="AN47" s="31" t="str">
        <f t="shared" si="9"/>
        <v/>
      </c>
      <c r="AO47" s="31" t="str">
        <f t="shared" si="10"/>
        <v/>
      </c>
      <c r="AP47" s="31" t="str">
        <f t="shared" si="11"/>
        <v/>
      </c>
      <c r="AQ47" s="31" t="str">
        <f t="shared" si="12"/>
        <v/>
      </c>
      <c r="AR47" s="31" t="str">
        <f t="shared" si="13"/>
        <v/>
      </c>
      <c r="AS47" s="31" t="str">
        <f t="shared" si="14"/>
        <v/>
      </c>
      <c r="AT47" s="31" t="str">
        <f t="shared" si="15"/>
        <v/>
      </c>
      <c r="AU47" s="31" t="str">
        <f t="shared" si="16"/>
        <v/>
      </c>
    </row>
    <row r="48" spans="1:47" ht="18" customHeight="1">
      <c r="A48" s="29" t="str">
        <f t="array" aca="1" ref="A48" ca="1">IF(SUM(1/COUNTIF(Noms,Noms))&lt;ROWS(A$10:A48),"",INDEX(Noms,MATCH(MIN(IF(COUNTIF(A$9:A47,Noms)=0,COUNTIF(Noms,"&lt;"&amp;Noms),"")),IF(COUNTIF(A$9:A47,Noms)=0,COUNTIF(Noms,"&lt;"&amp;Noms),""),0)))</f>
        <v/>
      </c>
      <c r="B48" s="16"/>
      <c r="C48" s="17"/>
      <c r="D48" s="17"/>
      <c r="E48" s="17"/>
      <c r="F48" s="17"/>
      <c r="G48" s="17"/>
      <c r="H48" s="17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H48" s="31" t="str">
        <f t="shared" si="3"/>
        <v/>
      </c>
      <c r="AI48" s="31" t="str">
        <f t="shared" si="4"/>
        <v/>
      </c>
      <c r="AJ48" s="31" t="str">
        <f t="shared" si="5"/>
        <v/>
      </c>
      <c r="AK48" s="31" t="str">
        <f t="shared" si="6"/>
        <v/>
      </c>
      <c r="AL48" s="31" t="str">
        <f t="shared" si="7"/>
        <v/>
      </c>
      <c r="AM48" s="31" t="str">
        <f t="shared" si="8"/>
        <v/>
      </c>
      <c r="AN48" s="31" t="str">
        <f t="shared" si="9"/>
        <v/>
      </c>
      <c r="AO48" s="31" t="str">
        <f t="shared" si="10"/>
        <v/>
      </c>
      <c r="AP48" s="31" t="str">
        <f t="shared" si="11"/>
        <v/>
      </c>
      <c r="AQ48" s="31" t="str">
        <f t="shared" si="12"/>
        <v/>
      </c>
      <c r="AR48" s="31" t="str">
        <f t="shared" si="13"/>
        <v/>
      </c>
      <c r="AS48" s="31" t="str">
        <f t="shared" si="14"/>
        <v/>
      </c>
      <c r="AT48" s="31" t="str">
        <f t="shared" si="15"/>
        <v/>
      </c>
      <c r="AU48" s="31" t="str">
        <f t="shared" si="16"/>
        <v/>
      </c>
    </row>
    <row r="49" spans="1:47" ht="18" customHeight="1">
      <c r="A49" s="29" t="str">
        <f t="array" aca="1" ref="A49" ca="1">IF(SUM(1/COUNTIF(Noms,Noms))&lt;ROWS(A$10:A49),"",INDEX(Noms,MATCH(MIN(IF(COUNTIF(A$9:A48,Noms)=0,COUNTIF(Noms,"&lt;"&amp;Noms),"")),IF(COUNTIF(A$9:A48,Noms)=0,COUNTIF(Noms,"&lt;"&amp;Noms),""),0)))</f>
        <v/>
      </c>
      <c r="B49" s="16"/>
      <c r="C49" s="17"/>
      <c r="D49" s="17"/>
      <c r="E49" s="17"/>
      <c r="F49" s="17"/>
      <c r="G49" s="17"/>
      <c r="H49" s="17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H49" s="31" t="str">
        <f t="shared" si="3"/>
        <v/>
      </c>
      <c r="AI49" s="31" t="str">
        <f t="shared" si="4"/>
        <v/>
      </c>
      <c r="AJ49" s="31" t="str">
        <f t="shared" si="5"/>
        <v/>
      </c>
      <c r="AK49" s="31" t="str">
        <f t="shared" si="6"/>
        <v/>
      </c>
      <c r="AL49" s="31" t="str">
        <f t="shared" si="7"/>
        <v/>
      </c>
      <c r="AM49" s="31" t="str">
        <f t="shared" si="8"/>
        <v/>
      </c>
      <c r="AN49" s="31" t="str">
        <f t="shared" si="9"/>
        <v/>
      </c>
      <c r="AO49" s="31" t="str">
        <f t="shared" si="10"/>
        <v/>
      </c>
      <c r="AP49" s="31" t="str">
        <f t="shared" si="11"/>
        <v/>
      </c>
      <c r="AQ49" s="31" t="str">
        <f t="shared" si="12"/>
        <v/>
      </c>
      <c r="AR49" s="31" t="str">
        <f t="shared" si="13"/>
        <v/>
      </c>
      <c r="AS49" s="31" t="str">
        <f t="shared" si="14"/>
        <v/>
      </c>
      <c r="AT49" s="31" t="str">
        <f t="shared" si="15"/>
        <v/>
      </c>
      <c r="AU49" s="31" t="str">
        <f t="shared" si="16"/>
        <v/>
      </c>
    </row>
    <row r="50" spans="1:47" ht="18" customHeight="1">
      <c r="A50" s="29" t="str">
        <f t="array" aca="1" ref="A50" ca="1">IF(SUM(1/COUNTIF(Noms,Noms))&lt;ROWS(A$10:A50),"",INDEX(Noms,MATCH(MIN(IF(COUNTIF(A$9:A49,Noms)=0,COUNTIF(Noms,"&lt;"&amp;Noms),"")),IF(COUNTIF(A$9:A49,Noms)=0,COUNTIF(Noms,"&lt;"&amp;Noms),""),0)))</f>
        <v/>
      </c>
      <c r="B50" s="16"/>
      <c r="C50" s="17"/>
      <c r="D50" s="17"/>
      <c r="E50" s="17"/>
      <c r="F50" s="17"/>
      <c r="G50" s="17"/>
      <c r="H50" s="17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H50" s="31" t="str">
        <f t="shared" si="3"/>
        <v/>
      </c>
      <c r="AI50" s="31" t="str">
        <f t="shared" si="4"/>
        <v/>
      </c>
      <c r="AJ50" s="31" t="str">
        <f t="shared" si="5"/>
        <v/>
      </c>
      <c r="AK50" s="31" t="str">
        <f t="shared" si="6"/>
        <v/>
      </c>
      <c r="AL50" s="31" t="str">
        <f t="shared" si="7"/>
        <v/>
      </c>
      <c r="AM50" s="31" t="str">
        <f t="shared" si="8"/>
        <v/>
      </c>
      <c r="AN50" s="31" t="str">
        <f t="shared" si="9"/>
        <v/>
      </c>
      <c r="AO50" s="31" t="str">
        <f t="shared" si="10"/>
        <v/>
      </c>
      <c r="AP50" s="31" t="str">
        <f t="shared" si="11"/>
        <v/>
      </c>
      <c r="AQ50" s="31" t="str">
        <f t="shared" si="12"/>
        <v/>
      </c>
      <c r="AR50" s="31" t="str">
        <f t="shared" si="13"/>
        <v/>
      </c>
      <c r="AS50" s="31" t="str">
        <f t="shared" si="14"/>
        <v/>
      </c>
      <c r="AT50" s="31" t="str">
        <f t="shared" si="15"/>
        <v/>
      </c>
      <c r="AU50" s="31" t="str">
        <f t="shared" si="16"/>
        <v/>
      </c>
    </row>
    <row r="51" spans="1:47" ht="18" customHeight="1">
      <c r="A51" s="29" t="str">
        <f t="array" aca="1" ref="A51" ca="1">IF(SUM(1/COUNTIF(Noms,Noms))&lt;ROWS(A$10:A51),"",INDEX(Noms,MATCH(MIN(IF(COUNTIF(A$9:A50,Noms)=0,COUNTIF(Noms,"&lt;"&amp;Noms),"")),IF(COUNTIF(A$9:A50,Noms)=0,COUNTIF(Noms,"&lt;"&amp;Noms),""),0)))</f>
        <v/>
      </c>
      <c r="B51" s="16"/>
      <c r="C51" s="17"/>
      <c r="D51" s="17"/>
      <c r="E51" s="17"/>
      <c r="F51" s="17"/>
      <c r="G51" s="17"/>
      <c r="H51" s="17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H51" s="31" t="str">
        <f t="shared" si="3"/>
        <v/>
      </c>
      <c r="AI51" s="31" t="str">
        <f t="shared" si="4"/>
        <v/>
      </c>
      <c r="AJ51" s="31" t="str">
        <f t="shared" si="5"/>
        <v/>
      </c>
      <c r="AK51" s="31" t="str">
        <f t="shared" si="6"/>
        <v/>
      </c>
      <c r="AL51" s="31" t="str">
        <f t="shared" si="7"/>
        <v/>
      </c>
      <c r="AM51" s="31" t="str">
        <f t="shared" si="8"/>
        <v/>
      </c>
      <c r="AN51" s="31" t="str">
        <f t="shared" si="9"/>
        <v/>
      </c>
      <c r="AO51" s="31" t="str">
        <f t="shared" si="10"/>
        <v/>
      </c>
      <c r="AP51" s="31" t="str">
        <f t="shared" si="11"/>
        <v/>
      </c>
      <c r="AQ51" s="31" t="str">
        <f t="shared" si="12"/>
        <v/>
      </c>
      <c r="AR51" s="31" t="str">
        <f t="shared" si="13"/>
        <v/>
      </c>
      <c r="AS51" s="31" t="str">
        <f t="shared" si="14"/>
        <v/>
      </c>
      <c r="AT51" s="31" t="str">
        <f t="shared" si="15"/>
        <v/>
      </c>
      <c r="AU51" s="31" t="str">
        <f t="shared" si="16"/>
        <v/>
      </c>
    </row>
    <row r="52" spans="1:47" ht="18" customHeight="1">
      <c r="A52" s="29" t="str">
        <f t="array" aca="1" ref="A52" ca="1">IF(SUM(1/COUNTIF(Noms,Noms))&lt;ROWS(A$10:A52),"",INDEX(Noms,MATCH(MIN(IF(COUNTIF(A$9:A51,Noms)=0,COUNTIF(Noms,"&lt;"&amp;Noms),"")),IF(COUNTIF(A$9:A51,Noms)=0,COUNTIF(Noms,"&lt;"&amp;Noms),""),0)))</f>
        <v/>
      </c>
      <c r="B52" s="16"/>
      <c r="C52" s="17"/>
      <c r="D52" s="17"/>
      <c r="E52" s="17"/>
      <c r="F52" s="17"/>
      <c r="G52" s="17"/>
      <c r="H52" s="17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H52" s="31" t="str">
        <f t="shared" si="3"/>
        <v/>
      </c>
      <c r="AI52" s="31" t="str">
        <f t="shared" si="4"/>
        <v/>
      </c>
      <c r="AJ52" s="31" t="str">
        <f t="shared" si="5"/>
        <v/>
      </c>
      <c r="AK52" s="31" t="str">
        <f t="shared" si="6"/>
        <v/>
      </c>
      <c r="AL52" s="31" t="str">
        <f t="shared" si="7"/>
        <v/>
      </c>
      <c r="AM52" s="31" t="str">
        <f t="shared" si="8"/>
        <v/>
      </c>
      <c r="AN52" s="31" t="str">
        <f t="shared" si="9"/>
        <v/>
      </c>
      <c r="AO52" s="31" t="str">
        <f t="shared" si="10"/>
        <v/>
      </c>
      <c r="AP52" s="31" t="str">
        <f t="shared" si="11"/>
        <v/>
      </c>
      <c r="AQ52" s="31" t="str">
        <f t="shared" si="12"/>
        <v/>
      </c>
      <c r="AR52" s="31" t="str">
        <f t="shared" si="13"/>
        <v/>
      </c>
      <c r="AS52" s="31" t="str">
        <f t="shared" si="14"/>
        <v/>
      </c>
      <c r="AT52" s="31" t="str">
        <f t="shared" si="15"/>
        <v/>
      </c>
      <c r="AU52" s="31" t="str">
        <f t="shared" si="16"/>
        <v/>
      </c>
    </row>
    <row r="53" spans="1:47" ht="18" customHeight="1">
      <c r="A53" s="29" t="str">
        <f t="array" aca="1" ref="A53" ca="1">IF(SUM(1/COUNTIF(Noms,Noms))&lt;ROWS(A$10:A53),"",INDEX(Noms,MATCH(MIN(IF(COUNTIF(A$9:A52,Noms)=0,COUNTIF(Noms,"&lt;"&amp;Noms),"")),IF(COUNTIF(A$9:A52,Noms)=0,COUNTIF(Noms,"&lt;"&amp;Noms),""),0)))</f>
        <v/>
      </c>
      <c r="B53" s="16"/>
      <c r="C53" s="17"/>
      <c r="D53" s="17"/>
      <c r="E53" s="17"/>
      <c r="F53" s="17"/>
      <c r="G53" s="17"/>
      <c r="H53" s="17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H53" s="31" t="str">
        <f t="shared" si="3"/>
        <v/>
      </c>
      <c r="AI53" s="31" t="str">
        <f t="shared" si="4"/>
        <v/>
      </c>
      <c r="AJ53" s="31" t="str">
        <f t="shared" si="5"/>
        <v/>
      </c>
      <c r="AK53" s="31" t="str">
        <f t="shared" si="6"/>
        <v/>
      </c>
      <c r="AL53" s="31" t="str">
        <f t="shared" si="7"/>
        <v/>
      </c>
      <c r="AM53" s="31" t="str">
        <f t="shared" si="8"/>
        <v/>
      </c>
      <c r="AN53" s="31" t="str">
        <f t="shared" si="9"/>
        <v/>
      </c>
      <c r="AO53" s="31" t="str">
        <f t="shared" si="10"/>
        <v/>
      </c>
      <c r="AP53" s="31" t="str">
        <f t="shared" si="11"/>
        <v/>
      </c>
      <c r="AQ53" s="31" t="str">
        <f t="shared" si="12"/>
        <v/>
      </c>
      <c r="AR53" s="31" t="str">
        <f t="shared" si="13"/>
        <v/>
      </c>
      <c r="AS53" s="31" t="str">
        <f t="shared" si="14"/>
        <v/>
      </c>
      <c r="AT53" s="31" t="str">
        <f t="shared" si="15"/>
        <v/>
      </c>
      <c r="AU53" s="31" t="str">
        <f t="shared" si="16"/>
        <v/>
      </c>
    </row>
    <row r="54" spans="1:47" ht="18" customHeight="1">
      <c r="A54" s="29" t="str">
        <f t="array" aca="1" ref="A54" ca="1">IF(SUM(1/COUNTIF(Noms,Noms))&lt;ROWS(A$10:A54),"",INDEX(Noms,MATCH(MIN(IF(COUNTIF(A$9:A53,Noms)=0,COUNTIF(Noms,"&lt;"&amp;Noms),"")),IF(COUNTIF(A$9:A53,Noms)=0,COUNTIF(Noms,"&lt;"&amp;Noms),""),0)))</f>
        <v/>
      </c>
      <c r="B54" s="16"/>
      <c r="C54" s="17"/>
      <c r="D54" s="17"/>
      <c r="E54" s="17"/>
      <c r="F54" s="17"/>
      <c r="G54" s="17"/>
      <c r="H54" s="17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H54" s="31" t="str">
        <f t="shared" si="3"/>
        <v/>
      </c>
      <c r="AI54" s="31" t="str">
        <f t="shared" si="4"/>
        <v/>
      </c>
      <c r="AJ54" s="31" t="str">
        <f t="shared" si="5"/>
        <v/>
      </c>
      <c r="AK54" s="31" t="str">
        <f t="shared" si="6"/>
        <v/>
      </c>
      <c r="AL54" s="31" t="str">
        <f t="shared" si="7"/>
        <v/>
      </c>
      <c r="AM54" s="31" t="str">
        <f t="shared" si="8"/>
        <v/>
      </c>
      <c r="AN54" s="31" t="str">
        <f t="shared" si="9"/>
        <v/>
      </c>
      <c r="AO54" s="31" t="str">
        <f t="shared" si="10"/>
        <v/>
      </c>
      <c r="AP54" s="31" t="str">
        <f t="shared" si="11"/>
        <v/>
      </c>
      <c r="AQ54" s="31" t="str">
        <f t="shared" si="12"/>
        <v/>
      </c>
      <c r="AR54" s="31" t="str">
        <f t="shared" si="13"/>
        <v/>
      </c>
      <c r="AS54" s="31" t="str">
        <f t="shared" si="14"/>
        <v/>
      </c>
      <c r="AT54" s="31" t="str">
        <f t="shared" si="15"/>
        <v/>
      </c>
      <c r="AU54" s="31" t="str">
        <f t="shared" si="16"/>
        <v/>
      </c>
    </row>
    <row r="55" spans="1:47" ht="18" customHeight="1">
      <c r="A55" s="29" t="str">
        <f t="array" aca="1" ref="A55" ca="1">IF(SUM(1/COUNTIF(Noms,Noms))&lt;ROWS(A$10:A55),"",INDEX(Noms,MATCH(MIN(IF(COUNTIF(A$9:A54,Noms)=0,COUNTIF(Noms,"&lt;"&amp;Noms),"")),IF(COUNTIF(A$9:A54,Noms)=0,COUNTIF(Noms,"&lt;"&amp;Noms),""),0)))</f>
        <v/>
      </c>
      <c r="B55" s="16"/>
      <c r="C55" s="17"/>
      <c r="D55" s="17"/>
      <c r="E55" s="17"/>
      <c r="F55" s="17"/>
      <c r="G55" s="17"/>
      <c r="H55" s="17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H55" s="31" t="str">
        <f t="shared" si="3"/>
        <v/>
      </c>
      <c r="AI55" s="31" t="str">
        <f t="shared" si="4"/>
        <v/>
      </c>
      <c r="AJ55" s="31" t="str">
        <f t="shared" si="5"/>
        <v/>
      </c>
      <c r="AK55" s="31" t="str">
        <f t="shared" si="6"/>
        <v/>
      </c>
      <c r="AL55" s="31" t="str">
        <f t="shared" si="7"/>
        <v/>
      </c>
      <c r="AM55" s="31" t="str">
        <f t="shared" si="8"/>
        <v/>
      </c>
      <c r="AN55" s="31" t="str">
        <f t="shared" si="9"/>
        <v/>
      </c>
      <c r="AO55" s="31" t="str">
        <f t="shared" si="10"/>
        <v/>
      </c>
      <c r="AP55" s="31" t="str">
        <f t="shared" si="11"/>
        <v/>
      </c>
      <c r="AQ55" s="31" t="str">
        <f t="shared" si="12"/>
        <v/>
      </c>
      <c r="AR55" s="31" t="str">
        <f t="shared" si="13"/>
        <v/>
      </c>
      <c r="AS55" s="31" t="str">
        <f t="shared" si="14"/>
        <v/>
      </c>
      <c r="AT55" s="31" t="str">
        <f t="shared" si="15"/>
        <v/>
      </c>
      <c r="AU55" s="31" t="str">
        <f t="shared" si="16"/>
        <v/>
      </c>
    </row>
    <row r="56" spans="1:47" ht="18" customHeight="1">
      <c r="A56" s="29" t="str">
        <f t="array" aca="1" ref="A56" ca="1">IF(SUM(1/COUNTIF(Noms,Noms))&lt;ROWS(A$10:A56),"",INDEX(Noms,MATCH(MIN(IF(COUNTIF(A$9:A55,Noms)=0,COUNTIF(Noms,"&lt;"&amp;Noms),"")),IF(COUNTIF(A$9:A55,Noms)=0,COUNTIF(Noms,"&lt;"&amp;Noms),""),0)))</f>
        <v/>
      </c>
      <c r="B56" s="16"/>
      <c r="C56" s="17"/>
      <c r="D56" s="17"/>
      <c r="E56" s="17"/>
      <c r="F56" s="17"/>
      <c r="G56" s="17"/>
      <c r="H56" s="17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H56" s="31" t="str">
        <f t="shared" si="3"/>
        <v/>
      </c>
      <c r="AI56" s="31" t="str">
        <f t="shared" si="4"/>
        <v/>
      </c>
      <c r="AJ56" s="31" t="str">
        <f t="shared" si="5"/>
        <v/>
      </c>
      <c r="AK56" s="31" t="str">
        <f t="shared" si="6"/>
        <v/>
      </c>
      <c r="AL56" s="31" t="str">
        <f t="shared" si="7"/>
        <v/>
      </c>
      <c r="AM56" s="31" t="str">
        <f t="shared" si="8"/>
        <v/>
      </c>
      <c r="AN56" s="31" t="str">
        <f t="shared" si="9"/>
        <v/>
      </c>
      <c r="AO56" s="31" t="str">
        <f t="shared" si="10"/>
        <v/>
      </c>
      <c r="AP56" s="31" t="str">
        <f t="shared" si="11"/>
        <v/>
      </c>
      <c r="AQ56" s="31" t="str">
        <f t="shared" si="12"/>
        <v/>
      </c>
      <c r="AR56" s="31" t="str">
        <f t="shared" si="13"/>
        <v/>
      </c>
      <c r="AS56" s="31" t="str">
        <f t="shared" si="14"/>
        <v/>
      </c>
      <c r="AT56" s="31" t="str">
        <f t="shared" si="15"/>
        <v/>
      </c>
      <c r="AU56" s="31" t="str">
        <f t="shared" si="16"/>
        <v/>
      </c>
    </row>
    <row r="57" spans="1:47" ht="18" customHeight="1">
      <c r="A57" s="29" t="str">
        <f t="array" aca="1" ref="A57" ca="1">IF(SUM(1/COUNTIF(Noms,Noms))&lt;ROWS(A$10:A57),"",INDEX(Noms,MATCH(MIN(IF(COUNTIF(A$9:A56,Noms)=0,COUNTIF(Noms,"&lt;"&amp;Noms),"")),IF(COUNTIF(A$9:A56,Noms)=0,COUNTIF(Noms,"&lt;"&amp;Noms),""),0)))</f>
        <v/>
      </c>
      <c r="B57" s="16"/>
      <c r="C57" s="17"/>
      <c r="D57" s="17"/>
      <c r="E57" s="17"/>
      <c r="F57" s="17"/>
      <c r="G57" s="17"/>
      <c r="H57" s="17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H57" s="31" t="str">
        <f t="shared" si="3"/>
        <v/>
      </c>
      <c r="AI57" s="31" t="str">
        <f t="shared" si="4"/>
        <v/>
      </c>
      <c r="AJ57" s="31" t="str">
        <f t="shared" si="5"/>
        <v/>
      </c>
      <c r="AK57" s="31" t="str">
        <f t="shared" si="6"/>
        <v/>
      </c>
      <c r="AL57" s="31" t="str">
        <f t="shared" si="7"/>
        <v/>
      </c>
      <c r="AM57" s="31" t="str">
        <f t="shared" si="8"/>
        <v/>
      </c>
      <c r="AN57" s="31" t="str">
        <f t="shared" si="9"/>
        <v/>
      </c>
      <c r="AO57" s="31" t="str">
        <f t="shared" si="10"/>
        <v/>
      </c>
      <c r="AP57" s="31" t="str">
        <f t="shared" si="11"/>
        <v/>
      </c>
      <c r="AQ57" s="31" t="str">
        <f t="shared" si="12"/>
        <v/>
      </c>
      <c r="AR57" s="31" t="str">
        <f t="shared" si="13"/>
        <v/>
      </c>
      <c r="AS57" s="31" t="str">
        <f t="shared" si="14"/>
        <v/>
      </c>
      <c r="AT57" s="31" t="str">
        <f t="shared" si="15"/>
        <v/>
      </c>
      <c r="AU57" s="31" t="str">
        <f t="shared" si="16"/>
        <v/>
      </c>
    </row>
    <row r="58" spans="1:47" ht="18" customHeight="1">
      <c r="A58" s="29" t="str">
        <f t="array" aca="1" ref="A58" ca="1">IF(SUM(1/COUNTIF(Noms,Noms))&lt;ROWS(A$10:A58),"",INDEX(Noms,MATCH(MIN(IF(COUNTIF(A$9:A57,Noms)=0,COUNTIF(Noms,"&lt;"&amp;Noms),"")),IF(COUNTIF(A$9:A57,Noms)=0,COUNTIF(Noms,"&lt;"&amp;Noms),""),0)))</f>
        <v/>
      </c>
      <c r="B58" s="16"/>
      <c r="C58" s="17"/>
      <c r="D58" s="17"/>
      <c r="E58" s="17"/>
      <c r="F58" s="17"/>
      <c r="G58" s="17"/>
      <c r="H58" s="17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H58" s="31" t="str">
        <f t="shared" si="3"/>
        <v/>
      </c>
      <c r="AI58" s="31" t="str">
        <f t="shared" si="4"/>
        <v/>
      </c>
      <c r="AJ58" s="31" t="str">
        <f t="shared" si="5"/>
        <v/>
      </c>
      <c r="AK58" s="31" t="str">
        <f t="shared" si="6"/>
        <v/>
      </c>
      <c r="AL58" s="31" t="str">
        <f t="shared" si="7"/>
        <v/>
      </c>
      <c r="AM58" s="31" t="str">
        <f t="shared" si="8"/>
        <v/>
      </c>
      <c r="AN58" s="31" t="str">
        <f t="shared" si="9"/>
        <v/>
      </c>
      <c r="AO58" s="31" t="str">
        <f t="shared" si="10"/>
        <v/>
      </c>
      <c r="AP58" s="31" t="str">
        <f t="shared" si="11"/>
        <v/>
      </c>
      <c r="AQ58" s="31" t="str">
        <f t="shared" si="12"/>
        <v/>
      </c>
      <c r="AR58" s="31" t="str">
        <f t="shared" si="13"/>
        <v/>
      </c>
      <c r="AS58" s="31" t="str">
        <f t="shared" si="14"/>
        <v/>
      </c>
      <c r="AT58" s="31" t="str">
        <f t="shared" si="15"/>
        <v/>
      </c>
      <c r="AU58" s="31" t="str">
        <f t="shared" si="16"/>
        <v/>
      </c>
    </row>
    <row r="59" spans="1:47" ht="18" customHeight="1">
      <c r="A59" s="29" t="str">
        <f t="array" aca="1" ref="A59" ca="1">IF(SUM(1/COUNTIF(Noms,Noms))&lt;ROWS(A$10:A59),"",INDEX(Noms,MATCH(MIN(IF(COUNTIF(A$9:A58,Noms)=0,COUNTIF(Noms,"&lt;"&amp;Noms),"")),IF(COUNTIF(A$9:A58,Noms)=0,COUNTIF(Noms,"&lt;"&amp;Noms),""),0)))</f>
        <v/>
      </c>
      <c r="B59" s="16"/>
      <c r="C59" s="17"/>
      <c r="D59" s="17"/>
      <c r="E59" s="17"/>
      <c r="F59" s="17"/>
      <c r="G59" s="17"/>
      <c r="H59" s="17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H59" s="31" t="str">
        <f t="shared" si="3"/>
        <v/>
      </c>
      <c r="AI59" s="31" t="str">
        <f t="shared" si="4"/>
        <v/>
      </c>
      <c r="AJ59" s="31" t="str">
        <f t="shared" si="5"/>
        <v/>
      </c>
      <c r="AK59" s="31" t="str">
        <f t="shared" si="6"/>
        <v/>
      </c>
      <c r="AL59" s="31" t="str">
        <f t="shared" si="7"/>
        <v/>
      </c>
      <c r="AM59" s="31" t="str">
        <f t="shared" si="8"/>
        <v/>
      </c>
      <c r="AN59" s="31" t="str">
        <f t="shared" si="9"/>
        <v/>
      </c>
      <c r="AO59" s="31" t="str">
        <f t="shared" si="10"/>
        <v/>
      </c>
      <c r="AP59" s="31" t="str">
        <f t="shared" si="11"/>
        <v/>
      </c>
      <c r="AQ59" s="31" t="str">
        <f t="shared" si="12"/>
        <v/>
      </c>
      <c r="AR59" s="31" t="str">
        <f t="shared" si="13"/>
        <v/>
      </c>
      <c r="AS59" s="31" t="str">
        <f t="shared" si="14"/>
        <v/>
      </c>
      <c r="AT59" s="31" t="str">
        <f t="shared" si="15"/>
        <v/>
      </c>
      <c r="AU59" s="31" t="str">
        <f t="shared" si="16"/>
        <v/>
      </c>
    </row>
  </sheetData>
  <mergeCells count="5">
    <mergeCell ref="R4:U5"/>
    <mergeCell ref="V4:Y5"/>
    <mergeCell ref="AH8:AU8"/>
    <mergeCell ref="I4:Q5"/>
    <mergeCell ref="I2:Y2"/>
  </mergeCells>
  <conditionalFormatting sqref="B8:AF59">
    <cfRule type="expression" dxfId="1" priority="2">
      <formula>WEEKDAY(B$8,2)&gt;5</formula>
    </cfRule>
  </conditionalFormatting>
  <conditionalFormatting sqref="A10:A59">
    <cfRule type="expression" dxfId="0" priority="1">
      <formula>CELL("row")=ROW()</formula>
    </cfRule>
  </conditionalFormatting>
  <dataValidations count="1">
    <dataValidation type="list" allowBlank="1" showInputMessage="1" showErrorMessage="1" sqref="B10:AF59">
      <formula1>Codes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Total Général</vt:lpstr>
      <vt:lpstr>Données</vt:lpstr>
      <vt:lpstr>Septembre-2016</vt:lpstr>
      <vt:lpstr>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M.SAHIR</dc:creator>
  <cp:lastModifiedBy>Min</cp:lastModifiedBy>
  <cp:lastPrinted>2015-11-13T10:37:27Z</cp:lastPrinted>
  <dcterms:created xsi:type="dcterms:W3CDTF">2014-08-27T13:08:32Z</dcterms:created>
  <dcterms:modified xsi:type="dcterms:W3CDTF">2016-07-18T13:52:08Z</dcterms:modified>
</cp:coreProperties>
</file>