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828"/>
  <workbookPr/>
  <mc:AlternateContent xmlns:mc="http://schemas.openxmlformats.org/markup-compatibility/2006">
    <mc:Choice Requires="x15">
      <x15ac:absPath xmlns:x15ac="http://schemas.microsoft.com/office/spreadsheetml/2010/11/ac" url="C:\Users\Franck PELCERF\Desktop\"/>
    </mc:Choice>
  </mc:AlternateContent>
  <bookViews>
    <workbookView xWindow="240" yWindow="90" windowWidth="19440" windowHeight="8520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M46" i="1" l="1"/>
  <c r="D49" i="1"/>
  <c r="D48" i="1"/>
  <c r="D47" i="1"/>
  <c r="D46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P55" i="1"/>
  <c r="O55" i="1"/>
  <c r="N55" i="1"/>
  <c r="M55" i="1"/>
  <c r="K55" i="1"/>
  <c r="J55" i="1"/>
  <c r="I55" i="1"/>
  <c r="H55" i="1"/>
  <c r="G55" i="1"/>
  <c r="F55" i="1"/>
  <c r="E55" i="1"/>
  <c r="D55" i="1"/>
  <c r="Q54" i="1"/>
  <c r="P54" i="1"/>
  <c r="O54" i="1"/>
  <c r="N54" i="1"/>
  <c r="M54" i="1"/>
  <c r="L54" i="1"/>
  <c r="K54" i="1"/>
  <c r="J53" i="1"/>
  <c r="J54" i="1"/>
  <c r="I54" i="1"/>
  <c r="H54" i="1"/>
  <c r="G54" i="1"/>
  <c r="F54" i="1"/>
  <c r="E54" i="1"/>
  <c r="D54" i="1"/>
  <c r="G47" i="1" s="1"/>
  <c r="Q52" i="1"/>
  <c r="P52" i="1"/>
  <c r="Q53" i="1"/>
  <c r="M49" i="1" s="1"/>
  <c r="P53" i="1"/>
  <c r="O53" i="1"/>
  <c r="N53" i="1"/>
  <c r="L53" i="1"/>
  <c r="K53" i="1"/>
  <c r="I53" i="1"/>
  <c r="H53" i="1"/>
  <c r="G53" i="1"/>
  <c r="F53" i="1"/>
  <c r="E53" i="1"/>
  <c r="D53" i="1"/>
  <c r="O52" i="1"/>
  <c r="N52" i="1"/>
  <c r="M52" i="1"/>
  <c r="L52" i="1"/>
  <c r="K52" i="1"/>
  <c r="J52" i="1"/>
  <c r="I52" i="1"/>
  <c r="H52" i="1"/>
  <c r="G52" i="1"/>
  <c r="F52" i="1"/>
  <c r="E52" i="1"/>
  <c r="D52" i="1"/>
  <c r="L55" i="1"/>
  <c r="M48" i="1"/>
  <c r="I24" i="1"/>
  <c r="B24" i="1"/>
  <c r="H47" i="1"/>
  <c r="M53" i="1"/>
  <c r="AG52" i="1"/>
  <c r="AF52" i="1"/>
  <c r="AE52" i="1"/>
  <c r="AD52" i="1"/>
  <c r="AC52" i="1"/>
  <c r="AL47" i="1"/>
  <c r="AL48" i="1"/>
  <c r="AL49" i="1"/>
  <c r="AL46" i="1"/>
  <c r="AK47" i="1"/>
  <c r="AK48" i="1"/>
  <c r="AK49" i="1"/>
  <c r="AK46" i="1"/>
  <c r="AJ47" i="1"/>
  <c r="AJ48" i="1"/>
  <c r="AJ49" i="1"/>
  <c r="AJ46" i="1"/>
  <c r="AI47" i="1"/>
  <c r="AI48" i="1"/>
  <c r="AI49" i="1"/>
  <c r="AI46" i="1"/>
  <c r="AH47" i="1"/>
  <c r="AH48" i="1"/>
  <c r="AH49" i="1"/>
  <c r="AH46" i="1"/>
  <c r="AG47" i="1"/>
  <c r="AG48" i="1"/>
  <c r="AG49" i="1"/>
  <c r="AG46" i="1"/>
  <c r="AF46" i="1"/>
  <c r="AF47" i="1"/>
  <c r="AF48" i="1"/>
  <c r="AF49" i="1"/>
  <c r="AM47" i="1"/>
  <c r="AM48" i="1"/>
  <c r="AM49" i="1"/>
  <c r="AA29" i="1"/>
  <c r="AK109" i="1"/>
  <c r="AJ109" i="1"/>
  <c r="AG109" i="1"/>
  <c r="AF109" i="1"/>
  <c r="AE109" i="1"/>
  <c r="AC109" i="1"/>
  <c r="AM109" i="1" s="1"/>
  <c r="AE108" i="1"/>
  <c r="AC108" i="1"/>
  <c r="AK108" i="1" s="1"/>
  <c r="AK107" i="1"/>
  <c r="AJ107" i="1"/>
  <c r="AG107" i="1"/>
  <c r="AF107" i="1"/>
  <c r="AE107" i="1"/>
  <c r="AC107" i="1"/>
  <c r="AM107" i="1" s="1"/>
  <c r="AL106" i="1"/>
  <c r="AH106" i="1"/>
  <c r="AC106" i="1"/>
  <c r="AK106" i="1" s="1"/>
  <c r="AM89" i="1"/>
  <c r="AJ89" i="1"/>
  <c r="AI89" i="1"/>
  <c r="AF89" i="1"/>
  <c r="AE89" i="1"/>
  <c r="AC89" i="1"/>
  <c r="AL89" i="1" s="1"/>
  <c r="AK88" i="1"/>
  <c r="AG88" i="1"/>
  <c r="AE88" i="1"/>
  <c r="AC88" i="1"/>
  <c r="AJ88" i="1" s="1"/>
  <c r="AM87" i="1"/>
  <c r="AJ87" i="1"/>
  <c r="AI87" i="1"/>
  <c r="AF87" i="1"/>
  <c r="AE87" i="1"/>
  <c r="AC87" i="1"/>
  <c r="AL87" i="1" s="1"/>
  <c r="AL86" i="1"/>
  <c r="AK86" i="1"/>
  <c r="AJ86" i="1"/>
  <c r="AH86" i="1"/>
  <c r="AG86" i="1"/>
  <c r="AF86" i="1"/>
  <c r="AC86" i="1"/>
  <c r="AM86" i="1" s="1"/>
  <c r="AE69" i="1"/>
  <c r="AC69" i="1"/>
  <c r="AK69" i="1" s="1"/>
  <c r="AM68" i="1"/>
  <c r="AK68" i="1"/>
  <c r="AJ68" i="1"/>
  <c r="AI68" i="1"/>
  <c r="AG68" i="1"/>
  <c r="AF68" i="1"/>
  <c r="AE68" i="1"/>
  <c r="AC68" i="1"/>
  <c r="AL68" i="1" s="1"/>
  <c r="AE67" i="1"/>
  <c r="AC67" i="1"/>
  <c r="AK67" i="1" s="1"/>
  <c r="AK66" i="1"/>
  <c r="AJ66" i="1"/>
  <c r="AG66" i="1"/>
  <c r="AF66" i="1"/>
  <c r="AC66" i="1"/>
  <c r="AM66" i="1" s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AC63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P52" i="1"/>
  <c r="AO52" i="1"/>
  <c r="AN52" i="1"/>
  <c r="AM52" i="1"/>
  <c r="AL52" i="1"/>
  <c r="AK52" i="1"/>
  <c r="AJ52" i="1"/>
  <c r="AI52" i="1"/>
  <c r="AH52" i="1"/>
  <c r="AC49" i="1"/>
  <c r="AC48" i="1"/>
  <c r="AC47" i="1"/>
  <c r="AC46" i="1"/>
  <c r="Q55" i="1"/>
  <c r="K46" i="1"/>
  <c r="J46" i="1"/>
  <c r="I46" i="1"/>
  <c r="D107" i="1"/>
  <c r="D108" i="1"/>
  <c r="D109" i="1"/>
  <c r="D106" i="1"/>
  <c r="D87" i="1"/>
  <c r="D88" i="1"/>
  <c r="D89" i="1"/>
  <c r="N89" i="1" s="1"/>
  <c r="D86" i="1"/>
  <c r="I86" i="1" s="1"/>
  <c r="D67" i="1"/>
  <c r="D68" i="1"/>
  <c r="D69" i="1"/>
  <c r="D66" i="1"/>
  <c r="F109" i="1"/>
  <c r="F108" i="1"/>
  <c r="F107" i="1"/>
  <c r="G89" i="1"/>
  <c r="F89" i="1"/>
  <c r="F88" i="1"/>
  <c r="L88" i="1"/>
  <c r="K87" i="1"/>
  <c r="G87" i="1"/>
  <c r="F87" i="1"/>
  <c r="N87" i="1"/>
  <c r="M86" i="1"/>
  <c r="F69" i="1"/>
  <c r="F68" i="1"/>
  <c r="F67" i="1"/>
  <c r="B35" i="1"/>
  <c r="AA22" i="1"/>
  <c r="B22" i="1"/>
  <c r="AP39" i="1"/>
  <c r="AN39" i="1"/>
  <c r="AX39" i="1" s="1"/>
  <c r="AC39" i="1"/>
  <c r="AP38" i="1"/>
  <c r="AN38" i="1"/>
  <c r="AX38" i="1" s="1"/>
  <c r="AC38" i="1"/>
  <c r="AP37" i="1"/>
  <c r="AN37" i="1"/>
  <c r="AX37" i="1" s="1"/>
  <c r="AC37" i="1"/>
  <c r="AU36" i="1"/>
  <c r="AR36" i="1"/>
  <c r="O36" i="1" s="1"/>
  <c r="R36" i="1" s="1"/>
  <c r="B36" i="1" s="1"/>
  <c r="AN36" i="1"/>
  <c r="AX36" i="1" s="1"/>
  <c r="AN35" i="1"/>
  <c r="AA35" i="1"/>
  <c r="AR33" i="1"/>
  <c r="O33" i="1" s="1"/>
  <c r="R33" i="1" s="1"/>
  <c r="AQ33" i="1"/>
  <c r="AP33" i="1"/>
  <c r="AN33" i="1"/>
  <c r="AX33" i="1" s="1"/>
  <c r="AR32" i="1"/>
  <c r="O32" i="1" s="1"/>
  <c r="AQ32" i="1"/>
  <c r="AP32" i="1"/>
  <c r="AN32" i="1"/>
  <c r="AX32" i="1" s="1"/>
  <c r="AR31" i="1"/>
  <c r="O31" i="1" s="1"/>
  <c r="AQ31" i="1"/>
  <c r="AP31" i="1"/>
  <c r="AN31" i="1"/>
  <c r="AX31" i="1" s="1"/>
  <c r="AU30" i="1"/>
  <c r="AR30" i="1"/>
  <c r="AQ30" i="1"/>
  <c r="AN30" i="1"/>
  <c r="AX30" i="1" s="1"/>
  <c r="AN29" i="1"/>
  <c r="AU27" i="1"/>
  <c r="AN27" i="1"/>
  <c r="AH27" i="1"/>
  <c r="AA27" i="1"/>
  <c r="AU26" i="1"/>
  <c r="AN26" i="1"/>
  <c r="AH26" i="1"/>
  <c r="AA26" i="1"/>
  <c r="AU25" i="1"/>
  <c r="AN25" i="1"/>
  <c r="AH25" i="1"/>
  <c r="AA25" i="1"/>
  <c r="AU24" i="1"/>
  <c r="AN24" i="1"/>
  <c r="AH24" i="1"/>
  <c r="AA24" i="1"/>
  <c r="AU23" i="1"/>
  <c r="AN23" i="1"/>
  <c r="AH23" i="1"/>
  <c r="AA23" i="1"/>
  <c r="AU22" i="1"/>
  <c r="AN22" i="1"/>
  <c r="AH22" i="1"/>
  <c r="AU21" i="1"/>
  <c r="AN21" i="1"/>
  <c r="AH21" i="1"/>
  <c r="AA21" i="1"/>
  <c r="AU20" i="1"/>
  <c r="AN20" i="1"/>
  <c r="AH20" i="1"/>
  <c r="AA20" i="1"/>
  <c r="AU19" i="1"/>
  <c r="AN19" i="1"/>
  <c r="AH19" i="1"/>
  <c r="AA19" i="1"/>
  <c r="AU18" i="1"/>
  <c r="AN18" i="1"/>
  <c r="AH18" i="1"/>
  <c r="AA18" i="1"/>
  <c r="AU17" i="1"/>
  <c r="AN17" i="1"/>
  <c r="AH17" i="1"/>
  <c r="AA17" i="1"/>
  <c r="AU16" i="1"/>
  <c r="AN16" i="1"/>
  <c r="AH16" i="1"/>
  <c r="AA16" i="1"/>
  <c r="B16" i="1"/>
  <c r="I16" i="1"/>
  <c r="O16" i="1"/>
  <c r="V16" i="1"/>
  <c r="B17" i="1"/>
  <c r="I17" i="1"/>
  <c r="O17" i="1"/>
  <c r="V17" i="1"/>
  <c r="B18" i="1"/>
  <c r="I18" i="1"/>
  <c r="O18" i="1"/>
  <c r="V18" i="1"/>
  <c r="B19" i="1"/>
  <c r="I19" i="1"/>
  <c r="O19" i="1"/>
  <c r="V19" i="1"/>
  <c r="B20" i="1"/>
  <c r="I20" i="1"/>
  <c r="O20" i="1"/>
  <c r="V20" i="1"/>
  <c r="B21" i="1"/>
  <c r="I21" i="1"/>
  <c r="O21" i="1"/>
  <c r="V21" i="1"/>
  <c r="I22" i="1"/>
  <c r="O22" i="1"/>
  <c r="V22" i="1"/>
  <c r="B23" i="1"/>
  <c r="I23" i="1"/>
  <c r="O23" i="1"/>
  <c r="V23" i="1"/>
  <c r="O24" i="1"/>
  <c r="V24" i="1"/>
  <c r="B25" i="1"/>
  <c r="I25" i="1"/>
  <c r="O25" i="1"/>
  <c r="V25" i="1"/>
  <c r="B26" i="1"/>
  <c r="I26" i="1"/>
  <c r="O26" i="1"/>
  <c r="V26" i="1"/>
  <c r="B27" i="1"/>
  <c r="I27" i="1"/>
  <c r="O27" i="1"/>
  <c r="V27" i="1"/>
  <c r="B29" i="1"/>
  <c r="O29" i="1"/>
  <c r="O30" i="1"/>
  <c r="R30" i="1" s="1"/>
  <c r="Q31" i="1"/>
  <c r="Q32" i="1"/>
  <c r="Q33" i="1"/>
  <c r="O35" i="1"/>
  <c r="D37" i="1"/>
  <c r="Q37" i="1"/>
  <c r="D38" i="1"/>
  <c r="Q38" i="1"/>
  <c r="D39" i="1"/>
  <c r="Q39" i="1"/>
  <c r="L49" i="1" l="1"/>
  <c r="L47" i="1"/>
  <c r="M47" i="1"/>
  <c r="L48" i="1"/>
  <c r="L46" i="1"/>
  <c r="I47" i="1"/>
  <c r="J48" i="1"/>
  <c r="G48" i="1"/>
  <c r="J49" i="1"/>
  <c r="I48" i="1"/>
  <c r="K47" i="1"/>
  <c r="G49" i="1"/>
  <c r="K49" i="1"/>
  <c r="H48" i="1"/>
  <c r="K48" i="1"/>
  <c r="H49" i="1"/>
  <c r="J47" i="1"/>
  <c r="I49" i="1"/>
  <c r="H46" i="1"/>
  <c r="G46" i="1"/>
  <c r="AO48" i="1"/>
  <c r="AH67" i="1"/>
  <c r="AL67" i="1"/>
  <c r="AH69" i="1"/>
  <c r="AL69" i="1"/>
  <c r="AH108" i="1"/>
  <c r="AL108" i="1"/>
  <c r="AI67" i="1"/>
  <c r="AM67" i="1"/>
  <c r="AI69" i="1"/>
  <c r="AM69" i="1"/>
  <c r="AH88" i="1"/>
  <c r="AL88" i="1"/>
  <c r="AI106" i="1"/>
  <c r="AM106" i="1"/>
  <c r="AI108" i="1"/>
  <c r="AM108" i="1"/>
  <c r="AO49" i="1"/>
  <c r="AH66" i="1"/>
  <c r="AL66" i="1"/>
  <c r="AF67" i="1"/>
  <c r="AJ67" i="1"/>
  <c r="AH68" i="1"/>
  <c r="AF69" i="1"/>
  <c r="AJ69" i="1"/>
  <c r="AI86" i="1"/>
  <c r="AG87" i="1"/>
  <c r="AK87" i="1"/>
  <c r="AI88" i="1"/>
  <c r="AM88" i="1"/>
  <c r="AG89" i="1"/>
  <c r="AK89" i="1"/>
  <c r="AF106" i="1"/>
  <c r="AJ106" i="1"/>
  <c r="AH107" i="1"/>
  <c r="AL107" i="1"/>
  <c r="AF108" i="1"/>
  <c r="AJ108" i="1"/>
  <c r="AH109" i="1"/>
  <c r="AL109" i="1"/>
  <c r="AI66" i="1"/>
  <c r="K108" i="1" s="1"/>
  <c r="AG67" i="1"/>
  <c r="AG69" i="1"/>
  <c r="AH87" i="1"/>
  <c r="AF88" i="1"/>
  <c r="AH89" i="1"/>
  <c r="AG106" i="1"/>
  <c r="AI107" i="1"/>
  <c r="AG108" i="1"/>
  <c r="AI109" i="1"/>
  <c r="J66" i="1"/>
  <c r="K89" i="1"/>
  <c r="L86" i="1"/>
  <c r="L66" i="1"/>
  <c r="J108" i="1"/>
  <c r="I88" i="1"/>
  <c r="M88" i="1"/>
  <c r="N86" i="1"/>
  <c r="H87" i="1"/>
  <c r="L87" i="1"/>
  <c r="J88" i="1"/>
  <c r="N88" i="1"/>
  <c r="H89" i="1"/>
  <c r="L89" i="1"/>
  <c r="G86" i="1"/>
  <c r="K86" i="1"/>
  <c r="I87" i="1"/>
  <c r="M87" i="1"/>
  <c r="G88" i="1"/>
  <c r="K88" i="1"/>
  <c r="I89" i="1"/>
  <c r="M89" i="1"/>
  <c r="J86" i="1"/>
  <c r="H86" i="1"/>
  <c r="J87" i="1"/>
  <c r="H88" i="1"/>
  <c r="J89" i="1"/>
  <c r="L67" i="1"/>
  <c r="L69" i="1"/>
  <c r="G68" i="1"/>
  <c r="M68" i="1"/>
  <c r="J69" i="1"/>
  <c r="AV37" i="1"/>
  <c r="AV38" i="1"/>
  <c r="AV39" i="1"/>
  <c r="AU37" i="1"/>
  <c r="AU38" i="1"/>
  <c r="AU39" i="1"/>
  <c r="AU31" i="1"/>
  <c r="AU32" i="1"/>
  <c r="AU33" i="1"/>
  <c r="AV36" i="1"/>
  <c r="AQ37" i="1"/>
  <c r="AA37" i="1" s="1"/>
  <c r="AQ38" i="1"/>
  <c r="AA38" i="1" s="1"/>
  <c r="AI38" i="1" s="1"/>
  <c r="AQ39" i="1"/>
  <c r="AA39" i="1" s="1"/>
  <c r="AI39" i="1" s="1"/>
  <c r="AV30" i="1"/>
  <c r="AV31" i="1"/>
  <c r="AV32" i="1"/>
  <c r="AV33" i="1"/>
  <c r="AQ36" i="1"/>
  <c r="AA36" i="1" s="1"/>
  <c r="AR37" i="1"/>
  <c r="O37" i="1" s="1"/>
  <c r="AR38" i="1"/>
  <c r="O38" i="1" s="1"/>
  <c r="R38" i="1" s="1"/>
  <c r="B38" i="1" s="1"/>
  <c r="G38" i="1" s="1"/>
  <c r="AR39" i="1"/>
  <c r="O39" i="1" s="1"/>
  <c r="R39" i="1" s="1"/>
  <c r="B39" i="1" s="1"/>
  <c r="AH36" i="1"/>
  <c r="AD36" i="1"/>
  <c r="AJ36" i="1"/>
  <c r="AF36" i="1"/>
  <c r="AE36" i="1"/>
  <c r="AK36" i="1"/>
  <c r="AG36" i="1"/>
  <c r="AI36" i="1"/>
  <c r="R37" i="1"/>
  <c r="B37" i="1" s="1"/>
  <c r="T37" i="1"/>
  <c r="AI37" i="1"/>
  <c r="AE37" i="1"/>
  <c r="AK37" i="1"/>
  <c r="AG37" i="1"/>
  <c r="AJ37" i="1"/>
  <c r="AF37" i="1"/>
  <c r="AH37" i="1"/>
  <c r="AD37" i="1"/>
  <c r="R31" i="1"/>
  <c r="U31" i="1"/>
  <c r="S31" i="1"/>
  <c r="X31" i="1"/>
  <c r="Y31" i="1"/>
  <c r="W31" i="1"/>
  <c r="T31" i="1"/>
  <c r="R32" i="1"/>
  <c r="X32" i="1"/>
  <c r="S32" i="1"/>
  <c r="AF39" i="1"/>
  <c r="AK39" i="1"/>
  <c r="AS30" i="1"/>
  <c r="AW30" i="1"/>
  <c r="AS31" i="1"/>
  <c r="AW31" i="1"/>
  <c r="AS32" i="1"/>
  <c r="AW32" i="1"/>
  <c r="AS33" i="1"/>
  <c r="AW33" i="1"/>
  <c r="AS36" i="1"/>
  <c r="AW36" i="1"/>
  <c r="AS37" i="1"/>
  <c r="AW37" i="1"/>
  <c r="AH38" i="1"/>
  <c r="AS38" i="1"/>
  <c r="AW38" i="1"/>
  <c r="AD39" i="1"/>
  <c r="AH39" i="1"/>
  <c r="AS39" i="1"/>
  <c r="AW39" i="1"/>
  <c r="AF38" i="1"/>
  <c r="AJ39" i="1"/>
  <c r="AG39" i="1"/>
  <c r="AT30" i="1"/>
  <c r="AT31" i="1"/>
  <c r="AT32" i="1"/>
  <c r="AT33" i="1"/>
  <c r="AT36" i="1"/>
  <c r="AT37" i="1"/>
  <c r="AT38" i="1"/>
  <c r="AE39" i="1"/>
  <c r="AT39" i="1"/>
  <c r="X39" i="1"/>
  <c r="Y37" i="1"/>
  <c r="U33" i="1"/>
  <c r="Y39" i="1"/>
  <c r="W33" i="1"/>
  <c r="T33" i="1"/>
  <c r="U39" i="1"/>
  <c r="W37" i="1"/>
  <c r="U37" i="1"/>
  <c r="Y33" i="1"/>
  <c r="U32" i="1"/>
  <c r="U38" i="1"/>
  <c r="W32" i="1"/>
  <c r="X38" i="1"/>
  <c r="X37" i="1"/>
  <c r="S37" i="1"/>
  <c r="X33" i="1"/>
  <c r="S33" i="1"/>
  <c r="Y32" i="1"/>
  <c r="T32" i="1"/>
  <c r="G37" i="1"/>
  <c r="K37" i="1"/>
  <c r="H37" i="1"/>
  <c r="L37" i="1"/>
  <c r="F37" i="1"/>
  <c r="E37" i="1"/>
  <c r="I37" i="1"/>
  <c r="J37" i="1"/>
  <c r="J38" i="1"/>
  <c r="F38" i="1"/>
  <c r="G39" i="1"/>
  <c r="K39" i="1"/>
  <c r="J39" i="1"/>
  <c r="H39" i="1"/>
  <c r="L39" i="1"/>
  <c r="E39" i="1"/>
  <c r="I39" i="1"/>
  <c r="F39" i="1"/>
  <c r="F36" i="1"/>
  <c r="J36" i="1"/>
  <c r="I36" i="1"/>
  <c r="G36" i="1"/>
  <c r="K36" i="1"/>
  <c r="E36" i="1"/>
  <c r="H36" i="1"/>
  <c r="L36" i="1"/>
  <c r="Y36" i="1"/>
  <c r="X36" i="1"/>
  <c r="T36" i="1"/>
  <c r="X30" i="1"/>
  <c r="T30" i="1"/>
  <c r="U36" i="1"/>
  <c r="Y30" i="1"/>
  <c r="S39" i="1"/>
  <c r="W36" i="1"/>
  <c r="S36" i="1"/>
  <c r="W30" i="1"/>
  <c r="S30" i="1"/>
  <c r="U30" i="1"/>
  <c r="T39" i="1"/>
  <c r="W39" i="1"/>
  <c r="V39" i="1"/>
  <c r="V37" i="1"/>
  <c r="V36" i="1"/>
  <c r="V33" i="1"/>
  <c r="V32" i="1"/>
  <c r="V31" i="1"/>
  <c r="V30" i="1"/>
  <c r="O48" i="1" l="1"/>
  <c r="N47" i="1"/>
  <c r="O47" i="1" s="1"/>
  <c r="N46" i="1"/>
  <c r="O46" i="1" s="1"/>
  <c r="N48" i="1"/>
  <c r="AN47" i="1"/>
  <c r="AO47" i="1"/>
  <c r="AN49" i="1"/>
  <c r="AN48" i="1"/>
  <c r="N106" i="1"/>
  <c r="L106" i="1"/>
  <c r="J107" i="1"/>
  <c r="L109" i="1"/>
  <c r="L107" i="1"/>
  <c r="H107" i="1"/>
  <c r="G109" i="1"/>
  <c r="K109" i="1"/>
  <c r="N109" i="1"/>
  <c r="K107" i="1"/>
  <c r="N107" i="1"/>
  <c r="I106" i="1"/>
  <c r="G107" i="1"/>
  <c r="H109" i="1"/>
  <c r="L108" i="1"/>
  <c r="H68" i="1"/>
  <c r="M69" i="1"/>
  <c r="M67" i="1"/>
  <c r="H69" i="1"/>
  <c r="H67" i="1"/>
  <c r="H106" i="1"/>
  <c r="G108" i="1"/>
  <c r="K106" i="1"/>
  <c r="J106" i="1"/>
  <c r="K66" i="1"/>
  <c r="M106" i="1"/>
  <c r="K69" i="1"/>
  <c r="N69" i="1"/>
  <c r="G69" i="1"/>
  <c r="L68" i="1"/>
  <c r="N67" i="1"/>
  <c r="K67" i="1"/>
  <c r="G66" i="1"/>
  <c r="G67" i="1"/>
  <c r="J67" i="1"/>
  <c r="I69" i="1"/>
  <c r="I67" i="1"/>
  <c r="N68" i="1"/>
  <c r="N66" i="1"/>
  <c r="J109" i="1"/>
  <c r="M109" i="1"/>
  <c r="M107" i="1"/>
  <c r="G106" i="1"/>
  <c r="M108" i="1"/>
  <c r="I66" i="1"/>
  <c r="H66" i="1"/>
  <c r="K68" i="1"/>
  <c r="I68" i="1"/>
  <c r="J68" i="1"/>
  <c r="H108" i="1"/>
  <c r="I109" i="1"/>
  <c r="I107" i="1"/>
  <c r="N108" i="1"/>
  <c r="I108" i="1"/>
  <c r="M66" i="1"/>
  <c r="AD38" i="1"/>
  <c r="AK38" i="1"/>
  <c r="AJ38" i="1"/>
  <c r="I38" i="1"/>
  <c r="H38" i="1"/>
  <c r="E38" i="1"/>
  <c r="K38" i="1"/>
  <c r="W38" i="1"/>
  <c r="T38" i="1"/>
  <c r="AG38" i="1"/>
  <c r="V38" i="1"/>
  <c r="L38" i="1"/>
  <c r="S38" i="1"/>
  <c r="Y38" i="1"/>
  <c r="AE38" i="1"/>
  <c r="P48" i="1" l="1"/>
  <c r="P46" i="1" l="1"/>
  <c r="AM46" i="1"/>
  <c r="AO46" i="1" s="1"/>
  <c r="AN46" i="1" l="1"/>
  <c r="AE49" i="1" s="1"/>
  <c r="AB49" i="1" s="1"/>
  <c r="AR55" i="1" s="1"/>
  <c r="AS55" i="1" s="1"/>
  <c r="AT55" i="1" s="1"/>
  <c r="AE47" i="1"/>
  <c r="AB47" i="1" s="1"/>
  <c r="AR53" i="1" s="1"/>
  <c r="AS53" i="1" s="1"/>
  <c r="AE46" i="1" l="1"/>
  <c r="AB46" i="1" s="1"/>
  <c r="AR52" i="1" s="1"/>
  <c r="AS52" i="1" s="1"/>
  <c r="AE48" i="1"/>
  <c r="AB48" i="1" s="1"/>
  <c r="AR54" i="1" s="1"/>
  <c r="AS54" i="1" s="1"/>
  <c r="AT53" i="1" s="1"/>
  <c r="AT52" i="1" l="1"/>
  <c r="AC31" i="1" s="1"/>
  <c r="AT54" i="1"/>
  <c r="AC33" i="1" s="1"/>
  <c r="AC32" i="1"/>
  <c r="P47" i="1"/>
  <c r="N49" i="1"/>
  <c r="P49" i="1" l="1"/>
  <c r="O49" i="1"/>
  <c r="F49" i="1" l="1"/>
  <c r="C49" i="1" s="1"/>
  <c r="F48" i="1"/>
  <c r="C48" i="1" s="1"/>
  <c r="F46" i="1"/>
  <c r="C46" i="1" s="1"/>
  <c r="F47" i="1"/>
  <c r="C47" i="1" s="1"/>
  <c r="B33" i="1"/>
  <c r="G33" i="1" s="1"/>
  <c r="S55" i="1"/>
  <c r="T55" i="1" s="1"/>
  <c r="AA33" i="1"/>
  <c r="AJ33" i="1" s="1"/>
  <c r="J33" i="1"/>
  <c r="L33" i="1"/>
  <c r="E33" i="1"/>
  <c r="F33" i="1"/>
  <c r="K33" i="1"/>
  <c r="H33" i="1"/>
  <c r="I33" i="1" l="1"/>
  <c r="AA32" i="1"/>
  <c r="B32" i="1"/>
  <c r="S52" i="1"/>
  <c r="T52" i="1" s="1"/>
  <c r="U55" i="1" s="1"/>
  <c r="B31" i="1"/>
  <c r="AA31" i="1"/>
  <c r="S54" i="1"/>
  <c r="T54" i="1" s="1"/>
  <c r="U52" i="1" s="1"/>
  <c r="B30" i="1"/>
  <c r="S53" i="1"/>
  <c r="T53" i="1" s="1"/>
  <c r="AA30" i="1"/>
  <c r="U54" i="1"/>
  <c r="AE33" i="1"/>
  <c r="U53" i="1"/>
  <c r="AH33" i="1"/>
  <c r="AI33" i="1"/>
  <c r="AF33" i="1"/>
  <c r="AD33" i="1"/>
  <c r="AK33" i="1"/>
  <c r="AG33" i="1"/>
  <c r="D32" i="1"/>
  <c r="D31" i="1"/>
  <c r="I30" i="1" l="1"/>
  <c r="L30" i="1"/>
  <c r="E30" i="1"/>
  <c r="G30" i="1"/>
  <c r="H30" i="1"/>
  <c r="K30" i="1"/>
  <c r="J30" i="1"/>
  <c r="F30" i="1"/>
  <c r="L32" i="1"/>
  <c r="G32" i="1"/>
  <c r="J32" i="1"/>
  <c r="I32" i="1"/>
  <c r="F32" i="1"/>
  <c r="E32" i="1"/>
  <c r="K32" i="1"/>
  <c r="H32" i="1"/>
  <c r="AI30" i="1"/>
  <c r="AE30" i="1"/>
  <c r="AH30" i="1"/>
  <c r="AJ30" i="1"/>
  <c r="AG30" i="1"/>
  <c r="AF30" i="1"/>
  <c r="AD30" i="1"/>
  <c r="AK30" i="1"/>
  <c r="AD31" i="1"/>
  <c r="AK31" i="1"/>
  <c r="AH31" i="1"/>
  <c r="AE31" i="1"/>
  <c r="AF31" i="1"/>
  <c r="AG31" i="1"/>
  <c r="AI31" i="1"/>
  <c r="AJ31" i="1"/>
  <c r="AD32" i="1"/>
  <c r="AI32" i="1"/>
  <c r="AK32" i="1"/>
  <c r="AG32" i="1"/>
  <c r="AJ32" i="1"/>
  <c r="AE32" i="1"/>
  <c r="AH32" i="1"/>
  <c r="AF32" i="1"/>
  <c r="E31" i="1"/>
  <c r="H31" i="1"/>
  <c r="J31" i="1"/>
  <c r="G31" i="1"/>
  <c r="I31" i="1"/>
  <c r="F31" i="1"/>
  <c r="K31" i="1"/>
  <c r="L31" i="1"/>
  <c r="D33" i="1"/>
</calcChain>
</file>

<file path=xl/sharedStrings.xml><?xml version="1.0" encoding="utf-8"?>
<sst xmlns="http://schemas.openxmlformats.org/spreadsheetml/2006/main" count="432" uniqueCount="51">
  <si>
    <t>Groupe/Group A</t>
  </si>
  <si>
    <t>Groupe/Groupe B</t>
  </si>
  <si>
    <t>Groupe/Groupe C</t>
  </si>
  <si>
    <t>Groupe/Groupe D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</si>
  <si>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</si>
  <si>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</si>
  <si>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</si>
  <si>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</si>
  <si>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</si>
  <si>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</si>
  <si>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</si>
  <si>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</si>
  <si>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</si>
  <si>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</si>
  <si>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</si>
  <si>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</si>
  <si>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</si>
  <si>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</si>
  <si>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</si>
  <si>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</si>
  <si>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Terrain/Field A</t>
  </si>
  <si>
    <t>Terrain/Field B</t>
  </si>
  <si>
    <t>Résultats/Score</t>
  </si>
  <si>
    <t>Diff</t>
  </si>
  <si>
    <t>Tournoi National Jeunes U7 Us Thaon Le Fresne La Vallée de la Mue</t>
  </si>
  <si>
    <t>Phase de Poule (Group stage)</t>
  </si>
  <si>
    <t>Samedi 18 Juin 2016 (Saturday, June 18, 2016)</t>
  </si>
  <si>
    <t>Pts</t>
  </si>
  <si>
    <t>Pts :</t>
  </si>
  <si>
    <t>Bp :</t>
  </si>
  <si>
    <t>Points (Points</t>
  </si>
  <si>
    <t>Bc :</t>
  </si>
  <si>
    <t>Df :</t>
  </si>
  <si>
    <t>Buts contre (Goals against)</t>
  </si>
  <si>
    <t>Différence de buts (Goals différents)</t>
  </si>
  <si>
    <t>Buts pour (Goals for)</t>
  </si>
  <si>
    <t>R</t>
  </si>
  <si>
    <t>Equipes</t>
  </si>
  <si>
    <t>J</t>
  </si>
  <si>
    <t>G</t>
  </si>
  <si>
    <t>N</t>
  </si>
  <si>
    <t>P</t>
  </si>
  <si>
    <t>B +</t>
  </si>
  <si>
    <t>B -</t>
  </si>
  <si>
    <t>-</t>
  </si>
  <si>
    <t>U7 National Youth's Tournament of Us Thaon Le Fresne La Vallée de la Mue</t>
  </si>
  <si>
    <t>A</t>
  </si>
  <si>
    <t>B</t>
  </si>
  <si>
    <t>C</t>
  </si>
  <si>
    <t>D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</si>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</sst>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color rgb="FF222222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3"/>
      <color rgb="FF7030A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3"/>
      <color rgb="FF00B0F0"/>
      <name val="Calibri"/>
      <family val="2"/>
      <scheme val="minor"/>
    </font>
    <font>
      <b/>
      <sz val="13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b/>
      <sz val="8"/>
      <color rgb="FFC00000"/>
      <name val="Arial"/>
      <family val="2"/>
    </font>
    <font>
      <b/>
      <sz val="8"/>
      <color indexed="12"/>
      <name val="Arial"/>
      <family val="2"/>
    </font>
    <font>
      <b/>
      <sz val="8"/>
      <name val="Arial"/>
      <family val="2"/>
    </font>
    <font>
      <sz val="11"/>
      <color rgb="FF7030A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8"/>
      <color rgb="FF7030A0"/>
      <name val="Arial"/>
      <family val="2"/>
    </font>
    <font>
      <b/>
      <sz val="8"/>
      <color theme="0"/>
      <name val="Arial"/>
      <family val="2"/>
    </font>
    <font>
      <b/>
      <sz val="8"/>
      <color rgb="FFFF0000"/>
      <name val="Arial"/>
      <family val="2"/>
    </font>
    <font>
      <b/>
      <sz val="8"/>
      <color rgb="FF00B050"/>
      <name val="Arial"/>
      <family val="2"/>
    </font>
    <font>
      <b/>
      <sz val="8"/>
      <color rgb="FF00B0F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13" fillId="0" borderId="9" xfId="0" applyFont="1" applyBorder="1" applyAlignment="1">
      <alignment vertical="center"/>
    </xf>
    <xf numFmtId="0" fontId="13" fillId="0" borderId="9" xfId="0" applyFont="1" applyBorder="1" applyAlignment="1">
      <alignment horizontal="center" vertical="center"/>
    </xf>
    <xf numFmtId="0" fontId="8" fillId="0" borderId="9" xfId="0" applyFont="1" applyBorder="1" applyAlignment="1">
      <alignment vertical="center"/>
    </xf>
    <xf numFmtId="0" fontId="8" fillId="0" borderId="9" xfId="0" applyFont="1" applyBorder="1" applyAlignment="1">
      <alignment horizontal="center" vertical="center"/>
    </xf>
    <xf numFmtId="0" fontId="14" fillId="0" borderId="9" xfId="0" applyFont="1" applyBorder="1" applyAlignment="1">
      <alignment vertical="center"/>
    </xf>
    <xf numFmtId="0" fontId="14" fillId="0" borderId="9" xfId="0" applyFont="1" applyBorder="1" applyAlignment="1">
      <alignment horizontal="center" vertical="center"/>
    </xf>
    <xf numFmtId="0" fontId="15" fillId="0" borderId="9" xfId="0" applyFont="1" applyBorder="1" applyAlignment="1">
      <alignment vertical="center"/>
    </xf>
    <xf numFmtId="0" fontId="15" fillId="0" borderId="9" xfId="0" applyFont="1" applyBorder="1" applyAlignment="1">
      <alignment horizontal="center" vertical="center"/>
    </xf>
    <xf numFmtId="0" fontId="13" fillId="0" borderId="15" xfId="0" applyFont="1" applyBorder="1" applyAlignment="1">
      <alignment vertical="center"/>
    </xf>
    <xf numFmtId="0" fontId="13" fillId="0" borderId="15" xfId="0" applyFont="1" applyBorder="1" applyAlignment="1">
      <alignment horizontal="center" vertical="center"/>
    </xf>
    <xf numFmtId="0" fontId="15" fillId="0" borderId="11" xfId="0" applyFont="1" applyBorder="1" applyAlignment="1">
      <alignment vertical="center"/>
    </xf>
    <xf numFmtId="0" fontId="15" fillId="0" borderId="11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7" fillId="5" borderId="2" xfId="0" applyFont="1" applyFill="1" applyBorder="1" applyAlignment="1">
      <alignment horizontal="center" vertical="center"/>
    </xf>
    <xf numFmtId="0" fontId="17" fillId="5" borderId="3" xfId="0" applyFont="1" applyFill="1" applyBorder="1" applyAlignment="1">
      <alignment horizontal="center" vertical="center"/>
    </xf>
    <xf numFmtId="0" fontId="17" fillId="6" borderId="2" xfId="0" applyFont="1" applyFill="1" applyBorder="1" applyAlignment="1">
      <alignment horizontal="center" vertical="center"/>
    </xf>
    <xf numFmtId="0" fontId="17" fillId="6" borderId="3" xfId="0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17" fillId="4" borderId="3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3" borderId="3" xfId="0" applyFont="1" applyFill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7" fillId="5" borderId="18" xfId="0" applyFont="1" applyFill="1" applyBorder="1" applyAlignment="1">
      <alignment horizontal="center" vertical="center"/>
    </xf>
    <xf numFmtId="0" fontId="17" fillId="5" borderId="19" xfId="0" applyFont="1" applyFill="1" applyBorder="1" applyAlignment="1">
      <alignment horizontal="center" vertical="center"/>
    </xf>
    <xf numFmtId="0" fontId="17" fillId="4" borderId="18" xfId="0" applyFont="1" applyFill="1" applyBorder="1" applyAlignment="1">
      <alignment horizontal="center" vertical="center"/>
    </xf>
    <xf numFmtId="0" fontId="17" fillId="4" borderId="19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17" fillId="3" borderId="18" xfId="0" applyFont="1" applyFill="1" applyBorder="1" applyAlignment="1">
      <alignment horizontal="center" vertical="center"/>
    </xf>
    <xf numFmtId="0" fontId="17" fillId="3" borderId="19" xfId="0" applyFont="1" applyFill="1" applyBorder="1" applyAlignment="1">
      <alignment horizontal="center" vertical="center"/>
    </xf>
    <xf numFmtId="0" fontId="17" fillId="6" borderId="18" xfId="0" applyFont="1" applyFill="1" applyBorder="1" applyAlignment="1">
      <alignment horizontal="center" vertical="center"/>
    </xf>
    <xf numFmtId="0" fontId="17" fillId="6" borderId="19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17" fillId="6" borderId="18" xfId="0" applyFont="1" applyFill="1" applyBorder="1" applyAlignment="1">
      <alignment horizontal="center" vertical="center"/>
    </xf>
    <xf numFmtId="0" fontId="17" fillId="6" borderId="19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20" fillId="0" borderId="13" xfId="0" applyFont="1" applyBorder="1" applyAlignment="1">
      <alignment horizontal="center" vertical="center"/>
    </xf>
    <xf numFmtId="0" fontId="20" fillId="0" borderId="17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11" fillId="7" borderId="29" xfId="0" applyFont="1" applyFill="1" applyBorder="1" applyAlignment="1">
      <alignment horizontal="center" vertical="center"/>
    </xf>
    <xf numFmtId="0" fontId="11" fillId="7" borderId="9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50</xdr:col>
      <xdr:colOff>57150</xdr:colOff>
      <xdr:row>0</xdr:row>
      <xdr:rowOff>0</xdr:rowOff>
    </xdr:from>
    <xdr:to>
      <xdr:col>66</xdr:col>
      <xdr:colOff>125097</xdr:colOff>
      <xdr:row>46</xdr:row>
      <xdr:rowOff>57150</xdr:rowOff>
    </xdr:to>
    <xdr:pic>
      <xdr:nvPicPr>
        <xdr:cNvPr id="2" name="Image 1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374600" y="0"/>
          <a:ext cx="12259947" cy="105727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book">
  <a:themeElements>
    <a:clrScheme name="MIX HK &amp; FB">
      <a:dk1>
        <a:sysClr val="windowText" lastClr="000000"/>
      </a:dk1>
      <a:lt1>
        <a:sysClr val="window" lastClr="FFFFFF"/>
      </a:lt1>
      <a:dk2>
        <a:srgbClr val="205527"/>
      </a:dk2>
      <a:lt2>
        <a:srgbClr val="C3C3C3"/>
      </a:lt2>
      <a:accent1>
        <a:srgbClr val="008200"/>
      </a:accent1>
      <a:accent2>
        <a:srgbClr val="FECB00"/>
      </a:accent2>
      <a:accent3>
        <a:srgbClr val="C3C3C3"/>
      </a:accent3>
      <a:accent4>
        <a:srgbClr val="97BE0D"/>
      </a:accent4>
      <a:accent5>
        <a:srgbClr val="205527"/>
      </a:accent5>
      <a:accent6>
        <a:srgbClr val="FF2B00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21"/>
  <sheetViews>
    <sheetView tabSelected="1" topLeftCell="A27" zoomScale="80" zoomScaleNormal="80" workbookViewId="0">
      <selection activeCell="T48" sqref="T48"/>
    </sheetView>
  </sheetViews>
  <sheetFormatPr baseColWidth="10" defaultRowHeight="15" x14ac:dyDescent="0.25"/>
  <cols>
    <col min="1" max="1" width="1.7109375" style="1" customWidth="1"/>
    <col min="2" max="2" width="11.7109375" style="1" customWidth="1"/>
    <col min="3" max="3" width="7.7109375" style="1" customWidth="1"/>
    <col min="4" max="4" width="4.42578125" style="1" bestFit="1" customWidth="1"/>
    <col min="5" max="5" width="6.42578125" style="1" bestFit="1" customWidth="1"/>
    <col min="6" max="6" width="11" style="1" bestFit="1" customWidth="1"/>
    <col min="7" max="7" width="11.85546875" style="1" customWidth="1"/>
    <col min="8" max="8" width="7.7109375" style="1" customWidth="1"/>
    <col min="9" max="9" width="9.7109375" style="1" customWidth="1"/>
    <col min="10" max="11" width="7.7109375" style="1" customWidth="1"/>
    <col min="12" max="12" width="11" style="1" bestFit="1" customWidth="1"/>
    <col min="13" max="13" width="6" style="1" customWidth="1"/>
    <col min="14" max="14" width="6.42578125" style="1" bestFit="1" customWidth="1"/>
    <col min="15" max="15" width="11.5703125" style="1" customWidth="1"/>
    <col min="16" max="19" width="7.7109375" style="1" customWidth="1"/>
    <col min="20" max="21" width="6.42578125" style="1" bestFit="1" customWidth="1"/>
    <col min="22" max="22" width="11.5703125" style="1" customWidth="1"/>
    <col min="23" max="25" width="7.7109375" style="1" customWidth="1"/>
    <col min="26" max="26" width="1.5703125" style="1" customWidth="1"/>
    <col min="27" max="27" width="11.5703125" style="1" customWidth="1"/>
    <col min="28" max="29" width="7.7109375" style="1" customWidth="1"/>
    <col min="30" max="34" width="6.42578125" style="1" bestFit="1" customWidth="1"/>
    <col min="35" max="37" width="7.7109375" style="1" customWidth="1"/>
    <col min="38" max="38" width="6" style="1" customWidth="1"/>
    <col min="39" max="39" width="6.42578125" style="1" bestFit="1" customWidth="1"/>
    <col min="40" max="40" width="11.7109375" style="1" customWidth="1"/>
    <col min="41" max="44" width="7.7109375" style="1" customWidth="1"/>
    <col min="45" max="45" width="5.7109375" style="1" customWidth="1"/>
    <col min="46" max="46" width="7.7109375" style="1" customWidth="1"/>
    <col min="47" max="47" width="11.7109375" style="1" customWidth="1"/>
    <col min="48" max="50" width="7.7109375" style="1" customWidth="1"/>
    <col min="51" max="16384" width="11.42578125" style="1"/>
  </cols>
  <sheetData>
    <row r="1" spans="1:50" ht="17.25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50" ht="17.25" x14ac:dyDescent="0.25">
      <c r="A2" s="3"/>
      <c r="B2" s="5" t="s">
        <v>24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AA2" s="5" t="s">
        <v>24</v>
      </c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</row>
    <row r="3" spans="1:50" s="2" customFormat="1" ht="17.25" x14ac:dyDescent="0.25">
      <c r="A3" s="3"/>
      <c r="C3" s="6" t="s">
        <v>45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AB3" s="6" t="s">
        <v>45</v>
      </c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</row>
    <row r="4" spans="1:50" ht="17.25" x14ac:dyDescent="0.25">
      <c r="A4" s="3"/>
      <c r="C4" s="3"/>
      <c r="D4" s="3"/>
      <c r="E4" s="3"/>
      <c r="F4" s="3"/>
      <c r="G4" s="3"/>
      <c r="H4" s="3"/>
      <c r="I4" s="3"/>
      <c r="J4" s="3"/>
      <c r="K4" s="3"/>
      <c r="L4" s="3"/>
      <c r="AB4" s="3"/>
      <c r="AC4" s="3"/>
      <c r="AD4" s="3"/>
      <c r="AE4" s="3"/>
      <c r="AF4" s="3"/>
      <c r="AG4" s="3"/>
      <c r="AH4" s="3"/>
      <c r="AI4" s="3"/>
      <c r="AJ4" s="3"/>
      <c r="AK4" s="3"/>
    </row>
    <row r="5" spans="1:50" ht="17.25" x14ac:dyDescent="0.25">
      <c r="A5" s="3"/>
      <c r="C5" s="3"/>
      <c r="D5" s="3"/>
      <c r="E5" s="3"/>
      <c r="G5" s="3"/>
      <c r="H5" s="3"/>
      <c r="I5" s="5" t="s">
        <v>25</v>
      </c>
      <c r="J5" s="5"/>
      <c r="K5" s="5"/>
      <c r="L5" s="5"/>
      <c r="M5" s="5"/>
      <c r="N5" s="5"/>
      <c r="O5" s="5"/>
      <c r="P5" s="5"/>
      <c r="Q5" s="5"/>
      <c r="R5" s="5"/>
      <c r="AB5" s="3"/>
      <c r="AC5" s="3"/>
      <c r="AD5" s="3"/>
      <c r="AF5" s="3"/>
      <c r="AG5" s="3"/>
      <c r="AH5" s="5" t="s">
        <v>25</v>
      </c>
      <c r="AI5" s="5"/>
      <c r="AJ5" s="5"/>
      <c r="AK5" s="5"/>
      <c r="AL5" s="5"/>
      <c r="AM5" s="5"/>
      <c r="AN5" s="5"/>
      <c r="AO5" s="5"/>
      <c r="AP5" s="5"/>
      <c r="AQ5" s="5"/>
    </row>
    <row r="6" spans="1:50" ht="17.25" x14ac:dyDescent="0.25">
      <c r="A6" s="3"/>
      <c r="C6" s="3"/>
      <c r="E6" s="3"/>
      <c r="F6" s="3"/>
      <c r="G6" s="3"/>
      <c r="H6" s="5" t="s">
        <v>26</v>
      </c>
      <c r="I6" s="5"/>
      <c r="J6" s="5"/>
      <c r="K6" s="5"/>
      <c r="L6" s="5"/>
      <c r="M6" s="5"/>
      <c r="N6" s="5"/>
      <c r="O6" s="5"/>
      <c r="P6" s="5"/>
      <c r="Q6" s="5"/>
      <c r="R6" s="5"/>
      <c r="S6" s="5"/>
      <c r="AB6" s="3"/>
      <c r="AD6" s="3"/>
      <c r="AE6" s="3"/>
      <c r="AF6" s="3"/>
      <c r="AG6" s="5" t="s">
        <v>26</v>
      </c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</row>
    <row r="7" spans="1:50" ht="18" thickBot="1" x14ac:dyDescent="0.3">
      <c r="A7" s="3"/>
    </row>
    <row r="8" spans="1:50" ht="17.25" x14ac:dyDescent="0.25">
      <c r="A8" s="3"/>
      <c r="B8" s="7" t="s">
        <v>0</v>
      </c>
      <c r="C8" s="8"/>
      <c r="D8" s="8"/>
      <c r="E8" s="8"/>
      <c r="F8" s="8"/>
      <c r="G8" s="9"/>
      <c r="H8" s="7" t="s">
        <v>1</v>
      </c>
      <c r="I8" s="8"/>
      <c r="J8" s="8"/>
      <c r="K8" s="8"/>
      <c r="L8" s="8"/>
      <c r="M8" s="9"/>
      <c r="N8" s="7" t="s">
        <v>2</v>
      </c>
      <c r="O8" s="8"/>
      <c r="P8" s="8"/>
      <c r="Q8" s="8"/>
      <c r="R8" s="8"/>
      <c r="S8" s="9"/>
      <c r="T8" s="7" t="s">
        <v>3</v>
      </c>
      <c r="U8" s="8"/>
      <c r="V8" s="8"/>
      <c r="W8" s="8"/>
      <c r="X8" s="8"/>
      <c r="Y8" s="9"/>
      <c r="AA8" s="7" t="s">
        <v>0</v>
      </c>
      <c r="AB8" s="8"/>
      <c r="AC8" s="8"/>
      <c r="AD8" s="8"/>
      <c r="AE8" s="8"/>
      <c r="AF8" s="9"/>
      <c r="AG8" s="7" t="s">
        <v>1</v>
      </c>
      <c r="AH8" s="8"/>
      <c r="AI8" s="8"/>
      <c r="AJ8" s="8"/>
      <c r="AK8" s="8"/>
      <c r="AL8" s="9"/>
      <c r="AM8" s="7" t="s">
        <v>2</v>
      </c>
      <c r="AN8" s="8"/>
      <c r="AO8" s="8"/>
      <c r="AP8" s="8"/>
      <c r="AQ8" s="8"/>
      <c r="AR8" s="9"/>
      <c r="AS8" s="7" t="s">
        <v>3</v>
      </c>
      <c r="AT8" s="8"/>
      <c r="AU8" s="8"/>
      <c r="AV8" s="8"/>
      <c r="AW8" s="8"/>
      <c r="AX8" s="9"/>
    </row>
    <row r="9" spans="1:50" ht="17.25" x14ac:dyDescent="0.25">
      <c r="A9" s="3"/>
      <c r="B9" s="16" t="s">
        <v>4</v>
      </c>
      <c r="C9" s="17"/>
      <c r="D9" s="17"/>
      <c r="E9" s="17"/>
      <c r="F9" s="17"/>
      <c r="G9" s="27"/>
      <c r="H9" s="20" t="s">
        <v>8</v>
      </c>
      <c r="I9" s="21"/>
      <c r="J9" s="21"/>
      <c r="K9" s="21"/>
      <c r="L9" s="21"/>
      <c r="M9" s="28"/>
      <c r="N9" s="10" t="s">
        <v>12</v>
      </c>
      <c r="O9" s="11"/>
      <c r="P9" s="11"/>
      <c r="Q9" s="11"/>
      <c r="R9" s="11"/>
      <c r="S9" s="12"/>
      <c r="T9" s="31" t="s">
        <v>16</v>
      </c>
      <c r="U9" s="32"/>
      <c r="V9" s="32"/>
      <c r="W9" s="32"/>
      <c r="X9" s="32"/>
      <c r="Y9" s="47"/>
      <c r="AA9" s="16" t="s">
        <v>4</v>
      </c>
      <c r="AB9" s="17"/>
      <c r="AC9" s="17"/>
      <c r="AD9" s="17"/>
      <c r="AE9" s="17"/>
      <c r="AF9" s="27"/>
      <c r="AG9" s="20" t="s">
        <v>8</v>
      </c>
      <c r="AH9" s="21"/>
      <c r="AI9" s="21"/>
      <c r="AJ9" s="21"/>
      <c r="AK9" s="21"/>
      <c r="AL9" s="28"/>
      <c r="AM9" s="10" t="s">
        <v>12</v>
      </c>
      <c r="AN9" s="11"/>
      <c r="AO9" s="11"/>
      <c r="AP9" s="11"/>
      <c r="AQ9" s="11"/>
      <c r="AR9" s="12"/>
      <c r="AS9" s="31" t="s">
        <v>16</v>
      </c>
      <c r="AT9" s="32"/>
      <c r="AU9" s="32"/>
      <c r="AV9" s="32"/>
      <c r="AW9" s="32"/>
      <c r="AX9" s="47"/>
    </row>
    <row r="10" spans="1:50" ht="17.25" x14ac:dyDescent="0.25">
      <c r="A10" s="3"/>
      <c r="B10" s="16" t="s">
        <v>5</v>
      </c>
      <c r="C10" s="17"/>
      <c r="D10" s="17"/>
      <c r="E10" s="17"/>
      <c r="F10" s="17"/>
      <c r="G10" s="27"/>
      <c r="H10" s="20" t="s">
        <v>9</v>
      </c>
      <c r="I10" s="21"/>
      <c r="J10" s="21"/>
      <c r="K10" s="21"/>
      <c r="L10" s="21"/>
      <c r="M10" s="28"/>
      <c r="N10" s="10" t="s">
        <v>13</v>
      </c>
      <c r="O10" s="11"/>
      <c r="P10" s="11"/>
      <c r="Q10" s="11"/>
      <c r="R10" s="11"/>
      <c r="S10" s="12"/>
      <c r="T10" s="31" t="s">
        <v>17</v>
      </c>
      <c r="U10" s="32"/>
      <c r="V10" s="32"/>
      <c r="W10" s="32"/>
      <c r="X10" s="32"/>
      <c r="Y10" s="47"/>
      <c r="AA10" s="16" t="s">
        <v>5</v>
      </c>
      <c r="AB10" s="17"/>
      <c r="AC10" s="17"/>
      <c r="AD10" s="17"/>
      <c r="AE10" s="17"/>
      <c r="AF10" s="27"/>
      <c r="AG10" s="20" t="s">
        <v>9</v>
      </c>
      <c r="AH10" s="21"/>
      <c r="AI10" s="21"/>
      <c r="AJ10" s="21"/>
      <c r="AK10" s="21"/>
      <c r="AL10" s="28"/>
      <c r="AM10" s="10" t="s">
        <v>13</v>
      </c>
      <c r="AN10" s="11"/>
      <c r="AO10" s="11"/>
      <c r="AP10" s="11"/>
      <c r="AQ10" s="11"/>
      <c r="AR10" s="12"/>
      <c r="AS10" s="31" t="s">
        <v>17</v>
      </c>
      <c r="AT10" s="32"/>
      <c r="AU10" s="32"/>
      <c r="AV10" s="32"/>
      <c r="AW10" s="32"/>
      <c r="AX10" s="47"/>
    </row>
    <row r="11" spans="1:50" ht="17.25" x14ac:dyDescent="0.25">
      <c r="A11" s="3"/>
      <c r="B11" s="16" t="s">
        <v>6</v>
      </c>
      <c r="C11" s="17"/>
      <c r="D11" s="17"/>
      <c r="E11" s="17"/>
      <c r="F11" s="17"/>
      <c r="G11" s="27"/>
      <c r="H11" s="20" t="s">
        <v>10</v>
      </c>
      <c r="I11" s="21"/>
      <c r="J11" s="21"/>
      <c r="K11" s="21"/>
      <c r="L11" s="21"/>
      <c r="M11" s="28"/>
      <c r="N11" s="10" t="s">
        <v>14</v>
      </c>
      <c r="O11" s="11"/>
      <c r="P11" s="11"/>
      <c r="Q11" s="11"/>
      <c r="R11" s="11"/>
      <c r="S11" s="12"/>
      <c r="T11" s="31" t="s">
        <v>18</v>
      </c>
      <c r="U11" s="32"/>
      <c r="V11" s="32"/>
      <c r="W11" s="32"/>
      <c r="X11" s="32"/>
      <c r="Y11" s="47"/>
      <c r="AA11" s="16" t="s">
        <v>6</v>
      </c>
      <c r="AB11" s="17"/>
      <c r="AC11" s="17"/>
      <c r="AD11" s="17"/>
      <c r="AE11" s="17"/>
      <c r="AF11" s="27"/>
      <c r="AG11" s="20" t="s">
        <v>10</v>
      </c>
      <c r="AH11" s="21"/>
      <c r="AI11" s="21"/>
      <c r="AJ11" s="21"/>
      <c r="AK11" s="21"/>
      <c r="AL11" s="28"/>
      <c r="AM11" s="10" t="s">
        <v>14</v>
      </c>
      <c r="AN11" s="11"/>
      <c r="AO11" s="11"/>
      <c r="AP11" s="11"/>
      <c r="AQ11" s="11"/>
      <c r="AR11" s="12"/>
      <c r="AS11" s="31" t="s">
        <v>18</v>
      </c>
      <c r="AT11" s="32"/>
      <c r="AU11" s="32"/>
      <c r="AV11" s="32"/>
      <c r="AW11" s="32"/>
      <c r="AX11" s="47"/>
    </row>
    <row r="12" spans="1:50" ht="18" thickBot="1" x14ac:dyDescent="0.3">
      <c r="A12" s="3"/>
      <c r="B12" s="18" t="s">
        <v>7</v>
      </c>
      <c r="C12" s="19"/>
      <c r="D12" s="19"/>
      <c r="E12" s="19"/>
      <c r="F12" s="19"/>
      <c r="G12" s="30"/>
      <c r="H12" s="22" t="s">
        <v>11</v>
      </c>
      <c r="I12" s="23"/>
      <c r="J12" s="23"/>
      <c r="K12" s="23"/>
      <c r="L12" s="23"/>
      <c r="M12" s="29"/>
      <c r="N12" s="13" t="s">
        <v>15</v>
      </c>
      <c r="O12" s="14"/>
      <c r="P12" s="14"/>
      <c r="Q12" s="14"/>
      <c r="R12" s="14"/>
      <c r="S12" s="15"/>
      <c r="T12" s="33" t="s">
        <v>19</v>
      </c>
      <c r="U12" s="34"/>
      <c r="V12" s="34"/>
      <c r="W12" s="34"/>
      <c r="X12" s="34"/>
      <c r="Y12" s="48"/>
      <c r="AA12" s="18" t="s">
        <v>7</v>
      </c>
      <c r="AB12" s="19"/>
      <c r="AC12" s="19"/>
      <c r="AD12" s="19"/>
      <c r="AE12" s="19"/>
      <c r="AF12" s="30"/>
      <c r="AG12" s="22" t="s">
        <v>11</v>
      </c>
      <c r="AH12" s="23"/>
      <c r="AI12" s="23"/>
      <c r="AJ12" s="23"/>
      <c r="AK12" s="23"/>
      <c r="AL12" s="29"/>
      <c r="AM12" s="13" t="s">
        <v>15</v>
      </c>
      <c r="AN12" s="14"/>
      <c r="AO12" s="14"/>
      <c r="AP12" s="14"/>
      <c r="AQ12" s="14"/>
      <c r="AR12" s="15"/>
      <c r="AS12" s="33" t="s">
        <v>19</v>
      </c>
      <c r="AT12" s="34"/>
      <c r="AU12" s="34"/>
      <c r="AV12" s="34"/>
      <c r="AW12" s="34"/>
      <c r="AX12" s="48"/>
    </row>
    <row r="13" spans="1:50" ht="18" thickBot="1" x14ac:dyDescent="0.3">
      <c r="A13" s="3"/>
    </row>
    <row r="14" spans="1:50" ht="17.25" x14ac:dyDescent="0.25">
      <c r="A14" s="3"/>
      <c r="B14" s="7" t="s">
        <v>20</v>
      </c>
      <c r="C14" s="8"/>
      <c r="D14" s="8"/>
      <c r="E14" s="8"/>
      <c r="F14" s="8"/>
      <c r="G14" s="8"/>
      <c r="H14" s="8"/>
      <c r="I14" s="8"/>
      <c r="J14" s="8"/>
      <c r="K14" s="8"/>
      <c r="L14" s="9"/>
      <c r="M14" s="49"/>
      <c r="N14" s="50"/>
      <c r="O14" s="7" t="s">
        <v>21</v>
      </c>
      <c r="P14" s="8"/>
      <c r="Q14" s="8"/>
      <c r="R14" s="8"/>
      <c r="S14" s="8"/>
      <c r="T14" s="8"/>
      <c r="U14" s="8"/>
      <c r="V14" s="8"/>
      <c r="W14" s="8"/>
      <c r="X14" s="8"/>
      <c r="Y14" s="9"/>
      <c r="AA14" s="7" t="s">
        <v>20</v>
      </c>
      <c r="AB14" s="8"/>
      <c r="AC14" s="8"/>
      <c r="AD14" s="8"/>
      <c r="AE14" s="8"/>
      <c r="AF14" s="8"/>
      <c r="AG14" s="8"/>
      <c r="AH14" s="8"/>
      <c r="AI14" s="8"/>
      <c r="AJ14" s="8"/>
      <c r="AK14" s="9"/>
      <c r="AL14" s="49"/>
      <c r="AM14" s="50"/>
      <c r="AN14" s="7" t="s">
        <v>21</v>
      </c>
      <c r="AO14" s="8"/>
      <c r="AP14" s="8"/>
      <c r="AQ14" s="8"/>
      <c r="AR14" s="8"/>
      <c r="AS14" s="8"/>
      <c r="AT14" s="8"/>
      <c r="AU14" s="8"/>
      <c r="AV14" s="8"/>
      <c r="AW14" s="8"/>
      <c r="AX14" s="9"/>
    </row>
    <row r="15" spans="1:50" ht="18" thickBot="1" x14ac:dyDescent="0.3">
      <c r="A15" s="3"/>
      <c r="B15" s="98" t="s">
        <v>22</v>
      </c>
      <c r="C15" s="99"/>
      <c r="D15" s="99"/>
      <c r="E15" s="99"/>
      <c r="F15" s="99"/>
      <c r="G15" s="99"/>
      <c r="H15" s="99"/>
      <c r="I15" s="99"/>
      <c r="J15" s="99"/>
      <c r="K15" s="99"/>
      <c r="L15" s="100"/>
      <c r="M15" s="49"/>
      <c r="N15" s="50"/>
      <c r="O15" s="98" t="s">
        <v>22</v>
      </c>
      <c r="P15" s="99"/>
      <c r="Q15" s="99"/>
      <c r="R15" s="99"/>
      <c r="S15" s="99"/>
      <c r="T15" s="99"/>
      <c r="U15" s="99"/>
      <c r="V15" s="99"/>
      <c r="W15" s="99"/>
      <c r="X15" s="99"/>
      <c r="Y15" s="100"/>
      <c r="AA15" s="98" t="s">
        <v>22</v>
      </c>
      <c r="AB15" s="99"/>
      <c r="AC15" s="99"/>
      <c r="AD15" s="99"/>
      <c r="AE15" s="99"/>
      <c r="AF15" s="99"/>
      <c r="AG15" s="99"/>
      <c r="AH15" s="99"/>
      <c r="AI15" s="99"/>
      <c r="AJ15" s="99"/>
      <c r="AK15" s="100"/>
      <c r="AL15" s="49"/>
      <c r="AM15" s="50"/>
      <c r="AN15" s="98" t="s">
        <v>22</v>
      </c>
      <c r="AO15" s="99"/>
      <c r="AP15" s="99"/>
      <c r="AQ15" s="99"/>
      <c r="AR15" s="99"/>
      <c r="AS15" s="99"/>
      <c r="AT15" s="99"/>
      <c r="AU15" s="99"/>
      <c r="AV15" s="99"/>
      <c r="AW15" s="99"/>
      <c r="AX15" s="100"/>
    </row>
    <row r="16" spans="1:50" ht="17.25" x14ac:dyDescent="0.25">
      <c r="A16" s="3"/>
      <c r="B16" s="81" t="str">
        <f>B9</f>
        <v>AA</v>
      </c>
      <c r="C16" s="82"/>
      <c r="D16" s="82"/>
      <c r="E16" s="83"/>
      <c r="F16" s="44">
        <v>1</v>
      </c>
      <c r="G16" s="44" t="s">
        <v>44</v>
      </c>
      <c r="H16" s="44">
        <v>0</v>
      </c>
      <c r="I16" s="96" t="str">
        <f>B12</f>
        <v>DD</v>
      </c>
      <c r="J16" s="82"/>
      <c r="K16" s="82"/>
      <c r="L16" s="97"/>
      <c r="M16" s="16"/>
      <c r="N16" s="27"/>
      <c r="O16" s="81" t="str">
        <f>B10</f>
        <v>BB</v>
      </c>
      <c r="P16" s="82"/>
      <c r="Q16" s="82"/>
      <c r="R16" s="83"/>
      <c r="S16" s="44">
        <v>2</v>
      </c>
      <c r="T16" s="44" t="s">
        <v>44</v>
      </c>
      <c r="U16" s="44">
        <v>0</v>
      </c>
      <c r="V16" s="96" t="str">
        <f>B11</f>
        <v>CC</v>
      </c>
      <c r="W16" s="82"/>
      <c r="X16" s="82"/>
      <c r="Y16" s="97"/>
      <c r="AA16" s="81" t="str">
        <f>AA9</f>
        <v>AA</v>
      </c>
      <c r="AB16" s="82"/>
      <c r="AC16" s="82"/>
      <c r="AD16" s="83"/>
      <c r="AE16" s="43"/>
      <c r="AF16" s="44" t="s">
        <v>44</v>
      </c>
      <c r="AG16" s="43"/>
      <c r="AH16" s="96" t="str">
        <f>AA12</f>
        <v>DD</v>
      </c>
      <c r="AI16" s="82"/>
      <c r="AJ16" s="82"/>
      <c r="AK16" s="97"/>
      <c r="AL16" s="16"/>
      <c r="AM16" s="27"/>
      <c r="AN16" s="81" t="str">
        <f>AA10</f>
        <v>BB</v>
      </c>
      <c r="AO16" s="82"/>
      <c r="AP16" s="82"/>
      <c r="AQ16" s="83"/>
      <c r="AR16" s="43"/>
      <c r="AS16" s="44" t="s">
        <v>44</v>
      </c>
      <c r="AT16" s="43"/>
      <c r="AU16" s="96" t="str">
        <f>AA11</f>
        <v>CC</v>
      </c>
      <c r="AV16" s="82"/>
      <c r="AW16" s="82"/>
      <c r="AX16" s="97"/>
    </row>
    <row r="17" spans="1:50" ht="17.25" x14ac:dyDescent="0.25">
      <c r="A17" s="3"/>
      <c r="B17" s="78" t="str">
        <f>H9</f>
        <v>EE</v>
      </c>
      <c r="C17" s="79"/>
      <c r="D17" s="79"/>
      <c r="E17" s="80"/>
      <c r="F17" s="38"/>
      <c r="G17" s="38" t="s">
        <v>44</v>
      </c>
      <c r="H17" s="38"/>
      <c r="I17" s="105" t="str">
        <f>H12</f>
        <v>HH</v>
      </c>
      <c r="J17" s="79"/>
      <c r="K17" s="79"/>
      <c r="L17" s="106"/>
      <c r="M17" s="16"/>
      <c r="N17" s="27"/>
      <c r="O17" s="78" t="str">
        <f>H10</f>
        <v>FF</v>
      </c>
      <c r="P17" s="79"/>
      <c r="Q17" s="79"/>
      <c r="R17" s="80"/>
      <c r="S17" s="38"/>
      <c r="T17" s="38" t="s">
        <v>44</v>
      </c>
      <c r="U17" s="38"/>
      <c r="V17" s="105" t="str">
        <f>H11</f>
        <v>GG</v>
      </c>
      <c r="W17" s="79"/>
      <c r="X17" s="79"/>
      <c r="Y17" s="106"/>
      <c r="AA17" s="78" t="str">
        <f>AG9</f>
        <v>EE</v>
      </c>
      <c r="AB17" s="79"/>
      <c r="AC17" s="79"/>
      <c r="AD17" s="80"/>
      <c r="AE17" s="37"/>
      <c r="AF17" s="38" t="s">
        <v>44</v>
      </c>
      <c r="AG17" s="37"/>
      <c r="AH17" s="105" t="str">
        <f>AG12</f>
        <v>HH</v>
      </c>
      <c r="AI17" s="79"/>
      <c r="AJ17" s="79"/>
      <c r="AK17" s="106"/>
      <c r="AL17" s="16"/>
      <c r="AM17" s="27"/>
      <c r="AN17" s="78" t="str">
        <f>AG10</f>
        <v>FF</v>
      </c>
      <c r="AO17" s="79"/>
      <c r="AP17" s="79"/>
      <c r="AQ17" s="80"/>
      <c r="AR17" s="37"/>
      <c r="AS17" s="38" t="s">
        <v>44</v>
      </c>
      <c r="AT17" s="37"/>
      <c r="AU17" s="105" t="str">
        <f>AG11</f>
        <v>GG</v>
      </c>
      <c r="AV17" s="79"/>
      <c r="AW17" s="79"/>
      <c r="AX17" s="106"/>
    </row>
    <row r="18" spans="1:50" ht="17.25" x14ac:dyDescent="0.25">
      <c r="A18" s="3"/>
      <c r="B18" s="75" t="str">
        <f>N9</f>
        <v>II</v>
      </c>
      <c r="C18" s="76"/>
      <c r="D18" s="76"/>
      <c r="E18" s="77"/>
      <c r="F18" s="40"/>
      <c r="G18" s="40" t="s">
        <v>44</v>
      </c>
      <c r="H18" s="40"/>
      <c r="I18" s="103" t="str">
        <f>N12</f>
        <v>LL</v>
      </c>
      <c r="J18" s="76"/>
      <c r="K18" s="76"/>
      <c r="L18" s="104"/>
      <c r="M18" s="16"/>
      <c r="N18" s="27"/>
      <c r="O18" s="75" t="str">
        <f>N10</f>
        <v>JJ</v>
      </c>
      <c r="P18" s="76"/>
      <c r="Q18" s="76"/>
      <c r="R18" s="77"/>
      <c r="S18" s="40"/>
      <c r="T18" s="40" t="s">
        <v>44</v>
      </c>
      <c r="U18" s="40"/>
      <c r="V18" s="103" t="str">
        <f>N11</f>
        <v>KK</v>
      </c>
      <c r="W18" s="76"/>
      <c r="X18" s="76"/>
      <c r="Y18" s="104"/>
      <c r="AA18" s="75" t="str">
        <f>AM9</f>
        <v>II</v>
      </c>
      <c r="AB18" s="76"/>
      <c r="AC18" s="76"/>
      <c r="AD18" s="77"/>
      <c r="AE18" s="39"/>
      <c r="AF18" s="40" t="s">
        <v>44</v>
      </c>
      <c r="AG18" s="39"/>
      <c r="AH18" s="103" t="str">
        <f>AM12</f>
        <v>LL</v>
      </c>
      <c r="AI18" s="76"/>
      <c r="AJ18" s="76"/>
      <c r="AK18" s="104"/>
      <c r="AL18" s="16"/>
      <c r="AM18" s="27"/>
      <c r="AN18" s="75" t="str">
        <f>AM10</f>
        <v>JJ</v>
      </c>
      <c r="AO18" s="76"/>
      <c r="AP18" s="76"/>
      <c r="AQ18" s="77"/>
      <c r="AR18" s="39"/>
      <c r="AS18" s="40" t="s">
        <v>44</v>
      </c>
      <c r="AT18" s="39"/>
      <c r="AU18" s="103" t="str">
        <f>AM11</f>
        <v>KK</v>
      </c>
      <c r="AV18" s="76"/>
      <c r="AW18" s="76"/>
      <c r="AX18" s="104"/>
    </row>
    <row r="19" spans="1:50" ht="17.25" x14ac:dyDescent="0.25">
      <c r="A19" s="3"/>
      <c r="B19" s="84" t="str">
        <f>T9</f>
        <v>MM</v>
      </c>
      <c r="C19" s="85"/>
      <c r="D19" s="85"/>
      <c r="E19" s="86"/>
      <c r="F19" s="42"/>
      <c r="G19" s="42" t="s">
        <v>44</v>
      </c>
      <c r="H19" s="42"/>
      <c r="I19" s="109" t="str">
        <f>T12</f>
        <v>PP</v>
      </c>
      <c r="J19" s="85"/>
      <c r="K19" s="85"/>
      <c r="L19" s="110"/>
      <c r="M19" s="16"/>
      <c r="N19" s="27"/>
      <c r="O19" s="84" t="str">
        <f>T10</f>
        <v>NN</v>
      </c>
      <c r="P19" s="85"/>
      <c r="Q19" s="85"/>
      <c r="R19" s="86"/>
      <c r="S19" s="42"/>
      <c r="T19" s="42" t="s">
        <v>44</v>
      </c>
      <c r="U19" s="42"/>
      <c r="V19" s="109" t="str">
        <f>T11</f>
        <v>OO</v>
      </c>
      <c r="W19" s="85"/>
      <c r="X19" s="85"/>
      <c r="Y19" s="110"/>
      <c r="AA19" s="84" t="str">
        <f>AS9</f>
        <v>MM</v>
      </c>
      <c r="AB19" s="85"/>
      <c r="AC19" s="85"/>
      <c r="AD19" s="86"/>
      <c r="AE19" s="41"/>
      <c r="AF19" s="42" t="s">
        <v>44</v>
      </c>
      <c r="AG19" s="41"/>
      <c r="AH19" s="109" t="str">
        <f>AS12</f>
        <v>PP</v>
      </c>
      <c r="AI19" s="85"/>
      <c r="AJ19" s="85"/>
      <c r="AK19" s="110"/>
      <c r="AL19" s="16"/>
      <c r="AM19" s="27"/>
      <c r="AN19" s="84" t="str">
        <f>AS10</f>
        <v>NN</v>
      </c>
      <c r="AO19" s="85"/>
      <c r="AP19" s="85"/>
      <c r="AQ19" s="86"/>
      <c r="AR19" s="41"/>
      <c r="AS19" s="42" t="s">
        <v>44</v>
      </c>
      <c r="AT19" s="41"/>
      <c r="AU19" s="109" t="str">
        <f>AS11</f>
        <v>OO</v>
      </c>
      <c r="AV19" s="85"/>
      <c r="AW19" s="85"/>
      <c r="AX19" s="110"/>
    </row>
    <row r="20" spans="1:50" ht="17.25" x14ac:dyDescent="0.25">
      <c r="A20" s="3"/>
      <c r="B20" s="26" t="str">
        <f>B9</f>
        <v>AA</v>
      </c>
      <c r="C20" s="87"/>
      <c r="D20" s="87"/>
      <c r="E20" s="88"/>
      <c r="F20" s="36">
        <v>0</v>
      </c>
      <c r="G20" s="36" t="s">
        <v>44</v>
      </c>
      <c r="H20" s="36">
        <v>1</v>
      </c>
      <c r="I20" s="107" t="str">
        <f>B11</f>
        <v>CC</v>
      </c>
      <c r="J20" s="87"/>
      <c r="K20" s="87"/>
      <c r="L20" s="108"/>
      <c r="M20" s="16"/>
      <c r="N20" s="27"/>
      <c r="O20" s="26" t="str">
        <f>B10</f>
        <v>BB</v>
      </c>
      <c r="P20" s="87"/>
      <c r="Q20" s="87"/>
      <c r="R20" s="88"/>
      <c r="S20" s="36">
        <v>1</v>
      </c>
      <c r="T20" s="36" t="s">
        <v>44</v>
      </c>
      <c r="U20" s="36">
        <v>0</v>
      </c>
      <c r="V20" s="107" t="str">
        <f>B12</f>
        <v>DD</v>
      </c>
      <c r="W20" s="87"/>
      <c r="X20" s="87"/>
      <c r="Y20" s="108"/>
      <c r="AA20" s="26" t="str">
        <f>AA9</f>
        <v>AA</v>
      </c>
      <c r="AB20" s="87"/>
      <c r="AC20" s="87"/>
      <c r="AD20" s="88"/>
      <c r="AE20" s="35"/>
      <c r="AF20" s="36" t="s">
        <v>44</v>
      </c>
      <c r="AG20" s="35"/>
      <c r="AH20" s="107" t="str">
        <f>AA11</f>
        <v>CC</v>
      </c>
      <c r="AI20" s="87"/>
      <c r="AJ20" s="87"/>
      <c r="AK20" s="108"/>
      <c r="AL20" s="16"/>
      <c r="AM20" s="27"/>
      <c r="AN20" s="26" t="str">
        <f>AA10</f>
        <v>BB</v>
      </c>
      <c r="AO20" s="87"/>
      <c r="AP20" s="87"/>
      <c r="AQ20" s="88"/>
      <c r="AR20" s="35"/>
      <c r="AS20" s="36" t="s">
        <v>44</v>
      </c>
      <c r="AT20" s="35"/>
      <c r="AU20" s="107" t="str">
        <f>AA12</f>
        <v>DD</v>
      </c>
      <c r="AV20" s="87"/>
      <c r="AW20" s="87"/>
      <c r="AX20" s="108"/>
    </row>
    <row r="21" spans="1:50" ht="17.25" x14ac:dyDescent="0.25">
      <c r="A21" s="3"/>
      <c r="B21" s="78" t="str">
        <f>H9</f>
        <v>EE</v>
      </c>
      <c r="C21" s="79"/>
      <c r="D21" s="79"/>
      <c r="E21" s="80"/>
      <c r="F21" s="38"/>
      <c r="G21" s="38" t="s">
        <v>44</v>
      </c>
      <c r="H21" s="38"/>
      <c r="I21" s="105" t="str">
        <f>H11</f>
        <v>GG</v>
      </c>
      <c r="J21" s="79"/>
      <c r="K21" s="79"/>
      <c r="L21" s="106"/>
      <c r="M21" s="16"/>
      <c r="N21" s="27"/>
      <c r="O21" s="78" t="str">
        <f>H10</f>
        <v>FF</v>
      </c>
      <c r="P21" s="79"/>
      <c r="Q21" s="79"/>
      <c r="R21" s="80"/>
      <c r="S21" s="38"/>
      <c r="T21" s="38" t="s">
        <v>44</v>
      </c>
      <c r="U21" s="38"/>
      <c r="V21" s="105" t="str">
        <f>H12</f>
        <v>HH</v>
      </c>
      <c r="W21" s="79"/>
      <c r="X21" s="79"/>
      <c r="Y21" s="106"/>
      <c r="AA21" s="78" t="str">
        <f>AG9</f>
        <v>EE</v>
      </c>
      <c r="AB21" s="79"/>
      <c r="AC21" s="79"/>
      <c r="AD21" s="80"/>
      <c r="AE21" s="37"/>
      <c r="AF21" s="38" t="s">
        <v>44</v>
      </c>
      <c r="AG21" s="37"/>
      <c r="AH21" s="105" t="str">
        <f>AG11</f>
        <v>GG</v>
      </c>
      <c r="AI21" s="79"/>
      <c r="AJ21" s="79"/>
      <c r="AK21" s="106"/>
      <c r="AL21" s="16"/>
      <c r="AM21" s="27"/>
      <c r="AN21" s="78" t="str">
        <f>AG10</f>
        <v>FF</v>
      </c>
      <c r="AO21" s="79"/>
      <c r="AP21" s="79"/>
      <c r="AQ21" s="80"/>
      <c r="AR21" s="37"/>
      <c r="AS21" s="38" t="s">
        <v>44</v>
      </c>
      <c r="AT21" s="37"/>
      <c r="AU21" s="105" t="str">
        <f>AG12</f>
        <v>HH</v>
      </c>
      <c r="AV21" s="79"/>
      <c r="AW21" s="79"/>
      <c r="AX21" s="106"/>
    </row>
    <row r="22" spans="1:50" ht="17.25" x14ac:dyDescent="0.25">
      <c r="A22" s="3"/>
      <c r="B22" s="75" t="str">
        <f>N11</f>
        <v>KK</v>
      </c>
      <c r="C22" s="76"/>
      <c r="D22" s="76"/>
      <c r="E22" s="77"/>
      <c r="F22" s="40"/>
      <c r="G22" s="40" t="s">
        <v>44</v>
      </c>
      <c r="H22" s="40"/>
      <c r="I22" s="103" t="str">
        <f>N11</f>
        <v>KK</v>
      </c>
      <c r="J22" s="76"/>
      <c r="K22" s="76"/>
      <c r="L22" s="104"/>
      <c r="M22" s="16"/>
      <c r="N22" s="27"/>
      <c r="O22" s="75" t="str">
        <f>N10</f>
        <v>JJ</v>
      </c>
      <c r="P22" s="76"/>
      <c r="Q22" s="76"/>
      <c r="R22" s="77"/>
      <c r="S22" s="40"/>
      <c r="T22" s="40" t="s">
        <v>44</v>
      </c>
      <c r="U22" s="40"/>
      <c r="V22" s="103" t="str">
        <f>N12</f>
        <v>LL</v>
      </c>
      <c r="W22" s="76"/>
      <c r="X22" s="76"/>
      <c r="Y22" s="104"/>
      <c r="AA22" s="75" t="str">
        <f>AM11</f>
        <v>KK</v>
      </c>
      <c r="AB22" s="76"/>
      <c r="AC22" s="76"/>
      <c r="AD22" s="77"/>
      <c r="AE22" s="39"/>
      <c r="AF22" s="40" t="s">
        <v>44</v>
      </c>
      <c r="AG22" s="39"/>
      <c r="AH22" s="103" t="str">
        <f>AM11</f>
        <v>KK</v>
      </c>
      <c r="AI22" s="76"/>
      <c r="AJ22" s="76"/>
      <c r="AK22" s="104"/>
      <c r="AL22" s="16"/>
      <c r="AM22" s="27"/>
      <c r="AN22" s="75" t="str">
        <f>AM10</f>
        <v>JJ</v>
      </c>
      <c r="AO22" s="76"/>
      <c r="AP22" s="76"/>
      <c r="AQ22" s="77"/>
      <c r="AR22" s="39"/>
      <c r="AS22" s="40" t="s">
        <v>44</v>
      </c>
      <c r="AT22" s="39"/>
      <c r="AU22" s="103" t="str">
        <f>AM12</f>
        <v>LL</v>
      </c>
      <c r="AV22" s="76"/>
      <c r="AW22" s="76"/>
      <c r="AX22" s="104"/>
    </row>
    <row r="23" spans="1:50" ht="17.25" x14ac:dyDescent="0.25">
      <c r="A23" s="3"/>
      <c r="B23" s="84" t="str">
        <f>T9</f>
        <v>MM</v>
      </c>
      <c r="C23" s="85"/>
      <c r="D23" s="85"/>
      <c r="E23" s="86"/>
      <c r="F23" s="42"/>
      <c r="G23" s="42" t="s">
        <v>44</v>
      </c>
      <c r="H23" s="42"/>
      <c r="I23" s="109" t="str">
        <f>T9</f>
        <v>MM</v>
      </c>
      <c r="J23" s="85"/>
      <c r="K23" s="85"/>
      <c r="L23" s="110"/>
      <c r="M23" s="16"/>
      <c r="N23" s="27"/>
      <c r="O23" s="84" t="str">
        <f>T10</f>
        <v>NN</v>
      </c>
      <c r="P23" s="85"/>
      <c r="Q23" s="85"/>
      <c r="R23" s="86"/>
      <c r="S23" s="42"/>
      <c r="T23" s="42" t="s">
        <v>44</v>
      </c>
      <c r="U23" s="42"/>
      <c r="V23" s="109" t="str">
        <f>T12</f>
        <v>PP</v>
      </c>
      <c r="W23" s="85"/>
      <c r="X23" s="85"/>
      <c r="Y23" s="110"/>
      <c r="AA23" s="84" t="str">
        <f>AS9</f>
        <v>MM</v>
      </c>
      <c r="AB23" s="85"/>
      <c r="AC23" s="85"/>
      <c r="AD23" s="86"/>
      <c r="AE23" s="41"/>
      <c r="AF23" s="42" t="s">
        <v>44</v>
      </c>
      <c r="AG23" s="41"/>
      <c r="AH23" s="109" t="str">
        <f>AS9</f>
        <v>MM</v>
      </c>
      <c r="AI23" s="85"/>
      <c r="AJ23" s="85"/>
      <c r="AK23" s="110"/>
      <c r="AL23" s="16"/>
      <c r="AM23" s="27"/>
      <c r="AN23" s="84" t="str">
        <f>AS10</f>
        <v>NN</v>
      </c>
      <c r="AO23" s="85"/>
      <c r="AP23" s="85"/>
      <c r="AQ23" s="86"/>
      <c r="AR23" s="41"/>
      <c r="AS23" s="42" t="s">
        <v>44</v>
      </c>
      <c r="AT23" s="41"/>
      <c r="AU23" s="109" t="str">
        <f>AS12</f>
        <v>PP</v>
      </c>
      <c r="AV23" s="85"/>
      <c r="AW23" s="85"/>
      <c r="AX23" s="110"/>
    </row>
    <row r="24" spans="1:50" ht="17.25" x14ac:dyDescent="0.25">
      <c r="A24" s="3"/>
      <c r="B24" s="26" t="str">
        <f>B9</f>
        <v>AA</v>
      </c>
      <c r="C24" s="87"/>
      <c r="D24" s="87"/>
      <c r="E24" s="88"/>
      <c r="F24" s="36">
        <v>1</v>
      </c>
      <c r="G24" s="36" t="s">
        <v>44</v>
      </c>
      <c r="H24" s="36">
        <v>3</v>
      </c>
      <c r="I24" s="107" t="str">
        <f>B10</f>
        <v>BB</v>
      </c>
      <c r="J24" s="87"/>
      <c r="K24" s="87"/>
      <c r="L24" s="108"/>
      <c r="M24" s="16"/>
      <c r="N24" s="27"/>
      <c r="O24" s="26" t="str">
        <f>B11</f>
        <v>CC</v>
      </c>
      <c r="P24" s="87"/>
      <c r="Q24" s="87"/>
      <c r="R24" s="88"/>
      <c r="S24" s="36">
        <v>0</v>
      </c>
      <c r="T24" s="36" t="s">
        <v>44</v>
      </c>
      <c r="U24" s="36">
        <v>1</v>
      </c>
      <c r="V24" s="107" t="str">
        <f>B12</f>
        <v>DD</v>
      </c>
      <c r="W24" s="87"/>
      <c r="X24" s="87"/>
      <c r="Y24" s="108"/>
      <c r="AA24" s="26" t="str">
        <f>AA9</f>
        <v>AA</v>
      </c>
      <c r="AB24" s="87"/>
      <c r="AC24" s="87"/>
      <c r="AD24" s="88"/>
      <c r="AE24" s="35"/>
      <c r="AF24" s="36" t="s">
        <v>44</v>
      </c>
      <c r="AG24" s="35"/>
      <c r="AH24" s="107" t="str">
        <f>AA10</f>
        <v>BB</v>
      </c>
      <c r="AI24" s="87"/>
      <c r="AJ24" s="87"/>
      <c r="AK24" s="108"/>
      <c r="AL24" s="16"/>
      <c r="AM24" s="27"/>
      <c r="AN24" s="26" t="str">
        <f>AA11</f>
        <v>CC</v>
      </c>
      <c r="AO24" s="87"/>
      <c r="AP24" s="87"/>
      <c r="AQ24" s="88"/>
      <c r="AR24" s="35"/>
      <c r="AS24" s="36" t="s">
        <v>44</v>
      </c>
      <c r="AT24" s="35"/>
      <c r="AU24" s="107" t="str">
        <f>AA12</f>
        <v>DD</v>
      </c>
      <c r="AV24" s="87"/>
      <c r="AW24" s="87"/>
      <c r="AX24" s="108"/>
    </row>
    <row r="25" spans="1:50" ht="17.25" x14ac:dyDescent="0.25">
      <c r="A25" s="3"/>
      <c r="B25" s="78" t="str">
        <f>H9</f>
        <v>EE</v>
      </c>
      <c r="C25" s="79"/>
      <c r="D25" s="79"/>
      <c r="E25" s="80"/>
      <c r="F25" s="38"/>
      <c r="G25" s="38" t="s">
        <v>44</v>
      </c>
      <c r="H25" s="38"/>
      <c r="I25" s="105" t="str">
        <f>H10</f>
        <v>FF</v>
      </c>
      <c r="J25" s="79"/>
      <c r="K25" s="79"/>
      <c r="L25" s="106"/>
      <c r="M25" s="16"/>
      <c r="N25" s="27"/>
      <c r="O25" s="78" t="str">
        <f>H11</f>
        <v>GG</v>
      </c>
      <c r="P25" s="79"/>
      <c r="Q25" s="79"/>
      <c r="R25" s="80"/>
      <c r="S25" s="38"/>
      <c r="T25" s="38" t="s">
        <v>44</v>
      </c>
      <c r="U25" s="38"/>
      <c r="V25" s="105" t="str">
        <f>H12</f>
        <v>HH</v>
      </c>
      <c r="W25" s="79"/>
      <c r="X25" s="79"/>
      <c r="Y25" s="106"/>
      <c r="AA25" s="78" t="str">
        <f>AG9</f>
        <v>EE</v>
      </c>
      <c r="AB25" s="79"/>
      <c r="AC25" s="79"/>
      <c r="AD25" s="80"/>
      <c r="AE25" s="37"/>
      <c r="AF25" s="38" t="s">
        <v>44</v>
      </c>
      <c r="AG25" s="37"/>
      <c r="AH25" s="105" t="str">
        <f>AG10</f>
        <v>FF</v>
      </c>
      <c r="AI25" s="79"/>
      <c r="AJ25" s="79"/>
      <c r="AK25" s="106"/>
      <c r="AL25" s="16"/>
      <c r="AM25" s="27"/>
      <c r="AN25" s="78" t="str">
        <f>AG11</f>
        <v>GG</v>
      </c>
      <c r="AO25" s="79"/>
      <c r="AP25" s="79"/>
      <c r="AQ25" s="80"/>
      <c r="AR25" s="37"/>
      <c r="AS25" s="38" t="s">
        <v>44</v>
      </c>
      <c r="AT25" s="37"/>
      <c r="AU25" s="105" t="str">
        <f>AG12</f>
        <v>HH</v>
      </c>
      <c r="AV25" s="79"/>
      <c r="AW25" s="79"/>
      <c r="AX25" s="106"/>
    </row>
    <row r="26" spans="1:50" ht="17.25" x14ac:dyDescent="0.25">
      <c r="A26" s="3"/>
      <c r="B26" s="75" t="str">
        <f>N9</f>
        <v>II</v>
      </c>
      <c r="C26" s="76"/>
      <c r="D26" s="76"/>
      <c r="E26" s="77"/>
      <c r="F26" s="40"/>
      <c r="G26" s="40" t="s">
        <v>44</v>
      </c>
      <c r="H26" s="40"/>
      <c r="I26" s="103" t="str">
        <f>N10</f>
        <v>JJ</v>
      </c>
      <c r="J26" s="76"/>
      <c r="K26" s="76"/>
      <c r="L26" s="104"/>
      <c r="M26" s="16"/>
      <c r="N26" s="27"/>
      <c r="O26" s="75" t="str">
        <f>N11</f>
        <v>KK</v>
      </c>
      <c r="P26" s="76"/>
      <c r="Q26" s="76"/>
      <c r="R26" s="77"/>
      <c r="S26" s="40"/>
      <c r="T26" s="40" t="s">
        <v>44</v>
      </c>
      <c r="U26" s="40"/>
      <c r="V26" s="103" t="str">
        <f>N12</f>
        <v>LL</v>
      </c>
      <c r="W26" s="76"/>
      <c r="X26" s="76"/>
      <c r="Y26" s="104"/>
      <c r="AA26" s="75" t="str">
        <f>AM9</f>
        <v>II</v>
      </c>
      <c r="AB26" s="76"/>
      <c r="AC26" s="76"/>
      <c r="AD26" s="77"/>
      <c r="AE26" s="39"/>
      <c r="AF26" s="40" t="s">
        <v>44</v>
      </c>
      <c r="AG26" s="39"/>
      <c r="AH26" s="103" t="str">
        <f>AM10</f>
        <v>JJ</v>
      </c>
      <c r="AI26" s="76"/>
      <c r="AJ26" s="76"/>
      <c r="AK26" s="104"/>
      <c r="AL26" s="16"/>
      <c r="AM26" s="27"/>
      <c r="AN26" s="75" t="str">
        <f>AM11</f>
        <v>KK</v>
      </c>
      <c r="AO26" s="76"/>
      <c r="AP26" s="76"/>
      <c r="AQ26" s="77"/>
      <c r="AR26" s="39"/>
      <c r="AS26" s="40" t="s">
        <v>44</v>
      </c>
      <c r="AT26" s="39"/>
      <c r="AU26" s="103" t="str">
        <f>AM12</f>
        <v>LL</v>
      </c>
      <c r="AV26" s="76"/>
      <c r="AW26" s="76"/>
      <c r="AX26" s="104"/>
    </row>
    <row r="27" spans="1:50" ht="18" thickBot="1" x14ac:dyDescent="0.3">
      <c r="A27" s="3"/>
      <c r="B27" s="89" t="str">
        <f>T9</f>
        <v>MM</v>
      </c>
      <c r="C27" s="90"/>
      <c r="D27" s="90"/>
      <c r="E27" s="91"/>
      <c r="F27" s="46"/>
      <c r="G27" s="46" t="s">
        <v>44</v>
      </c>
      <c r="H27" s="46"/>
      <c r="I27" s="101" t="str">
        <f>T10</f>
        <v>NN</v>
      </c>
      <c r="J27" s="90"/>
      <c r="K27" s="90"/>
      <c r="L27" s="102"/>
      <c r="M27" s="16"/>
      <c r="N27" s="27"/>
      <c r="O27" s="89" t="str">
        <f>T11</f>
        <v>OO</v>
      </c>
      <c r="P27" s="90"/>
      <c r="Q27" s="90"/>
      <c r="R27" s="91"/>
      <c r="S27" s="46"/>
      <c r="T27" s="46" t="s">
        <v>44</v>
      </c>
      <c r="U27" s="46"/>
      <c r="V27" s="101" t="str">
        <f>T12</f>
        <v>PP</v>
      </c>
      <c r="W27" s="90"/>
      <c r="X27" s="90"/>
      <c r="Y27" s="102"/>
      <c r="AA27" s="89" t="str">
        <f>AS9</f>
        <v>MM</v>
      </c>
      <c r="AB27" s="90"/>
      <c r="AC27" s="90"/>
      <c r="AD27" s="91"/>
      <c r="AE27" s="45"/>
      <c r="AF27" s="46" t="s">
        <v>44</v>
      </c>
      <c r="AG27" s="45"/>
      <c r="AH27" s="101" t="str">
        <f>AS10</f>
        <v>NN</v>
      </c>
      <c r="AI27" s="90"/>
      <c r="AJ27" s="90"/>
      <c r="AK27" s="102"/>
      <c r="AL27" s="16"/>
      <c r="AM27" s="27"/>
      <c r="AN27" s="89" t="str">
        <f>AS11</f>
        <v>OO</v>
      </c>
      <c r="AO27" s="90"/>
      <c r="AP27" s="90"/>
      <c r="AQ27" s="91"/>
      <c r="AR27" s="45"/>
      <c r="AS27" s="46" t="s">
        <v>44</v>
      </c>
      <c r="AT27" s="45"/>
      <c r="AU27" s="101" t="str">
        <f>AS12</f>
        <v>PP</v>
      </c>
      <c r="AV27" s="90"/>
      <c r="AW27" s="90"/>
      <c r="AX27" s="102"/>
    </row>
    <row r="28" spans="1:50" ht="18" thickBot="1" x14ac:dyDescent="0.3">
      <c r="A28" s="3"/>
    </row>
    <row r="29" spans="1:50" ht="17.25" x14ac:dyDescent="0.25">
      <c r="A29" s="3"/>
      <c r="B29" s="71" t="str">
        <f>B8</f>
        <v>Groupe/Group A</v>
      </c>
      <c r="C29" s="72"/>
      <c r="D29" s="59" t="s">
        <v>36</v>
      </c>
      <c r="E29" s="59" t="s">
        <v>27</v>
      </c>
      <c r="F29" s="59" t="s">
        <v>38</v>
      </c>
      <c r="G29" s="59" t="s">
        <v>39</v>
      </c>
      <c r="H29" s="59" t="s">
        <v>40</v>
      </c>
      <c r="I29" s="59" t="s">
        <v>41</v>
      </c>
      <c r="J29" s="59" t="s">
        <v>42</v>
      </c>
      <c r="K29" s="59" t="s">
        <v>43</v>
      </c>
      <c r="L29" s="60" t="s">
        <v>23</v>
      </c>
      <c r="M29" s="24"/>
      <c r="N29" s="113"/>
      <c r="O29" s="94" t="str">
        <f>H8</f>
        <v>Groupe/Groupe B</v>
      </c>
      <c r="P29" s="95"/>
      <c r="Q29" s="61" t="s">
        <v>36</v>
      </c>
      <c r="R29" s="61" t="s">
        <v>27</v>
      </c>
      <c r="S29" s="61" t="s">
        <v>38</v>
      </c>
      <c r="T29" s="61" t="s">
        <v>39</v>
      </c>
      <c r="U29" s="61" t="s">
        <v>40</v>
      </c>
      <c r="V29" s="61" t="s">
        <v>41</v>
      </c>
      <c r="W29" s="61" t="s">
        <v>42</v>
      </c>
      <c r="X29" s="61" t="s">
        <v>43</v>
      </c>
      <c r="Y29" s="62" t="s">
        <v>23</v>
      </c>
      <c r="AA29" s="71" t="str">
        <f>AA8</f>
        <v>Groupe/Group A</v>
      </c>
      <c r="AB29" s="72"/>
      <c r="AC29" s="59" t="s">
        <v>36</v>
      </c>
      <c r="AD29" s="59" t="s">
        <v>27</v>
      </c>
      <c r="AE29" s="59" t="s">
        <v>38</v>
      </c>
      <c r="AF29" s="59" t="s">
        <v>39</v>
      </c>
      <c r="AG29" s="59" t="s">
        <v>40</v>
      </c>
      <c r="AH29" s="59" t="s">
        <v>41</v>
      </c>
      <c r="AI29" s="59" t="s">
        <v>42</v>
      </c>
      <c r="AJ29" s="59" t="s">
        <v>43</v>
      </c>
      <c r="AK29" s="60" t="s">
        <v>23</v>
      </c>
      <c r="AL29" s="24"/>
      <c r="AM29" s="113"/>
      <c r="AN29" s="94" t="str">
        <f>AG8</f>
        <v>Groupe/Groupe B</v>
      </c>
      <c r="AO29" s="95"/>
      <c r="AP29" s="61" t="s">
        <v>36</v>
      </c>
      <c r="AQ29" s="61" t="s">
        <v>27</v>
      </c>
      <c r="AR29" s="61" t="s">
        <v>38</v>
      </c>
      <c r="AS29" s="61" t="s">
        <v>39</v>
      </c>
      <c r="AT29" s="61" t="s">
        <v>40</v>
      </c>
      <c r="AU29" s="61" t="s">
        <v>41</v>
      </c>
      <c r="AV29" s="61" t="s">
        <v>42</v>
      </c>
      <c r="AW29" s="61" t="s">
        <v>43</v>
      </c>
      <c r="AX29" s="62" t="s">
        <v>23</v>
      </c>
    </row>
    <row r="30" spans="1:50" ht="17.25" x14ac:dyDescent="0.25">
      <c r="A30" s="3"/>
      <c r="B30" s="69" t="str">
        <f>VLOOKUP(B46,$C$46:$E$49,2,0)</f>
        <v>BB</v>
      </c>
      <c r="C30" s="70"/>
      <c r="D30" s="51">
        <v>1</v>
      </c>
      <c r="E30" s="52">
        <f>VLOOKUP(B30,$D$46:$N$49,4,0)</f>
        <v>5</v>
      </c>
      <c r="F30" s="52">
        <f>VLOOKUP(B30,$D$46:$N$49,6,0)</f>
        <v>2</v>
      </c>
      <c r="G30" s="52">
        <f>VLOOKUP(B30,$D$46:$N$49,6,0)</f>
        <v>2</v>
      </c>
      <c r="H30" s="52">
        <f>VLOOKUP(B30,$D$46:$N$49,7,0)</f>
        <v>2</v>
      </c>
      <c r="I30" s="52">
        <f>VLOOKUP(B30,$D$46:$N$49,8,0)</f>
        <v>2</v>
      </c>
      <c r="J30" s="52">
        <f>VLOOKUP(B30,$D$46:$N$49,9,0)</f>
        <v>0</v>
      </c>
      <c r="K30" s="52">
        <f>VLOOKUP(B30,$D$46:$N$49,10,0)</f>
        <v>0</v>
      </c>
      <c r="L30" s="126">
        <f>VLOOKUP(B30,$D$46:$N$49,11,0)</f>
        <v>0</v>
      </c>
      <c r="M30" s="24"/>
      <c r="N30" s="113"/>
      <c r="O30" s="69" t="e">
        <f>VLOOKUP(AR30,AS30:AY35,2,0)</f>
        <v>#N/A</v>
      </c>
      <c r="P30" s="70"/>
      <c r="Q30" s="51">
        <v>1</v>
      </c>
      <c r="R30" s="52" t="e">
        <f>VLOOKUP(O30,AT30:BH35,8,0)</f>
        <v>#N/A</v>
      </c>
      <c r="S30" s="53" t="e">
        <f>VLOOKUP(O30,AT30:BH35,9,0)</f>
        <v>#N/A</v>
      </c>
      <c r="T30" s="53" t="e">
        <f>VLOOKUP(O30,AT30:BH35,10,0)</f>
        <v>#N/A</v>
      </c>
      <c r="U30" s="53" t="e">
        <f>VLOOKUP(O30,AT30:BH35,11,0)</f>
        <v>#N/A</v>
      </c>
      <c r="V30" s="53" t="e">
        <f>VLOOKUP(O30,AT30:BH35,12,0)</f>
        <v>#N/A</v>
      </c>
      <c r="W30" s="53" t="e">
        <f>VLOOKUP(O30,AT30:BH35,13,0)</f>
        <v>#N/A</v>
      </c>
      <c r="X30" s="53" t="e">
        <f>VLOOKUP(O30,AT30:BH35,14,0)</f>
        <v>#N/A</v>
      </c>
      <c r="Y30" s="54" t="e">
        <f>VLOOKUP(O30,AT30:BH35,15,0)</f>
        <v>#N/A</v>
      </c>
      <c r="AA30" s="69" t="str">
        <f>VLOOKUP(AA46,$C$46:$E$49,2,0)</f>
        <v>BB</v>
      </c>
      <c r="AB30" s="70"/>
      <c r="AC30" s="51">
        <v>1</v>
      </c>
      <c r="AD30" s="52">
        <f>VLOOKUP(AA30,$AC$46:$AM$49,4,0)</f>
        <v>0</v>
      </c>
      <c r="AE30" s="52">
        <f>VLOOKUP(AA30,$AC$46:$AM$49,5,0)</f>
        <v>0</v>
      </c>
      <c r="AF30" s="52">
        <f>VLOOKUP(AA30,$AC$46:$AM$49,6,0)</f>
        <v>0</v>
      </c>
      <c r="AG30" s="52">
        <f>VLOOKUP(AA30,$AC$46:$AM$49,7,0)</f>
        <v>0</v>
      </c>
      <c r="AH30" s="52">
        <f>VLOOKUP(AA30,$AC$46:$AM$49,8,0)</f>
        <v>0</v>
      </c>
      <c r="AI30" s="52">
        <f>VLOOKUP(AA30,$AC$46:$AM$49,9,0)</f>
        <v>0</v>
      </c>
      <c r="AJ30" s="52">
        <f>VLOOKUP(AA30,$AC$46:$AM$49,10,0)</f>
        <v>0</v>
      </c>
      <c r="AK30" s="126">
        <f>VLOOKUP(AA30,$AC$46:$AM$49,11,0)</f>
        <v>0</v>
      </c>
      <c r="AL30" s="24"/>
      <c r="AM30" s="113"/>
      <c r="AN30" s="69" t="e">
        <f>VLOOKUP(BQ30,BR30:BX35,2,0)</f>
        <v>#N/A</v>
      </c>
      <c r="AO30" s="70"/>
      <c r="AP30" s="51">
        <v>1</v>
      </c>
      <c r="AQ30" s="52" t="e">
        <f>VLOOKUP(AN30,BS30:CG35,8,0)</f>
        <v>#N/A</v>
      </c>
      <c r="AR30" s="53" t="e">
        <f>VLOOKUP(AN30,BS30:CG35,9,0)</f>
        <v>#N/A</v>
      </c>
      <c r="AS30" s="53" t="e">
        <f>VLOOKUP(AN30,BS30:CG35,10,0)</f>
        <v>#N/A</v>
      </c>
      <c r="AT30" s="53" t="e">
        <f>VLOOKUP(AN30,BS30:CG35,11,0)</f>
        <v>#N/A</v>
      </c>
      <c r="AU30" s="53" t="e">
        <f>VLOOKUP(AN30,BS30:CG35,12,0)</f>
        <v>#N/A</v>
      </c>
      <c r="AV30" s="53" t="e">
        <f>VLOOKUP(AN30,BS30:CG35,13,0)</f>
        <v>#N/A</v>
      </c>
      <c r="AW30" s="53" t="e">
        <f>VLOOKUP(AN30,BS30:CG35,14,0)</f>
        <v>#N/A</v>
      </c>
      <c r="AX30" s="54" t="e">
        <f>VLOOKUP(AN30,BS30:CG35,15,0)</f>
        <v>#N/A</v>
      </c>
    </row>
    <row r="31" spans="1:50" ht="17.25" x14ac:dyDescent="0.25">
      <c r="A31" s="3"/>
      <c r="B31" s="69" t="str">
        <f t="shared" ref="B31:B33" si="0">VLOOKUP(B47,$C$46:$E$49,2,0)</f>
        <v>AA</v>
      </c>
      <c r="C31" s="70"/>
      <c r="D31" s="51">
        <f>IF(T53=T52,U52,U53)</f>
        <v>2</v>
      </c>
      <c r="E31" s="52">
        <f t="shared" ref="E31:E33" si="1">VLOOKUP(B31,$D$46:$N$49,4,0)</f>
        <v>5</v>
      </c>
      <c r="F31" s="52">
        <f t="shared" ref="F31:F33" si="2">VLOOKUP(B31,$D$46:$N$49,5,0)</f>
        <v>2</v>
      </c>
      <c r="G31" s="52">
        <f t="shared" ref="G31:G33" si="3">VLOOKUP(B31,$D$46:$N$49,6,0)</f>
        <v>1</v>
      </c>
      <c r="H31" s="52">
        <f t="shared" ref="H31:H33" si="4">VLOOKUP(B31,$D$46:$N$49,7,0)</f>
        <v>0</v>
      </c>
      <c r="I31" s="52">
        <f t="shared" ref="I31:I33" si="5">VLOOKUP(B31,$D$46:$N$49,8,0)</f>
        <v>1</v>
      </c>
      <c r="J31" s="52">
        <f t="shared" ref="J31:J33" si="6">VLOOKUP(B31,$D$46:$N$49,9,0)</f>
        <v>2</v>
      </c>
      <c r="K31" s="52">
        <f t="shared" ref="K31:K33" si="7">VLOOKUP(B31,$D$46:$N$49,10,0)</f>
        <v>3</v>
      </c>
      <c r="L31" s="126">
        <f t="shared" ref="L31:L33" si="8">VLOOKUP(B31,$D$46:$N$49,11,0)</f>
        <v>-1</v>
      </c>
      <c r="M31" s="24"/>
      <c r="N31" s="113"/>
      <c r="O31" s="69" t="e">
        <f>VLOOKUP(AR31,AS30:AY35,2,0)</f>
        <v>#N/A</v>
      </c>
      <c r="P31" s="70"/>
      <c r="Q31" s="51">
        <f>IF(CA31=CA30,CB30,CB31)</f>
        <v>0</v>
      </c>
      <c r="R31" s="52" t="e">
        <f>VLOOKUP(O31,AT30:BH35,8,0)</f>
        <v>#N/A</v>
      </c>
      <c r="S31" s="53" t="e">
        <f>VLOOKUP(O31,AT30:BH35,9,0)</f>
        <v>#N/A</v>
      </c>
      <c r="T31" s="53" t="e">
        <f>VLOOKUP(O31,AT30:BH35,10,0)</f>
        <v>#N/A</v>
      </c>
      <c r="U31" s="53" t="e">
        <f>VLOOKUP(O31,AT30:BH35,11,0)</f>
        <v>#N/A</v>
      </c>
      <c r="V31" s="53" t="e">
        <f>VLOOKUP(O31,AT30:BH35,12,0)</f>
        <v>#N/A</v>
      </c>
      <c r="W31" s="53" t="e">
        <f>VLOOKUP(O31,AT30:BH35,13,0)</f>
        <v>#N/A</v>
      </c>
      <c r="X31" s="53" t="e">
        <f>VLOOKUP(O31,AT30:BH35,14,0)</f>
        <v>#N/A</v>
      </c>
      <c r="Y31" s="54" t="e">
        <f>VLOOKUP(O31,AT30:BH35,15,0)</f>
        <v>#N/A</v>
      </c>
      <c r="AA31" s="69" t="str">
        <f t="shared" ref="AA31:AA33" si="9">VLOOKUP(AA47,$C$46:$E$49,2,0)</f>
        <v>AA</v>
      </c>
      <c r="AB31" s="70"/>
      <c r="AC31" s="51">
        <f>IF(AS53=AS52,AT52,AT53)</f>
        <v>1</v>
      </c>
      <c r="AD31" s="52">
        <f t="shared" ref="AD31:AD33" si="10">VLOOKUP(AA31,$AC$46:$AM$49,4,0)</f>
        <v>0</v>
      </c>
      <c r="AE31" s="52">
        <f t="shared" ref="AE31:AE33" si="11">VLOOKUP(AA31,$AC$46:$AM$49,5,0)</f>
        <v>0</v>
      </c>
      <c r="AF31" s="52">
        <f t="shared" ref="AF31:AF33" si="12">VLOOKUP(AA31,$AC$46:$AM$49,6,0)</f>
        <v>0</v>
      </c>
      <c r="AG31" s="52">
        <f t="shared" ref="AG31:AG33" si="13">VLOOKUP(AA31,$AC$46:$AM$49,7,0)</f>
        <v>0</v>
      </c>
      <c r="AH31" s="52">
        <f t="shared" ref="AH31:AH33" si="14">VLOOKUP(AA31,$AC$46:$AM$49,8,0)</f>
        <v>0</v>
      </c>
      <c r="AI31" s="52">
        <f t="shared" ref="AI31:AI33" si="15">VLOOKUP(AA31,$AC$46:$AM$49,9,0)</f>
        <v>0</v>
      </c>
      <c r="AJ31" s="52">
        <f t="shared" ref="AJ31:AJ33" si="16">VLOOKUP(AA31,$AC$46:$AM$49,10,0)</f>
        <v>0</v>
      </c>
      <c r="AK31" s="126">
        <f t="shared" ref="AK31:AK33" si="17">VLOOKUP(AA31,$AC$46:$AM$49,11,0)</f>
        <v>0</v>
      </c>
      <c r="AL31" s="24"/>
      <c r="AM31" s="113"/>
      <c r="AN31" s="69" t="e">
        <f>VLOOKUP(BQ31,BR30:BX35,2,0)</f>
        <v>#N/A</v>
      </c>
      <c r="AO31" s="70"/>
      <c r="AP31" s="51">
        <f>IF(CZ31=CZ30,DA30,DA31)</f>
        <v>0</v>
      </c>
      <c r="AQ31" s="52" t="e">
        <f>VLOOKUP(AN31,BS30:CG35,8,0)</f>
        <v>#N/A</v>
      </c>
      <c r="AR31" s="53" t="e">
        <f>VLOOKUP(AN31,BS30:CG35,9,0)</f>
        <v>#N/A</v>
      </c>
      <c r="AS31" s="53" t="e">
        <f>VLOOKUP(AN31,BS30:CG35,10,0)</f>
        <v>#N/A</v>
      </c>
      <c r="AT31" s="53" t="e">
        <f>VLOOKUP(AN31,BS30:CG35,11,0)</f>
        <v>#N/A</v>
      </c>
      <c r="AU31" s="53" t="e">
        <f>VLOOKUP(AN31,BS30:CG35,12,0)</f>
        <v>#N/A</v>
      </c>
      <c r="AV31" s="53" t="e">
        <f>VLOOKUP(AN31,BS30:CG35,13,0)</f>
        <v>#N/A</v>
      </c>
      <c r="AW31" s="53" t="e">
        <f>VLOOKUP(AN31,BS30:CG35,14,0)</f>
        <v>#N/A</v>
      </c>
      <c r="AX31" s="54" t="e">
        <f>VLOOKUP(AN31,BS30:CG35,15,0)</f>
        <v>#N/A</v>
      </c>
    </row>
    <row r="32" spans="1:50" ht="17.25" x14ac:dyDescent="0.25">
      <c r="A32" s="3"/>
      <c r="B32" s="69" t="str">
        <f t="shared" si="0"/>
        <v>CC</v>
      </c>
      <c r="C32" s="70"/>
      <c r="D32" s="51">
        <f t="shared" ref="D32:D33" si="18">IF(T54=T53,U53,U54)</f>
        <v>3</v>
      </c>
      <c r="E32" s="52">
        <f>VLOOKUP(B32,$D$46:$N$49,4,0)</f>
        <v>1</v>
      </c>
      <c r="F32" s="52">
        <f t="shared" si="2"/>
        <v>1</v>
      </c>
      <c r="G32" s="52">
        <f t="shared" si="3"/>
        <v>1</v>
      </c>
      <c r="H32" s="52">
        <f t="shared" si="4"/>
        <v>1</v>
      </c>
      <c r="I32" s="52">
        <f t="shared" si="5"/>
        <v>1</v>
      </c>
      <c r="J32" s="52">
        <f t="shared" si="6"/>
        <v>3</v>
      </c>
      <c r="K32" s="52">
        <f t="shared" si="7"/>
        <v>1</v>
      </c>
      <c r="L32" s="126">
        <f t="shared" si="8"/>
        <v>2</v>
      </c>
      <c r="M32" s="24"/>
      <c r="N32" s="113"/>
      <c r="O32" s="69" t="e">
        <f>VLOOKUP(AR32,AS30:AY35,2,0)</f>
        <v>#N/A</v>
      </c>
      <c r="P32" s="70"/>
      <c r="Q32" s="51">
        <f>IF(CA32=CA31,CB31,CB32)</f>
        <v>0</v>
      </c>
      <c r="R32" s="52" t="e">
        <f>VLOOKUP(O32,AT30:BH35,8,0)</f>
        <v>#N/A</v>
      </c>
      <c r="S32" s="53" t="e">
        <f>VLOOKUP(O32,AT30:BH35,9,0)</f>
        <v>#N/A</v>
      </c>
      <c r="T32" s="53" t="e">
        <f>VLOOKUP(O32,AT30:BH35,10,0)</f>
        <v>#N/A</v>
      </c>
      <c r="U32" s="53" t="e">
        <f>VLOOKUP(O32,AT30:BH35,11,0)</f>
        <v>#N/A</v>
      </c>
      <c r="V32" s="53" t="e">
        <f>VLOOKUP(O32,AT30:BH35,12,0)</f>
        <v>#N/A</v>
      </c>
      <c r="W32" s="53" t="e">
        <f>VLOOKUP(O32,AT30:BH35,13,0)</f>
        <v>#N/A</v>
      </c>
      <c r="X32" s="53" t="e">
        <f>VLOOKUP(O32,AT30:BH35,14,0)</f>
        <v>#N/A</v>
      </c>
      <c r="Y32" s="54" t="e">
        <f>VLOOKUP(O32,AT30:BH35,15,0)</f>
        <v>#N/A</v>
      </c>
      <c r="AA32" s="69" t="str">
        <f t="shared" si="9"/>
        <v>CC</v>
      </c>
      <c r="AB32" s="70"/>
      <c r="AC32" s="51">
        <f t="shared" ref="AC32:AC33" si="19">IF(AS54=AS53,AT53,AT54)</f>
        <v>1</v>
      </c>
      <c r="AD32" s="52">
        <f t="shared" si="10"/>
        <v>0</v>
      </c>
      <c r="AE32" s="52">
        <f t="shared" si="11"/>
        <v>0</v>
      </c>
      <c r="AF32" s="52">
        <f t="shared" si="12"/>
        <v>0</v>
      </c>
      <c r="AG32" s="52">
        <f t="shared" si="13"/>
        <v>0</v>
      </c>
      <c r="AH32" s="52">
        <f t="shared" si="14"/>
        <v>0</v>
      </c>
      <c r="AI32" s="52">
        <f t="shared" si="15"/>
        <v>0</v>
      </c>
      <c r="AJ32" s="52">
        <f t="shared" si="16"/>
        <v>0</v>
      </c>
      <c r="AK32" s="126">
        <f t="shared" si="17"/>
        <v>0</v>
      </c>
      <c r="AL32" s="24"/>
      <c r="AM32" s="113"/>
      <c r="AN32" s="69" t="e">
        <f>VLOOKUP(BQ32,BR30:BX35,2,0)</f>
        <v>#N/A</v>
      </c>
      <c r="AO32" s="70"/>
      <c r="AP32" s="51">
        <f>IF(CZ32=CZ31,DA31,DA32)</f>
        <v>0</v>
      </c>
      <c r="AQ32" s="52" t="e">
        <f>VLOOKUP(AN32,BS30:CG35,8,0)</f>
        <v>#N/A</v>
      </c>
      <c r="AR32" s="53" t="e">
        <f>VLOOKUP(AN32,BS30:CG35,9,0)</f>
        <v>#N/A</v>
      </c>
      <c r="AS32" s="53" t="e">
        <f>VLOOKUP(AN32,BS30:CG35,10,0)</f>
        <v>#N/A</v>
      </c>
      <c r="AT32" s="53" t="e">
        <f>VLOOKUP(AN32,BS30:CG35,11,0)</f>
        <v>#N/A</v>
      </c>
      <c r="AU32" s="53" t="e">
        <f>VLOOKUP(AN32,BS30:CG35,12,0)</f>
        <v>#N/A</v>
      </c>
      <c r="AV32" s="53" t="e">
        <f>VLOOKUP(AN32,BS30:CG35,13,0)</f>
        <v>#N/A</v>
      </c>
      <c r="AW32" s="53" t="e">
        <f>VLOOKUP(AN32,BS30:CG35,14,0)</f>
        <v>#N/A</v>
      </c>
      <c r="AX32" s="54" t="e">
        <f>VLOOKUP(AN32,BS30:CG35,15,0)</f>
        <v>#N/A</v>
      </c>
    </row>
    <row r="33" spans="1:50" ht="18" thickBot="1" x14ac:dyDescent="0.3">
      <c r="A33" s="3"/>
      <c r="B33" s="67" t="str">
        <f t="shared" si="0"/>
        <v>DD</v>
      </c>
      <c r="C33" s="68"/>
      <c r="D33" s="55">
        <f t="shared" si="18"/>
        <v>4</v>
      </c>
      <c r="E33" s="56">
        <f t="shared" si="1"/>
        <v>1</v>
      </c>
      <c r="F33" s="56">
        <f t="shared" si="2"/>
        <v>1</v>
      </c>
      <c r="G33" s="56">
        <f t="shared" si="3"/>
        <v>1</v>
      </c>
      <c r="H33" s="56">
        <f t="shared" si="4"/>
        <v>1</v>
      </c>
      <c r="I33" s="56">
        <f t="shared" si="5"/>
        <v>1</v>
      </c>
      <c r="J33" s="56">
        <f t="shared" si="6"/>
        <v>0</v>
      </c>
      <c r="K33" s="56">
        <f t="shared" si="7"/>
        <v>1</v>
      </c>
      <c r="L33" s="127">
        <f t="shared" si="8"/>
        <v>-1</v>
      </c>
      <c r="M33" s="24"/>
      <c r="N33" s="113"/>
      <c r="O33" s="67" t="e">
        <f>VLOOKUP(AR33,AS30:AY35,2,0)</f>
        <v>#N/A</v>
      </c>
      <c r="P33" s="68"/>
      <c r="Q33" s="55">
        <f>IF(CA33=CA32,CB32,CB33)</f>
        <v>0</v>
      </c>
      <c r="R33" s="56" t="e">
        <f>VLOOKUP(O33,AT30:BH35,8,0)</f>
        <v>#N/A</v>
      </c>
      <c r="S33" s="57" t="e">
        <f>VLOOKUP(O33,AT30:BH35,9,0)</f>
        <v>#N/A</v>
      </c>
      <c r="T33" s="57" t="e">
        <f>VLOOKUP(O33,AT30:BH35,10,0)</f>
        <v>#N/A</v>
      </c>
      <c r="U33" s="57" t="e">
        <f>VLOOKUP(O33,AT30:BH35,11,0)</f>
        <v>#N/A</v>
      </c>
      <c r="V33" s="57" t="e">
        <f>VLOOKUP(O33,AT30:BH35,12,0)</f>
        <v>#N/A</v>
      </c>
      <c r="W33" s="57" t="e">
        <f>VLOOKUP(O33,AT30:BH35,13,0)</f>
        <v>#N/A</v>
      </c>
      <c r="X33" s="57" t="e">
        <f>VLOOKUP(O33,AT30:BH35,14,0)</f>
        <v>#N/A</v>
      </c>
      <c r="Y33" s="58" t="e">
        <f>VLOOKUP(O33,AT30:BH35,15,0)</f>
        <v>#N/A</v>
      </c>
      <c r="AA33" s="67" t="str">
        <f t="shared" si="9"/>
        <v>DD</v>
      </c>
      <c r="AB33" s="68"/>
      <c r="AC33" s="55">
        <f t="shared" si="19"/>
        <v>1</v>
      </c>
      <c r="AD33" s="56">
        <f t="shared" si="10"/>
        <v>0</v>
      </c>
      <c r="AE33" s="56">
        <f t="shared" si="11"/>
        <v>0</v>
      </c>
      <c r="AF33" s="56">
        <f t="shared" si="12"/>
        <v>0</v>
      </c>
      <c r="AG33" s="56">
        <f t="shared" si="13"/>
        <v>0</v>
      </c>
      <c r="AH33" s="56">
        <f t="shared" si="14"/>
        <v>0</v>
      </c>
      <c r="AI33" s="56">
        <f t="shared" si="15"/>
        <v>0</v>
      </c>
      <c r="AJ33" s="56">
        <f t="shared" si="16"/>
        <v>0</v>
      </c>
      <c r="AK33" s="127">
        <f t="shared" si="17"/>
        <v>0</v>
      </c>
      <c r="AL33" s="24"/>
      <c r="AM33" s="113"/>
      <c r="AN33" s="67" t="e">
        <f>VLOOKUP(BQ33,BR30:BX35,2,0)</f>
        <v>#N/A</v>
      </c>
      <c r="AO33" s="68"/>
      <c r="AP33" s="55">
        <f>IF(CZ33=CZ32,DA32,DA33)</f>
        <v>0</v>
      </c>
      <c r="AQ33" s="56" t="e">
        <f>VLOOKUP(AN33,BS30:CG35,8,0)</f>
        <v>#N/A</v>
      </c>
      <c r="AR33" s="57" t="e">
        <f>VLOOKUP(AN33,BS30:CG35,9,0)</f>
        <v>#N/A</v>
      </c>
      <c r="AS33" s="57" t="e">
        <f>VLOOKUP(AN33,BS30:CG35,10,0)</f>
        <v>#N/A</v>
      </c>
      <c r="AT33" s="57" t="e">
        <f>VLOOKUP(AN33,BS30:CG35,11,0)</f>
        <v>#N/A</v>
      </c>
      <c r="AU33" s="57" t="e">
        <f>VLOOKUP(AN33,BS30:CG35,12,0)</f>
        <v>#N/A</v>
      </c>
      <c r="AV33" s="57" t="e">
        <f>VLOOKUP(AN33,BS30:CG35,13,0)</f>
        <v>#N/A</v>
      </c>
      <c r="AW33" s="57" t="e">
        <f>VLOOKUP(AN33,BS30:CG35,14,0)</f>
        <v>#N/A</v>
      </c>
      <c r="AX33" s="58" t="e">
        <f>VLOOKUP(AN33,BS30:CG35,15,0)</f>
        <v>#N/A</v>
      </c>
    </row>
    <row r="34" spans="1:50" ht="18" thickBot="1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</row>
    <row r="35" spans="1:50" ht="17.25" x14ac:dyDescent="0.25">
      <c r="A35" s="3"/>
      <c r="B35" s="73" t="str">
        <f>N8</f>
        <v>Groupe/Groupe C</v>
      </c>
      <c r="C35" s="74"/>
      <c r="D35" s="63" t="s">
        <v>36</v>
      </c>
      <c r="E35" s="63" t="s">
        <v>27</v>
      </c>
      <c r="F35" s="63" t="s">
        <v>38</v>
      </c>
      <c r="G35" s="63" t="s">
        <v>39</v>
      </c>
      <c r="H35" s="63" t="s">
        <v>40</v>
      </c>
      <c r="I35" s="63" t="s">
        <v>41</v>
      </c>
      <c r="J35" s="63" t="s">
        <v>42</v>
      </c>
      <c r="K35" s="63" t="s">
        <v>43</v>
      </c>
      <c r="L35" s="64" t="s">
        <v>23</v>
      </c>
      <c r="M35" s="24"/>
      <c r="N35" s="113"/>
      <c r="O35" s="92" t="str">
        <f>T8</f>
        <v>Groupe/Groupe D</v>
      </c>
      <c r="P35" s="93"/>
      <c r="Q35" s="65" t="s">
        <v>36</v>
      </c>
      <c r="R35" s="65" t="s">
        <v>27</v>
      </c>
      <c r="S35" s="65" t="s">
        <v>38</v>
      </c>
      <c r="T35" s="65" t="s">
        <v>39</v>
      </c>
      <c r="U35" s="65" t="s">
        <v>40</v>
      </c>
      <c r="V35" s="65" t="s">
        <v>41</v>
      </c>
      <c r="W35" s="65" t="s">
        <v>42</v>
      </c>
      <c r="X35" s="65" t="s">
        <v>43</v>
      </c>
      <c r="Y35" s="66" t="s">
        <v>23</v>
      </c>
      <c r="AA35" s="73" t="str">
        <f>AM8</f>
        <v>Groupe/Groupe C</v>
      </c>
      <c r="AB35" s="74"/>
      <c r="AC35" s="63" t="s">
        <v>36</v>
      </c>
      <c r="AD35" s="63" t="s">
        <v>27</v>
      </c>
      <c r="AE35" s="63" t="s">
        <v>38</v>
      </c>
      <c r="AF35" s="63" t="s">
        <v>39</v>
      </c>
      <c r="AG35" s="63" t="s">
        <v>40</v>
      </c>
      <c r="AH35" s="63" t="s">
        <v>41</v>
      </c>
      <c r="AI35" s="63" t="s">
        <v>42</v>
      </c>
      <c r="AJ35" s="63" t="s">
        <v>43</v>
      </c>
      <c r="AK35" s="64" t="s">
        <v>23</v>
      </c>
      <c r="AL35" s="24"/>
      <c r="AM35" s="113"/>
      <c r="AN35" s="92" t="str">
        <f>AS8</f>
        <v>Groupe/Groupe D</v>
      </c>
      <c r="AO35" s="93"/>
      <c r="AP35" s="65" t="s">
        <v>36</v>
      </c>
      <c r="AQ35" s="65" t="s">
        <v>27</v>
      </c>
      <c r="AR35" s="65" t="s">
        <v>38</v>
      </c>
      <c r="AS35" s="65" t="s">
        <v>39</v>
      </c>
      <c r="AT35" s="65" t="s">
        <v>40</v>
      </c>
      <c r="AU35" s="65" t="s">
        <v>41</v>
      </c>
      <c r="AV35" s="65" t="s">
        <v>42</v>
      </c>
      <c r="AW35" s="65" t="s">
        <v>43</v>
      </c>
      <c r="AX35" s="66" t="s">
        <v>23</v>
      </c>
    </row>
    <row r="36" spans="1:50" ht="17.25" x14ac:dyDescent="0.25">
      <c r="A36" s="3"/>
      <c r="B36" s="69" t="e">
        <f>VLOOKUP(R36,S36:Y41,2,0)</f>
        <v>#N/A</v>
      </c>
      <c r="C36" s="70"/>
      <c r="D36" s="51">
        <v>1</v>
      </c>
      <c r="E36" s="52" t="e">
        <f>VLOOKUP(B36,T36:AV41,8,0)</f>
        <v>#N/A</v>
      </c>
      <c r="F36" s="53" t="e">
        <f>VLOOKUP(B36,T36:AV41,9,0)</f>
        <v>#N/A</v>
      </c>
      <c r="G36" s="53" t="e">
        <f>VLOOKUP(B36,T36:AV41,10,0)</f>
        <v>#N/A</v>
      </c>
      <c r="H36" s="53" t="e">
        <f>VLOOKUP(B36,T36:AV41,11,0)</f>
        <v>#N/A</v>
      </c>
      <c r="I36" s="53" t="e">
        <f>VLOOKUP(B36,T36:AV41,12,0)</f>
        <v>#N/A</v>
      </c>
      <c r="J36" s="53" t="e">
        <f>VLOOKUP(B36,T36:AV41,13,0)</f>
        <v>#N/A</v>
      </c>
      <c r="K36" s="53" t="e">
        <f>VLOOKUP(B36,T36:AV41,14,0)</f>
        <v>#N/A</v>
      </c>
      <c r="L36" s="54" t="e">
        <f>VLOOKUP(B36,T36:AV41,15,0)</f>
        <v>#N/A</v>
      </c>
      <c r="M36" s="24"/>
      <c r="N36" s="113"/>
      <c r="O36" s="69" t="e">
        <f>VLOOKUP(AR36,AS36:AY41,2,0)</f>
        <v>#N/A</v>
      </c>
      <c r="P36" s="70"/>
      <c r="Q36" s="51">
        <v>1</v>
      </c>
      <c r="R36" s="52" t="e">
        <f>VLOOKUP(O36,AT36:BH41,8,0)</f>
        <v>#N/A</v>
      </c>
      <c r="S36" s="53" t="e">
        <f>VLOOKUP(O36,AT36:BH41,9,0)</f>
        <v>#N/A</v>
      </c>
      <c r="T36" s="53" t="e">
        <f>VLOOKUP(O36,AT36:BH41,10,0)</f>
        <v>#N/A</v>
      </c>
      <c r="U36" s="53" t="e">
        <f>VLOOKUP(O36,AT36:BH41,11,0)</f>
        <v>#N/A</v>
      </c>
      <c r="V36" s="53" t="e">
        <f>VLOOKUP(O36,AT36:BH41,12,0)</f>
        <v>#N/A</v>
      </c>
      <c r="W36" s="53" t="e">
        <f>VLOOKUP(O36,AT36:BH41,13,0)</f>
        <v>#N/A</v>
      </c>
      <c r="X36" s="53" t="e">
        <f>VLOOKUP(O36,AT36:BH41,14,0)</f>
        <v>#N/A</v>
      </c>
      <c r="Y36" s="54" t="e">
        <f>VLOOKUP(O36,AT36:BH41,15,0)</f>
        <v>#N/A</v>
      </c>
      <c r="AA36" s="69" t="e">
        <f>VLOOKUP(AQ36,AR36:AX41,2,0)</f>
        <v>#N/A</v>
      </c>
      <c r="AB36" s="70"/>
      <c r="AC36" s="51">
        <v>1</v>
      </c>
      <c r="AD36" s="52" t="e">
        <f>VLOOKUP(AA36,AS36:BU41,8,0)</f>
        <v>#N/A</v>
      </c>
      <c r="AE36" s="53" t="e">
        <f>VLOOKUP(AA36,AS36:BU41,9,0)</f>
        <v>#N/A</v>
      </c>
      <c r="AF36" s="53" t="e">
        <f>VLOOKUP(AA36,AS36:BU41,10,0)</f>
        <v>#N/A</v>
      </c>
      <c r="AG36" s="53" t="e">
        <f>VLOOKUP(AA36,AS36:BU41,11,0)</f>
        <v>#N/A</v>
      </c>
      <c r="AH36" s="53" t="e">
        <f>VLOOKUP(AA36,AS36:BU41,12,0)</f>
        <v>#N/A</v>
      </c>
      <c r="AI36" s="53" t="e">
        <f>VLOOKUP(AA36,AS36:BU41,13,0)</f>
        <v>#N/A</v>
      </c>
      <c r="AJ36" s="53" t="e">
        <f>VLOOKUP(AA36,AS36:BU41,14,0)</f>
        <v>#N/A</v>
      </c>
      <c r="AK36" s="54" t="e">
        <f>VLOOKUP(AA36,AS36:BU41,15,0)</f>
        <v>#N/A</v>
      </c>
      <c r="AL36" s="24"/>
      <c r="AM36" s="113"/>
      <c r="AN36" s="69" t="e">
        <f>VLOOKUP(BQ36,BR36:BX41,2,0)</f>
        <v>#N/A</v>
      </c>
      <c r="AO36" s="70"/>
      <c r="AP36" s="51">
        <v>1</v>
      </c>
      <c r="AQ36" s="52" t="e">
        <f>VLOOKUP(AN36,BS36:CG41,8,0)</f>
        <v>#N/A</v>
      </c>
      <c r="AR36" s="53" t="e">
        <f>VLOOKUP(AN36,BS36:CG41,9,0)</f>
        <v>#N/A</v>
      </c>
      <c r="AS36" s="53" t="e">
        <f>VLOOKUP(AN36,BS36:CG41,10,0)</f>
        <v>#N/A</v>
      </c>
      <c r="AT36" s="53" t="e">
        <f>VLOOKUP(AN36,BS36:CG41,11,0)</f>
        <v>#N/A</v>
      </c>
      <c r="AU36" s="53" t="e">
        <f>VLOOKUP(AN36,BS36:CG41,12,0)</f>
        <v>#N/A</v>
      </c>
      <c r="AV36" s="53" t="e">
        <f>VLOOKUP(AN36,BS36:CG41,13,0)</f>
        <v>#N/A</v>
      </c>
      <c r="AW36" s="53" t="e">
        <f>VLOOKUP(AN36,BS36:CG41,14,0)</f>
        <v>#N/A</v>
      </c>
      <c r="AX36" s="54" t="e">
        <f>VLOOKUP(AN36,BS36:CG41,15,0)</f>
        <v>#N/A</v>
      </c>
    </row>
    <row r="37" spans="1:50" ht="17.25" x14ac:dyDescent="0.25">
      <c r="A37" s="3"/>
      <c r="B37" s="69" t="e">
        <f>VLOOKUP(R37,S36:Y41,2,0)</f>
        <v>#N/A</v>
      </c>
      <c r="C37" s="70"/>
      <c r="D37" s="51">
        <f>IF(BO37=BO36,BP36,BP37)</f>
        <v>0</v>
      </c>
      <c r="E37" s="52" t="e">
        <f>VLOOKUP(B37,T36:AV41,8,0)</f>
        <v>#N/A</v>
      </c>
      <c r="F37" s="53" t="e">
        <f>VLOOKUP(B37,T36:AV41,9,0)</f>
        <v>#N/A</v>
      </c>
      <c r="G37" s="53" t="e">
        <f>VLOOKUP(B37,T36:AV41,10,0)</f>
        <v>#N/A</v>
      </c>
      <c r="H37" s="53" t="e">
        <f>VLOOKUP(B37,T36:AV41,11,0)</f>
        <v>#N/A</v>
      </c>
      <c r="I37" s="53" t="e">
        <f>VLOOKUP(B37,T36:AV41,12,0)</f>
        <v>#N/A</v>
      </c>
      <c r="J37" s="53" t="e">
        <f>VLOOKUP(B37,T36:AV41,13,0)</f>
        <v>#N/A</v>
      </c>
      <c r="K37" s="53" t="e">
        <f>VLOOKUP(B37,T36:AV41,14,0)</f>
        <v>#N/A</v>
      </c>
      <c r="L37" s="54" t="e">
        <f>VLOOKUP(B37,T36:AV41,15,0)</f>
        <v>#N/A</v>
      </c>
      <c r="M37" s="24"/>
      <c r="N37" s="113"/>
      <c r="O37" s="69" t="e">
        <f>VLOOKUP(AR37,AS36:AY41,2,0)</f>
        <v>#N/A</v>
      </c>
      <c r="P37" s="70"/>
      <c r="Q37" s="51">
        <f>IF(CA37=CA36,CB36,CB37)</f>
        <v>0</v>
      </c>
      <c r="R37" s="52" t="e">
        <f>VLOOKUP(O37,AT36:BH41,8,0)</f>
        <v>#N/A</v>
      </c>
      <c r="S37" s="53" t="e">
        <f>VLOOKUP(O37,AT36:BH41,9,0)</f>
        <v>#N/A</v>
      </c>
      <c r="T37" s="53" t="e">
        <f>VLOOKUP(O37,AT36:BH41,10,0)</f>
        <v>#N/A</v>
      </c>
      <c r="U37" s="53" t="e">
        <f>VLOOKUP(O37,AT36:BH41,11,0)</f>
        <v>#N/A</v>
      </c>
      <c r="V37" s="53" t="e">
        <f>VLOOKUP(O37,AT36:BH41,12,0)</f>
        <v>#N/A</v>
      </c>
      <c r="W37" s="53" t="e">
        <f>VLOOKUP(O37,AT36:BH41,13,0)</f>
        <v>#N/A</v>
      </c>
      <c r="X37" s="53" t="e">
        <f>VLOOKUP(O37,AT36:BH41,14,0)</f>
        <v>#N/A</v>
      </c>
      <c r="Y37" s="54" t="e">
        <f>VLOOKUP(O37,AT36:BH41,15,0)</f>
        <v>#N/A</v>
      </c>
      <c r="AA37" s="69" t="e">
        <f>VLOOKUP(AQ37,AR36:AX41,2,0)</f>
        <v>#N/A</v>
      </c>
      <c r="AB37" s="70"/>
      <c r="AC37" s="51">
        <f>IF(CN37=CN36,CO36,CO37)</f>
        <v>0</v>
      </c>
      <c r="AD37" s="52" t="e">
        <f>VLOOKUP(AA37,AS36:BU41,8,0)</f>
        <v>#N/A</v>
      </c>
      <c r="AE37" s="53" t="e">
        <f>VLOOKUP(AA37,AS36:BU41,9,0)</f>
        <v>#N/A</v>
      </c>
      <c r="AF37" s="53" t="e">
        <f>VLOOKUP(AA37,AS36:BU41,10,0)</f>
        <v>#N/A</v>
      </c>
      <c r="AG37" s="53" t="e">
        <f>VLOOKUP(AA37,AS36:BU41,11,0)</f>
        <v>#N/A</v>
      </c>
      <c r="AH37" s="53" t="e">
        <f>VLOOKUP(AA37,AS36:BU41,12,0)</f>
        <v>#N/A</v>
      </c>
      <c r="AI37" s="53" t="e">
        <f>VLOOKUP(AA37,AS36:BU41,13,0)</f>
        <v>#N/A</v>
      </c>
      <c r="AJ37" s="53" t="e">
        <f>VLOOKUP(AA37,AS36:BU41,14,0)</f>
        <v>#N/A</v>
      </c>
      <c r="AK37" s="54" t="e">
        <f>VLOOKUP(AA37,AS36:BU41,15,0)</f>
        <v>#N/A</v>
      </c>
      <c r="AL37" s="24"/>
      <c r="AM37" s="113"/>
      <c r="AN37" s="69" t="e">
        <f>VLOOKUP(BQ37,BR36:BX41,2,0)</f>
        <v>#N/A</v>
      </c>
      <c r="AO37" s="70"/>
      <c r="AP37" s="51">
        <f>IF(CZ37=CZ36,DA36,DA37)</f>
        <v>0</v>
      </c>
      <c r="AQ37" s="52" t="e">
        <f>VLOOKUP(AN37,BS36:CG41,8,0)</f>
        <v>#N/A</v>
      </c>
      <c r="AR37" s="53" t="e">
        <f>VLOOKUP(AN37,BS36:CG41,9,0)</f>
        <v>#N/A</v>
      </c>
      <c r="AS37" s="53" t="e">
        <f>VLOOKUP(AN37,BS36:CG41,10,0)</f>
        <v>#N/A</v>
      </c>
      <c r="AT37" s="53" t="e">
        <f>VLOOKUP(AN37,BS36:CG41,11,0)</f>
        <v>#N/A</v>
      </c>
      <c r="AU37" s="53" t="e">
        <f>VLOOKUP(AN37,BS36:CG41,12,0)</f>
        <v>#N/A</v>
      </c>
      <c r="AV37" s="53" t="e">
        <f>VLOOKUP(AN37,BS36:CG41,13,0)</f>
        <v>#N/A</v>
      </c>
      <c r="AW37" s="53" t="e">
        <f>VLOOKUP(AN37,BS36:CG41,14,0)</f>
        <v>#N/A</v>
      </c>
      <c r="AX37" s="54" t="e">
        <f>VLOOKUP(AN37,BS36:CG41,15,0)</f>
        <v>#N/A</v>
      </c>
    </row>
    <row r="38" spans="1:50" ht="17.25" x14ac:dyDescent="0.25">
      <c r="A38" s="3"/>
      <c r="B38" s="69" t="e">
        <f>VLOOKUP(R38,S36:Y41,2,0)</f>
        <v>#N/A</v>
      </c>
      <c r="C38" s="70"/>
      <c r="D38" s="51">
        <f>IF(BO38=BO37,BP37,BP38)</f>
        <v>0</v>
      </c>
      <c r="E38" s="52" t="e">
        <f>VLOOKUP(B38,T36:AV41,8,0)</f>
        <v>#N/A</v>
      </c>
      <c r="F38" s="53" t="e">
        <f>VLOOKUP(B38,T36:AV41,9,0)</f>
        <v>#N/A</v>
      </c>
      <c r="G38" s="53" t="e">
        <f>VLOOKUP(B38,T36:AV41,10,0)</f>
        <v>#N/A</v>
      </c>
      <c r="H38" s="53" t="e">
        <f>VLOOKUP(B38,T36:AV41,11,0)</f>
        <v>#N/A</v>
      </c>
      <c r="I38" s="53" t="e">
        <f>VLOOKUP(B38,T36:AV41,12,0)</f>
        <v>#N/A</v>
      </c>
      <c r="J38" s="53" t="e">
        <f>VLOOKUP(B38,T36:AV41,13,0)</f>
        <v>#N/A</v>
      </c>
      <c r="K38" s="53" t="e">
        <f>VLOOKUP(B38,T36:AV41,14,0)</f>
        <v>#N/A</v>
      </c>
      <c r="L38" s="54" t="e">
        <f>VLOOKUP(B38,T36:AV41,15,0)</f>
        <v>#N/A</v>
      </c>
      <c r="M38" s="24"/>
      <c r="N38" s="113"/>
      <c r="O38" s="69" t="e">
        <f>VLOOKUP(AR38,AS36:AY41,2,0)</f>
        <v>#N/A</v>
      </c>
      <c r="P38" s="70"/>
      <c r="Q38" s="51">
        <f>IF(CA38=CA37,CB37,CB38)</f>
        <v>0</v>
      </c>
      <c r="R38" s="52" t="e">
        <f>VLOOKUP(O38,AT36:BH41,8,0)</f>
        <v>#N/A</v>
      </c>
      <c r="S38" s="53" t="e">
        <f>VLOOKUP(O38,AT36:BH41,9,0)</f>
        <v>#N/A</v>
      </c>
      <c r="T38" s="53" t="e">
        <f>VLOOKUP(O38,AT36:BH41,10,0)</f>
        <v>#N/A</v>
      </c>
      <c r="U38" s="53" t="e">
        <f>VLOOKUP(O38,AT36:BH41,11,0)</f>
        <v>#N/A</v>
      </c>
      <c r="V38" s="53" t="e">
        <f>VLOOKUP(O38,AT36:BH41,12,0)</f>
        <v>#N/A</v>
      </c>
      <c r="W38" s="53" t="e">
        <f>VLOOKUP(O38,AT36:BH41,13,0)</f>
        <v>#N/A</v>
      </c>
      <c r="X38" s="53" t="e">
        <f>VLOOKUP(O38,AT36:BH41,14,0)</f>
        <v>#N/A</v>
      </c>
      <c r="Y38" s="54" t="e">
        <f>VLOOKUP(O38,AT36:BH41,15,0)</f>
        <v>#N/A</v>
      </c>
      <c r="AA38" s="69" t="e">
        <f>VLOOKUP(AQ38,AR36:AX41,2,0)</f>
        <v>#N/A</v>
      </c>
      <c r="AB38" s="70"/>
      <c r="AC38" s="51">
        <f>IF(CN38=CN37,CO37,CO38)</f>
        <v>0</v>
      </c>
      <c r="AD38" s="52" t="e">
        <f>VLOOKUP(AA38,AS36:BU41,8,0)</f>
        <v>#N/A</v>
      </c>
      <c r="AE38" s="53" t="e">
        <f>VLOOKUP(AA38,AS36:BU41,9,0)</f>
        <v>#N/A</v>
      </c>
      <c r="AF38" s="53" t="e">
        <f>VLOOKUP(AA38,AS36:BU41,10,0)</f>
        <v>#N/A</v>
      </c>
      <c r="AG38" s="53" t="e">
        <f>VLOOKUP(AA38,AS36:BU41,11,0)</f>
        <v>#N/A</v>
      </c>
      <c r="AH38" s="53" t="e">
        <f>VLOOKUP(AA38,AS36:BU41,12,0)</f>
        <v>#N/A</v>
      </c>
      <c r="AI38" s="53" t="e">
        <f>VLOOKUP(AA38,AS36:BU41,13,0)</f>
        <v>#N/A</v>
      </c>
      <c r="AJ38" s="53" t="e">
        <f>VLOOKUP(AA38,AS36:BU41,14,0)</f>
        <v>#N/A</v>
      </c>
      <c r="AK38" s="54" t="e">
        <f>VLOOKUP(AA38,AS36:BU41,15,0)</f>
        <v>#N/A</v>
      </c>
      <c r="AL38" s="24"/>
      <c r="AM38" s="113"/>
      <c r="AN38" s="69" t="e">
        <f>VLOOKUP(BQ38,BR36:BX41,2,0)</f>
        <v>#N/A</v>
      </c>
      <c r="AO38" s="70"/>
      <c r="AP38" s="51">
        <f>IF(CZ38=CZ37,DA37,DA38)</f>
        <v>0</v>
      </c>
      <c r="AQ38" s="52" t="e">
        <f>VLOOKUP(AN38,BS36:CG41,8,0)</f>
        <v>#N/A</v>
      </c>
      <c r="AR38" s="53" t="e">
        <f>VLOOKUP(AN38,BS36:CG41,9,0)</f>
        <v>#N/A</v>
      </c>
      <c r="AS38" s="53" t="e">
        <f>VLOOKUP(AN38,BS36:CG41,10,0)</f>
        <v>#N/A</v>
      </c>
      <c r="AT38" s="53" t="e">
        <f>VLOOKUP(AN38,BS36:CG41,11,0)</f>
        <v>#N/A</v>
      </c>
      <c r="AU38" s="53" t="e">
        <f>VLOOKUP(AN38,BS36:CG41,12,0)</f>
        <v>#N/A</v>
      </c>
      <c r="AV38" s="53" t="e">
        <f>VLOOKUP(AN38,BS36:CG41,13,0)</f>
        <v>#N/A</v>
      </c>
      <c r="AW38" s="53" t="e">
        <f>VLOOKUP(AN38,BS36:CG41,14,0)</f>
        <v>#N/A</v>
      </c>
      <c r="AX38" s="54" t="e">
        <f>VLOOKUP(AN38,BS36:CG41,15,0)</f>
        <v>#N/A</v>
      </c>
    </row>
    <row r="39" spans="1:50" ht="18" thickBot="1" x14ac:dyDescent="0.3">
      <c r="A39" s="3"/>
      <c r="B39" s="67" t="e">
        <f>VLOOKUP(R39,S36:Y41,2,0)</f>
        <v>#N/A</v>
      </c>
      <c r="C39" s="68"/>
      <c r="D39" s="55">
        <f>IF(BO39=BO38,BP38,BP39)</f>
        <v>0</v>
      </c>
      <c r="E39" s="56" t="e">
        <f>VLOOKUP(B39,T36:AV41,8,0)</f>
        <v>#N/A</v>
      </c>
      <c r="F39" s="57" t="e">
        <f>VLOOKUP(B39,T36:AV41,9,0)</f>
        <v>#N/A</v>
      </c>
      <c r="G39" s="57" t="e">
        <f>VLOOKUP(B39,T36:AV41,10,0)</f>
        <v>#N/A</v>
      </c>
      <c r="H39" s="57" t="e">
        <f>VLOOKUP(B39,T36:AV41,11,0)</f>
        <v>#N/A</v>
      </c>
      <c r="I39" s="57" t="e">
        <f>VLOOKUP(B39,T36:AV41,12,0)</f>
        <v>#N/A</v>
      </c>
      <c r="J39" s="57" t="e">
        <f>VLOOKUP(B39,T36:AV41,13,0)</f>
        <v>#N/A</v>
      </c>
      <c r="K39" s="57" t="e">
        <f>VLOOKUP(B39,T36:AV41,14,0)</f>
        <v>#N/A</v>
      </c>
      <c r="L39" s="58" t="e">
        <f>VLOOKUP(B39,T36:AV41,15,0)</f>
        <v>#N/A</v>
      </c>
      <c r="M39" s="24"/>
      <c r="N39" s="113"/>
      <c r="O39" s="67" t="e">
        <f>VLOOKUP(AR39,AS36:AY41,2,0)</f>
        <v>#N/A</v>
      </c>
      <c r="P39" s="68"/>
      <c r="Q39" s="55">
        <f>IF(CA39=CA38,CB38,CB39)</f>
        <v>0</v>
      </c>
      <c r="R39" s="56" t="e">
        <f>VLOOKUP(O39,AT36:BH41,8,0)</f>
        <v>#N/A</v>
      </c>
      <c r="S39" s="57" t="e">
        <f>VLOOKUP(O39,AT36:BH41,9,0)</f>
        <v>#N/A</v>
      </c>
      <c r="T39" s="57" t="e">
        <f>VLOOKUP(O39,AT36:BH41,10,0)</f>
        <v>#N/A</v>
      </c>
      <c r="U39" s="57" t="e">
        <f>VLOOKUP(O39,AT36:BH41,11,0)</f>
        <v>#N/A</v>
      </c>
      <c r="V39" s="57" t="e">
        <f>VLOOKUP(O39,AT36:BH41,12,0)</f>
        <v>#N/A</v>
      </c>
      <c r="W39" s="57" t="e">
        <f>VLOOKUP(O39,AT36:BH41,13,0)</f>
        <v>#N/A</v>
      </c>
      <c r="X39" s="57" t="e">
        <f>VLOOKUP(O39,AT36:BH41,14,0)</f>
        <v>#N/A</v>
      </c>
      <c r="Y39" s="58" t="e">
        <f>VLOOKUP(O39,AT36:BH41,15,0)</f>
        <v>#N/A</v>
      </c>
      <c r="AA39" s="67" t="e">
        <f>VLOOKUP(AQ39,AR36:AX41,2,0)</f>
        <v>#N/A</v>
      </c>
      <c r="AB39" s="68"/>
      <c r="AC39" s="55">
        <f>IF(CN39=CN38,CO38,CO39)</f>
        <v>0</v>
      </c>
      <c r="AD39" s="56" t="e">
        <f>VLOOKUP(AA39,AS36:BU41,8,0)</f>
        <v>#N/A</v>
      </c>
      <c r="AE39" s="57" t="e">
        <f>VLOOKUP(AA39,AS36:BU41,9,0)</f>
        <v>#N/A</v>
      </c>
      <c r="AF39" s="57" t="e">
        <f>VLOOKUP(AA39,AS36:BU41,10,0)</f>
        <v>#N/A</v>
      </c>
      <c r="AG39" s="57" t="e">
        <f>VLOOKUP(AA39,AS36:BU41,11,0)</f>
        <v>#N/A</v>
      </c>
      <c r="AH39" s="57" t="e">
        <f>VLOOKUP(AA39,AS36:BU41,12,0)</f>
        <v>#N/A</v>
      </c>
      <c r="AI39" s="57" t="e">
        <f>VLOOKUP(AA39,AS36:BU41,13,0)</f>
        <v>#N/A</v>
      </c>
      <c r="AJ39" s="57" t="e">
        <f>VLOOKUP(AA39,AS36:BU41,14,0)</f>
        <v>#N/A</v>
      </c>
      <c r="AK39" s="58" t="e">
        <f>VLOOKUP(AA39,AS36:BU41,15,0)</f>
        <v>#N/A</v>
      </c>
      <c r="AL39" s="24"/>
      <c r="AM39" s="113"/>
      <c r="AN39" s="67" t="e">
        <f>VLOOKUP(BQ39,BR36:BX41,2,0)</f>
        <v>#N/A</v>
      </c>
      <c r="AO39" s="68"/>
      <c r="AP39" s="55">
        <f>IF(CZ39=CZ38,DA38,DA39)</f>
        <v>0</v>
      </c>
      <c r="AQ39" s="56" t="e">
        <f>VLOOKUP(AN39,BS36:CG41,8,0)</f>
        <v>#N/A</v>
      </c>
      <c r="AR39" s="57" t="e">
        <f>VLOOKUP(AN39,BS36:CG41,9,0)</f>
        <v>#N/A</v>
      </c>
      <c r="AS39" s="57" t="e">
        <f>VLOOKUP(AN39,BS36:CG41,10,0)</f>
        <v>#N/A</v>
      </c>
      <c r="AT39" s="57" t="e">
        <f>VLOOKUP(AN39,BS36:CG41,11,0)</f>
        <v>#N/A</v>
      </c>
      <c r="AU39" s="57" t="e">
        <f>VLOOKUP(AN39,BS36:CG41,12,0)</f>
        <v>#N/A</v>
      </c>
      <c r="AV39" s="57" t="e">
        <f>VLOOKUP(AN39,BS36:CG41,13,0)</f>
        <v>#N/A</v>
      </c>
      <c r="AW39" s="57" t="e">
        <f>VLOOKUP(AN39,BS36:CG41,14,0)</f>
        <v>#N/A</v>
      </c>
      <c r="AX39" s="58" t="e">
        <f>VLOOKUP(AN39,BS36:CG41,15,0)</f>
        <v>#N/A</v>
      </c>
    </row>
    <row r="40" spans="1:50" ht="17.25" x14ac:dyDescent="0.25">
      <c r="A40" s="3"/>
    </row>
    <row r="41" spans="1:50" ht="17.25" x14ac:dyDescent="0.25">
      <c r="A41" s="3"/>
      <c r="L41" s="3" t="s">
        <v>28</v>
      </c>
      <c r="M41" s="3" t="s">
        <v>30</v>
      </c>
      <c r="R41" s="3" t="s">
        <v>31</v>
      </c>
      <c r="S41" s="3" t="s">
        <v>33</v>
      </c>
      <c r="AK41" s="3" t="s">
        <v>28</v>
      </c>
      <c r="AL41" s="3" t="s">
        <v>30</v>
      </c>
      <c r="AQ41" s="3" t="s">
        <v>31</v>
      </c>
      <c r="AR41" s="3" t="s">
        <v>33</v>
      </c>
    </row>
    <row r="42" spans="1:50" ht="17.25" x14ac:dyDescent="0.25">
      <c r="A42" s="3"/>
      <c r="L42" s="3" t="s">
        <v>29</v>
      </c>
      <c r="M42" s="3" t="s">
        <v>35</v>
      </c>
      <c r="R42" s="3" t="s">
        <v>32</v>
      </c>
      <c r="S42" s="3" t="s">
        <v>34</v>
      </c>
      <c r="AK42" s="3" t="s">
        <v>29</v>
      </c>
      <c r="AL42" s="3" t="s">
        <v>35</v>
      </c>
      <c r="AQ42" s="3" t="s">
        <v>32</v>
      </c>
      <c r="AR42" s="3" t="s">
        <v>34</v>
      </c>
    </row>
    <row r="43" spans="1:50" ht="17.2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</row>
    <row r="44" spans="1:50" ht="18" thickBot="1" x14ac:dyDescent="0.3">
      <c r="A44" s="3"/>
      <c r="B44" s="3"/>
      <c r="C44" s="3"/>
      <c r="D44" s="1">
        <v>1</v>
      </c>
      <c r="E44" s="1">
        <v>2</v>
      </c>
      <c r="F44" s="1">
        <v>3</v>
      </c>
      <c r="G44" s="1">
        <v>4</v>
      </c>
      <c r="H44" s="1">
        <v>5</v>
      </c>
      <c r="I44" s="1">
        <v>6</v>
      </c>
      <c r="J44" s="1">
        <v>7</v>
      </c>
      <c r="K44" s="1">
        <v>8</v>
      </c>
      <c r="L44" s="1">
        <v>9</v>
      </c>
      <c r="M44" s="1">
        <v>10</v>
      </c>
      <c r="N44" s="1">
        <v>11</v>
      </c>
      <c r="O44" s="1">
        <v>12</v>
      </c>
      <c r="P44" s="1">
        <v>13</v>
      </c>
      <c r="AC44" s="1">
        <v>1</v>
      </c>
      <c r="AD44" s="1">
        <v>2</v>
      </c>
      <c r="AE44" s="1">
        <v>3</v>
      </c>
      <c r="AF44" s="1">
        <v>4</v>
      </c>
      <c r="AG44" s="1">
        <v>5</v>
      </c>
      <c r="AH44" s="1">
        <v>6</v>
      </c>
      <c r="AI44" s="1">
        <v>7</v>
      </c>
      <c r="AJ44" s="1">
        <v>8</v>
      </c>
      <c r="AK44" s="1">
        <v>9</v>
      </c>
      <c r="AL44" s="1">
        <v>10</v>
      </c>
      <c r="AM44" s="1">
        <v>11</v>
      </c>
      <c r="AN44" s="1">
        <v>12</v>
      </c>
      <c r="AO44" s="1">
        <v>13</v>
      </c>
    </row>
    <row r="45" spans="1:50" ht="17.25" x14ac:dyDescent="0.25">
      <c r="A45" s="3"/>
      <c r="B45" s="4"/>
      <c r="C45" s="4" t="s">
        <v>36</v>
      </c>
      <c r="D45" s="71" t="s">
        <v>46</v>
      </c>
      <c r="E45" s="72"/>
      <c r="F45" s="59" t="s">
        <v>36</v>
      </c>
      <c r="G45" s="59" t="s">
        <v>27</v>
      </c>
      <c r="H45" s="59" t="s">
        <v>38</v>
      </c>
      <c r="I45" s="59" t="s">
        <v>39</v>
      </c>
      <c r="J45" s="59" t="s">
        <v>40</v>
      </c>
      <c r="K45" s="59" t="s">
        <v>41</v>
      </c>
      <c r="L45" s="59" t="s">
        <v>42</v>
      </c>
      <c r="M45" s="59" t="s">
        <v>43</v>
      </c>
      <c r="N45" s="60" t="s">
        <v>23</v>
      </c>
      <c r="O45" s="123" t="s">
        <v>50</v>
      </c>
      <c r="P45" s="123" t="s">
        <v>50</v>
      </c>
      <c r="AA45" s="4"/>
      <c r="AB45" s="4" t="s">
        <v>36</v>
      </c>
      <c r="AC45" s="71" t="s">
        <v>46</v>
      </c>
      <c r="AD45" s="72"/>
      <c r="AE45" s="59" t="s">
        <v>36</v>
      </c>
      <c r="AF45" s="59" t="s">
        <v>27</v>
      </c>
      <c r="AG45" s="59" t="s">
        <v>38</v>
      </c>
      <c r="AH45" s="59" t="s">
        <v>39</v>
      </c>
      <c r="AI45" s="59" t="s">
        <v>40</v>
      </c>
      <c r="AJ45" s="59" t="s">
        <v>41</v>
      </c>
      <c r="AK45" s="59" t="s">
        <v>42</v>
      </c>
      <c r="AL45" s="59" t="s">
        <v>43</v>
      </c>
      <c r="AM45" s="60" t="s">
        <v>23</v>
      </c>
      <c r="AN45" s="123" t="s">
        <v>50</v>
      </c>
      <c r="AO45" s="123" t="s">
        <v>50</v>
      </c>
    </row>
    <row r="46" spans="1:50" ht="17.25" x14ac:dyDescent="0.25">
      <c r="A46" s="3"/>
      <c r="B46" s="25">
        <v>1</v>
      </c>
      <c r="C46" s="25">
        <f>F46</f>
        <v>2</v>
      </c>
      <c r="D46" s="114" t="str">
        <f>B9</f>
        <v>AA</v>
      </c>
      <c r="E46" s="115"/>
      <c r="F46" s="51">
        <f>RANK(O46,$O$46:$O$49)</f>
        <v>2</v>
      </c>
      <c r="G46" s="129">
        <f t="shared" ref="G46:H48" si="20">SUMPRODUCT(($B$16:$E$27=D46)*($D$52:$D$63))+SUMPRODUCT(($I$16:$L$27=D46)*($E$52:$E$63))</f>
        <v>5</v>
      </c>
      <c r="H46" s="130">
        <f>SUMPRODUCT(($B$16:$E$27=D46)*($F$52:$F$63))+SUMPRODUCT(($I$16:$L$27=D46)*($G$52:$G$63))</f>
        <v>2</v>
      </c>
      <c r="I46" s="130">
        <f>SUMPRODUCT(($B$16:$E$27=D46)*($H$52:$H$63))+SUMPRODUCT(($I$16:$L$27=D46)*($I$52:$I$63))</f>
        <v>1</v>
      </c>
      <c r="J46" s="130">
        <f>SUMPRODUCT(($B$16:$E$27=D46)*($J$52:$J$63))+SUMPRODUCT(($I$16:$L$27=D46)*($K$52:$K$63))</f>
        <v>0</v>
      </c>
      <c r="K46" s="130">
        <f>SUMPRODUCT(($B$16:$E$27=D46)*($L$52:$L$63))+SUMPRODUCT(($I$16:$L$27=D46)*($M$52:$M$63))</f>
        <v>1</v>
      </c>
      <c r="L46" s="130">
        <f>SUMPRODUCT(($B$16:$E$27=D46)*($N$52:$N$63))+SUMPRODUCT(($I$16:$L$27=D46)*($O$52:$O$63))</f>
        <v>2</v>
      </c>
      <c r="M46" s="130">
        <f>SUMPRODUCT(($B$16:$E$27=D46)*($P$52:$P$63))+SUMPRODUCT(($I$16:$L$27=D46)*($Q$52:$Q$63))</f>
        <v>3</v>
      </c>
      <c r="N46" s="54">
        <f>+L46-M46</f>
        <v>-1</v>
      </c>
      <c r="O46" s="4">
        <f>SUM(G46*1000+N46/10+(L46)/100)+0.000006</f>
        <v>4999.9200060000003</v>
      </c>
      <c r="P46" s="1">
        <f>SUM(G46*1000+(N46)/10+(L46)/100)</f>
        <v>4999.92</v>
      </c>
      <c r="AA46" s="25">
        <v>1</v>
      </c>
      <c r="AB46" s="25">
        <f>AE46</f>
        <v>1</v>
      </c>
      <c r="AC46" s="114" t="str">
        <f>+AA9</f>
        <v>AA</v>
      </c>
      <c r="AD46" s="115"/>
      <c r="AE46" s="51">
        <f>RANK(AN46,$AN$46:$AN$49)</f>
        <v>1</v>
      </c>
      <c r="AF46" s="52">
        <f>SUMPRODUCT(($AA$16:$AD$27=AC46)*($AC$52:$AC$63))+SUMPRODUCT(($AH$16:$AK$27=AC46)*($AD$52:$AD$63))</f>
        <v>0</v>
      </c>
      <c r="AG46" s="52">
        <f>SUMPRODUCT(($AA$16:$AD$27=AC46)*($AE$52:$AE$63))+SUMPRODUCT(($AH$16:$AK$27=AC46)*($AF$52:$AF$63))</f>
        <v>0</v>
      </c>
      <c r="AH46" s="52">
        <f>SUMPRODUCT(($AA$16:$AD$27=AC46)*($AG$52:$AG$63))+SUMPRODUCT(($AH$16:$AK$27=AC46)*($AH$52:$AH$63))</f>
        <v>0</v>
      </c>
      <c r="AI46" s="52">
        <f>SUMPRODUCT(($AA$16:$AD$27=AC46)*($AI$52:$AI$63))+SUMPRODUCT(($AH$16:$AK$27=AC46)*($AJ$52:$AJ$63))</f>
        <v>0</v>
      </c>
      <c r="AJ46" s="52">
        <f>SUMPRODUCT(($AA$16:$AD$27=AC46)*($AK$52:$AK$63))+SUMPRODUCT(($AH$16:$AK$27=AC46)*($AL$52:$AL$63))</f>
        <v>0</v>
      </c>
      <c r="AK46" s="52">
        <f>SUMPRODUCT(($AA$16:$AD$27=AC46)*($AM$52:$AM$63))+SUMPRODUCT(($AH$16:$AK$27=AC46)*($AN$52:$AN$63))</f>
        <v>0</v>
      </c>
      <c r="AL46" s="52">
        <f>SUMPRODUCT(($AA$16:$AD$27=AC46)*($AO$52:$AO$63))+SUMPRODUCT(($AH$16:$AK$27=AC46)*($AP$52:$AP$63))</f>
        <v>0</v>
      </c>
      <c r="AM46" s="54">
        <f>+AK46-AL46</f>
        <v>0</v>
      </c>
      <c r="AN46" s="4">
        <f>SUM(AF46*1000+AM46/10+(AK46)/100)+0.000006</f>
        <v>6.0000000000000002E-6</v>
      </c>
      <c r="AO46" s="1">
        <f>SUM(AF46*1000+(AM46)/10+(AK46)/100)</f>
        <v>0</v>
      </c>
    </row>
    <row r="47" spans="1:50" ht="17.25" x14ac:dyDescent="0.25">
      <c r="A47" s="3"/>
      <c r="B47" s="25">
        <v>2</v>
      </c>
      <c r="C47" s="25">
        <f>F47</f>
        <v>1</v>
      </c>
      <c r="D47" s="114" t="str">
        <f>B10</f>
        <v>BB</v>
      </c>
      <c r="E47" s="115"/>
      <c r="F47" s="51">
        <f>RANK(O47,$O$46:$O$49)</f>
        <v>1</v>
      </c>
      <c r="G47" s="130">
        <f>SUMPRODUCT(($O$16:$R$27=D47)*($D$52:$D$63))+SUMPRODUCT(($V$16:$Y$27=D47)*($E$52:$E$63))</f>
        <v>5</v>
      </c>
      <c r="H47" s="130">
        <f>SUMPRODUCT(($O$16:$R$27=D47)*($F$52:$F$63))+SUMPRODUCT(($V$16:$Y$27=D47)*($G$52:$G$63))</f>
        <v>2</v>
      </c>
      <c r="I47" s="130">
        <f>SUMPRODUCT(($O$16:$R$27=D47)*($F$52:$F$63))+SUMPRODUCT(($V$16:$Y$27=D47)*($G$52:$G$63))</f>
        <v>2</v>
      </c>
      <c r="J47" s="130">
        <f>SUMPRODUCT(($O$16:$R$27=D47)*($F$52:$F$63))+SUMPRODUCT(($V$16:$Y$27=D47)*($G$52:$G$63))</f>
        <v>2</v>
      </c>
      <c r="K47" s="130">
        <f>SUMPRODUCT(($O$16:$R$27=D47)*($F$52:$F$63))+SUMPRODUCT(($V$16:$Y$27=D47)*($G$52:$G$63))</f>
        <v>2</v>
      </c>
      <c r="L47" s="130">
        <f>SUMPRODUCT(($B$16:$E$27=D47)*($N$52:$N$63))+SUMPRODUCT(($I$16:$L$27=D47)*($O$52:$O$63))</f>
        <v>0</v>
      </c>
      <c r="M47" s="130">
        <f t="shared" ref="M47:M49" si="21">SUMPRODUCT(($B$16:$E$27=D47)*($P$52:$P$63))+SUMPRODUCT(($I$16:$L$27=D47)*($Q$52:$Q$63))</f>
        <v>0</v>
      </c>
      <c r="N47" s="54">
        <f t="shared" ref="N47:N49" si="22">+L47-M47</f>
        <v>0</v>
      </c>
      <c r="O47" s="4">
        <f>SUM(G47*1000+N47/10+(L47)/100)+0.000005</f>
        <v>5000.0000049999999</v>
      </c>
      <c r="P47" s="1">
        <f>SUM(G47*1000+(N47)/10+(L47)/100)</f>
        <v>5000</v>
      </c>
      <c r="AA47" s="25">
        <v>2</v>
      </c>
      <c r="AB47" s="25">
        <f t="shared" ref="AB47:AB49" si="23">AE47</f>
        <v>2</v>
      </c>
      <c r="AC47" s="114" t="str">
        <f t="shared" ref="AC47:AC49" si="24">+AA10</f>
        <v>BB</v>
      </c>
      <c r="AD47" s="115"/>
      <c r="AE47" s="51">
        <f>RANK(AN47,$AN$46:$AN$49)</f>
        <v>2</v>
      </c>
      <c r="AF47" s="52">
        <f t="shared" ref="AF47:AF49" si="25">SUMPRODUCT(($AA$16:$AD$27=AC47)*($AC$52:$AC$63))+SUMPRODUCT(($AH$16:$AK$27=AC47)*($AD$52:$AD$63))</f>
        <v>0</v>
      </c>
      <c r="AG47" s="52">
        <f t="shared" ref="AG47:AG49" si="26">SUMPRODUCT(($AA$16:$AD$27=AC47)*($AE$52:$AE$63))+SUMPRODUCT(($AH$16:$AK$27=AC47)*($AF$52:$AF$63))</f>
        <v>0</v>
      </c>
      <c r="AH47" s="52">
        <f t="shared" ref="AH47:AH49" si="27">SUMPRODUCT(($AA$16:$AD$27=AC47)*($AG$52:$AG$63))+SUMPRODUCT(($AH$16:$AK$27=AC47)*($AH$52:$AH$63))</f>
        <v>0</v>
      </c>
      <c r="AI47" s="52">
        <f t="shared" ref="AI47:AI49" si="28">SUMPRODUCT(($AA$16:$AD$27=AC47)*($AI$52:$AI$63))+SUMPRODUCT(($AH$16:$AK$27=AC47)*($AJ$52:$AJ$63))</f>
        <v>0</v>
      </c>
      <c r="AJ47" s="52">
        <f t="shared" ref="AJ47:AJ49" si="29">SUMPRODUCT(($AA$16:$AD$27=AC47)*($AK$52:$AK$63))+SUMPRODUCT(($AH$16:$AK$27=AC47)*($AL$52:$AL$63))</f>
        <v>0</v>
      </c>
      <c r="AK47" s="52">
        <f t="shared" ref="AK47:AK49" si="30">SUMPRODUCT(($AA$16:$AD$27=AC47)*($AM$52:$AM$63))+SUMPRODUCT(($AH$16:$AK$27=AC47)*($AN$52:$AN$63))</f>
        <v>0</v>
      </c>
      <c r="AL47" s="52">
        <f t="shared" ref="AL47:AL49" si="31">SUMPRODUCT(($AA$16:$AD$27=AC47)*($AO$52:$AO$63))+SUMPRODUCT(($AH$16:$AK$27=AC47)*($AP$52:$AP$63))</f>
        <v>0</v>
      </c>
      <c r="AM47" s="54">
        <f t="shared" ref="AM47:AM49" si="32">+AK47-AL47</f>
        <v>0</v>
      </c>
      <c r="AN47" s="4">
        <f>SUM(AF47*1000+AM47/10+(AK47)/100)+0.000005</f>
        <v>5.0000000000000004E-6</v>
      </c>
      <c r="AO47" s="1">
        <f>SUM(AF47*1000+(AM47)/10+(AK47)/100)</f>
        <v>0</v>
      </c>
    </row>
    <row r="48" spans="1:50" ht="17.25" x14ac:dyDescent="0.25">
      <c r="B48" s="25">
        <v>3</v>
      </c>
      <c r="C48" s="25">
        <f>F48</f>
        <v>3</v>
      </c>
      <c r="D48" s="114" t="str">
        <f>B11</f>
        <v>CC</v>
      </c>
      <c r="E48" s="115"/>
      <c r="F48" s="51">
        <f>RANK(O48,$O$46:$O$49)</f>
        <v>3</v>
      </c>
      <c r="G48" s="130">
        <f t="shared" ref="G48:G49" si="33">SUMPRODUCT(($O$16:$R$27=D48)*($D$52:$D$63))+SUMPRODUCT(($V$16:$Y$27=D48)*($E$52:$E$63))</f>
        <v>1</v>
      </c>
      <c r="H48" s="130">
        <f t="shared" ref="H48:H49" si="34">SUMPRODUCT(($O$16:$R$27=D48)*($F$52:$F$63))+SUMPRODUCT(($V$16:$Y$27=D48)*($G$52:$G$63))</f>
        <v>1</v>
      </c>
      <c r="I48" s="130">
        <f t="shared" ref="I48:I49" si="35">SUMPRODUCT(($O$16:$R$27=D48)*($F$52:$F$63))+SUMPRODUCT(($V$16:$Y$27=D48)*($G$52:$G$63))</f>
        <v>1</v>
      </c>
      <c r="J48" s="130">
        <f t="shared" ref="J48:J49" si="36">SUMPRODUCT(($O$16:$R$27=D48)*($F$52:$F$63))+SUMPRODUCT(($V$16:$Y$27=D48)*($G$52:$G$63))</f>
        <v>1</v>
      </c>
      <c r="K48" s="130">
        <f t="shared" ref="K48:K49" si="37">SUMPRODUCT(($O$16:$R$27=D48)*($F$52:$F$63))+SUMPRODUCT(($V$16:$Y$27=D48)*($G$52:$G$63))</f>
        <v>1</v>
      </c>
      <c r="L48" s="130">
        <f t="shared" ref="L47:L49" si="38">SUMPRODUCT(($B$16:$E$27=D48)*($N$52:$N$63))+SUMPRODUCT(($I$16:$L$27=D48)*($O$52:$O$63))</f>
        <v>3</v>
      </c>
      <c r="M48" s="130">
        <f t="shared" si="21"/>
        <v>1</v>
      </c>
      <c r="N48" s="54">
        <f t="shared" si="22"/>
        <v>2</v>
      </c>
      <c r="O48" s="4">
        <f>SUM(G48*1000+N48/10+(L48)/100)+0.000004</f>
        <v>1000.230004</v>
      </c>
      <c r="P48" s="1">
        <f>SUM(G48*1000+(N48)/10+(L48)/100)</f>
        <v>1000.23</v>
      </c>
      <c r="AA48" s="25">
        <v>3</v>
      </c>
      <c r="AB48" s="25">
        <f t="shared" si="23"/>
        <v>3</v>
      </c>
      <c r="AC48" s="114" t="str">
        <f t="shared" si="24"/>
        <v>CC</v>
      </c>
      <c r="AD48" s="115"/>
      <c r="AE48" s="51">
        <f t="shared" ref="AE47:AE49" si="39">RANK(AN48,$AN$46:$AN$49)</f>
        <v>3</v>
      </c>
      <c r="AF48" s="52">
        <f t="shared" si="25"/>
        <v>0</v>
      </c>
      <c r="AG48" s="52">
        <f t="shared" si="26"/>
        <v>0</v>
      </c>
      <c r="AH48" s="52">
        <f t="shared" si="27"/>
        <v>0</v>
      </c>
      <c r="AI48" s="52">
        <f t="shared" si="28"/>
        <v>0</v>
      </c>
      <c r="AJ48" s="52">
        <f t="shared" si="29"/>
        <v>0</v>
      </c>
      <c r="AK48" s="52">
        <f t="shared" si="30"/>
        <v>0</v>
      </c>
      <c r="AL48" s="52">
        <f t="shared" si="31"/>
        <v>0</v>
      </c>
      <c r="AM48" s="54">
        <f t="shared" si="32"/>
        <v>0</v>
      </c>
      <c r="AN48" s="4">
        <f>SUM(AF48*1000+AM48/10+(AK48)/100)+0.000004</f>
        <v>3.9999999999999998E-6</v>
      </c>
      <c r="AO48" s="1">
        <f>SUM(AF48*1000+(AM48)/10+(AK48)/100)</f>
        <v>0</v>
      </c>
    </row>
    <row r="49" spans="2:46" ht="18" thickBot="1" x14ac:dyDescent="0.3">
      <c r="B49" s="25">
        <v>4</v>
      </c>
      <c r="C49" s="25">
        <f>F49</f>
        <v>4</v>
      </c>
      <c r="D49" s="124" t="str">
        <f>B12</f>
        <v>DD</v>
      </c>
      <c r="E49" s="125"/>
      <c r="F49" s="55">
        <f>RANK(O49,$O$46:$O$49)</f>
        <v>4</v>
      </c>
      <c r="G49" s="131">
        <f>SUMPRODUCT(($B$16:$E$27=D49)*($D$52:$D$63))+SUMPRODUCT(($I$16:$L$27=D49)*($E$52:$E$63))</f>
        <v>1</v>
      </c>
      <c r="H49" s="131">
        <f>SUMPRODUCT(($B$16:$E$27=D49)*($D$52:$D$63))+SUMPRODUCT(($I$16:$L$27=D49)*($E$52:$E$63))</f>
        <v>1</v>
      </c>
      <c r="I49" s="131">
        <f>SUMPRODUCT(($B$16:$E$27=D49)*($D$52:$D$63))+SUMPRODUCT(($I$16:$L$27=D49)*($E$52:$E$63))</f>
        <v>1</v>
      </c>
      <c r="J49" s="131">
        <f>SUMPRODUCT(($B$16:$E$27=D49)*($D$52:$D$63))+SUMPRODUCT(($I$16:$L$27=D49)*($E$52:$E$63))</f>
        <v>1</v>
      </c>
      <c r="K49" s="131">
        <f>SUMPRODUCT(($B$16:$E$27=D49)*($D$52:$D$63))+SUMPRODUCT(($I$16:$L$27=D49)*($E$52:$E$63))</f>
        <v>1</v>
      </c>
      <c r="L49" s="130">
        <f t="shared" si="38"/>
        <v>0</v>
      </c>
      <c r="M49" s="130">
        <f t="shared" si="21"/>
        <v>1</v>
      </c>
      <c r="N49" s="58">
        <f t="shared" si="22"/>
        <v>-1</v>
      </c>
      <c r="O49" s="4">
        <f>SUM(G49*1000+N49/10+(L49)/100)+0.000003</f>
        <v>999.90000299999997</v>
      </c>
      <c r="P49" s="1">
        <f>SUM(G49*1000+(N49)/10+(L49)/100)</f>
        <v>999.9</v>
      </c>
      <c r="AA49" s="25">
        <v>4</v>
      </c>
      <c r="AB49" s="25">
        <f t="shared" si="23"/>
        <v>4</v>
      </c>
      <c r="AC49" s="124" t="str">
        <f t="shared" si="24"/>
        <v>DD</v>
      </c>
      <c r="AD49" s="125"/>
      <c r="AE49" s="51">
        <f t="shared" si="39"/>
        <v>4</v>
      </c>
      <c r="AF49" s="52">
        <f t="shared" si="25"/>
        <v>0</v>
      </c>
      <c r="AG49" s="52">
        <f t="shared" si="26"/>
        <v>0</v>
      </c>
      <c r="AH49" s="52">
        <f t="shared" si="27"/>
        <v>0</v>
      </c>
      <c r="AI49" s="52">
        <f t="shared" si="28"/>
        <v>0</v>
      </c>
      <c r="AJ49" s="52">
        <f t="shared" si="29"/>
        <v>0</v>
      </c>
      <c r="AK49" s="52">
        <f t="shared" si="30"/>
        <v>0</v>
      </c>
      <c r="AL49" s="52">
        <f t="shared" si="31"/>
        <v>0</v>
      </c>
      <c r="AM49" s="54">
        <f t="shared" si="32"/>
        <v>0</v>
      </c>
      <c r="AN49" s="4">
        <f>SUM(AF49*1000+AM49/10+(AK49)/100)+0.000003</f>
        <v>3.0000000000000001E-6</v>
      </c>
      <c r="AO49" s="1">
        <f>SUM(AF49*1000+(AM49)/10+(AK49)/100)</f>
        <v>0</v>
      </c>
    </row>
    <row r="50" spans="2:46" ht="17.25" x14ac:dyDescent="0.25">
      <c r="B50" s="25"/>
      <c r="C50" s="4"/>
      <c r="D50" s="122">
        <v>0</v>
      </c>
      <c r="E50" s="122">
        <v>1</v>
      </c>
      <c r="F50" s="122">
        <v>2</v>
      </c>
      <c r="G50" s="122">
        <v>3</v>
      </c>
      <c r="H50" s="122">
        <v>4</v>
      </c>
      <c r="I50" s="122">
        <v>5</v>
      </c>
      <c r="J50" s="122">
        <v>6</v>
      </c>
      <c r="K50" s="122">
        <v>7</v>
      </c>
      <c r="L50" s="122">
        <v>8</v>
      </c>
      <c r="M50" s="122">
        <v>9</v>
      </c>
      <c r="N50" s="122">
        <v>10</v>
      </c>
      <c r="O50" s="122">
        <v>11</v>
      </c>
      <c r="P50" s="122">
        <v>12</v>
      </c>
      <c r="Q50" s="122">
        <v>13</v>
      </c>
      <c r="R50" s="122">
        <v>14</v>
      </c>
      <c r="S50" s="122">
        <v>15</v>
      </c>
      <c r="AA50" s="25"/>
      <c r="AB50" s="4"/>
      <c r="AC50" s="122">
        <v>0</v>
      </c>
      <c r="AD50" s="122">
        <v>1</v>
      </c>
      <c r="AE50" s="122">
        <v>2</v>
      </c>
      <c r="AF50" s="122">
        <v>3</v>
      </c>
      <c r="AG50" s="122">
        <v>4</v>
      </c>
      <c r="AH50" s="122">
        <v>5</v>
      </c>
      <c r="AI50" s="122">
        <v>6</v>
      </c>
      <c r="AJ50" s="122">
        <v>7</v>
      </c>
      <c r="AK50" s="122">
        <v>8</v>
      </c>
      <c r="AL50" s="122">
        <v>9</v>
      </c>
      <c r="AM50" s="122">
        <v>10</v>
      </c>
      <c r="AN50" s="122">
        <v>11</v>
      </c>
      <c r="AO50" s="122">
        <v>12</v>
      </c>
      <c r="AP50" s="122">
        <v>13</v>
      </c>
      <c r="AQ50" s="122">
        <v>14</v>
      </c>
      <c r="AR50" s="122">
        <v>15</v>
      </c>
    </row>
    <row r="51" spans="2:46" x14ac:dyDescent="0.25">
      <c r="D51" s="122" t="s">
        <v>27</v>
      </c>
      <c r="E51" s="122" t="s">
        <v>27</v>
      </c>
      <c r="F51" s="122" t="s">
        <v>38</v>
      </c>
      <c r="G51" s="122" t="s">
        <v>38</v>
      </c>
      <c r="H51" s="122" t="s">
        <v>39</v>
      </c>
      <c r="I51" s="122" t="s">
        <v>39</v>
      </c>
      <c r="J51" s="122" t="s">
        <v>40</v>
      </c>
      <c r="K51" s="122" t="s">
        <v>40</v>
      </c>
      <c r="L51" s="122" t="s">
        <v>41</v>
      </c>
      <c r="M51" s="122" t="s">
        <v>41</v>
      </c>
      <c r="N51" s="122" t="s">
        <v>42</v>
      </c>
      <c r="O51" s="122" t="s">
        <v>42</v>
      </c>
      <c r="P51" s="122" t="s">
        <v>43</v>
      </c>
      <c r="Q51" s="122" t="s">
        <v>43</v>
      </c>
      <c r="R51" s="122"/>
      <c r="S51" s="122" t="s">
        <v>37</v>
      </c>
      <c r="T51" s="122" t="s">
        <v>50</v>
      </c>
      <c r="U51" s="122" t="s">
        <v>36</v>
      </c>
      <c r="AC51" s="122" t="s">
        <v>27</v>
      </c>
      <c r="AD51" s="122" t="s">
        <v>27</v>
      </c>
      <c r="AE51" s="122" t="s">
        <v>38</v>
      </c>
      <c r="AF51" s="122" t="s">
        <v>38</v>
      </c>
      <c r="AG51" s="122" t="s">
        <v>39</v>
      </c>
      <c r="AH51" s="122" t="s">
        <v>39</v>
      </c>
      <c r="AI51" s="122" t="s">
        <v>40</v>
      </c>
      <c r="AJ51" s="122" t="s">
        <v>40</v>
      </c>
      <c r="AK51" s="122" t="s">
        <v>41</v>
      </c>
      <c r="AL51" s="122" t="s">
        <v>41</v>
      </c>
      <c r="AM51" s="122" t="s">
        <v>42</v>
      </c>
      <c r="AN51" s="122" t="s">
        <v>42</v>
      </c>
      <c r="AO51" s="122" t="s">
        <v>43</v>
      </c>
      <c r="AP51" s="122" t="s">
        <v>43</v>
      </c>
      <c r="AQ51" s="122"/>
      <c r="AR51" s="122" t="s">
        <v>37</v>
      </c>
      <c r="AS51" s="122" t="s">
        <v>50</v>
      </c>
      <c r="AT51" s="122" t="s">
        <v>36</v>
      </c>
    </row>
    <row r="52" spans="2:46" x14ac:dyDescent="0.25">
      <c r="C52" s="128"/>
      <c r="D52" s="25">
        <f>IF(F16="",0,IF(F16&gt;H16,4,IF(F16=H16,2,IF(F16&lt;H16,1))))</f>
        <v>4</v>
      </c>
      <c r="E52" s="25">
        <f>IF(H16="",0,IF(H16&gt;F16,4,IF(H16=F16,2,IF(H16&lt;F16,1))))</f>
        <v>1</v>
      </c>
      <c r="F52" s="25">
        <f>IF(F16="",0,1)</f>
        <v>1</v>
      </c>
      <c r="G52" s="25">
        <f>IF(H16="",0,1)</f>
        <v>1</v>
      </c>
      <c r="H52" s="25">
        <f>IF(F16&lt;&gt;"",IF(F16&gt;H16,1))</f>
        <v>1</v>
      </c>
      <c r="I52" s="25" t="b">
        <f>IF(H16&lt;&gt;"",IF(H16&gt;F16,1))</f>
        <v>0</v>
      </c>
      <c r="J52" s="25" t="b">
        <f>IF(F16&lt;&gt;"",IF(F16=H16,1))</f>
        <v>0</v>
      </c>
      <c r="K52" s="25" t="b">
        <f>IF(H16&lt;&gt;"",IF(H16=F16,1))</f>
        <v>0</v>
      </c>
      <c r="L52" s="25" t="b">
        <f>IF(F16&lt;&gt;"",IF(F16&lt;H16,1))</f>
        <v>0</v>
      </c>
      <c r="M52" s="25">
        <f>IF(H16&lt;&gt;"",IF(H16&lt;F16,1))</f>
        <v>1</v>
      </c>
      <c r="N52" s="25">
        <f>F16</f>
        <v>1</v>
      </c>
      <c r="O52" s="25">
        <f>H16</f>
        <v>0</v>
      </c>
      <c r="P52" s="25">
        <f>H16</f>
        <v>0</v>
      </c>
      <c r="Q52" s="25">
        <f>F16</f>
        <v>1</v>
      </c>
      <c r="R52" s="25"/>
      <c r="S52" s="25" t="str">
        <f>VLOOKUP(B46,$C$46:$E$49,2,0)</f>
        <v>BB</v>
      </c>
      <c r="T52" s="25">
        <f>VLOOKUP(S52,$D$46:$P$49,13,0)</f>
        <v>5000</v>
      </c>
      <c r="U52" s="25">
        <f>RANK(T52,$T$52:$T$55)</f>
        <v>1</v>
      </c>
      <c r="AC52" s="25">
        <f>IF(AE16="",0,IF(AE16&gt;AG16,4,IF(AE16=AG16,2,IF(AE16&lt;AG16,1))))</f>
        <v>0</v>
      </c>
      <c r="AD52" s="25">
        <f>IF(AG16="",0,IF(AG16&gt;AE16,4,IF(AG16=AE16,2,IF(AG16&lt;AE16,1))))</f>
        <v>0</v>
      </c>
      <c r="AE52" s="25">
        <f>IF(AE16="",0,1)</f>
        <v>0</v>
      </c>
      <c r="AF52" s="25">
        <f>IF(AG16="",0,1)</f>
        <v>0</v>
      </c>
      <c r="AG52" s="25" t="b">
        <f>IF(AE16&lt;&gt;"",IF(AE16&gt;AG16,1))</f>
        <v>0</v>
      </c>
      <c r="AH52" s="25" t="b">
        <f>IF(AG16&lt;&gt;"",IF(AG16&gt;AE16,1))</f>
        <v>0</v>
      </c>
      <c r="AI52" s="25" t="b">
        <f>IF(AE16&lt;&gt;"",IF(AE16=AG16,1))</f>
        <v>0</v>
      </c>
      <c r="AJ52" s="25" t="b">
        <f>IF(AG16&lt;&gt;"",IF(AG16=AE16,1))</f>
        <v>0</v>
      </c>
      <c r="AK52" s="25" t="b">
        <f>IF(AE16&lt;&gt;"",IF(AE16&lt;AG16,1))</f>
        <v>0</v>
      </c>
      <c r="AL52" s="25" t="b">
        <f>IF(AG16&lt;&gt;"",IF(AG16&lt;AE16,1))</f>
        <v>0</v>
      </c>
      <c r="AM52" s="25">
        <f>AE16</f>
        <v>0</v>
      </c>
      <c r="AN52" s="25">
        <f>AG16</f>
        <v>0</v>
      </c>
      <c r="AO52" s="25">
        <f>AG16</f>
        <v>0</v>
      </c>
      <c r="AP52" s="25">
        <f>AE16</f>
        <v>0</v>
      </c>
      <c r="AQ52" s="25"/>
      <c r="AR52" s="25" t="str">
        <f>VLOOKUP(AA46,AB46:AD46,2,0)</f>
        <v>AA</v>
      </c>
      <c r="AS52" s="25">
        <f>VLOOKUP(AR52,AC46:AO49,13,0)</f>
        <v>0</v>
      </c>
      <c r="AT52" s="25">
        <f>RANK(AS52,AS52:AS55)</f>
        <v>1</v>
      </c>
    </row>
    <row r="53" spans="2:46" x14ac:dyDescent="0.25">
      <c r="C53" s="128"/>
      <c r="D53" s="25">
        <f>IF(S16="",0,IF(S16&gt;U16,4,IF(S16=U16,2,IF(S16&lt;U16,1))))</f>
        <v>4</v>
      </c>
      <c r="E53" s="25">
        <f>IF(U16="",0,IF(U16&gt;S16,4,IF(U16=S16,2,IF(U16&lt;S16,1))))</f>
        <v>1</v>
      </c>
      <c r="F53" s="25">
        <f>IF(S16="",0,1)</f>
        <v>1</v>
      </c>
      <c r="G53" s="25">
        <f>IF(U16="",0,1)</f>
        <v>1</v>
      </c>
      <c r="H53" s="25">
        <f>IF(S16&lt;&gt;"",IF(S16&gt;U16,1))</f>
        <v>1</v>
      </c>
      <c r="I53" s="25" t="b">
        <f>IF(U16&lt;&gt;"",IF(U16&gt;S16,1))</f>
        <v>0</v>
      </c>
      <c r="J53" s="25" t="b">
        <f>IF(S16&lt;&gt;"",IF(S16=U16,1))</f>
        <v>0</v>
      </c>
      <c r="K53" s="25" t="b">
        <f>IF(U16&lt;&gt;"",IF(U16=S16,1))</f>
        <v>0</v>
      </c>
      <c r="L53" s="25" t="b">
        <f>IF(S16&lt;&gt;"",IF(S16&lt;U16,1))</f>
        <v>0</v>
      </c>
      <c r="M53" s="25">
        <f>IF(U16&lt;&gt;"",IF(U16&lt;S16,1))</f>
        <v>1</v>
      </c>
      <c r="N53" s="25">
        <f>S16</f>
        <v>2</v>
      </c>
      <c r="O53" s="25">
        <f>U16</f>
        <v>0</v>
      </c>
      <c r="P53" s="25">
        <f>U16</f>
        <v>0</v>
      </c>
      <c r="Q53" s="25">
        <f>S16</f>
        <v>2</v>
      </c>
      <c r="R53" s="25"/>
      <c r="S53" s="25" t="str">
        <f>VLOOKUP(B47,$C$46:$E$49,2,0)</f>
        <v>AA</v>
      </c>
      <c r="T53" s="25">
        <f>VLOOKUP(S53,$D$46:$P$49,13,0)</f>
        <v>4999.92</v>
      </c>
      <c r="U53" s="25">
        <f>RANK(T53,$T$52:$T$55)</f>
        <v>2</v>
      </c>
      <c r="AC53" s="25">
        <f>IF(AE17="",0,IF(AE17&gt;AG17,4,IF(AE17=AG17,2,IF(AE17&lt;AG17,1))))</f>
        <v>0</v>
      </c>
      <c r="AD53" s="25">
        <f>IF(AG17="",0,IF(AG17&gt;AE17,4,IF(AG17=AE17,2,IF(AG17&lt;AE17,1))))</f>
        <v>0</v>
      </c>
      <c r="AE53" s="25">
        <f>IF(AE17="",0,1)</f>
        <v>0</v>
      </c>
      <c r="AF53" s="25">
        <f>IF(AG17="",0,1)</f>
        <v>0</v>
      </c>
      <c r="AG53" s="25" t="b">
        <f>IF(AE17&lt;&gt;"",IF(AE17&gt;AG17,1))</f>
        <v>0</v>
      </c>
      <c r="AH53" s="25" t="b">
        <f>IF(AG17&lt;&gt;"",IF(AG17&gt;AE17,1))</f>
        <v>0</v>
      </c>
      <c r="AI53" s="25" t="b">
        <f>IF(AE17&lt;&gt;"",IF(AE17=AG17,1))</f>
        <v>0</v>
      </c>
      <c r="AJ53" s="25" t="b">
        <f>IF(AG17&lt;&gt;"",IF(AG17=AE17,1))</f>
        <v>0</v>
      </c>
      <c r="AK53" s="25" t="b">
        <f>IF(AE17&lt;&gt;"",IF(AE17&lt;AG17,1))</f>
        <v>0</v>
      </c>
      <c r="AL53" s="25" t="b">
        <f>IF(AG17&lt;&gt;"",IF(AG17&lt;AE17,1))</f>
        <v>0</v>
      </c>
      <c r="AM53" s="25">
        <f>AE17</f>
        <v>0</v>
      </c>
      <c r="AN53" s="25">
        <f>AG17</f>
        <v>0</v>
      </c>
      <c r="AO53" s="25">
        <f>AG17</f>
        <v>0</v>
      </c>
      <c r="AP53" s="25">
        <f>AE17</f>
        <v>0</v>
      </c>
      <c r="AQ53" s="25"/>
      <c r="AR53" s="25" t="str">
        <f>VLOOKUP(AA47,AB47:AD47,2,0)</f>
        <v>BB</v>
      </c>
      <c r="AS53" s="25">
        <f t="shared" ref="AS53:AS55" si="40">VLOOKUP(AR53,AC47:AO50,13,0)</f>
        <v>0</v>
      </c>
      <c r="AT53" s="25">
        <f t="shared" ref="AT53:AT55" si="41">RANK(AS53,AS53:AS56)</f>
        <v>1</v>
      </c>
    </row>
    <row r="54" spans="2:46" x14ac:dyDescent="0.25">
      <c r="C54" s="128"/>
      <c r="D54" s="25">
        <f>IF(F20="",0,IF(F20&gt;H20,4,IF(F20=H20,2,IF(F20&lt;H20,1))))</f>
        <v>1</v>
      </c>
      <c r="E54" s="25">
        <f>IF(H20="",0,IF(H20&gt;F20,4,IF(H20=F20,2,IF(H20&lt;F20,1))))</f>
        <v>4</v>
      </c>
      <c r="F54" s="25">
        <f>IF(F20="",0,1)</f>
        <v>1</v>
      </c>
      <c r="G54" s="25">
        <f>IF(H20="",0,1)</f>
        <v>1</v>
      </c>
      <c r="H54" s="25" t="b">
        <f>IF(F20&lt;&gt;"",IF(F20&gt;H20,1))</f>
        <v>0</v>
      </c>
      <c r="I54" s="25">
        <f>IF(H20&lt;&gt;"",IF(H20&gt;F20,1))</f>
        <v>1</v>
      </c>
      <c r="J54" s="25" t="b">
        <f>IF(F20&lt;&gt;"",IF(F20=H20,1))</f>
        <v>0</v>
      </c>
      <c r="K54" s="25" t="b">
        <f>IF(H20&lt;&gt;"",IF(H20=F20,1))</f>
        <v>0</v>
      </c>
      <c r="L54" s="25">
        <f>IF(F20&lt;&gt;"",IF(F20&lt;H20,1))</f>
        <v>1</v>
      </c>
      <c r="M54" s="25" t="b">
        <f>IF(H20&lt;&gt;"",IF(H20&lt;F20,1))</f>
        <v>0</v>
      </c>
      <c r="N54" s="25">
        <f>F20</f>
        <v>0</v>
      </c>
      <c r="O54" s="25">
        <f>H20</f>
        <v>1</v>
      </c>
      <c r="P54" s="25">
        <f>H20</f>
        <v>1</v>
      </c>
      <c r="Q54" s="25">
        <f>F20</f>
        <v>0</v>
      </c>
      <c r="R54" s="25"/>
      <c r="S54" s="25" t="str">
        <f>VLOOKUP(B48,$C$46:$E$49,2,0)</f>
        <v>CC</v>
      </c>
      <c r="T54" s="25">
        <f>VLOOKUP(S54,$D$46:$P$49,13,0)</f>
        <v>1000.23</v>
      </c>
      <c r="U54" s="25">
        <f>RANK(T54,$T$52:$T$55)</f>
        <v>3</v>
      </c>
      <c r="AC54" s="25">
        <f>IF(AE18="",0,IF(AE18&gt;AG18,4,IF(AE18=AG18,2,IF(AE18&lt;AG18,1))))</f>
        <v>0</v>
      </c>
      <c r="AD54" s="25">
        <f>IF(AG18="",0,IF(AG18&gt;AE18,4,IF(AG18=AE18,2,IF(AG18&lt;AE18,1))))</f>
        <v>0</v>
      </c>
      <c r="AE54" s="25">
        <f>IF(AE18="",0,1)</f>
        <v>0</v>
      </c>
      <c r="AF54" s="25">
        <f>IF(AG18="",0,1)</f>
        <v>0</v>
      </c>
      <c r="AG54" s="25" t="b">
        <f>IF(AE18&lt;&gt;"",IF(AE18&gt;AG18,1))</f>
        <v>0</v>
      </c>
      <c r="AH54" s="25" t="b">
        <f>IF(AG18&lt;&gt;"",IF(AG18&gt;AE18,1))</f>
        <v>0</v>
      </c>
      <c r="AI54" s="25" t="b">
        <f>IF(AE18&lt;&gt;"",IF(AE18=AG18,1))</f>
        <v>0</v>
      </c>
      <c r="AJ54" s="25" t="b">
        <f>IF(AG18&lt;&gt;"",IF(AG18=AE18,1))</f>
        <v>0</v>
      </c>
      <c r="AK54" s="25" t="b">
        <f>IF(AE18&lt;&gt;"",IF(AE18&lt;AG18,1))</f>
        <v>0</v>
      </c>
      <c r="AL54" s="25" t="b">
        <f>IF(AG18&lt;&gt;"",IF(AG18&lt;AE18,1))</f>
        <v>0</v>
      </c>
      <c r="AM54" s="25">
        <f>AE18</f>
        <v>0</v>
      </c>
      <c r="AN54" s="25">
        <f>AG18</f>
        <v>0</v>
      </c>
      <c r="AO54" s="25">
        <f>AG18</f>
        <v>0</v>
      </c>
      <c r="AP54" s="25">
        <f>AE18</f>
        <v>0</v>
      </c>
      <c r="AQ54" s="25"/>
      <c r="AR54" s="25" t="str">
        <f>VLOOKUP(AA48,AB48:AD48,2,0)</f>
        <v>CC</v>
      </c>
      <c r="AS54" s="25">
        <f t="shared" si="40"/>
        <v>0</v>
      </c>
      <c r="AT54" s="25">
        <f t="shared" si="41"/>
        <v>1</v>
      </c>
    </row>
    <row r="55" spans="2:46" x14ac:dyDescent="0.25">
      <c r="C55" s="128"/>
      <c r="D55" s="25">
        <f>IF(S20="",0,IF(S20&gt;U20,4,IF(S20=U20,2,IF(S20&lt;U20,1))))</f>
        <v>4</v>
      </c>
      <c r="E55" s="25">
        <f>IF(U20="",0,IF(U20&gt;S20,4,IF(U20=S20,2,IF(U20&lt;S20,1))))</f>
        <v>1</v>
      </c>
      <c r="F55" s="25">
        <f>IF(S20="",0,1)</f>
        <v>1</v>
      </c>
      <c r="G55" s="25">
        <f>IF(U20="",0,1)</f>
        <v>1</v>
      </c>
      <c r="H55" s="25">
        <f>IF(S20&lt;&gt;"",IF(S20&gt;U20,1))</f>
        <v>1</v>
      </c>
      <c r="I55" s="25" t="b">
        <f>IF(U20&lt;&gt;"",IF(U20&gt;S20,1))</f>
        <v>0</v>
      </c>
      <c r="J55" s="25" t="b">
        <f>IF(S20&lt;&gt;"",IF(S20=U20,1))</f>
        <v>0</v>
      </c>
      <c r="K55" s="25" t="b">
        <f>IF(U20&lt;&gt;"",IF(U20=S20,1))</f>
        <v>0</v>
      </c>
      <c r="L55" s="25" t="b">
        <f>IF(S20&lt;&gt;"",IF(S20&lt;U20,1))</f>
        <v>0</v>
      </c>
      <c r="M55" s="25">
        <f>IF(U20&lt;&gt;"",IF(U20&lt;S20,1))</f>
        <v>1</v>
      </c>
      <c r="N55" s="25">
        <f>S20</f>
        <v>1</v>
      </c>
      <c r="O55" s="25">
        <f>U20</f>
        <v>0</v>
      </c>
      <c r="P55" s="25">
        <f>U20</f>
        <v>0</v>
      </c>
      <c r="Q55" s="25">
        <f>F19</f>
        <v>0</v>
      </c>
      <c r="R55" s="25"/>
      <c r="S55" s="25" t="str">
        <f>VLOOKUP(B49,$C$46:$E$49,2,0)</f>
        <v>DD</v>
      </c>
      <c r="T55" s="25">
        <f>VLOOKUP(S55,$D$46:$P$49,13,0)</f>
        <v>999.9</v>
      </c>
      <c r="U55" s="25">
        <f>RANK(T55,$T$52:$T$55)</f>
        <v>4</v>
      </c>
      <c r="AC55" s="25">
        <f>IF(AE19="",0,IF(AE19&gt;AG19,4,IF(AE19=AG19,2,IF(AE19&lt;AG19,1))))</f>
        <v>0</v>
      </c>
      <c r="AD55" s="25">
        <f>IF(AG19="",0,IF(AG19&gt;AE19,4,IF(AG19=AE19,2,IF(AG19&lt;AE19,1))))</f>
        <v>0</v>
      </c>
      <c r="AE55" s="25">
        <f>IF(AE19="",0,1)</f>
        <v>0</v>
      </c>
      <c r="AF55" s="25">
        <f>IF(AG19="",0,1)</f>
        <v>0</v>
      </c>
      <c r="AG55" s="25" t="b">
        <f>IF(AE19&lt;&gt;"",IF(AE19&gt;AG19,1))</f>
        <v>0</v>
      </c>
      <c r="AH55" s="25" t="b">
        <f>IF(AG19&lt;&gt;"",IF(AG19&gt;AE19,1))</f>
        <v>0</v>
      </c>
      <c r="AI55" s="25" t="b">
        <f>IF(AE19&lt;&gt;"",IF(AE19=AG19,1))</f>
        <v>0</v>
      </c>
      <c r="AJ55" s="25" t="b">
        <f>IF(AG19&lt;&gt;"",IF(AG19=AE19,1))</f>
        <v>0</v>
      </c>
      <c r="AK55" s="25" t="b">
        <f>IF(AE19&lt;&gt;"",IF(AE19&lt;AG19,1))</f>
        <v>0</v>
      </c>
      <c r="AL55" s="25" t="b">
        <f>IF(AG19&lt;&gt;"",IF(AG19&lt;AE19,1))</f>
        <v>0</v>
      </c>
      <c r="AM55" s="25">
        <f>AE19</f>
        <v>0</v>
      </c>
      <c r="AN55" s="25">
        <f>AG19</f>
        <v>0</v>
      </c>
      <c r="AO55" s="25">
        <f>AG19</f>
        <v>0</v>
      </c>
      <c r="AP55" s="25">
        <f>AE19</f>
        <v>0</v>
      </c>
      <c r="AQ55" s="25"/>
      <c r="AR55" s="25" t="str">
        <f>VLOOKUP(AA49,AB49:AD49,2,0)</f>
        <v>DD</v>
      </c>
      <c r="AS55" s="25">
        <f t="shared" si="40"/>
        <v>0</v>
      </c>
      <c r="AT55" s="25">
        <f t="shared" si="41"/>
        <v>1</v>
      </c>
    </row>
    <row r="56" spans="2:46" x14ac:dyDescent="0.25">
      <c r="C56" s="128"/>
      <c r="D56" s="25">
        <f>IF(F24="",0,IF(F24&gt;H24,4,IF(F24=H24,2,IF(F24&lt;H24,1))))</f>
        <v>1</v>
      </c>
      <c r="E56" s="25">
        <f>IF(H24="",0,IF(H24&gt;F24,4,IF(H24=F24,2,IF(H24&lt;F24,1))))</f>
        <v>4</v>
      </c>
      <c r="F56" s="25">
        <f>IF(F24="",0,1)</f>
        <v>1</v>
      </c>
      <c r="G56" s="25">
        <f>IF(H24="",0,1)</f>
        <v>1</v>
      </c>
      <c r="H56" s="25" t="b">
        <f>IF(F24&lt;&gt;"",IF(F24&gt;H24,1))</f>
        <v>0</v>
      </c>
      <c r="I56" s="25">
        <f>IF(H24&lt;&gt;"",IF(H24&gt;F24,1))</f>
        <v>1</v>
      </c>
      <c r="J56" s="25" t="b">
        <f>IF(F24&lt;&gt;"",IF(F24=H24,1))</f>
        <v>0</v>
      </c>
      <c r="K56" s="25" t="b">
        <f>IF(H24&lt;&gt;"",IF(H24=F24,1))</f>
        <v>0</v>
      </c>
      <c r="L56" s="25">
        <f>IF(F24&lt;&gt;"",IF(F24&lt;H24,1))</f>
        <v>1</v>
      </c>
      <c r="M56" s="25" t="b">
        <f>IF(H24&lt;&gt;"",IF(H24&lt;F24,1))</f>
        <v>0</v>
      </c>
      <c r="N56" s="25">
        <f>F24</f>
        <v>1</v>
      </c>
      <c r="O56" s="25">
        <f>H24</f>
        <v>3</v>
      </c>
      <c r="P56" s="25">
        <f>H24</f>
        <v>3</v>
      </c>
      <c r="Q56" s="25">
        <f>F24</f>
        <v>1</v>
      </c>
      <c r="R56" s="25"/>
      <c r="S56" s="25"/>
      <c r="T56" s="25"/>
      <c r="U56" s="25"/>
      <c r="AC56" s="25">
        <f>IF(AE20="",0,IF(AE20&gt;AG20,4,IF(AE20=AG20,2,IF(AE20&lt;AG20,1))))</f>
        <v>0</v>
      </c>
      <c r="AD56" s="25">
        <f>IF(AG20="",0,IF(AG20&gt;AE20,4,IF(AG20=AE20,2,IF(AG20&lt;AE20,1))))</f>
        <v>0</v>
      </c>
      <c r="AE56" s="25">
        <f>IF(AE20="",0,1)</f>
        <v>0</v>
      </c>
      <c r="AF56" s="25">
        <f>IF(AG20="",0,1)</f>
        <v>0</v>
      </c>
      <c r="AG56" s="25" t="b">
        <f>IF(AE20&lt;&gt;"",IF(AE20&gt;AG20,1))</f>
        <v>0</v>
      </c>
      <c r="AH56" s="25" t="b">
        <f>IF(AG20&lt;&gt;"",IF(AG20&gt;AE20,1))</f>
        <v>0</v>
      </c>
      <c r="AI56" s="25" t="b">
        <f>IF(AE20&lt;&gt;"",IF(AE20=AG20,1))</f>
        <v>0</v>
      </c>
      <c r="AJ56" s="25" t="b">
        <f>IF(AG20&lt;&gt;"",IF(AG20=AE20,1))</f>
        <v>0</v>
      </c>
      <c r="AK56" s="25" t="b">
        <f>IF(AE20&lt;&gt;"",IF(AE20&lt;AG20,1))</f>
        <v>0</v>
      </c>
      <c r="AL56" s="25" t="b">
        <f>IF(AG20&lt;&gt;"",IF(AG20&lt;AE20,1))</f>
        <v>0</v>
      </c>
      <c r="AM56" s="25">
        <f>AE20</f>
        <v>0</v>
      </c>
      <c r="AN56" s="25">
        <f>AG20</f>
        <v>0</v>
      </c>
      <c r="AO56" s="25">
        <f>AG20</f>
        <v>0</v>
      </c>
      <c r="AP56" s="25">
        <f>AE20</f>
        <v>0</v>
      </c>
      <c r="AQ56" s="25"/>
      <c r="AR56" s="25"/>
      <c r="AS56" s="25"/>
      <c r="AT56" s="25"/>
    </row>
    <row r="57" spans="2:46" x14ac:dyDescent="0.25">
      <c r="C57" s="128"/>
      <c r="D57" s="25">
        <f>IF(S24="",0,IF(S24&gt;U24,4,IF(S24=U24,2,IF(S24&lt;U24,1))))</f>
        <v>1</v>
      </c>
      <c r="E57" s="25">
        <f>IF(U24="",0,IF(U24&gt;S24,4,IF(U24=S24,2,IF(U24&lt;S24,1))))</f>
        <v>4</v>
      </c>
      <c r="F57" s="25">
        <f>IF(S24="",0,1)</f>
        <v>1</v>
      </c>
      <c r="G57" s="25">
        <f>IF(U24="",0,1)</f>
        <v>1</v>
      </c>
      <c r="H57" s="25" t="b">
        <f>IF(S24&lt;&gt;"",IF(S24&gt;U24,1))</f>
        <v>0</v>
      </c>
      <c r="I57" s="25">
        <f>IF(U24&lt;&gt;"",IF(U24&gt;S24,1))</f>
        <v>1</v>
      </c>
      <c r="J57" s="25" t="b">
        <f>IF(S24&lt;&gt;"",IF(S24=U24,1))</f>
        <v>0</v>
      </c>
      <c r="K57" s="25" t="b">
        <f>IF(U24&lt;&gt;"",IF(U24=S24,1))</f>
        <v>0</v>
      </c>
      <c r="L57" s="25">
        <f>IF(S24&lt;&gt;"",IF(S24&lt;U24,1))</f>
        <v>1</v>
      </c>
      <c r="M57" s="25" t="b">
        <f>IF(U24&lt;&gt;"",IF(U24&lt;S24,1))</f>
        <v>0</v>
      </c>
      <c r="N57" s="25">
        <f>S24</f>
        <v>0</v>
      </c>
      <c r="O57" s="25">
        <f>U24</f>
        <v>1</v>
      </c>
      <c r="P57" s="25">
        <f>U24</f>
        <v>1</v>
      </c>
      <c r="Q57" s="25">
        <f>S24</f>
        <v>0</v>
      </c>
      <c r="R57" s="25"/>
      <c r="S57" s="25"/>
      <c r="T57" s="25"/>
      <c r="U57" s="25"/>
      <c r="AC57" s="25">
        <f>IF(AE21="",0,IF(AE21&gt;AG21,4,IF(AE21=AG21,2,IF(AE21&lt;AG21,1))))</f>
        <v>0</v>
      </c>
      <c r="AD57" s="25">
        <f>IF(AG21="",0,IF(AG21&gt;AE21,4,IF(AG21=AE21,2,IF(AG21&lt;AE21,1))))</f>
        <v>0</v>
      </c>
      <c r="AE57" s="25">
        <f>IF(AE21="",0,1)</f>
        <v>0</v>
      </c>
      <c r="AF57" s="25">
        <f>IF(AG21="",0,1)</f>
        <v>0</v>
      </c>
      <c r="AG57" s="25" t="b">
        <f>IF(AE21&lt;&gt;"",IF(AE21&gt;AG21,1))</f>
        <v>0</v>
      </c>
      <c r="AH57" s="25" t="b">
        <f>IF(AG21&lt;&gt;"",IF(AG21&gt;AE21,1))</f>
        <v>0</v>
      </c>
      <c r="AI57" s="25" t="b">
        <f>IF(AE21&lt;&gt;"",IF(AE21=AG21,1))</f>
        <v>0</v>
      </c>
      <c r="AJ57" s="25" t="b">
        <f>IF(AG21&lt;&gt;"",IF(AG21=AE21,1))</f>
        <v>0</v>
      </c>
      <c r="AK57" s="25" t="b">
        <f>IF(AE21&lt;&gt;"",IF(AE21&lt;AG21,1))</f>
        <v>0</v>
      </c>
      <c r="AL57" s="25" t="b">
        <f>IF(AG21&lt;&gt;"",IF(AG21&lt;AE21,1))</f>
        <v>0</v>
      </c>
      <c r="AM57" s="25">
        <f>AE21</f>
        <v>0</v>
      </c>
      <c r="AN57" s="25">
        <f>AG21</f>
        <v>0</v>
      </c>
      <c r="AO57" s="25">
        <f>AG21</f>
        <v>0</v>
      </c>
      <c r="AP57" s="25">
        <f>AE21</f>
        <v>0</v>
      </c>
      <c r="AQ57" s="25"/>
      <c r="AR57" s="25"/>
      <c r="AS57" s="25"/>
      <c r="AT57" s="25"/>
    </row>
    <row r="58" spans="2:46" x14ac:dyDescent="0.25">
      <c r="R58" s="25"/>
      <c r="S58" s="25"/>
      <c r="T58" s="25"/>
      <c r="U58" s="25"/>
      <c r="AC58" s="25">
        <f>IF(AE22="",0,IF(AE22&gt;AG22,4,IF(AE22=AG22,2,IF(AE22&lt;AG22,1))))</f>
        <v>0</v>
      </c>
      <c r="AD58" s="25">
        <f>IF(AG22="",0,IF(AG22&gt;AE22,4,IF(AG22=AE22,2,IF(AG22&lt;AE22,1))))</f>
        <v>0</v>
      </c>
      <c r="AE58" s="25">
        <f>IF(AE22="",0,1)</f>
        <v>0</v>
      </c>
      <c r="AF58" s="25">
        <f>IF(AG22="",0,1)</f>
        <v>0</v>
      </c>
      <c r="AG58" s="25" t="b">
        <f>IF(AE22&lt;&gt;"",IF(AE22&gt;AG22,1))</f>
        <v>0</v>
      </c>
      <c r="AH58" s="25" t="b">
        <f>IF(AG22&lt;&gt;"",IF(AG22&gt;AE22,1))</f>
        <v>0</v>
      </c>
      <c r="AI58" s="25" t="b">
        <f>IF(AE22&lt;&gt;"",IF(AE22=AG22,1))</f>
        <v>0</v>
      </c>
      <c r="AJ58" s="25" t="b">
        <f>IF(AG22&lt;&gt;"",IF(AG22=AE22,1))</f>
        <v>0</v>
      </c>
      <c r="AK58" s="25" t="b">
        <f>IF(AE22&lt;&gt;"",IF(AE22&lt;AG22,1))</f>
        <v>0</v>
      </c>
      <c r="AL58" s="25" t="b">
        <f>IF(AG22&lt;&gt;"",IF(AG22&lt;AE22,1))</f>
        <v>0</v>
      </c>
      <c r="AM58" s="25">
        <f>AE22</f>
        <v>0</v>
      </c>
      <c r="AN58" s="25">
        <f>AG22</f>
        <v>0</v>
      </c>
      <c r="AO58" s="25">
        <f>AG22</f>
        <v>0</v>
      </c>
      <c r="AP58" s="25">
        <f>AE22</f>
        <v>0</v>
      </c>
      <c r="AQ58" s="25"/>
      <c r="AR58" s="25"/>
      <c r="AS58" s="25"/>
      <c r="AT58" s="25"/>
    </row>
    <row r="59" spans="2:46" x14ac:dyDescent="0.25">
      <c r="R59" s="25"/>
      <c r="S59" s="25"/>
      <c r="T59" s="25"/>
      <c r="U59" s="25"/>
      <c r="AC59" s="25">
        <f>IF(AE23="",0,IF(AE23&gt;AG23,4,IF(AE23=AG23,2,IF(AE23&lt;AG23,1))))</f>
        <v>0</v>
      </c>
      <c r="AD59" s="25">
        <f>IF(AG23="",0,IF(AG23&gt;AE23,4,IF(AG23=AE23,2,IF(AG23&lt;AE23,1))))</f>
        <v>0</v>
      </c>
      <c r="AE59" s="25">
        <f>IF(AE23="",0,1)</f>
        <v>0</v>
      </c>
      <c r="AF59" s="25">
        <f>IF(AG23="",0,1)</f>
        <v>0</v>
      </c>
      <c r="AG59" s="25" t="b">
        <f>IF(AE23&lt;&gt;"",IF(AE23&gt;AG23,1))</f>
        <v>0</v>
      </c>
      <c r="AH59" s="25" t="b">
        <f>IF(AG23&lt;&gt;"",IF(AG23&gt;AE23,1))</f>
        <v>0</v>
      </c>
      <c r="AI59" s="25" t="b">
        <f>IF(AE23&lt;&gt;"",IF(AE23=AG23,1))</f>
        <v>0</v>
      </c>
      <c r="AJ59" s="25" t="b">
        <f>IF(AG23&lt;&gt;"",IF(AG23=AE23,1))</f>
        <v>0</v>
      </c>
      <c r="AK59" s="25" t="b">
        <f>IF(AE23&lt;&gt;"",IF(AE23&lt;AG23,1))</f>
        <v>0</v>
      </c>
      <c r="AL59" s="25" t="b">
        <f>IF(AG23&lt;&gt;"",IF(AG23&lt;AE23,1))</f>
        <v>0</v>
      </c>
      <c r="AM59" s="25">
        <f>AE23</f>
        <v>0</v>
      </c>
      <c r="AN59" s="25">
        <f>AG23</f>
        <v>0</v>
      </c>
      <c r="AO59" s="25">
        <f>AG23</f>
        <v>0</v>
      </c>
      <c r="AP59" s="25">
        <f>AE23</f>
        <v>0</v>
      </c>
      <c r="AQ59" s="25"/>
      <c r="AR59" s="25"/>
      <c r="AS59" s="25"/>
      <c r="AT59" s="25"/>
    </row>
    <row r="60" spans="2:46" x14ac:dyDescent="0.25">
      <c r="R60" s="25"/>
      <c r="S60" s="25"/>
      <c r="T60" s="25"/>
      <c r="U60" s="25"/>
      <c r="AC60" s="25">
        <f>IF(AE24="",0,IF(AE24&gt;AG24,4,IF(AE24=AG24,2,IF(AE24&lt;AG24,1))))</f>
        <v>0</v>
      </c>
      <c r="AD60" s="25">
        <f>IF(AG24="",0,IF(AG24&gt;AE24,4,IF(AG24=AE24,2,IF(AG24&lt;AE24,1))))</f>
        <v>0</v>
      </c>
      <c r="AE60" s="25">
        <f>IF(AE24="",0,1)</f>
        <v>0</v>
      </c>
      <c r="AF60" s="25">
        <f>IF(AG24="",0,1)</f>
        <v>0</v>
      </c>
      <c r="AG60" s="25" t="b">
        <f>IF(AE24&lt;&gt;"",IF(AE24&gt;AG24,1))</f>
        <v>0</v>
      </c>
      <c r="AH60" s="25" t="b">
        <f>IF(AG24&lt;&gt;"",IF(AG24&gt;AE24,1))</f>
        <v>0</v>
      </c>
      <c r="AI60" s="25" t="b">
        <f>IF(AE24&lt;&gt;"",IF(AE24=AG24,1))</f>
        <v>0</v>
      </c>
      <c r="AJ60" s="25" t="b">
        <f>IF(AG24&lt;&gt;"",IF(AG24=AE24,1))</f>
        <v>0</v>
      </c>
      <c r="AK60" s="25" t="b">
        <f>IF(AE24&lt;&gt;"",IF(AE24&lt;AG24,1))</f>
        <v>0</v>
      </c>
      <c r="AL60" s="25" t="b">
        <f>IF(AG24&lt;&gt;"",IF(AG24&lt;AE24,1))</f>
        <v>0</v>
      </c>
      <c r="AM60" s="25">
        <f>AE24</f>
        <v>0</v>
      </c>
      <c r="AN60" s="25">
        <f>AG24</f>
        <v>0</v>
      </c>
      <c r="AO60" s="25">
        <f>AG24</f>
        <v>0</v>
      </c>
      <c r="AP60" s="25">
        <f>AE24</f>
        <v>0</v>
      </c>
      <c r="AQ60" s="25"/>
      <c r="AR60" s="25"/>
      <c r="AS60" s="25"/>
      <c r="AT60" s="25"/>
    </row>
    <row r="61" spans="2:46" x14ac:dyDescent="0.25">
      <c r="R61" s="25"/>
      <c r="S61" s="25"/>
      <c r="T61" s="25"/>
      <c r="U61" s="25"/>
      <c r="AC61" s="25">
        <f>IF(AE25="",0,IF(AE25&gt;AG25,4,IF(AE25=AG25,2,IF(AE25&lt;AG25,1))))</f>
        <v>0</v>
      </c>
      <c r="AD61" s="25">
        <f>IF(AG25="",0,IF(AG25&gt;AE25,4,IF(AG25=AE25,2,IF(AG25&lt;AE25,1))))</f>
        <v>0</v>
      </c>
      <c r="AE61" s="25">
        <f>IF(AE25="",0,1)</f>
        <v>0</v>
      </c>
      <c r="AF61" s="25">
        <f>IF(AG25="",0,1)</f>
        <v>0</v>
      </c>
      <c r="AG61" s="25" t="b">
        <f>IF(AE25&lt;&gt;"",IF(AE25&gt;AG25,1))</f>
        <v>0</v>
      </c>
      <c r="AH61" s="25" t="b">
        <f>IF(AG25&lt;&gt;"",IF(AG25&gt;AE25,1))</f>
        <v>0</v>
      </c>
      <c r="AI61" s="25" t="b">
        <f>IF(AE25&lt;&gt;"",IF(AE25=AG25,1))</f>
        <v>0</v>
      </c>
      <c r="AJ61" s="25" t="b">
        <f>IF(AG25&lt;&gt;"",IF(AG25=AE25,1))</f>
        <v>0</v>
      </c>
      <c r="AK61" s="25" t="b">
        <f>IF(AE25&lt;&gt;"",IF(AE25&lt;AG25,1))</f>
        <v>0</v>
      </c>
      <c r="AL61" s="25" t="b">
        <f>IF(AG25&lt;&gt;"",IF(AG25&lt;AE25,1))</f>
        <v>0</v>
      </c>
      <c r="AM61" s="25">
        <f>AE25</f>
        <v>0</v>
      </c>
      <c r="AN61" s="25">
        <f>AG25</f>
        <v>0</v>
      </c>
      <c r="AO61" s="25">
        <f>AG25</f>
        <v>0</v>
      </c>
      <c r="AP61" s="25">
        <f>AE25</f>
        <v>0</v>
      </c>
      <c r="AQ61" s="25"/>
      <c r="AR61" s="25"/>
      <c r="AS61" s="25"/>
      <c r="AT61" s="25"/>
    </row>
    <row r="62" spans="2:46" x14ac:dyDescent="0.25">
      <c r="R62" s="25"/>
      <c r="S62" s="25"/>
      <c r="T62" s="25"/>
      <c r="U62" s="25"/>
      <c r="AC62" s="25">
        <f>IF(AE26="",0,IF(AE26&gt;AG26,4,IF(AE26=AG26,2,IF(AE26&lt;AG26,1))))</f>
        <v>0</v>
      </c>
      <c r="AD62" s="25">
        <f>IF(AG26="",0,IF(AG26&gt;AE26,4,IF(AG26=AE26,2,IF(AG26&lt;AE26,1))))</f>
        <v>0</v>
      </c>
      <c r="AE62" s="25">
        <f>IF(AE26="",0,1)</f>
        <v>0</v>
      </c>
      <c r="AF62" s="25">
        <f>IF(AG26="",0,1)</f>
        <v>0</v>
      </c>
      <c r="AG62" s="25" t="b">
        <f>IF(AE26&lt;&gt;"",IF(AE26&gt;AG26,1))</f>
        <v>0</v>
      </c>
      <c r="AH62" s="25" t="b">
        <f>IF(AG26&lt;&gt;"",IF(AG26&gt;AE26,1))</f>
        <v>0</v>
      </c>
      <c r="AI62" s="25" t="b">
        <f>IF(AE26&lt;&gt;"",IF(AE26=AG26,1))</f>
        <v>0</v>
      </c>
      <c r="AJ62" s="25" t="b">
        <f>IF(AG26&lt;&gt;"",IF(AG26=AE26,1))</f>
        <v>0</v>
      </c>
      <c r="AK62" s="25" t="b">
        <f>IF(AE26&lt;&gt;"",IF(AE26&lt;AG26,1))</f>
        <v>0</v>
      </c>
      <c r="AL62" s="25" t="b">
        <f>IF(AG26&lt;&gt;"",IF(AG26&lt;AE26,1))</f>
        <v>0</v>
      </c>
      <c r="AM62" s="25">
        <f>AE26</f>
        <v>0</v>
      </c>
      <c r="AN62" s="25">
        <f>AG26</f>
        <v>0</v>
      </c>
      <c r="AO62" s="25">
        <f>AG26</f>
        <v>0</v>
      </c>
      <c r="AP62" s="25">
        <f>AE26</f>
        <v>0</v>
      </c>
      <c r="AQ62" s="25"/>
      <c r="AR62" s="25"/>
      <c r="AS62" s="25"/>
      <c r="AT62" s="25"/>
    </row>
    <row r="63" spans="2:46" x14ac:dyDescent="0.25">
      <c r="R63" s="25"/>
      <c r="S63" s="25"/>
      <c r="T63" s="25"/>
      <c r="U63" s="25"/>
      <c r="AC63" s="25">
        <f>IF(AE27="",0,IF(AE27&gt;AG27,4,IF(AE27=AG27,2,IF(AE27&lt;AG27,1))))</f>
        <v>0</v>
      </c>
      <c r="AD63" s="25">
        <f>IF(AG27="",0,IF(AG27&gt;AE27,4,IF(AG27=AE27,2,IF(AG27&lt;AE27,1))))</f>
        <v>0</v>
      </c>
      <c r="AE63" s="25">
        <f>IF(AE27="",0,1)</f>
        <v>0</v>
      </c>
      <c r="AF63" s="25">
        <f>IF(AG27="",0,1)</f>
        <v>0</v>
      </c>
      <c r="AG63" s="25" t="b">
        <f>IF(AE27&lt;&gt;"",IF(AE27&gt;AG27,1))</f>
        <v>0</v>
      </c>
      <c r="AH63" s="25" t="b">
        <f>IF(AG27&lt;&gt;"",IF(AG27&gt;AE27,1))</f>
        <v>0</v>
      </c>
      <c r="AI63" s="25" t="b">
        <f>IF(AE27&lt;&gt;"",IF(AE27=AG27,1))</f>
        <v>0</v>
      </c>
      <c r="AJ63" s="25" t="b">
        <f>IF(AG27&lt;&gt;"",IF(AG27=AE27,1))</f>
        <v>0</v>
      </c>
      <c r="AK63" s="25" t="b">
        <f>IF(AE27&lt;&gt;"",IF(AE27&lt;AG27,1))</f>
        <v>0</v>
      </c>
      <c r="AL63" s="25" t="b">
        <f>IF(AG27&lt;&gt;"",IF(AG27&lt;AE27,1))</f>
        <v>0</v>
      </c>
      <c r="AM63" s="25">
        <f>AE27</f>
        <v>0</v>
      </c>
      <c r="AN63" s="25">
        <f>AG27</f>
        <v>0</v>
      </c>
      <c r="AO63" s="25">
        <f>AG27</f>
        <v>0</v>
      </c>
      <c r="AP63" s="25">
        <f>AE27</f>
        <v>0</v>
      </c>
      <c r="AQ63" s="25"/>
      <c r="AR63" s="25"/>
      <c r="AS63" s="25"/>
      <c r="AT63" s="25"/>
    </row>
    <row r="64" spans="2:46" ht="15.75" thickBot="1" x14ac:dyDescent="0.3">
      <c r="D64" s="1">
        <v>1</v>
      </c>
      <c r="E64" s="1">
        <v>2</v>
      </c>
      <c r="F64" s="1">
        <v>3</v>
      </c>
      <c r="G64" s="1">
        <v>4</v>
      </c>
      <c r="H64" s="1">
        <v>5</v>
      </c>
      <c r="I64" s="1">
        <v>6</v>
      </c>
      <c r="J64" s="1">
        <v>7</v>
      </c>
      <c r="K64" s="1">
        <v>8</v>
      </c>
      <c r="L64" s="1">
        <v>9</v>
      </c>
      <c r="M64" s="1">
        <v>10</v>
      </c>
      <c r="N64" s="1">
        <v>11</v>
      </c>
      <c r="O64" s="1">
        <v>12</v>
      </c>
      <c r="P64" s="1">
        <v>13</v>
      </c>
      <c r="AB64" s="1">
        <v>1</v>
      </c>
      <c r="AC64" s="1">
        <v>2</v>
      </c>
      <c r="AD64" s="1">
        <v>3</v>
      </c>
      <c r="AE64" s="1">
        <v>4</v>
      </c>
      <c r="AF64" s="1">
        <v>5</v>
      </c>
      <c r="AG64" s="1">
        <v>6</v>
      </c>
      <c r="AH64" s="1">
        <v>7</v>
      </c>
      <c r="AI64" s="1">
        <v>8</v>
      </c>
      <c r="AJ64" s="1">
        <v>9</v>
      </c>
      <c r="AK64" s="1">
        <v>10</v>
      </c>
      <c r="AL64" s="1">
        <v>11</v>
      </c>
      <c r="AM64" s="1">
        <v>12</v>
      </c>
      <c r="AN64" s="1">
        <v>13</v>
      </c>
    </row>
    <row r="65" spans="2:46" ht="17.25" x14ac:dyDescent="0.25">
      <c r="B65" s="25"/>
      <c r="C65" s="4" t="s">
        <v>36</v>
      </c>
      <c r="D65" s="111" t="s">
        <v>47</v>
      </c>
      <c r="E65" s="112"/>
      <c r="F65" s="61" t="s">
        <v>36</v>
      </c>
      <c r="G65" s="61" t="s">
        <v>27</v>
      </c>
      <c r="H65" s="61" t="s">
        <v>38</v>
      </c>
      <c r="I65" s="61" t="s">
        <v>39</v>
      </c>
      <c r="J65" s="61" t="s">
        <v>40</v>
      </c>
      <c r="K65" s="61" t="s">
        <v>41</v>
      </c>
      <c r="L65" s="61" t="s">
        <v>42</v>
      </c>
      <c r="M65" s="61" t="s">
        <v>43</v>
      </c>
      <c r="N65" s="62" t="s">
        <v>23</v>
      </c>
      <c r="O65" s="123" t="s">
        <v>50</v>
      </c>
      <c r="P65" s="123" t="s">
        <v>50</v>
      </c>
      <c r="AA65" s="25"/>
      <c r="AB65" s="4" t="s">
        <v>36</v>
      </c>
      <c r="AC65" s="111" t="s">
        <v>47</v>
      </c>
      <c r="AD65" s="112"/>
      <c r="AE65" s="61" t="s">
        <v>36</v>
      </c>
      <c r="AF65" s="61" t="s">
        <v>27</v>
      </c>
      <c r="AG65" s="61" t="s">
        <v>38</v>
      </c>
      <c r="AH65" s="61" t="s">
        <v>39</v>
      </c>
      <c r="AI65" s="61" t="s">
        <v>40</v>
      </c>
      <c r="AJ65" s="61" t="s">
        <v>41</v>
      </c>
      <c r="AK65" s="61" t="s">
        <v>42</v>
      </c>
      <c r="AL65" s="61" t="s">
        <v>43</v>
      </c>
      <c r="AM65" s="62" t="s">
        <v>23</v>
      </c>
      <c r="AN65" s="123" t="s">
        <v>50</v>
      </c>
      <c r="AO65" s="123" t="s">
        <v>50</v>
      </c>
    </row>
    <row r="66" spans="2:46" x14ac:dyDescent="0.25">
      <c r="B66" s="25">
        <v>1</v>
      </c>
      <c r="C66" s="25">
        <v>1</v>
      </c>
      <c r="D66" s="116" t="str">
        <f>+H9</f>
        <v>EE</v>
      </c>
      <c r="E66" s="117"/>
      <c r="F66" s="51">
        <v>1</v>
      </c>
      <c r="G66" s="52" t="e">
        <f>VLOOKUP(D66,AI52:AW57,8,0)</f>
        <v>#N/A</v>
      </c>
      <c r="H66" s="53" t="e">
        <f>VLOOKUP(D66,AI52:AW57,9,0)</f>
        <v>#N/A</v>
      </c>
      <c r="I66" s="53" t="e">
        <f>VLOOKUP(D66,AI52:AW57,10,0)</f>
        <v>#N/A</v>
      </c>
      <c r="J66" s="53" t="e">
        <f>VLOOKUP(D66,AI52:AW57,11,0)</f>
        <v>#N/A</v>
      </c>
      <c r="K66" s="53" t="e">
        <f>VLOOKUP(D66,AI52:AW57,12,0)</f>
        <v>#N/A</v>
      </c>
      <c r="L66" s="53" t="e">
        <f>VLOOKUP(D66,AI52:AW57,13,0)</f>
        <v>#N/A</v>
      </c>
      <c r="M66" s="53" t="e">
        <f>VLOOKUP(D66,AI52:AW57,14,0)</f>
        <v>#N/A</v>
      </c>
      <c r="N66" s="54" t="e">
        <f>VLOOKUP(D66,AI52:AW57,15,0)</f>
        <v>#N/A</v>
      </c>
      <c r="AA66" s="25">
        <v>1</v>
      </c>
      <c r="AB66" s="25">
        <v>1</v>
      </c>
      <c r="AC66" s="116" t="str">
        <f>+AG9</f>
        <v>EE</v>
      </c>
      <c r="AD66" s="117"/>
      <c r="AE66" s="51">
        <v>1</v>
      </c>
      <c r="AF66" s="52" t="e">
        <f>VLOOKUP(AC66,BH52:BV57,8,0)</f>
        <v>#N/A</v>
      </c>
      <c r="AG66" s="53" t="e">
        <f>VLOOKUP(AC66,BH52:BV57,9,0)</f>
        <v>#N/A</v>
      </c>
      <c r="AH66" s="53" t="e">
        <f>VLOOKUP(AC66,BH52:BV57,10,0)</f>
        <v>#N/A</v>
      </c>
      <c r="AI66" s="53" t="e">
        <f>VLOOKUP(AC66,BH52:BV57,11,0)</f>
        <v>#N/A</v>
      </c>
      <c r="AJ66" s="53" t="e">
        <f>VLOOKUP(AC66,BH52:BV57,12,0)</f>
        <v>#N/A</v>
      </c>
      <c r="AK66" s="53" t="e">
        <f>VLOOKUP(AC66,BH52:BV57,13,0)</f>
        <v>#N/A</v>
      </c>
      <c r="AL66" s="53" t="e">
        <f>VLOOKUP(AC66,BH52:BV57,14,0)</f>
        <v>#N/A</v>
      </c>
      <c r="AM66" s="54" t="e">
        <f>VLOOKUP(AC66,BH52:BV57,15,0)</f>
        <v>#N/A</v>
      </c>
    </row>
    <row r="67" spans="2:46" x14ac:dyDescent="0.25">
      <c r="B67" s="25">
        <v>2</v>
      </c>
      <c r="C67" s="25">
        <v>2</v>
      </c>
      <c r="D67" s="116" t="str">
        <f>+H10</f>
        <v>FF</v>
      </c>
      <c r="E67" s="117"/>
      <c r="F67" s="51">
        <f>IF(BP53=BP52,BQ52,BQ53)</f>
        <v>0</v>
      </c>
      <c r="G67" s="52" t="e">
        <f>VLOOKUP(D67,AI52:AW57,8,0)</f>
        <v>#N/A</v>
      </c>
      <c r="H67" s="53" t="e">
        <f>VLOOKUP(D67,AI52:AW57,9,0)</f>
        <v>#N/A</v>
      </c>
      <c r="I67" s="53" t="e">
        <f>VLOOKUP(D67,AI52:AW57,10,0)</f>
        <v>#N/A</v>
      </c>
      <c r="J67" s="53" t="e">
        <f>VLOOKUP(D67,AI52:AW57,11,0)</f>
        <v>#N/A</v>
      </c>
      <c r="K67" s="53" t="e">
        <f>VLOOKUP(D67,AI52:AW57,12,0)</f>
        <v>#N/A</v>
      </c>
      <c r="L67" s="53" t="e">
        <f>VLOOKUP(D67,AI52:AW57,13,0)</f>
        <v>#N/A</v>
      </c>
      <c r="M67" s="53" t="e">
        <f>VLOOKUP(D67,AI52:AW57,14,0)</f>
        <v>#N/A</v>
      </c>
      <c r="N67" s="54" t="e">
        <f>VLOOKUP(D67,AI52:AW57,15,0)</f>
        <v>#N/A</v>
      </c>
      <c r="AA67" s="25">
        <v>2</v>
      </c>
      <c r="AB67" s="25">
        <v>2</v>
      </c>
      <c r="AC67" s="116" t="str">
        <f>+AG10</f>
        <v>FF</v>
      </c>
      <c r="AD67" s="117"/>
      <c r="AE67" s="51">
        <f>IF(CO53=CO52,CP52,CP53)</f>
        <v>0</v>
      </c>
      <c r="AF67" s="52" t="e">
        <f>VLOOKUP(AC67,BH52:BV57,8,0)</f>
        <v>#N/A</v>
      </c>
      <c r="AG67" s="53" t="e">
        <f>VLOOKUP(AC67,BH52:BV57,9,0)</f>
        <v>#N/A</v>
      </c>
      <c r="AH67" s="53" t="e">
        <f>VLOOKUP(AC67,BH52:BV57,10,0)</f>
        <v>#N/A</v>
      </c>
      <c r="AI67" s="53" t="e">
        <f>VLOOKUP(AC67,BH52:BV57,11,0)</f>
        <v>#N/A</v>
      </c>
      <c r="AJ67" s="53" t="e">
        <f>VLOOKUP(AC67,BH52:BV57,12,0)</f>
        <v>#N/A</v>
      </c>
      <c r="AK67" s="53" t="e">
        <f>VLOOKUP(AC67,BH52:BV57,13,0)</f>
        <v>#N/A</v>
      </c>
      <c r="AL67" s="53" t="e">
        <f>VLOOKUP(AC67,BH52:BV57,14,0)</f>
        <v>#N/A</v>
      </c>
      <c r="AM67" s="54" t="e">
        <f>VLOOKUP(AC67,BH52:BV57,15,0)</f>
        <v>#N/A</v>
      </c>
    </row>
    <row r="68" spans="2:46" x14ac:dyDescent="0.25">
      <c r="B68" s="25">
        <v>3</v>
      </c>
      <c r="C68" s="25">
        <v>3</v>
      </c>
      <c r="D68" s="116" t="str">
        <f>+H11</f>
        <v>GG</v>
      </c>
      <c r="E68" s="117"/>
      <c r="F68" s="51">
        <f>IF(BP54=BP53,BQ53,BQ54)</f>
        <v>0</v>
      </c>
      <c r="G68" s="52" t="e">
        <f>VLOOKUP(D68,AI52:AW57,8,0)</f>
        <v>#N/A</v>
      </c>
      <c r="H68" s="53" t="e">
        <f>VLOOKUP(D68,AI52:AW57,9,0)</f>
        <v>#N/A</v>
      </c>
      <c r="I68" s="53" t="e">
        <f>VLOOKUP(D68,AI52:AW57,10,0)</f>
        <v>#N/A</v>
      </c>
      <c r="J68" s="53" t="e">
        <f>VLOOKUP(D68,AI52:AW57,11,0)</f>
        <v>#N/A</v>
      </c>
      <c r="K68" s="53" t="e">
        <f>VLOOKUP(D68,AI52:AW57,12,0)</f>
        <v>#N/A</v>
      </c>
      <c r="L68" s="53" t="e">
        <f>VLOOKUP(D68,AI52:AW57,13,0)</f>
        <v>#N/A</v>
      </c>
      <c r="M68" s="53" t="e">
        <f>VLOOKUP(D68,AI52:AW57,14,0)</f>
        <v>#N/A</v>
      </c>
      <c r="N68" s="54" t="e">
        <f>VLOOKUP(D68,AI52:AW57,15,0)</f>
        <v>#N/A</v>
      </c>
      <c r="AA68" s="25">
        <v>3</v>
      </c>
      <c r="AB68" s="25">
        <v>3</v>
      </c>
      <c r="AC68" s="116" t="str">
        <f>+AG11</f>
        <v>GG</v>
      </c>
      <c r="AD68" s="117"/>
      <c r="AE68" s="51">
        <f>IF(CO54=CO53,CP53,CP54)</f>
        <v>0</v>
      </c>
      <c r="AF68" s="52" t="e">
        <f>VLOOKUP(AC68,BH52:BV57,8,0)</f>
        <v>#N/A</v>
      </c>
      <c r="AG68" s="53" t="e">
        <f>VLOOKUP(AC68,BH52:BV57,9,0)</f>
        <v>#N/A</v>
      </c>
      <c r="AH68" s="53" t="e">
        <f>VLOOKUP(AC68,BH52:BV57,10,0)</f>
        <v>#N/A</v>
      </c>
      <c r="AI68" s="53" t="e">
        <f>VLOOKUP(AC68,BH52:BV57,11,0)</f>
        <v>#N/A</v>
      </c>
      <c r="AJ68" s="53" t="e">
        <f>VLOOKUP(AC68,BH52:BV57,12,0)</f>
        <v>#N/A</v>
      </c>
      <c r="AK68" s="53" t="e">
        <f>VLOOKUP(AC68,BH52:BV57,13,0)</f>
        <v>#N/A</v>
      </c>
      <c r="AL68" s="53" t="e">
        <f>VLOOKUP(AC68,BH52:BV57,14,0)</f>
        <v>#N/A</v>
      </c>
      <c r="AM68" s="54" t="e">
        <f>VLOOKUP(AC68,BH52:BV57,15,0)</f>
        <v>#N/A</v>
      </c>
    </row>
    <row r="69" spans="2:46" ht="15.75" thickBot="1" x14ac:dyDescent="0.3">
      <c r="B69" s="25">
        <v>4</v>
      </c>
      <c r="C69" s="25">
        <v>4</v>
      </c>
      <c r="D69" s="116" t="str">
        <f>+H12</f>
        <v>HH</v>
      </c>
      <c r="E69" s="117"/>
      <c r="F69" s="55">
        <f>IF(BP55=BP54,BQ54,BQ55)</f>
        <v>0</v>
      </c>
      <c r="G69" s="56" t="e">
        <f>VLOOKUP(D69,AI52:AW57,8,0)</f>
        <v>#N/A</v>
      </c>
      <c r="H69" s="57" t="e">
        <f>VLOOKUP(D69,AI52:AW57,9,0)</f>
        <v>#N/A</v>
      </c>
      <c r="I69" s="57" t="e">
        <f>VLOOKUP(D69,AI52:AW57,10,0)</f>
        <v>#N/A</v>
      </c>
      <c r="J69" s="57" t="e">
        <f>VLOOKUP(D69,AI52:AW57,11,0)</f>
        <v>#N/A</v>
      </c>
      <c r="K69" s="57" t="e">
        <f>VLOOKUP(D69,AI52:AW57,12,0)</f>
        <v>#N/A</v>
      </c>
      <c r="L69" s="57" t="e">
        <f>VLOOKUP(D69,AI52:AW57,13,0)</f>
        <v>#N/A</v>
      </c>
      <c r="M69" s="57" t="e">
        <f>VLOOKUP(D69,AI52:AW57,14,0)</f>
        <v>#N/A</v>
      </c>
      <c r="N69" s="58" t="e">
        <f>VLOOKUP(D69,AI52:AW57,15,0)</f>
        <v>#N/A</v>
      </c>
      <c r="AA69" s="25">
        <v>4</v>
      </c>
      <c r="AB69" s="25">
        <v>4</v>
      </c>
      <c r="AC69" s="116" t="str">
        <f>+AG12</f>
        <v>HH</v>
      </c>
      <c r="AD69" s="117"/>
      <c r="AE69" s="55">
        <f>IF(CO55=CO54,CP54,CP55)</f>
        <v>0</v>
      </c>
      <c r="AF69" s="56" t="e">
        <f>VLOOKUP(AC69,BH52:BV57,8,0)</f>
        <v>#N/A</v>
      </c>
      <c r="AG69" s="57" t="e">
        <f>VLOOKUP(AC69,BH52:BV57,9,0)</f>
        <v>#N/A</v>
      </c>
      <c r="AH69" s="57" t="e">
        <f>VLOOKUP(AC69,BH52:BV57,10,0)</f>
        <v>#N/A</v>
      </c>
      <c r="AI69" s="57" t="e">
        <f>VLOOKUP(AC69,BH52:BV57,11,0)</f>
        <v>#N/A</v>
      </c>
      <c r="AJ69" s="57" t="e">
        <f>VLOOKUP(AC69,BH52:BV57,12,0)</f>
        <v>#N/A</v>
      </c>
      <c r="AK69" s="57" t="e">
        <f>VLOOKUP(AC69,BH52:BV57,13,0)</f>
        <v>#N/A</v>
      </c>
      <c r="AL69" s="57" t="e">
        <f>VLOOKUP(AC69,BH52:BV57,14,0)</f>
        <v>#N/A</v>
      </c>
      <c r="AM69" s="58" t="e">
        <f>VLOOKUP(AC69,BH52:BV57,15,0)</f>
        <v>#N/A</v>
      </c>
    </row>
    <row r="70" spans="2:46" x14ac:dyDescent="0.25">
      <c r="D70" s="122">
        <v>0</v>
      </c>
      <c r="E70" s="122">
        <v>1</v>
      </c>
      <c r="F70" s="122">
        <v>2</v>
      </c>
      <c r="G70" s="122">
        <v>3</v>
      </c>
      <c r="H70" s="122">
        <v>4</v>
      </c>
      <c r="I70" s="122">
        <v>5</v>
      </c>
      <c r="J70" s="122">
        <v>6</v>
      </c>
      <c r="K70" s="122">
        <v>7</v>
      </c>
      <c r="L70" s="122">
        <v>8</v>
      </c>
      <c r="M70" s="122">
        <v>9</v>
      </c>
      <c r="N70" s="122">
        <v>10</v>
      </c>
      <c r="O70" s="122">
        <v>11</v>
      </c>
      <c r="P70" s="122">
        <v>12</v>
      </c>
      <c r="Q70" s="122">
        <v>13</v>
      </c>
      <c r="R70" s="122">
        <v>14</v>
      </c>
      <c r="S70" s="122">
        <v>15</v>
      </c>
      <c r="AC70" s="122">
        <v>0</v>
      </c>
      <c r="AD70" s="122">
        <v>1</v>
      </c>
      <c r="AE70" s="122">
        <v>2</v>
      </c>
      <c r="AF70" s="122">
        <v>3</v>
      </c>
      <c r="AG70" s="122">
        <v>4</v>
      </c>
      <c r="AH70" s="122">
        <v>5</v>
      </c>
      <c r="AI70" s="122">
        <v>6</v>
      </c>
      <c r="AJ70" s="122">
        <v>7</v>
      </c>
      <c r="AK70" s="122">
        <v>8</v>
      </c>
      <c r="AL70" s="122">
        <v>9</v>
      </c>
      <c r="AM70" s="122">
        <v>10</v>
      </c>
      <c r="AN70" s="122">
        <v>11</v>
      </c>
      <c r="AO70" s="122">
        <v>12</v>
      </c>
      <c r="AP70" s="122">
        <v>13</v>
      </c>
      <c r="AQ70" s="122">
        <v>14</v>
      </c>
      <c r="AR70" s="122">
        <v>15</v>
      </c>
    </row>
    <row r="71" spans="2:46" x14ac:dyDescent="0.25">
      <c r="D71" s="122" t="s">
        <v>27</v>
      </c>
      <c r="E71" s="122" t="s">
        <v>27</v>
      </c>
      <c r="F71" s="122" t="s">
        <v>38</v>
      </c>
      <c r="G71" s="122" t="s">
        <v>38</v>
      </c>
      <c r="H71" s="122" t="s">
        <v>39</v>
      </c>
      <c r="I71" s="122" t="s">
        <v>39</v>
      </c>
      <c r="J71" s="122" t="s">
        <v>40</v>
      </c>
      <c r="K71" s="122" t="s">
        <v>40</v>
      </c>
      <c r="L71" s="122" t="s">
        <v>41</v>
      </c>
      <c r="M71" s="122" t="s">
        <v>41</v>
      </c>
      <c r="N71" s="122" t="s">
        <v>42</v>
      </c>
      <c r="O71" s="122" t="s">
        <v>42</v>
      </c>
      <c r="P71" s="122" t="s">
        <v>43</v>
      </c>
      <c r="Q71" s="122" t="s">
        <v>43</v>
      </c>
      <c r="R71" s="122"/>
      <c r="S71" s="122" t="s">
        <v>37</v>
      </c>
      <c r="T71" s="122" t="s">
        <v>50</v>
      </c>
      <c r="U71" s="122" t="s">
        <v>36</v>
      </c>
      <c r="AC71" s="122" t="s">
        <v>27</v>
      </c>
      <c r="AD71" s="122" t="s">
        <v>27</v>
      </c>
      <c r="AE71" s="122" t="s">
        <v>38</v>
      </c>
      <c r="AF71" s="122" t="s">
        <v>38</v>
      </c>
      <c r="AG71" s="122" t="s">
        <v>39</v>
      </c>
      <c r="AH71" s="122" t="s">
        <v>39</v>
      </c>
      <c r="AI71" s="122" t="s">
        <v>40</v>
      </c>
      <c r="AJ71" s="122" t="s">
        <v>40</v>
      </c>
      <c r="AK71" s="122" t="s">
        <v>41</v>
      </c>
      <c r="AL71" s="122" t="s">
        <v>41</v>
      </c>
      <c r="AM71" s="122" t="s">
        <v>42</v>
      </c>
      <c r="AN71" s="122" t="s">
        <v>42</v>
      </c>
      <c r="AO71" s="122" t="s">
        <v>43</v>
      </c>
      <c r="AP71" s="122" t="s">
        <v>43</v>
      </c>
      <c r="AQ71" s="122"/>
      <c r="AR71" s="122" t="s">
        <v>37</v>
      </c>
      <c r="AS71" s="122" t="s">
        <v>50</v>
      </c>
      <c r="AT71" s="122" t="s">
        <v>36</v>
      </c>
    </row>
    <row r="74" spans="2:46" ht="17.25" x14ac:dyDescent="0.25">
      <c r="B74" s="25"/>
      <c r="C74" s="4"/>
      <c r="D74" s="3"/>
      <c r="E74" s="3"/>
      <c r="F74" s="3"/>
      <c r="G74" s="3"/>
      <c r="H74" s="3"/>
      <c r="I74" s="3"/>
      <c r="J74" s="3"/>
      <c r="K74" s="3"/>
      <c r="AA74" s="25"/>
      <c r="AB74" s="4"/>
      <c r="AC74" s="3"/>
      <c r="AD74" s="3"/>
      <c r="AE74" s="3"/>
      <c r="AF74" s="3"/>
      <c r="AG74" s="3"/>
      <c r="AH74" s="3"/>
      <c r="AI74" s="3"/>
      <c r="AJ74" s="3"/>
    </row>
    <row r="84" spans="2:46" ht="15.75" thickBot="1" x14ac:dyDescent="0.3">
      <c r="D84" s="1">
        <v>1</v>
      </c>
      <c r="E84" s="1">
        <v>2</v>
      </c>
      <c r="F84" s="1">
        <v>3</v>
      </c>
      <c r="G84" s="1">
        <v>4</v>
      </c>
      <c r="H84" s="1">
        <v>5</v>
      </c>
      <c r="I84" s="1">
        <v>6</v>
      </c>
      <c r="J84" s="1">
        <v>7</v>
      </c>
      <c r="K84" s="1">
        <v>8</v>
      </c>
      <c r="L84" s="1">
        <v>9</v>
      </c>
      <c r="M84" s="1">
        <v>10</v>
      </c>
      <c r="N84" s="1">
        <v>11</v>
      </c>
      <c r="O84" s="1">
        <v>12</v>
      </c>
      <c r="P84" s="1">
        <v>13</v>
      </c>
      <c r="AB84" s="1">
        <v>1</v>
      </c>
      <c r="AC84" s="1">
        <v>2</v>
      </c>
      <c r="AD84" s="1">
        <v>3</v>
      </c>
      <c r="AE84" s="1">
        <v>4</v>
      </c>
      <c r="AF84" s="1">
        <v>5</v>
      </c>
      <c r="AG84" s="1">
        <v>6</v>
      </c>
      <c r="AH84" s="1">
        <v>7</v>
      </c>
      <c r="AI84" s="1">
        <v>8</v>
      </c>
      <c r="AJ84" s="1">
        <v>9</v>
      </c>
      <c r="AK84" s="1">
        <v>10</v>
      </c>
      <c r="AL84" s="1">
        <v>11</v>
      </c>
      <c r="AM84" s="1">
        <v>12</v>
      </c>
      <c r="AN84" s="1">
        <v>13</v>
      </c>
    </row>
    <row r="85" spans="2:46" ht="17.25" x14ac:dyDescent="0.25">
      <c r="B85" s="25"/>
      <c r="C85" s="4" t="s">
        <v>36</v>
      </c>
      <c r="D85" s="73" t="s">
        <v>48</v>
      </c>
      <c r="E85" s="74"/>
      <c r="F85" s="63" t="s">
        <v>36</v>
      </c>
      <c r="G85" s="63" t="s">
        <v>27</v>
      </c>
      <c r="H85" s="63" t="s">
        <v>38</v>
      </c>
      <c r="I85" s="63" t="s">
        <v>39</v>
      </c>
      <c r="J85" s="63" t="s">
        <v>40</v>
      </c>
      <c r="K85" s="63" t="s">
        <v>41</v>
      </c>
      <c r="L85" s="63" t="s">
        <v>42</v>
      </c>
      <c r="M85" s="63" t="s">
        <v>43</v>
      </c>
      <c r="N85" s="64" t="s">
        <v>23</v>
      </c>
      <c r="O85" s="123" t="s">
        <v>50</v>
      </c>
      <c r="P85" s="123" t="s">
        <v>50</v>
      </c>
      <c r="AA85" s="25"/>
      <c r="AB85" s="4" t="s">
        <v>36</v>
      </c>
      <c r="AC85" s="73" t="s">
        <v>48</v>
      </c>
      <c r="AD85" s="74"/>
      <c r="AE85" s="63" t="s">
        <v>36</v>
      </c>
      <c r="AF85" s="63" t="s">
        <v>27</v>
      </c>
      <c r="AG85" s="63" t="s">
        <v>38</v>
      </c>
      <c r="AH85" s="63" t="s">
        <v>39</v>
      </c>
      <c r="AI85" s="63" t="s">
        <v>40</v>
      </c>
      <c r="AJ85" s="63" t="s">
        <v>41</v>
      </c>
      <c r="AK85" s="63" t="s">
        <v>42</v>
      </c>
      <c r="AL85" s="63" t="s">
        <v>43</v>
      </c>
      <c r="AM85" s="64" t="s">
        <v>23</v>
      </c>
      <c r="AN85" s="123" t="s">
        <v>50</v>
      </c>
      <c r="AO85" s="123" t="s">
        <v>50</v>
      </c>
    </row>
    <row r="86" spans="2:46" x14ac:dyDescent="0.25">
      <c r="B86" s="25">
        <v>1</v>
      </c>
      <c r="C86" s="25">
        <v>1</v>
      </c>
      <c r="D86" s="120" t="str">
        <f>+N9</f>
        <v>II</v>
      </c>
      <c r="E86" s="121"/>
      <c r="F86" s="51">
        <v>1</v>
      </c>
      <c r="G86" s="52" t="e">
        <f>VLOOKUP(D86,T58:AX63,8,0)</f>
        <v>#N/A</v>
      </c>
      <c r="H86" s="53" t="e">
        <f>VLOOKUP(D86,T58:AX63,9,0)</f>
        <v>#N/A</v>
      </c>
      <c r="I86" s="53" t="e">
        <f>VLOOKUP(D86,T58:AX63,10,0)</f>
        <v>#N/A</v>
      </c>
      <c r="J86" s="53" t="e">
        <f>VLOOKUP(D86,T58:AX63,11,0)</f>
        <v>#N/A</v>
      </c>
      <c r="K86" s="53" t="e">
        <f>VLOOKUP(D86,T58:AX63,12,0)</f>
        <v>#N/A</v>
      </c>
      <c r="L86" s="53" t="e">
        <f>VLOOKUP(D86,T58:AX63,13,0)</f>
        <v>#N/A</v>
      </c>
      <c r="M86" s="53" t="e">
        <f>VLOOKUP(D86,T58:AX63,14,0)</f>
        <v>#N/A</v>
      </c>
      <c r="N86" s="54" t="e">
        <f>VLOOKUP(D86,T58:AX63,15,0)</f>
        <v>#N/A</v>
      </c>
      <c r="AA86" s="25">
        <v>1</v>
      </c>
      <c r="AB86" s="25">
        <v>1</v>
      </c>
      <c r="AC86" s="120" t="str">
        <f>+AM9</f>
        <v>II</v>
      </c>
      <c r="AD86" s="121"/>
      <c r="AE86" s="51">
        <v>1</v>
      </c>
      <c r="AF86" s="52" t="e">
        <f>VLOOKUP(AC86,AS58:BW63,8,0)</f>
        <v>#N/A</v>
      </c>
      <c r="AG86" s="53" t="e">
        <f>VLOOKUP(AC86,AS58:BW63,9,0)</f>
        <v>#N/A</v>
      </c>
      <c r="AH86" s="53" t="e">
        <f>VLOOKUP(AC86,AS58:BW63,10,0)</f>
        <v>#N/A</v>
      </c>
      <c r="AI86" s="53" t="e">
        <f>VLOOKUP(AC86,AS58:BW63,11,0)</f>
        <v>#N/A</v>
      </c>
      <c r="AJ86" s="53" t="e">
        <f>VLOOKUP(AC86,AS58:BW63,12,0)</f>
        <v>#N/A</v>
      </c>
      <c r="AK86" s="53" t="e">
        <f>VLOOKUP(AC86,AS58:BW63,13,0)</f>
        <v>#N/A</v>
      </c>
      <c r="AL86" s="53" t="e">
        <f>VLOOKUP(AC86,AS58:BW63,14,0)</f>
        <v>#N/A</v>
      </c>
      <c r="AM86" s="54" t="e">
        <f>VLOOKUP(AC86,AS58:BW63,15,0)</f>
        <v>#N/A</v>
      </c>
    </row>
    <row r="87" spans="2:46" x14ac:dyDescent="0.25">
      <c r="B87" s="25">
        <v>2</v>
      </c>
      <c r="C87" s="25">
        <v>2</v>
      </c>
      <c r="D87" s="120" t="str">
        <f>+N10</f>
        <v>JJ</v>
      </c>
      <c r="E87" s="121"/>
      <c r="F87" s="51">
        <f>IF(BQ59=BQ58,BR58,BR59)</f>
        <v>0</v>
      </c>
      <c r="G87" s="52" t="e">
        <f>VLOOKUP(D87,T58:AX63,8,0)</f>
        <v>#N/A</v>
      </c>
      <c r="H87" s="53" t="e">
        <f>VLOOKUP(D87,T58:AX63,9,0)</f>
        <v>#N/A</v>
      </c>
      <c r="I87" s="53" t="e">
        <f>VLOOKUP(D87,T58:AX63,10,0)</f>
        <v>#N/A</v>
      </c>
      <c r="J87" s="53" t="e">
        <f>VLOOKUP(D87,T58:AX63,11,0)</f>
        <v>#N/A</v>
      </c>
      <c r="K87" s="53" t="e">
        <f>VLOOKUP(D87,T58:AX63,12,0)</f>
        <v>#N/A</v>
      </c>
      <c r="L87" s="53" t="e">
        <f>VLOOKUP(D87,T58:AX63,13,0)</f>
        <v>#N/A</v>
      </c>
      <c r="M87" s="53" t="e">
        <f>VLOOKUP(D87,T58:AX63,14,0)</f>
        <v>#N/A</v>
      </c>
      <c r="N87" s="54" t="e">
        <f>VLOOKUP(D87,T58:AX63,15,0)</f>
        <v>#N/A</v>
      </c>
      <c r="AA87" s="25">
        <v>2</v>
      </c>
      <c r="AB87" s="25">
        <v>2</v>
      </c>
      <c r="AC87" s="120" t="str">
        <f>+AM10</f>
        <v>JJ</v>
      </c>
      <c r="AD87" s="121"/>
      <c r="AE87" s="51">
        <f>IF(CP59=CP58,CQ58,CQ59)</f>
        <v>0</v>
      </c>
      <c r="AF87" s="52" t="e">
        <f>VLOOKUP(AC87,AS58:BW63,8,0)</f>
        <v>#N/A</v>
      </c>
      <c r="AG87" s="53" t="e">
        <f>VLOOKUP(AC87,AS58:BW63,9,0)</f>
        <v>#N/A</v>
      </c>
      <c r="AH87" s="53" t="e">
        <f>VLOOKUP(AC87,AS58:BW63,10,0)</f>
        <v>#N/A</v>
      </c>
      <c r="AI87" s="53" t="e">
        <f>VLOOKUP(AC87,AS58:BW63,11,0)</f>
        <v>#N/A</v>
      </c>
      <c r="AJ87" s="53" t="e">
        <f>VLOOKUP(AC87,AS58:BW63,12,0)</f>
        <v>#N/A</v>
      </c>
      <c r="AK87" s="53" t="e">
        <f>VLOOKUP(AC87,AS58:BW63,13,0)</f>
        <v>#N/A</v>
      </c>
      <c r="AL87" s="53" t="e">
        <f>VLOOKUP(AC87,AS58:BW63,14,0)</f>
        <v>#N/A</v>
      </c>
      <c r="AM87" s="54" t="e">
        <f>VLOOKUP(AC87,AS58:BW63,15,0)</f>
        <v>#N/A</v>
      </c>
    </row>
    <row r="88" spans="2:46" x14ac:dyDescent="0.25">
      <c r="B88" s="25">
        <v>3</v>
      </c>
      <c r="C88" s="25">
        <v>3</v>
      </c>
      <c r="D88" s="120" t="str">
        <f>+N11</f>
        <v>KK</v>
      </c>
      <c r="E88" s="121"/>
      <c r="F88" s="51">
        <f>IF(BQ60=BQ59,BR59,BR60)</f>
        <v>0</v>
      </c>
      <c r="G88" s="52" t="e">
        <f>VLOOKUP(D88,T58:AX63,8,0)</f>
        <v>#N/A</v>
      </c>
      <c r="H88" s="53" t="e">
        <f>VLOOKUP(D88,T58:AX63,9,0)</f>
        <v>#N/A</v>
      </c>
      <c r="I88" s="53" t="e">
        <f>VLOOKUP(D88,T58:AX63,10,0)</f>
        <v>#N/A</v>
      </c>
      <c r="J88" s="53" t="e">
        <f>VLOOKUP(D88,T58:AX63,11,0)</f>
        <v>#N/A</v>
      </c>
      <c r="K88" s="53" t="e">
        <f>VLOOKUP(D88,T58:AX63,12,0)</f>
        <v>#N/A</v>
      </c>
      <c r="L88" s="53" t="e">
        <f>VLOOKUP(D88,T58:AX63,13,0)</f>
        <v>#N/A</v>
      </c>
      <c r="M88" s="53" t="e">
        <f>VLOOKUP(D88,T58:AX63,14,0)</f>
        <v>#N/A</v>
      </c>
      <c r="N88" s="54" t="e">
        <f>VLOOKUP(D88,T58:AX63,15,0)</f>
        <v>#N/A</v>
      </c>
      <c r="AA88" s="25">
        <v>3</v>
      </c>
      <c r="AB88" s="25">
        <v>3</v>
      </c>
      <c r="AC88" s="120" t="str">
        <f>+AM11</f>
        <v>KK</v>
      </c>
      <c r="AD88" s="121"/>
      <c r="AE88" s="51">
        <f>IF(CP60=CP59,CQ59,CQ60)</f>
        <v>0</v>
      </c>
      <c r="AF88" s="52" t="e">
        <f>VLOOKUP(AC88,AS58:BW63,8,0)</f>
        <v>#N/A</v>
      </c>
      <c r="AG88" s="53" t="e">
        <f>VLOOKUP(AC88,AS58:BW63,9,0)</f>
        <v>#N/A</v>
      </c>
      <c r="AH88" s="53" t="e">
        <f>VLOOKUP(AC88,AS58:BW63,10,0)</f>
        <v>#N/A</v>
      </c>
      <c r="AI88" s="53" t="e">
        <f>VLOOKUP(AC88,AS58:BW63,11,0)</f>
        <v>#N/A</v>
      </c>
      <c r="AJ88" s="53" t="e">
        <f>VLOOKUP(AC88,AS58:BW63,12,0)</f>
        <v>#N/A</v>
      </c>
      <c r="AK88" s="53" t="e">
        <f>VLOOKUP(AC88,AS58:BW63,13,0)</f>
        <v>#N/A</v>
      </c>
      <c r="AL88" s="53" t="e">
        <f>VLOOKUP(AC88,AS58:BW63,14,0)</f>
        <v>#N/A</v>
      </c>
      <c r="AM88" s="54" t="e">
        <f>VLOOKUP(AC88,AS58:BW63,15,0)</f>
        <v>#N/A</v>
      </c>
    </row>
    <row r="89" spans="2:46" ht="15.75" thickBot="1" x14ac:dyDescent="0.3">
      <c r="B89" s="25">
        <v>4</v>
      </c>
      <c r="C89" s="25">
        <v>4</v>
      </c>
      <c r="D89" s="120" t="str">
        <f>+N12</f>
        <v>LL</v>
      </c>
      <c r="E89" s="121"/>
      <c r="F89" s="55">
        <f>IF(BQ61=BQ60,BR60,BR61)</f>
        <v>0</v>
      </c>
      <c r="G89" s="56" t="e">
        <f>VLOOKUP(D89,T58:AX63,8,0)</f>
        <v>#N/A</v>
      </c>
      <c r="H89" s="57" t="e">
        <f>VLOOKUP(D89,T58:AX63,9,0)</f>
        <v>#N/A</v>
      </c>
      <c r="I89" s="57" t="e">
        <f>VLOOKUP(D89,T58:AX63,10,0)</f>
        <v>#N/A</v>
      </c>
      <c r="J89" s="57" t="e">
        <f>VLOOKUP(D89,T58:AX63,11,0)</f>
        <v>#N/A</v>
      </c>
      <c r="K89" s="57" t="e">
        <f>VLOOKUP(D89,T58:AX63,12,0)</f>
        <v>#N/A</v>
      </c>
      <c r="L89" s="57" t="e">
        <f>VLOOKUP(D89,T58:AX63,13,0)</f>
        <v>#N/A</v>
      </c>
      <c r="M89" s="57" t="e">
        <f>VLOOKUP(D89,T58:AX63,14,0)</f>
        <v>#N/A</v>
      </c>
      <c r="N89" s="58" t="e">
        <f>VLOOKUP(D89,T58:AX63,15,0)</f>
        <v>#N/A</v>
      </c>
      <c r="AA89" s="25">
        <v>4</v>
      </c>
      <c r="AB89" s="25">
        <v>4</v>
      </c>
      <c r="AC89" s="120" t="str">
        <f>+AM12</f>
        <v>LL</v>
      </c>
      <c r="AD89" s="121"/>
      <c r="AE89" s="55">
        <f>IF(CP61=CP60,CQ60,CQ61)</f>
        <v>0</v>
      </c>
      <c r="AF89" s="56" t="e">
        <f>VLOOKUP(AC89,AS58:BW63,8,0)</f>
        <v>#N/A</v>
      </c>
      <c r="AG89" s="57" t="e">
        <f>VLOOKUP(AC89,AS58:BW63,9,0)</f>
        <v>#N/A</v>
      </c>
      <c r="AH89" s="57" t="e">
        <f>VLOOKUP(AC89,AS58:BW63,10,0)</f>
        <v>#N/A</v>
      </c>
      <c r="AI89" s="57" t="e">
        <f>VLOOKUP(AC89,AS58:BW63,11,0)</f>
        <v>#N/A</v>
      </c>
      <c r="AJ89" s="57" t="e">
        <f>VLOOKUP(AC89,AS58:BW63,12,0)</f>
        <v>#N/A</v>
      </c>
      <c r="AK89" s="57" t="e">
        <f>VLOOKUP(AC89,AS58:BW63,13,0)</f>
        <v>#N/A</v>
      </c>
      <c r="AL89" s="57" t="e">
        <f>VLOOKUP(AC89,AS58:BW63,14,0)</f>
        <v>#N/A</v>
      </c>
      <c r="AM89" s="58" t="e">
        <f>VLOOKUP(AC89,AS58:BW63,15,0)</f>
        <v>#N/A</v>
      </c>
    </row>
    <row r="90" spans="2:46" x14ac:dyDescent="0.25">
      <c r="D90" s="122">
        <v>0</v>
      </c>
      <c r="E90" s="122">
        <v>1</v>
      </c>
      <c r="F90" s="122">
        <v>2</v>
      </c>
      <c r="G90" s="122">
        <v>3</v>
      </c>
      <c r="H90" s="122">
        <v>4</v>
      </c>
      <c r="I90" s="122">
        <v>5</v>
      </c>
      <c r="J90" s="122">
        <v>6</v>
      </c>
      <c r="K90" s="122">
        <v>7</v>
      </c>
      <c r="L90" s="122">
        <v>8</v>
      </c>
      <c r="M90" s="122">
        <v>9</v>
      </c>
      <c r="N90" s="122">
        <v>10</v>
      </c>
      <c r="O90" s="122">
        <v>11</v>
      </c>
      <c r="P90" s="122">
        <v>12</v>
      </c>
      <c r="Q90" s="122">
        <v>13</v>
      </c>
      <c r="R90" s="122">
        <v>14</v>
      </c>
      <c r="S90" s="122">
        <v>15</v>
      </c>
      <c r="AC90" s="122">
        <v>0</v>
      </c>
      <c r="AD90" s="122">
        <v>1</v>
      </c>
      <c r="AE90" s="122">
        <v>2</v>
      </c>
      <c r="AF90" s="122">
        <v>3</v>
      </c>
      <c r="AG90" s="122">
        <v>4</v>
      </c>
      <c r="AH90" s="122">
        <v>5</v>
      </c>
      <c r="AI90" s="122">
        <v>6</v>
      </c>
      <c r="AJ90" s="122">
        <v>7</v>
      </c>
      <c r="AK90" s="122">
        <v>8</v>
      </c>
      <c r="AL90" s="122">
        <v>9</v>
      </c>
      <c r="AM90" s="122">
        <v>10</v>
      </c>
      <c r="AN90" s="122">
        <v>11</v>
      </c>
      <c r="AO90" s="122">
        <v>12</v>
      </c>
      <c r="AP90" s="122">
        <v>13</v>
      </c>
      <c r="AQ90" s="122">
        <v>14</v>
      </c>
      <c r="AR90" s="122">
        <v>15</v>
      </c>
    </row>
    <row r="91" spans="2:46" x14ac:dyDescent="0.25">
      <c r="D91" s="122" t="s">
        <v>27</v>
      </c>
      <c r="E91" s="122" t="s">
        <v>27</v>
      </c>
      <c r="F91" s="122" t="s">
        <v>38</v>
      </c>
      <c r="G91" s="122" t="s">
        <v>38</v>
      </c>
      <c r="H91" s="122" t="s">
        <v>39</v>
      </c>
      <c r="I91" s="122" t="s">
        <v>39</v>
      </c>
      <c r="J91" s="122" t="s">
        <v>40</v>
      </c>
      <c r="K91" s="122" t="s">
        <v>40</v>
      </c>
      <c r="L91" s="122" t="s">
        <v>41</v>
      </c>
      <c r="M91" s="122" t="s">
        <v>41</v>
      </c>
      <c r="N91" s="122" t="s">
        <v>42</v>
      </c>
      <c r="O91" s="122" t="s">
        <v>42</v>
      </c>
      <c r="P91" s="122" t="s">
        <v>43</v>
      </c>
      <c r="Q91" s="122" t="s">
        <v>43</v>
      </c>
      <c r="R91" s="122"/>
      <c r="S91" s="122" t="s">
        <v>37</v>
      </c>
      <c r="T91" s="122" t="s">
        <v>50</v>
      </c>
      <c r="U91" s="122" t="s">
        <v>36</v>
      </c>
      <c r="AC91" s="122" t="s">
        <v>27</v>
      </c>
      <c r="AD91" s="122" t="s">
        <v>27</v>
      </c>
      <c r="AE91" s="122" t="s">
        <v>38</v>
      </c>
      <c r="AF91" s="122" t="s">
        <v>38</v>
      </c>
      <c r="AG91" s="122" t="s">
        <v>39</v>
      </c>
      <c r="AH91" s="122" t="s">
        <v>39</v>
      </c>
      <c r="AI91" s="122" t="s">
        <v>40</v>
      </c>
      <c r="AJ91" s="122" t="s">
        <v>40</v>
      </c>
      <c r="AK91" s="122" t="s">
        <v>41</v>
      </c>
      <c r="AL91" s="122" t="s">
        <v>41</v>
      </c>
      <c r="AM91" s="122" t="s">
        <v>42</v>
      </c>
      <c r="AN91" s="122" t="s">
        <v>42</v>
      </c>
      <c r="AO91" s="122" t="s">
        <v>43</v>
      </c>
      <c r="AP91" s="122" t="s">
        <v>43</v>
      </c>
      <c r="AQ91" s="122"/>
      <c r="AR91" s="122" t="s">
        <v>37</v>
      </c>
      <c r="AS91" s="122" t="s">
        <v>50</v>
      </c>
      <c r="AT91" s="122" t="s">
        <v>36</v>
      </c>
    </row>
    <row r="104" spans="2:46" ht="15.75" thickBot="1" x14ac:dyDescent="0.3">
      <c r="D104" s="1">
        <v>1</v>
      </c>
      <c r="E104" s="1">
        <v>2</v>
      </c>
      <c r="F104" s="1">
        <v>3</v>
      </c>
      <c r="G104" s="1">
        <v>4</v>
      </c>
      <c r="H104" s="1">
        <v>5</v>
      </c>
      <c r="I104" s="1">
        <v>6</v>
      </c>
      <c r="J104" s="1">
        <v>7</v>
      </c>
      <c r="K104" s="1">
        <v>8</v>
      </c>
      <c r="L104" s="1">
        <v>9</v>
      </c>
      <c r="M104" s="1">
        <v>10</v>
      </c>
      <c r="N104" s="1">
        <v>11</v>
      </c>
      <c r="O104" s="1">
        <v>12</v>
      </c>
      <c r="P104" s="1">
        <v>13</v>
      </c>
      <c r="AB104" s="1">
        <v>1</v>
      </c>
      <c r="AC104" s="1">
        <v>2</v>
      </c>
      <c r="AD104" s="1">
        <v>3</v>
      </c>
      <c r="AE104" s="1">
        <v>4</v>
      </c>
      <c r="AF104" s="1">
        <v>5</v>
      </c>
      <c r="AG104" s="1">
        <v>6</v>
      </c>
      <c r="AH104" s="1">
        <v>7</v>
      </c>
      <c r="AI104" s="1">
        <v>8</v>
      </c>
      <c r="AJ104" s="1">
        <v>9</v>
      </c>
      <c r="AK104" s="1">
        <v>10</v>
      </c>
      <c r="AL104" s="1">
        <v>11</v>
      </c>
      <c r="AM104" s="1">
        <v>12</v>
      </c>
      <c r="AN104" s="1">
        <v>13</v>
      </c>
    </row>
    <row r="105" spans="2:46" ht="17.25" x14ac:dyDescent="0.25">
      <c r="B105" s="25"/>
      <c r="C105" s="4" t="s">
        <v>36</v>
      </c>
      <c r="D105" s="92" t="s">
        <v>49</v>
      </c>
      <c r="E105" s="93"/>
      <c r="F105" s="65" t="s">
        <v>36</v>
      </c>
      <c r="G105" s="65" t="s">
        <v>27</v>
      </c>
      <c r="H105" s="65" t="s">
        <v>38</v>
      </c>
      <c r="I105" s="65" t="s">
        <v>39</v>
      </c>
      <c r="J105" s="65" t="s">
        <v>40</v>
      </c>
      <c r="K105" s="65" t="s">
        <v>41</v>
      </c>
      <c r="L105" s="65" t="s">
        <v>42</v>
      </c>
      <c r="M105" s="65" t="s">
        <v>43</v>
      </c>
      <c r="N105" s="66" t="s">
        <v>23</v>
      </c>
      <c r="O105" s="123" t="s">
        <v>50</v>
      </c>
      <c r="P105" s="123" t="s">
        <v>50</v>
      </c>
      <c r="AA105" s="25"/>
      <c r="AB105" s="4" t="s">
        <v>36</v>
      </c>
      <c r="AC105" s="92" t="s">
        <v>49</v>
      </c>
      <c r="AD105" s="93"/>
      <c r="AE105" s="65" t="s">
        <v>36</v>
      </c>
      <c r="AF105" s="65" t="s">
        <v>27</v>
      </c>
      <c r="AG105" s="65" t="s">
        <v>38</v>
      </c>
      <c r="AH105" s="65" t="s">
        <v>39</v>
      </c>
      <c r="AI105" s="65" t="s">
        <v>40</v>
      </c>
      <c r="AJ105" s="65" t="s">
        <v>41</v>
      </c>
      <c r="AK105" s="65" t="s">
        <v>42</v>
      </c>
      <c r="AL105" s="65" t="s">
        <v>43</v>
      </c>
      <c r="AM105" s="66" t="s">
        <v>23</v>
      </c>
      <c r="AN105" s="123" t="s">
        <v>50</v>
      </c>
      <c r="AO105" s="123" t="s">
        <v>50</v>
      </c>
    </row>
    <row r="106" spans="2:46" x14ac:dyDescent="0.25">
      <c r="B106" s="25">
        <v>1</v>
      </c>
      <c r="C106" s="25">
        <v>1</v>
      </c>
      <c r="D106" s="118" t="str">
        <f>+T9</f>
        <v>MM</v>
      </c>
      <c r="E106" s="119"/>
      <c r="F106" s="51">
        <v>1</v>
      </c>
      <c r="G106" s="52" t="e">
        <f>VLOOKUP(D106,AI64:AW69,8,0)</f>
        <v>#N/A</v>
      </c>
      <c r="H106" s="53" t="e">
        <f>VLOOKUP(D106,AI64:AW69,9,0)</f>
        <v>#N/A</v>
      </c>
      <c r="I106" s="53" t="e">
        <f>VLOOKUP(D106,AI64:AW69,10,0)</f>
        <v>#N/A</v>
      </c>
      <c r="J106" s="53" t="e">
        <f>VLOOKUP(D106,AI64:AW69,11,0)</f>
        <v>#N/A</v>
      </c>
      <c r="K106" s="53" t="e">
        <f>VLOOKUP(D106,AI64:AW69,12,0)</f>
        <v>#N/A</v>
      </c>
      <c r="L106" s="53" t="e">
        <f>VLOOKUP(D106,AI64:AW69,13,0)</f>
        <v>#N/A</v>
      </c>
      <c r="M106" s="53" t="e">
        <f>VLOOKUP(D106,AI64:AW69,14,0)</f>
        <v>#N/A</v>
      </c>
      <c r="N106" s="54" t="e">
        <f>VLOOKUP(D106,AI64:AW69,15,0)</f>
        <v>#N/A</v>
      </c>
      <c r="AA106" s="25">
        <v>1</v>
      </c>
      <c r="AB106" s="25">
        <v>1</v>
      </c>
      <c r="AC106" s="118" t="str">
        <f>+AS9</f>
        <v>MM</v>
      </c>
      <c r="AD106" s="119"/>
      <c r="AE106" s="51">
        <v>1</v>
      </c>
      <c r="AF106" s="52" t="e">
        <f>VLOOKUP(AC106,BH64:BV69,8,0)</f>
        <v>#N/A</v>
      </c>
      <c r="AG106" s="53" t="e">
        <f>VLOOKUP(AC106,BH64:BV69,9,0)</f>
        <v>#N/A</v>
      </c>
      <c r="AH106" s="53" t="e">
        <f>VLOOKUP(AC106,BH64:BV69,10,0)</f>
        <v>#N/A</v>
      </c>
      <c r="AI106" s="53" t="e">
        <f>VLOOKUP(AC106,BH64:BV69,11,0)</f>
        <v>#N/A</v>
      </c>
      <c r="AJ106" s="53" t="e">
        <f>VLOOKUP(AC106,BH64:BV69,12,0)</f>
        <v>#N/A</v>
      </c>
      <c r="AK106" s="53" t="e">
        <f>VLOOKUP(AC106,BH64:BV69,13,0)</f>
        <v>#N/A</v>
      </c>
      <c r="AL106" s="53" t="e">
        <f>VLOOKUP(AC106,BH64:BV69,14,0)</f>
        <v>#N/A</v>
      </c>
      <c r="AM106" s="54" t="e">
        <f>VLOOKUP(AC106,BH64:BV69,15,0)</f>
        <v>#N/A</v>
      </c>
    </row>
    <row r="107" spans="2:46" x14ac:dyDescent="0.25">
      <c r="B107" s="25">
        <v>2</v>
      </c>
      <c r="C107" s="25">
        <v>2</v>
      </c>
      <c r="D107" s="118" t="str">
        <f>+T10</f>
        <v>NN</v>
      </c>
      <c r="E107" s="119"/>
      <c r="F107" s="51">
        <f>IF(BP65=BP64,BQ64,BQ65)</f>
        <v>0</v>
      </c>
      <c r="G107" s="52" t="e">
        <f>VLOOKUP(D107,AI64:AW69,8,0)</f>
        <v>#N/A</v>
      </c>
      <c r="H107" s="53" t="e">
        <f>VLOOKUP(D107,AI64:AW69,9,0)</f>
        <v>#N/A</v>
      </c>
      <c r="I107" s="53" t="e">
        <f>VLOOKUP(D107,AI64:AW69,10,0)</f>
        <v>#N/A</v>
      </c>
      <c r="J107" s="53" t="e">
        <f>VLOOKUP(D107,AI64:AW69,11,0)</f>
        <v>#N/A</v>
      </c>
      <c r="K107" s="53" t="e">
        <f>VLOOKUP(D107,AI64:AW69,12,0)</f>
        <v>#N/A</v>
      </c>
      <c r="L107" s="53" t="e">
        <f>VLOOKUP(D107,AI64:AW69,13,0)</f>
        <v>#N/A</v>
      </c>
      <c r="M107" s="53" t="e">
        <f>VLOOKUP(D107,AI64:AW69,14,0)</f>
        <v>#N/A</v>
      </c>
      <c r="N107" s="54" t="e">
        <f>VLOOKUP(D107,AI64:AW69,15,0)</f>
        <v>#N/A</v>
      </c>
      <c r="AA107" s="25">
        <v>2</v>
      </c>
      <c r="AB107" s="25">
        <v>2</v>
      </c>
      <c r="AC107" s="118" t="str">
        <f>+AS10</f>
        <v>NN</v>
      </c>
      <c r="AD107" s="119"/>
      <c r="AE107" s="51">
        <f>IF(CO65=CO64,CP64,CP65)</f>
        <v>0</v>
      </c>
      <c r="AF107" s="52" t="e">
        <f>VLOOKUP(AC107,BH64:BV69,8,0)</f>
        <v>#N/A</v>
      </c>
      <c r="AG107" s="53" t="e">
        <f>VLOOKUP(AC107,BH64:BV69,9,0)</f>
        <v>#N/A</v>
      </c>
      <c r="AH107" s="53" t="e">
        <f>VLOOKUP(AC107,BH64:BV69,10,0)</f>
        <v>#N/A</v>
      </c>
      <c r="AI107" s="53" t="e">
        <f>VLOOKUP(AC107,BH64:BV69,11,0)</f>
        <v>#N/A</v>
      </c>
      <c r="AJ107" s="53" t="e">
        <f>VLOOKUP(AC107,BH64:BV69,12,0)</f>
        <v>#N/A</v>
      </c>
      <c r="AK107" s="53" t="e">
        <f>VLOOKUP(AC107,BH64:BV69,13,0)</f>
        <v>#N/A</v>
      </c>
      <c r="AL107" s="53" t="e">
        <f>VLOOKUP(AC107,BH64:BV69,14,0)</f>
        <v>#N/A</v>
      </c>
      <c r="AM107" s="54" t="e">
        <f>VLOOKUP(AC107,BH64:BV69,15,0)</f>
        <v>#N/A</v>
      </c>
    </row>
    <row r="108" spans="2:46" x14ac:dyDescent="0.25">
      <c r="B108" s="25">
        <v>3</v>
      </c>
      <c r="C108" s="25">
        <v>3</v>
      </c>
      <c r="D108" s="118" t="str">
        <f>+T11</f>
        <v>OO</v>
      </c>
      <c r="E108" s="119"/>
      <c r="F108" s="51">
        <f>IF(BP66=BP65,BQ65,BQ66)</f>
        <v>0</v>
      </c>
      <c r="G108" s="52" t="e">
        <f>VLOOKUP(D108,AI64:AW69,8,0)</f>
        <v>#N/A</v>
      </c>
      <c r="H108" s="53" t="e">
        <f>VLOOKUP(D108,AI64:AW69,9,0)</f>
        <v>#N/A</v>
      </c>
      <c r="I108" s="53" t="e">
        <f>VLOOKUP(D108,AI64:AW69,10,0)</f>
        <v>#N/A</v>
      </c>
      <c r="J108" s="53" t="e">
        <f>VLOOKUP(D108,AI64:AW69,11,0)</f>
        <v>#N/A</v>
      </c>
      <c r="K108" s="53" t="e">
        <f>VLOOKUP(D108,AI64:AW69,12,0)</f>
        <v>#N/A</v>
      </c>
      <c r="L108" s="53" t="e">
        <f>VLOOKUP(D108,AI64:AW69,13,0)</f>
        <v>#N/A</v>
      </c>
      <c r="M108" s="53" t="e">
        <f>VLOOKUP(D108,AI64:AW69,14,0)</f>
        <v>#N/A</v>
      </c>
      <c r="N108" s="54" t="e">
        <f>VLOOKUP(D108,AI64:AW69,15,0)</f>
        <v>#N/A</v>
      </c>
      <c r="AA108" s="25">
        <v>3</v>
      </c>
      <c r="AB108" s="25">
        <v>3</v>
      </c>
      <c r="AC108" s="118" t="str">
        <f>+AS11</f>
        <v>OO</v>
      </c>
      <c r="AD108" s="119"/>
      <c r="AE108" s="51">
        <f>IF(CO66=CO65,CP65,CP66)</f>
        <v>0</v>
      </c>
      <c r="AF108" s="52" t="e">
        <f>VLOOKUP(AC108,BH64:BV69,8,0)</f>
        <v>#N/A</v>
      </c>
      <c r="AG108" s="53" t="e">
        <f>VLOOKUP(AC108,BH64:BV69,9,0)</f>
        <v>#N/A</v>
      </c>
      <c r="AH108" s="53" t="e">
        <f>VLOOKUP(AC108,BH64:BV69,10,0)</f>
        <v>#N/A</v>
      </c>
      <c r="AI108" s="53" t="e">
        <f>VLOOKUP(AC108,BH64:BV69,11,0)</f>
        <v>#N/A</v>
      </c>
      <c r="AJ108" s="53" t="e">
        <f>VLOOKUP(AC108,BH64:BV69,12,0)</f>
        <v>#N/A</v>
      </c>
      <c r="AK108" s="53" t="e">
        <f>VLOOKUP(AC108,BH64:BV69,13,0)</f>
        <v>#N/A</v>
      </c>
      <c r="AL108" s="53" t="e">
        <f>VLOOKUP(AC108,BH64:BV69,14,0)</f>
        <v>#N/A</v>
      </c>
      <c r="AM108" s="54" t="e">
        <f>VLOOKUP(AC108,BH64:BV69,15,0)</f>
        <v>#N/A</v>
      </c>
    </row>
    <row r="109" spans="2:46" ht="15.75" thickBot="1" x14ac:dyDescent="0.3">
      <c r="B109" s="25">
        <v>4</v>
      </c>
      <c r="C109" s="25">
        <v>4</v>
      </c>
      <c r="D109" s="118" t="str">
        <f>+T12</f>
        <v>PP</v>
      </c>
      <c r="E109" s="119"/>
      <c r="F109" s="55">
        <f>IF(BP67=BP66,BQ66,BQ67)</f>
        <v>0</v>
      </c>
      <c r="G109" s="56" t="e">
        <f>VLOOKUP(D109,AI64:AW69,8,0)</f>
        <v>#N/A</v>
      </c>
      <c r="H109" s="57" t="e">
        <f>VLOOKUP(D109,AI64:AW69,9,0)</f>
        <v>#N/A</v>
      </c>
      <c r="I109" s="57" t="e">
        <f>VLOOKUP(D109,AI64:AW69,10,0)</f>
        <v>#N/A</v>
      </c>
      <c r="J109" s="57" t="e">
        <f>VLOOKUP(D109,AI64:AW69,11,0)</f>
        <v>#N/A</v>
      </c>
      <c r="K109" s="57" t="e">
        <f>VLOOKUP(D109,AI64:AW69,12,0)</f>
        <v>#N/A</v>
      </c>
      <c r="L109" s="57" t="e">
        <f>VLOOKUP(D109,AI64:AW69,13,0)</f>
        <v>#N/A</v>
      </c>
      <c r="M109" s="57" t="e">
        <f>VLOOKUP(D109,AI64:AW69,14,0)</f>
        <v>#N/A</v>
      </c>
      <c r="N109" s="58" t="e">
        <f>VLOOKUP(D109,AI64:AW69,15,0)</f>
        <v>#N/A</v>
      </c>
      <c r="AA109" s="25">
        <v>4</v>
      </c>
      <c r="AB109" s="25">
        <v>4</v>
      </c>
      <c r="AC109" s="118" t="str">
        <f>+AS12</f>
        <v>PP</v>
      </c>
      <c r="AD109" s="119"/>
      <c r="AE109" s="55">
        <f>IF(CO67=CO66,CP66,CP67)</f>
        <v>0</v>
      </c>
      <c r="AF109" s="56" t="e">
        <f>VLOOKUP(AC109,BH64:BV69,8,0)</f>
        <v>#N/A</v>
      </c>
      <c r="AG109" s="57" t="e">
        <f>VLOOKUP(AC109,BH64:BV69,9,0)</f>
        <v>#N/A</v>
      </c>
      <c r="AH109" s="57" t="e">
        <f>VLOOKUP(AC109,BH64:BV69,10,0)</f>
        <v>#N/A</v>
      </c>
      <c r="AI109" s="57" t="e">
        <f>VLOOKUP(AC109,BH64:BV69,11,0)</f>
        <v>#N/A</v>
      </c>
      <c r="AJ109" s="57" t="e">
        <f>VLOOKUP(AC109,BH64:BV69,12,0)</f>
        <v>#N/A</v>
      </c>
      <c r="AK109" s="57" t="e">
        <f>VLOOKUP(AC109,BH64:BV69,13,0)</f>
        <v>#N/A</v>
      </c>
      <c r="AL109" s="57" t="e">
        <f>VLOOKUP(AC109,BH64:BV69,14,0)</f>
        <v>#N/A</v>
      </c>
      <c r="AM109" s="58" t="e">
        <f>VLOOKUP(AC109,BH64:BV69,15,0)</f>
        <v>#N/A</v>
      </c>
    </row>
    <row r="110" spans="2:46" x14ac:dyDescent="0.25">
      <c r="D110" s="122">
        <v>0</v>
      </c>
      <c r="E110" s="122">
        <v>1</v>
      </c>
      <c r="F110" s="122">
        <v>2</v>
      </c>
      <c r="G110" s="122">
        <v>3</v>
      </c>
      <c r="H110" s="122">
        <v>4</v>
      </c>
      <c r="I110" s="122">
        <v>5</v>
      </c>
      <c r="J110" s="122">
        <v>6</v>
      </c>
      <c r="K110" s="122">
        <v>7</v>
      </c>
      <c r="L110" s="122">
        <v>8</v>
      </c>
      <c r="M110" s="122">
        <v>9</v>
      </c>
      <c r="N110" s="122">
        <v>10</v>
      </c>
      <c r="O110" s="122">
        <v>11</v>
      </c>
      <c r="P110" s="122">
        <v>12</v>
      </c>
      <c r="Q110" s="122">
        <v>13</v>
      </c>
      <c r="R110" s="122">
        <v>14</v>
      </c>
      <c r="S110" s="122">
        <v>15</v>
      </c>
      <c r="AC110" s="122">
        <v>0</v>
      </c>
      <c r="AD110" s="122">
        <v>1</v>
      </c>
      <c r="AE110" s="122">
        <v>2</v>
      </c>
      <c r="AF110" s="122">
        <v>3</v>
      </c>
      <c r="AG110" s="122">
        <v>4</v>
      </c>
      <c r="AH110" s="122">
        <v>5</v>
      </c>
      <c r="AI110" s="122">
        <v>6</v>
      </c>
      <c r="AJ110" s="122">
        <v>7</v>
      </c>
      <c r="AK110" s="122">
        <v>8</v>
      </c>
      <c r="AL110" s="122">
        <v>9</v>
      </c>
      <c r="AM110" s="122">
        <v>10</v>
      </c>
      <c r="AN110" s="122">
        <v>11</v>
      </c>
      <c r="AO110" s="122">
        <v>12</v>
      </c>
      <c r="AP110" s="122">
        <v>13</v>
      </c>
      <c r="AQ110" s="122">
        <v>14</v>
      </c>
      <c r="AR110" s="122">
        <v>15</v>
      </c>
    </row>
    <row r="111" spans="2:46" x14ac:dyDescent="0.25">
      <c r="D111" s="122" t="s">
        <v>27</v>
      </c>
      <c r="E111" s="122" t="s">
        <v>27</v>
      </c>
      <c r="F111" s="122" t="s">
        <v>38</v>
      </c>
      <c r="G111" s="122" t="s">
        <v>38</v>
      </c>
      <c r="H111" s="122" t="s">
        <v>39</v>
      </c>
      <c r="I111" s="122" t="s">
        <v>39</v>
      </c>
      <c r="J111" s="122" t="s">
        <v>40</v>
      </c>
      <c r="K111" s="122" t="s">
        <v>40</v>
      </c>
      <c r="L111" s="122" t="s">
        <v>41</v>
      </c>
      <c r="M111" s="122" t="s">
        <v>41</v>
      </c>
      <c r="N111" s="122" t="s">
        <v>42</v>
      </c>
      <c r="O111" s="122" t="s">
        <v>42</v>
      </c>
      <c r="P111" s="122" t="s">
        <v>43</v>
      </c>
      <c r="Q111" s="122" t="s">
        <v>43</v>
      </c>
      <c r="R111" s="122"/>
      <c r="S111" s="122" t="s">
        <v>37</v>
      </c>
      <c r="T111" s="122" t="s">
        <v>50</v>
      </c>
      <c r="U111" s="122" t="s">
        <v>36</v>
      </c>
      <c r="AC111" s="122" t="s">
        <v>27</v>
      </c>
      <c r="AD111" s="122" t="s">
        <v>27</v>
      </c>
      <c r="AE111" s="122" t="s">
        <v>38</v>
      </c>
      <c r="AF111" s="122" t="s">
        <v>38</v>
      </c>
      <c r="AG111" s="122" t="s">
        <v>39</v>
      </c>
      <c r="AH111" s="122" t="s">
        <v>39</v>
      </c>
      <c r="AI111" s="122" t="s">
        <v>40</v>
      </c>
      <c r="AJ111" s="122" t="s">
        <v>40</v>
      </c>
      <c r="AK111" s="122" t="s">
        <v>41</v>
      </c>
      <c r="AL111" s="122" t="s">
        <v>41</v>
      </c>
      <c r="AM111" s="122" t="s">
        <v>42</v>
      </c>
      <c r="AN111" s="122" t="s">
        <v>42</v>
      </c>
      <c r="AO111" s="122" t="s">
        <v>43</v>
      </c>
      <c r="AP111" s="122" t="s">
        <v>43</v>
      </c>
      <c r="AQ111" s="122"/>
      <c r="AR111" s="122" t="s">
        <v>37</v>
      </c>
      <c r="AS111" s="122" t="s">
        <v>50</v>
      </c>
      <c r="AT111" s="122" t="s">
        <v>36</v>
      </c>
    </row>
    <row r="121" spans="2:11" ht="17.25" x14ac:dyDescent="0.25">
      <c r="B121" s="25"/>
      <c r="C121" s="4"/>
      <c r="D121" s="3"/>
      <c r="E121" s="3"/>
      <c r="F121" s="3"/>
      <c r="G121" s="3"/>
      <c r="H121" s="3"/>
      <c r="I121" s="3"/>
      <c r="J121" s="3"/>
      <c r="K121" s="3"/>
    </row>
  </sheetData>
  <mergeCells count="276">
    <mergeCell ref="AC106:AD106"/>
    <mergeCell ref="AC107:AD107"/>
    <mergeCell ref="AC108:AD108"/>
    <mergeCell ref="AC109:AD109"/>
    <mergeCell ref="AC86:AD86"/>
    <mergeCell ref="AC87:AD87"/>
    <mergeCell ref="AC88:AD88"/>
    <mergeCell ref="AC89:AD89"/>
    <mergeCell ref="AC105:AD105"/>
    <mergeCell ref="AC66:AD66"/>
    <mergeCell ref="AC67:AD67"/>
    <mergeCell ref="AC68:AD68"/>
    <mergeCell ref="AC69:AD69"/>
    <mergeCell ref="AC85:AD85"/>
    <mergeCell ref="D109:E109"/>
    <mergeCell ref="B35:C35"/>
    <mergeCell ref="D85:E85"/>
    <mergeCell ref="AC45:AD45"/>
    <mergeCell ref="AC46:AD46"/>
    <mergeCell ref="AC47:AD47"/>
    <mergeCell ref="AC48:AD48"/>
    <mergeCell ref="AC49:AD49"/>
    <mergeCell ref="D89:E89"/>
    <mergeCell ref="D105:E105"/>
    <mergeCell ref="D106:E106"/>
    <mergeCell ref="D107:E107"/>
    <mergeCell ref="D108:E108"/>
    <mergeCell ref="D45:E45"/>
    <mergeCell ref="D46:E46"/>
    <mergeCell ref="D47:E47"/>
    <mergeCell ref="D48:E48"/>
    <mergeCell ref="D49:E49"/>
    <mergeCell ref="AN36:AO36"/>
    <mergeCell ref="AN37:AO37"/>
    <mergeCell ref="AN38:AO38"/>
    <mergeCell ref="AN39:AO39"/>
    <mergeCell ref="B2:Y2"/>
    <mergeCell ref="AA2:AX2"/>
    <mergeCell ref="C3:X3"/>
    <mergeCell ref="AB3:AW3"/>
    <mergeCell ref="I5:R5"/>
    <mergeCell ref="H6:S6"/>
    <mergeCell ref="AH5:AQ5"/>
    <mergeCell ref="AG6:AR6"/>
    <mergeCell ref="AU26:AX26"/>
    <mergeCell ref="AU27:AX27"/>
    <mergeCell ref="AN30:AO30"/>
    <mergeCell ref="AN31:AO31"/>
    <mergeCell ref="AN32:AO32"/>
    <mergeCell ref="AU21:AX21"/>
    <mergeCell ref="AU22:AX22"/>
    <mergeCell ref="AU23:AX23"/>
    <mergeCell ref="AU24:AX24"/>
    <mergeCell ref="AU25:AX25"/>
    <mergeCell ref="AU16:AX16"/>
    <mergeCell ref="AU17:AX17"/>
    <mergeCell ref="AU18:AX18"/>
    <mergeCell ref="AU19:AX19"/>
    <mergeCell ref="AU20:AX20"/>
    <mergeCell ref="AL37:AM37"/>
    <mergeCell ref="AL38:AM38"/>
    <mergeCell ref="AL39:AM39"/>
    <mergeCell ref="AN16:AQ16"/>
    <mergeCell ref="AN17:AQ17"/>
    <mergeCell ref="AN18:AQ18"/>
    <mergeCell ref="AN19:AQ19"/>
    <mergeCell ref="AN20:AQ20"/>
    <mergeCell ref="AN21:AQ21"/>
    <mergeCell ref="AN22:AQ22"/>
    <mergeCell ref="AN23:AQ23"/>
    <mergeCell ref="AN24:AQ24"/>
    <mergeCell ref="AN25:AQ25"/>
    <mergeCell ref="AN26:AQ26"/>
    <mergeCell ref="AN27:AQ27"/>
    <mergeCell ref="AN33:AO33"/>
    <mergeCell ref="AL31:AM31"/>
    <mergeCell ref="AL32:AM32"/>
    <mergeCell ref="AL33:AM33"/>
    <mergeCell ref="AL35:AM35"/>
    <mergeCell ref="AL36:AM36"/>
    <mergeCell ref="AA39:AB39"/>
    <mergeCell ref="AL14:AM15"/>
    <mergeCell ref="AL16:AM16"/>
    <mergeCell ref="AL17:AM17"/>
    <mergeCell ref="AL18:AM18"/>
    <mergeCell ref="AL19:AM19"/>
    <mergeCell ref="AL20:AM20"/>
    <mergeCell ref="AL21:AM21"/>
    <mergeCell ref="AL22:AM22"/>
    <mergeCell ref="AL23:AM23"/>
    <mergeCell ref="AL24:AM24"/>
    <mergeCell ref="AL25:AM25"/>
    <mergeCell ref="AL26:AM26"/>
    <mergeCell ref="AL27:AM27"/>
    <mergeCell ref="AL29:AM29"/>
    <mergeCell ref="AL30:AM30"/>
    <mergeCell ref="AA31:AB31"/>
    <mergeCell ref="AA32:AB32"/>
    <mergeCell ref="AA33:AB33"/>
    <mergeCell ref="AA36:AB36"/>
    <mergeCell ref="AA37:AB37"/>
    <mergeCell ref="V26:Y26"/>
    <mergeCell ref="V27:Y27"/>
    <mergeCell ref="AA16:AD16"/>
    <mergeCell ref="AA17:AD17"/>
    <mergeCell ref="AA18:AD18"/>
    <mergeCell ref="AA19:AD19"/>
    <mergeCell ref="AA20:AD20"/>
    <mergeCell ref="AA21:AD21"/>
    <mergeCell ref="AA22:AD22"/>
    <mergeCell ref="AA23:AD23"/>
    <mergeCell ref="AA24:AD24"/>
    <mergeCell ref="AA25:AD25"/>
    <mergeCell ref="AA26:AD26"/>
    <mergeCell ref="AA27:AD27"/>
    <mergeCell ref="V21:Y21"/>
    <mergeCell ref="V22:Y22"/>
    <mergeCell ref="V23:Y23"/>
    <mergeCell ref="V24:Y24"/>
    <mergeCell ref="V25:Y25"/>
    <mergeCell ref="V16:Y16"/>
    <mergeCell ref="V17:Y17"/>
    <mergeCell ref="V18:Y18"/>
    <mergeCell ref="V19:Y19"/>
    <mergeCell ref="V20:Y20"/>
    <mergeCell ref="M35:N35"/>
    <mergeCell ref="M36:N36"/>
    <mergeCell ref="M37:N37"/>
    <mergeCell ref="M38:N38"/>
    <mergeCell ref="M39:N39"/>
    <mergeCell ref="M29:N29"/>
    <mergeCell ref="M30:N30"/>
    <mergeCell ref="M31:N31"/>
    <mergeCell ref="M32:N32"/>
    <mergeCell ref="M33:N33"/>
    <mergeCell ref="B33:C33"/>
    <mergeCell ref="B36:C36"/>
    <mergeCell ref="B37:C37"/>
    <mergeCell ref="B38:C38"/>
    <mergeCell ref="B39:C39"/>
    <mergeCell ref="B26:E26"/>
    <mergeCell ref="B27:E27"/>
    <mergeCell ref="B30:C30"/>
    <mergeCell ref="B31:C31"/>
    <mergeCell ref="B32:C32"/>
    <mergeCell ref="B21:E21"/>
    <mergeCell ref="B22:E22"/>
    <mergeCell ref="B23:E23"/>
    <mergeCell ref="B24:E24"/>
    <mergeCell ref="B25:E25"/>
    <mergeCell ref="B16:E16"/>
    <mergeCell ref="B17:E17"/>
    <mergeCell ref="B18:E18"/>
    <mergeCell ref="B19:E19"/>
    <mergeCell ref="B20:E20"/>
    <mergeCell ref="AN15:AX15"/>
    <mergeCell ref="AA29:AB29"/>
    <mergeCell ref="AA35:AB35"/>
    <mergeCell ref="AN29:AO29"/>
    <mergeCell ref="AN35:AO35"/>
    <mergeCell ref="AH16:AK16"/>
    <mergeCell ref="AH17:AK17"/>
    <mergeCell ref="AH27:AK27"/>
    <mergeCell ref="AH18:AK18"/>
    <mergeCell ref="AH19:AK19"/>
    <mergeCell ref="AH20:AK20"/>
    <mergeCell ref="AH21:AK21"/>
    <mergeCell ref="AH22:AK22"/>
    <mergeCell ref="AH23:AK23"/>
    <mergeCell ref="AH24:AK24"/>
    <mergeCell ref="AH25:AK25"/>
    <mergeCell ref="AS10:AX10"/>
    <mergeCell ref="AS11:AX11"/>
    <mergeCell ref="AS12:AX12"/>
    <mergeCell ref="AS8:AX8"/>
    <mergeCell ref="AA14:AK14"/>
    <mergeCell ref="AN14:AX14"/>
    <mergeCell ref="O14:Y14"/>
    <mergeCell ref="O15:Y15"/>
    <mergeCell ref="B29:C29"/>
    <mergeCell ref="T9:Y9"/>
    <mergeCell ref="T10:Y10"/>
    <mergeCell ref="T11:Y11"/>
    <mergeCell ref="T12:Y12"/>
    <mergeCell ref="B9:G9"/>
    <mergeCell ref="B10:G10"/>
    <mergeCell ref="B11:G11"/>
    <mergeCell ref="B12:G12"/>
    <mergeCell ref="AA9:AF9"/>
    <mergeCell ref="AA10:AF10"/>
    <mergeCell ref="O39:P39"/>
    <mergeCell ref="B8:G8"/>
    <mergeCell ref="T8:Y8"/>
    <mergeCell ref="AA8:AF8"/>
    <mergeCell ref="AG8:AL8"/>
    <mergeCell ref="AA11:AF11"/>
    <mergeCell ref="AA12:AF12"/>
    <mergeCell ref="AG9:AL9"/>
    <mergeCell ref="AG10:AL10"/>
    <mergeCell ref="AG11:AL11"/>
    <mergeCell ref="AG12:AL12"/>
    <mergeCell ref="AM9:AR9"/>
    <mergeCell ref="AM10:AR10"/>
    <mergeCell ref="AM11:AR11"/>
    <mergeCell ref="AM12:AR12"/>
    <mergeCell ref="AA15:AK15"/>
    <mergeCell ref="I26:L26"/>
    <mergeCell ref="M26:N26"/>
    <mergeCell ref="O26:R26"/>
    <mergeCell ref="I27:L27"/>
    <mergeCell ref="M27:N27"/>
    <mergeCell ref="O27:R27"/>
    <mergeCell ref="I24:L24"/>
    <mergeCell ref="M24:N24"/>
    <mergeCell ref="O24:R24"/>
    <mergeCell ref="I25:L25"/>
    <mergeCell ref="M25:N25"/>
    <mergeCell ref="O25:R25"/>
    <mergeCell ref="I22:L22"/>
    <mergeCell ref="M22:N22"/>
    <mergeCell ref="O22:R22"/>
    <mergeCell ref="I23:L23"/>
    <mergeCell ref="M23:N23"/>
    <mergeCell ref="O23:R23"/>
    <mergeCell ref="I20:L20"/>
    <mergeCell ref="M20:N20"/>
    <mergeCell ref="O20:R20"/>
    <mergeCell ref="I21:L21"/>
    <mergeCell ref="M21:N21"/>
    <mergeCell ref="O21:R21"/>
    <mergeCell ref="H8:M8"/>
    <mergeCell ref="N8:S8"/>
    <mergeCell ref="H9:M9"/>
    <mergeCell ref="N9:S9"/>
    <mergeCell ref="H10:M10"/>
    <mergeCell ref="N10:S10"/>
    <mergeCell ref="H11:M11"/>
    <mergeCell ref="N11:S11"/>
    <mergeCell ref="H12:M12"/>
    <mergeCell ref="N12:S12"/>
    <mergeCell ref="AM8:AR8"/>
    <mergeCell ref="AS9:AX9"/>
    <mergeCell ref="AH26:AK26"/>
    <mergeCell ref="O17:R17"/>
    <mergeCell ref="O19:R19"/>
    <mergeCell ref="O16:R16"/>
    <mergeCell ref="O18:R18"/>
    <mergeCell ref="O36:P36"/>
    <mergeCell ref="O37:P37"/>
    <mergeCell ref="O38:P38"/>
    <mergeCell ref="AA38:AB38"/>
    <mergeCell ref="O29:P29"/>
    <mergeCell ref="O30:P30"/>
    <mergeCell ref="O31:P31"/>
    <mergeCell ref="O32:P32"/>
    <mergeCell ref="O33:P33"/>
    <mergeCell ref="O35:P35"/>
    <mergeCell ref="AA30:AB30"/>
    <mergeCell ref="D66:E66"/>
    <mergeCell ref="D67:E67"/>
    <mergeCell ref="D68:E68"/>
    <mergeCell ref="D69:E69"/>
    <mergeCell ref="D86:E86"/>
    <mergeCell ref="D87:E87"/>
    <mergeCell ref="D88:E88"/>
    <mergeCell ref="B14:L14"/>
    <mergeCell ref="M14:N15"/>
    <mergeCell ref="B15:L15"/>
    <mergeCell ref="I16:L16"/>
    <mergeCell ref="M16:N16"/>
    <mergeCell ref="I17:L17"/>
    <mergeCell ref="M17:N17"/>
    <mergeCell ref="I18:L18"/>
    <mergeCell ref="M18:N18"/>
    <mergeCell ref="I19:L19"/>
    <mergeCell ref="M19:N19"/>
  </mergeCell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:Y42"/>
    </sheetView>
  </sheetViews>
  <sheetFormatPr baseColWidth="10" defaultRowHeight="15" x14ac:dyDescent="0.25"/>
  <cols>
    <col min="3" max="3" width="11.42578125" customWidth="1"/>
    <col min="6" max="7" width="11.42578125" customWidth="1"/>
    <col min="10" max="10" width="11.42578125" customWidth="1"/>
    <col min="15" max="15" width="11.42578125" customWidth="1"/>
    <col min="18" max="18" width="11.4257812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HEINEKEN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PELCERF</dc:creator>
  <cp:lastModifiedBy>Franck PELCERF</cp:lastModifiedBy>
  <cp:lastPrinted>2016-05-31T16:47:01Z</cp:lastPrinted>
  <dcterms:created xsi:type="dcterms:W3CDTF">2014-03-28T16:47:35Z</dcterms:created>
  <dcterms:modified xsi:type="dcterms:W3CDTF">2016-05-31T23:30:06Z</dcterms:modified>
</cp:coreProperties>
</file>