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42915" windowHeight="11565"/>
  </bookViews>
  <sheets>
    <sheet name="BDD" sheetId="1" r:id="rId1"/>
  </sheets>
  <definedNames>
    <definedName name="_xlnm._FilterDatabase" localSheetId="0" hidden="1">BDD!$A$1:$I$15</definedName>
  </definedNames>
  <calcPr calcId="145621"/>
</workbook>
</file>

<file path=xl/calcChain.xml><?xml version="1.0" encoding="utf-8"?>
<calcChain xmlns="http://schemas.openxmlformats.org/spreadsheetml/2006/main">
  <c r="K3" i="1" l="1"/>
  <c r="I9" i="1"/>
  <c r="G15" i="1" l="1"/>
  <c r="H15" i="1" s="1"/>
  <c r="I15" i="1" s="1"/>
  <c r="H14" i="1"/>
  <c r="I14" i="1" s="1"/>
  <c r="G14" i="1"/>
  <c r="G13" i="1"/>
  <c r="H13" i="1" s="1"/>
  <c r="I13" i="1" s="1"/>
  <c r="H12" i="1"/>
  <c r="I12" i="1" s="1"/>
  <c r="G12" i="1"/>
  <c r="G11" i="1"/>
  <c r="H11" i="1" s="1"/>
  <c r="I11" i="1" s="1"/>
  <c r="H10" i="1"/>
  <c r="I10" i="1" s="1"/>
  <c r="G10" i="1"/>
  <c r="G9" i="1"/>
  <c r="H9" i="1" s="1"/>
  <c r="H8" i="1"/>
  <c r="I8" i="1" s="1"/>
  <c r="G8" i="1"/>
  <c r="G7" i="1"/>
  <c r="H7" i="1" s="1"/>
  <c r="I7" i="1" s="1"/>
  <c r="H6" i="1"/>
  <c r="I6" i="1" s="1"/>
  <c r="G6" i="1"/>
  <c r="G5" i="1"/>
  <c r="H5" i="1" s="1"/>
  <c r="I5" i="1" s="1"/>
  <c r="H4" i="1"/>
  <c r="I4" i="1" s="1"/>
  <c r="G4" i="1"/>
  <c r="G3" i="1"/>
  <c r="H3" i="1" s="1"/>
  <c r="I3" i="1" s="1"/>
  <c r="H2" i="1"/>
  <c r="I2" i="1" s="1"/>
  <c r="G2" i="1"/>
</calcChain>
</file>

<file path=xl/sharedStrings.xml><?xml version="1.0" encoding="utf-8"?>
<sst xmlns="http://schemas.openxmlformats.org/spreadsheetml/2006/main" count="51" uniqueCount="12">
  <si>
    <t>Nom</t>
  </si>
  <si>
    <t>Prénom</t>
  </si>
  <si>
    <t>Date Début abs.</t>
  </si>
  <si>
    <t>Date Fin abs.</t>
  </si>
  <si>
    <t>Filière</t>
  </si>
  <si>
    <t>CTRL date</t>
  </si>
  <si>
    <t>Date réf</t>
  </si>
  <si>
    <t>Calcul ABS</t>
  </si>
  <si>
    <t>TARTE</t>
  </si>
  <si>
    <t>AMPION</t>
  </si>
  <si>
    <t>C</t>
  </si>
  <si>
    <t>Nb Jours ABS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</si>
</sst>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8" x14ac:knownFonts="1">
    <font>
      <sz val="10"/>
      <name val="Arial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b/>
      <sz val="8"/>
      <color theme="0"/>
      <name val="Segoe UI"/>
      <family val="2"/>
    </font>
    <font>
      <sz val="8"/>
      <color indexed="63"/>
      <name val="Segoe UI"/>
      <family val="2"/>
    </font>
    <font>
      <sz val="10"/>
      <name val="Arial"/>
      <family val="2"/>
    </font>
    <font>
      <sz val="10"/>
      <name val="Arial Unicode MS"/>
      <family val="2"/>
    </font>
    <font>
      <sz val="8"/>
      <color rgb="FFFF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49" fontId="3" fillId="2" borderId="0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4" fontId="1" fillId="2" borderId="0" xfId="0" applyNumberFormat="1" applyFont="1" applyFill="1" applyAlignment="1">
      <alignment horizontal="center" vertical="center" wrapText="1"/>
    </xf>
    <xf numFmtId="0" fontId="0" fillId="0" borderId="0" xfId="0" applyFill="1" applyBorder="1"/>
    <xf numFmtId="0" fontId="0" fillId="0" borderId="0" xfId="0" applyBorder="1"/>
    <xf numFmtId="49" fontId="4" fillId="0" borderId="0" xfId="0" applyNumberFormat="1" applyFont="1" applyFill="1" applyBorder="1"/>
    <xf numFmtId="164" fontId="4" fillId="0" borderId="0" xfId="0" applyNumberFormat="1" applyFont="1" applyFill="1" applyBorder="1"/>
    <xf numFmtId="4" fontId="4" fillId="0" borderId="0" xfId="0" applyNumberFormat="1" applyFont="1" applyFill="1" applyBorder="1"/>
    <xf numFmtId="14" fontId="0" fillId="0" borderId="0" xfId="0" applyNumberFormat="1" applyFill="1" applyBorder="1"/>
    <xf numFmtId="0" fontId="5" fillId="0" borderId="0" xfId="0" quotePrefix="1" applyFont="1" applyFill="1" applyBorder="1"/>
    <xf numFmtId="0" fontId="6" fillId="0" borderId="0" xfId="0" quotePrefix="1" applyFont="1" applyFill="1" applyBorder="1" applyAlignment="1">
      <alignment vertical="center"/>
    </xf>
    <xf numFmtId="0" fontId="5" fillId="0" borderId="0" xfId="0" applyFont="1" applyFill="1" applyBorder="1"/>
    <xf numFmtId="0" fontId="2" fillId="3" borderId="0" xfId="0" quotePrefix="1" applyFont="1" applyFill="1" applyBorder="1"/>
    <xf numFmtId="4" fontId="7" fillId="3" borderId="0" xfId="0" applyNumberFormat="1" applyFont="1" applyFill="1" applyBorder="1"/>
    <xf numFmtId="164" fontId="4" fillId="4" borderId="0" xfId="0" applyNumberFormat="1" applyFont="1" applyFill="1" applyBorder="1"/>
    <xf numFmtId="14" fontId="2" fillId="3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zoomScale="85" zoomScaleNormal="85" workbookViewId="0">
      <selection activeCell="K8" sqref="K8"/>
    </sheetView>
  </sheetViews>
  <sheetFormatPr baseColWidth="10" defaultColWidth="9.140625" defaultRowHeight="12.75" x14ac:dyDescent="0.2"/>
  <cols>
    <col min="1" max="1" width="13.5703125" customWidth="1"/>
    <col min="2" max="2" width="10.140625" customWidth="1"/>
    <col min="3" max="4" width="14" customWidth="1"/>
    <col min="5" max="5" width="11.140625" customWidth="1"/>
    <col min="6" max="6" width="9.85546875" customWidth="1"/>
    <col min="7" max="7" width="16" style="5" bestFit="1" customWidth="1"/>
    <col min="8" max="8" width="10.28515625" bestFit="1" customWidth="1"/>
    <col min="9" max="9" width="16.28515625" customWidth="1"/>
    <col min="10" max="11" width="10.140625" bestFit="1" customWidth="1"/>
  </cols>
  <sheetData>
    <row r="1" spans="1:14" s="2" customFormat="1" ht="33" customHeight="1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11</v>
      </c>
      <c r="G1" s="1" t="s">
        <v>5</v>
      </c>
      <c r="H1" s="2" t="s">
        <v>6</v>
      </c>
      <c r="I1" s="2" t="s">
        <v>7</v>
      </c>
      <c r="K1" s="3">
        <v>42552</v>
      </c>
    </row>
    <row r="2" spans="1:14" s="4" customFormat="1" x14ac:dyDescent="0.2">
      <c r="A2" s="6" t="s">
        <v>8</v>
      </c>
      <c r="B2" s="6" t="s">
        <v>9</v>
      </c>
      <c r="C2" s="15">
        <v>42009</v>
      </c>
      <c r="D2" s="15">
        <v>42460</v>
      </c>
      <c r="E2" s="6" t="s">
        <v>10</v>
      </c>
      <c r="F2" s="8">
        <v>91</v>
      </c>
      <c r="G2" s="4">
        <f t="shared" ref="G2:G15" si="0">+IF(C2&gt;$K$1,1,0)</f>
        <v>0</v>
      </c>
      <c r="H2" s="9" t="b">
        <f>+IF($G2=1,IF(AND(#REF!=$G2,$A2=#REF!),"&lt;3",EDATE($C2,-12)))</f>
        <v>0</v>
      </c>
      <c r="I2" s="10">
        <f t="shared" ref="I2:I15" si="1">+SUMIFS(F:F,C:C,"&gt;="&amp;H2,D:D,"&lt;="&amp;C2)</f>
        <v>0</v>
      </c>
    </row>
    <row r="3" spans="1:14" s="4" customFormat="1" x14ac:dyDescent="0.2">
      <c r="A3" s="6" t="s">
        <v>8</v>
      </c>
      <c r="B3" s="6" t="s">
        <v>9</v>
      </c>
      <c r="C3" s="15">
        <v>42009</v>
      </c>
      <c r="D3" s="15">
        <v>42460</v>
      </c>
      <c r="E3" s="6" t="s">
        <v>10</v>
      </c>
      <c r="F3" s="8">
        <v>361</v>
      </c>
      <c r="G3" s="4">
        <f t="shared" si="0"/>
        <v>0</v>
      </c>
      <c r="H3" s="9" t="b">
        <f t="shared" ref="H3:H8" si="2">+IF($G3=1,IF(AND($G2=$G3,$A3=$A2),"&lt;3",EDATE($C3,-12)))</f>
        <v>0</v>
      </c>
      <c r="I3" s="10">
        <f t="shared" si="1"/>
        <v>0</v>
      </c>
      <c r="K3" s="9">
        <f>+C3+F3+F2</f>
        <v>42461</v>
      </c>
    </row>
    <row r="4" spans="1:14" s="4" customFormat="1" x14ac:dyDescent="0.2">
      <c r="A4" s="6" t="s">
        <v>8</v>
      </c>
      <c r="B4" s="6" t="s">
        <v>9</v>
      </c>
      <c r="C4" s="7">
        <v>42464</v>
      </c>
      <c r="D4" s="7">
        <v>42464</v>
      </c>
      <c r="E4" s="6" t="s">
        <v>10</v>
      </c>
      <c r="F4" s="14">
        <v>1</v>
      </c>
      <c r="G4" s="4">
        <f t="shared" si="0"/>
        <v>0</v>
      </c>
      <c r="H4" s="9" t="b">
        <f t="shared" si="2"/>
        <v>0</v>
      </c>
      <c r="I4" s="10">
        <f t="shared" si="1"/>
        <v>0</v>
      </c>
    </row>
    <row r="5" spans="1:14" s="4" customFormat="1" ht="15" x14ac:dyDescent="0.2">
      <c r="A5" s="6" t="s">
        <v>8</v>
      </c>
      <c r="B5" s="6" t="s">
        <v>9</v>
      </c>
      <c r="C5" s="7">
        <v>42471</v>
      </c>
      <c r="D5" s="7">
        <v>42471</v>
      </c>
      <c r="E5" s="6" t="s">
        <v>10</v>
      </c>
      <c r="F5" s="14">
        <v>1</v>
      </c>
      <c r="G5" s="4">
        <f t="shared" si="0"/>
        <v>0</v>
      </c>
      <c r="H5" s="9" t="b">
        <f t="shared" si="2"/>
        <v>0</v>
      </c>
      <c r="I5" s="10">
        <f t="shared" si="1"/>
        <v>0</v>
      </c>
      <c r="K5" s="11"/>
    </row>
    <row r="6" spans="1:14" s="4" customFormat="1" x14ac:dyDescent="0.2">
      <c r="A6" s="6" t="s">
        <v>8</v>
      </c>
      <c r="B6" s="6" t="s">
        <v>9</v>
      </c>
      <c r="C6" s="7">
        <v>42473</v>
      </c>
      <c r="D6" s="7">
        <v>42482</v>
      </c>
      <c r="E6" s="6" t="s">
        <v>10</v>
      </c>
      <c r="F6" s="14">
        <v>10</v>
      </c>
      <c r="G6" s="4">
        <f t="shared" si="0"/>
        <v>0</v>
      </c>
      <c r="H6" s="9" t="b">
        <f t="shared" si="2"/>
        <v>0</v>
      </c>
      <c r="I6" s="10">
        <f t="shared" si="1"/>
        <v>0</v>
      </c>
    </row>
    <row r="7" spans="1:14" s="4" customFormat="1" x14ac:dyDescent="0.2">
      <c r="A7" s="6" t="s">
        <v>8</v>
      </c>
      <c r="B7" s="6" t="s">
        <v>9</v>
      </c>
      <c r="C7" s="7">
        <v>42499</v>
      </c>
      <c r="D7" s="7">
        <v>42505</v>
      </c>
      <c r="E7" s="6" t="s">
        <v>10</v>
      </c>
      <c r="F7" s="14">
        <v>7</v>
      </c>
      <c r="G7" s="4">
        <f t="shared" si="0"/>
        <v>0</v>
      </c>
      <c r="H7" s="9" t="b">
        <f t="shared" si="2"/>
        <v>0</v>
      </c>
      <c r="I7" s="10">
        <f t="shared" si="1"/>
        <v>0</v>
      </c>
    </row>
    <row r="8" spans="1:14" s="4" customFormat="1" x14ac:dyDescent="0.2">
      <c r="A8" s="6" t="s">
        <v>8</v>
      </c>
      <c r="B8" s="6" t="s">
        <v>9</v>
      </c>
      <c r="C8" s="7">
        <v>42507</v>
      </c>
      <c r="D8" s="7">
        <v>42577</v>
      </c>
      <c r="E8" s="6" t="s">
        <v>10</v>
      </c>
      <c r="F8" s="14">
        <v>71</v>
      </c>
      <c r="G8" s="4">
        <f t="shared" si="0"/>
        <v>0</v>
      </c>
      <c r="H8" s="9" t="b">
        <f t="shared" si="2"/>
        <v>0</v>
      </c>
      <c r="I8" s="10">
        <f t="shared" si="1"/>
        <v>0</v>
      </c>
    </row>
    <row r="9" spans="1:14" s="4" customFormat="1" x14ac:dyDescent="0.2">
      <c r="A9" s="6" t="s">
        <v>8</v>
      </c>
      <c r="B9" s="6" t="s">
        <v>9</v>
      </c>
      <c r="C9" s="7">
        <v>42578</v>
      </c>
      <c r="D9" s="7">
        <v>42603</v>
      </c>
      <c r="E9" s="6" t="s">
        <v>10</v>
      </c>
      <c r="F9" s="8">
        <v>26</v>
      </c>
      <c r="G9" s="4">
        <f t="shared" si="0"/>
        <v>1</v>
      </c>
      <c r="H9" s="16">
        <f>+IF($G9=1,IF(C9&gt;K1,EDATE($C9,-12),))</f>
        <v>42212</v>
      </c>
      <c r="I9" s="13">
        <f>+SUMIFS(F:F,C:C,"&gt;="&amp;H9,D:D,"&lt;="&amp;C9)</f>
        <v>90</v>
      </c>
      <c r="J9" s="10"/>
    </row>
    <row r="10" spans="1:14" s="4" customFormat="1" x14ac:dyDescent="0.2">
      <c r="A10" s="6" t="s">
        <v>8</v>
      </c>
      <c r="B10" s="6" t="s">
        <v>9</v>
      </c>
      <c r="C10" s="7">
        <v>42614</v>
      </c>
      <c r="D10" s="7">
        <v>42616</v>
      </c>
      <c r="E10" s="6" t="s">
        <v>10</v>
      </c>
      <c r="F10" s="8">
        <v>3</v>
      </c>
      <c r="G10" s="4">
        <f t="shared" si="0"/>
        <v>1</v>
      </c>
      <c r="H10" s="9">
        <f t="shared" ref="H10:H15" si="3">+IF($G10=1,IF(C10&gt;K1,EDATE($C10,-12),))</f>
        <v>42248</v>
      </c>
      <c r="I10" s="10">
        <f t="shared" si="1"/>
        <v>116</v>
      </c>
    </row>
    <row r="11" spans="1:14" s="4" customFormat="1" x14ac:dyDescent="0.2">
      <c r="A11" s="6" t="s">
        <v>8</v>
      </c>
      <c r="B11" s="6" t="s">
        <v>9</v>
      </c>
      <c r="C11" s="7">
        <v>42633</v>
      </c>
      <c r="D11" s="7">
        <v>42634</v>
      </c>
      <c r="E11" s="6" t="s">
        <v>10</v>
      </c>
      <c r="F11" s="8">
        <v>2</v>
      </c>
      <c r="G11" s="4">
        <f t="shared" si="0"/>
        <v>1</v>
      </c>
      <c r="H11" s="9">
        <f t="shared" si="3"/>
        <v>42267</v>
      </c>
      <c r="I11" s="10">
        <f t="shared" si="1"/>
        <v>119</v>
      </c>
      <c r="N11" s="12"/>
    </row>
    <row r="12" spans="1:14" s="4" customFormat="1" x14ac:dyDescent="0.2">
      <c r="A12" s="6" t="s">
        <v>8</v>
      </c>
      <c r="B12" s="6" t="s">
        <v>9</v>
      </c>
      <c r="C12" s="7">
        <v>42655</v>
      </c>
      <c r="D12" s="7">
        <v>42659</v>
      </c>
      <c r="E12" s="6" t="s">
        <v>10</v>
      </c>
      <c r="F12" s="8">
        <v>5</v>
      </c>
      <c r="G12" s="4">
        <f t="shared" si="0"/>
        <v>1</v>
      </c>
      <c r="H12" s="9">
        <f t="shared" si="3"/>
        <v>42289</v>
      </c>
      <c r="I12" s="10">
        <f t="shared" si="1"/>
        <v>121</v>
      </c>
    </row>
    <row r="13" spans="1:14" s="4" customFormat="1" x14ac:dyDescent="0.2">
      <c r="A13" s="6" t="s">
        <v>8</v>
      </c>
      <c r="B13" s="6" t="s">
        <v>9</v>
      </c>
      <c r="C13" s="7">
        <v>42678</v>
      </c>
      <c r="D13" s="7">
        <v>42682</v>
      </c>
      <c r="E13" s="6" t="s">
        <v>10</v>
      </c>
      <c r="F13" s="8">
        <v>5</v>
      </c>
      <c r="G13" s="4">
        <f t="shared" si="0"/>
        <v>1</v>
      </c>
      <c r="H13" s="9">
        <f t="shared" si="3"/>
        <v>42312</v>
      </c>
      <c r="I13" s="10">
        <f t="shared" si="1"/>
        <v>126</v>
      </c>
    </row>
    <row r="14" spans="1:14" s="4" customFormat="1" x14ac:dyDescent="0.2">
      <c r="A14" s="6" t="s">
        <v>8</v>
      </c>
      <c r="B14" s="6" t="s">
        <v>9</v>
      </c>
      <c r="C14" s="7">
        <v>42700</v>
      </c>
      <c r="D14" s="7">
        <v>42700</v>
      </c>
      <c r="E14" s="6" t="s">
        <v>10</v>
      </c>
      <c r="F14" s="8">
        <v>1</v>
      </c>
      <c r="G14" s="4">
        <f t="shared" si="0"/>
        <v>1</v>
      </c>
      <c r="H14" s="9">
        <f t="shared" si="3"/>
        <v>42334</v>
      </c>
      <c r="I14" s="10">
        <f t="shared" si="1"/>
        <v>132</v>
      </c>
    </row>
    <row r="15" spans="1:14" s="4" customFormat="1" x14ac:dyDescent="0.2">
      <c r="A15" s="6" t="s">
        <v>8</v>
      </c>
      <c r="B15" s="6" t="s">
        <v>9</v>
      </c>
      <c r="C15" s="7">
        <v>42704</v>
      </c>
      <c r="D15" s="7">
        <v>42705</v>
      </c>
      <c r="E15" s="6" t="s">
        <v>10</v>
      </c>
      <c r="F15" s="8">
        <v>2</v>
      </c>
      <c r="G15" s="4">
        <f t="shared" si="0"/>
        <v>1</v>
      </c>
      <c r="H15" s="9">
        <f t="shared" si="3"/>
        <v>42338</v>
      </c>
      <c r="I15" s="10">
        <f t="shared" si="1"/>
        <v>132</v>
      </c>
    </row>
    <row r="16" spans="1:14" s="5" customFormat="1" x14ac:dyDescent="0.2"/>
    <row r="17" s="5" customFormat="1" x14ac:dyDescent="0.2"/>
  </sheetData>
  <autoFilter ref="A1:I15"/>
  <pageMargins left="0.78740157499999996" right="0.78740157499999996" top="0.984251969" bottom="0.984251969" header="0.4921259845" footer="0.492125984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COMPAGNON Mathieu (SNCF)</dc:creator>
  <cp:lastModifiedBy>COMPAGNON Mathieu (SNCF)</cp:lastModifiedBy>
  <dcterms:created xsi:type="dcterms:W3CDTF">2017-02-24T08:17:56Z</dcterms:created>
  <dcterms:modified xsi:type="dcterms:W3CDTF">2017-02-24T08:54:51Z</dcterms:modified>
</cp:coreProperties>
</file>