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2.xml" ContentType="application/vnd.ms-office.activeX+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xml"/>
  <Override PartName="/xl/drawings/drawing5.xml" ContentType="application/vnd.openxmlformats-officedocument.drawing+xml"/>
  <Override PartName="/xl/charts/chart2.xml" ContentType="application/vnd.openxmlformats-officedocument.drawingml.chart+xml"/>
  <Override PartName="/xl/drawings/drawing6.xml" ContentType="application/vnd.openxmlformats-officedocument.drawing+xml"/>
  <Override PartName="/xl/drawings/drawing7.xml" ContentType="application/vnd.openxmlformats-officedocument.drawing+xml"/>
  <Override PartName="/xl/charts/chart3.xml" ContentType="application/vnd.openxmlformats-officedocument.drawingml.chart+xml"/>
  <Override PartName="/xl/drawings/drawing8.xml" ContentType="application/vnd.openxmlformats-officedocument.drawing+xml"/>
  <Override PartName="/xl/drawings/drawing9.xml" ContentType="application/vnd.openxmlformats-officedocument.drawing+xml"/>
  <Override PartName="/xl/charts/chart4.xml" ContentType="application/vnd.openxmlformats-officedocument.drawingml.chart+xml"/>
  <Override PartName="/xl/drawings/drawing10.xml" ContentType="application/vnd.openxmlformats-officedocument.drawing+xml"/>
  <Override PartName="/xl/drawings/drawing11.xml" ContentType="application/vnd.openxmlformats-officedocument.drawing+xml"/>
  <Override PartName="/xl/charts/chart5.xml" ContentType="application/vnd.openxmlformats-officedocument.drawingml.chart+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396" yWindow="132" windowWidth="14556" windowHeight="9600" activeTab="3"/>
  </bookViews>
  <sheets>
    <sheet name="Bilan Mairie" sheetId="6" r:id="rId1"/>
    <sheet name="Tableau Mairie" sheetId="15" r:id="rId2"/>
    <sheet name="P1" sheetId="1" r:id="rId3"/>
    <sheet name="MFC" sheetId="2" r:id="rId4"/>
    <sheet name="BilanP1" sheetId="4" r:id="rId5"/>
    <sheet name="P2" sheetId="5" r:id="rId6"/>
    <sheet name="BilanP2" sheetId="10" r:id="rId7"/>
    <sheet name="P3" sheetId="7" r:id="rId8"/>
    <sheet name="BilanP3" sheetId="11" r:id="rId9"/>
    <sheet name="P4" sheetId="8" r:id="rId10"/>
    <sheet name="BilanP4" sheetId="12" r:id="rId11"/>
    <sheet name="P5" sheetId="9" r:id="rId12"/>
    <sheet name="BilanP5" sheetId="13" r:id="rId13"/>
    <sheet name="Listes" sheetId="3" r:id="rId14"/>
  </sheets>
  <definedNames>
    <definedName name="APSA">Listes!$I$3:$I$32</definedName>
    <definedName name="Cycle">Listes!$E$3:$E$7</definedName>
    <definedName name="Install">Listes!$G$3:$G$12</definedName>
    <definedName name="ListeClass">MFC!$A$1:$A$17</definedName>
    <definedName name="ListeClasses">MFC!$A$2:$A$17</definedName>
    <definedName name="ListeProfEPS">Listes!$C$3:$C$7</definedName>
  </definedNames>
  <calcPr calcId="145621"/>
</workbook>
</file>

<file path=xl/calcChain.xml><?xml version="1.0" encoding="utf-8"?>
<calcChain xmlns="http://schemas.openxmlformats.org/spreadsheetml/2006/main">
  <c r="E34" i="15" l="1"/>
  <c r="Z24" i="6" l="1"/>
  <c r="AH16" i="6"/>
  <c r="AJ28" i="6"/>
  <c r="AJ27" i="6"/>
  <c r="AJ26" i="6"/>
  <c r="AJ25" i="6"/>
  <c r="AG27" i="6"/>
  <c r="AG28" i="6" s="1"/>
  <c r="AF16" i="6" s="1"/>
  <c r="AG26" i="6"/>
  <c r="AG25" i="6"/>
  <c r="AH18" i="6"/>
  <c r="AH17" i="6"/>
  <c r="AH15" i="6"/>
  <c r="AI15" i="6" s="1"/>
  <c r="AH14" i="6"/>
  <c r="AF18" i="6"/>
  <c r="AF17" i="6"/>
  <c r="AF15" i="6"/>
  <c r="AF14" i="6"/>
  <c r="M14" i="6"/>
  <c r="AE19" i="6"/>
  <c r="AJ18" i="6"/>
  <c r="AJ15" i="6"/>
  <c r="AD17" i="6"/>
  <c r="AE17" i="6" s="1"/>
  <c r="AD16" i="6"/>
  <c r="AE16" i="6" s="1"/>
  <c r="I26" i="6"/>
  <c r="E26" i="6"/>
  <c r="AD18" i="6"/>
  <c r="AE18" i="6" s="1"/>
  <c r="AG18" i="6"/>
  <c r="AI18" i="6"/>
  <c r="AI17" i="6"/>
  <c r="AG17" i="6"/>
  <c r="AK17" i="6" s="1"/>
  <c r="AI16" i="6"/>
  <c r="AG15" i="6"/>
  <c r="AE15" i="6"/>
  <c r="AD15" i="6"/>
  <c r="AI14" i="6"/>
  <c r="AE14" i="6"/>
  <c r="AJ16" i="6" l="1"/>
  <c r="AI19" i="6"/>
  <c r="AK18" i="6"/>
  <c r="AJ17" i="6"/>
  <c r="AK15" i="6"/>
  <c r="AG16" i="6"/>
  <c r="AK16" i="6" s="1"/>
  <c r="AJ14" i="6"/>
  <c r="AG14" i="6"/>
  <c r="AG19" i="6" s="1"/>
  <c r="AK14" i="6"/>
  <c r="AK19" i="6" l="1"/>
  <c r="R40" i="9" l="1"/>
  <c r="N40" i="9"/>
  <c r="J40" i="9"/>
  <c r="F40" i="9"/>
  <c r="R39" i="9"/>
  <c r="N39" i="9"/>
  <c r="J39" i="9"/>
  <c r="F39" i="9"/>
  <c r="R38" i="9"/>
  <c r="N38" i="9"/>
  <c r="J38" i="9"/>
  <c r="F38" i="9"/>
  <c r="R37" i="9"/>
  <c r="N37" i="9"/>
  <c r="J37" i="9"/>
  <c r="F37" i="9"/>
  <c r="R36" i="9"/>
  <c r="N36" i="9"/>
  <c r="J36" i="9"/>
  <c r="F36" i="9"/>
  <c r="R35" i="9"/>
  <c r="N35" i="9"/>
  <c r="J35" i="9"/>
  <c r="F35" i="9"/>
  <c r="R34" i="9"/>
  <c r="N34" i="9"/>
  <c r="J34" i="9"/>
  <c r="F34" i="9"/>
  <c r="R33" i="9"/>
  <c r="N33" i="9"/>
  <c r="J33" i="9"/>
  <c r="F33" i="9"/>
  <c r="R32" i="9"/>
  <c r="N32" i="9"/>
  <c r="J32" i="9"/>
  <c r="F32" i="9"/>
  <c r="R31" i="9"/>
  <c r="N31" i="9"/>
  <c r="J31" i="9"/>
  <c r="F31" i="9"/>
  <c r="R30" i="9"/>
  <c r="N30" i="9"/>
  <c r="J30" i="9"/>
  <c r="F30" i="9"/>
  <c r="R29" i="9"/>
  <c r="N29" i="9"/>
  <c r="J29" i="9"/>
  <c r="F29" i="9"/>
  <c r="R28" i="9"/>
  <c r="N28" i="9"/>
  <c r="J28" i="9"/>
  <c r="F28" i="9"/>
  <c r="R27" i="9"/>
  <c r="N27" i="9"/>
  <c r="J27" i="9"/>
  <c r="F27" i="9"/>
  <c r="R26" i="9"/>
  <c r="N26" i="9"/>
  <c r="J26" i="9"/>
  <c r="F26" i="9"/>
  <c r="R25" i="9"/>
  <c r="N25" i="9"/>
  <c r="J25" i="9"/>
  <c r="F25" i="9"/>
  <c r="R24" i="9"/>
  <c r="N24" i="9"/>
  <c r="J24" i="9"/>
  <c r="F24" i="9"/>
  <c r="R23" i="9"/>
  <c r="N23" i="9"/>
  <c r="J23" i="9"/>
  <c r="F23" i="9"/>
  <c r="R22" i="9"/>
  <c r="N22" i="9"/>
  <c r="J22" i="9"/>
  <c r="F22" i="9"/>
  <c r="R21" i="9"/>
  <c r="N21" i="9"/>
  <c r="J21" i="9"/>
  <c r="F21" i="9"/>
  <c r="R20" i="9"/>
  <c r="N20" i="9"/>
  <c r="J20" i="9"/>
  <c r="F20" i="9"/>
  <c r="R19" i="9"/>
  <c r="N19" i="9"/>
  <c r="J19" i="9"/>
  <c r="F19" i="9"/>
  <c r="R18" i="9"/>
  <c r="N18" i="9"/>
  <c r="J18" i="9"/>
  <c r="F18" i="9"/>
  <c r="R17" i="9"/>
  <c r="N17" i="9"/>
  <c r="J17" i="9"/>
  <c r="F17" i="9"/>
  <c r="R16" i="9"/>
  <c r="N16" i="9"/>
  <c r="J16" i="9"/>
  <c r="F16" i="9"/>
  <c r="R15" i="9"/>
  <c r="N15" i="9"/>
  <c r="J15" i="9"/>
  <c r="F15" i="9"/>
  <c r="R14" i="9"/>
  <c r="N14" i="9"/>
  <c r="J14" i="9"/>
  <c r="F14" i="9"/>
  <c r="R13" i="9"/>
  <c r="N13" i="9"/>
  <c r="J13" i="9"/>
  <c r="F13" i="9"/>
  <c r="R12" i="9"/>
  <c r="N12" i="9"/>
  <c r="J12" i="9"/>
  <c r="F12" i="9"/>
  <c r="R11" i="9"/>
  <c r="N11" i="9"/>
  <c r="J11" i="9"/>
  <c r="F11" i="9"/>
  <c r="R10" i="9"/>
  <c r="N10" i="9"/>
  <c r="J10" i="9"/>
  <c r="F10" i="9"/>
  <c r="R9" i="9"/>
  <c r="N9" i="9"/>
  <c r="J9" i="9"/>
  <c r="F9" i="9"/>
  <c r="R8" i="9"/>
  <c r="N8" i="9"/>
  <c r="J8" i="9"/>
  <c r="F8" i="9"/>
  <c r="R7" i="9"/>
  <c r="N7" i="9"/>
  <c r="J7" i="9"/>
  <c r="F7" i="9"/>
  <c r="R6" i="9"/>
  <c r="N6" i="9"/>
  <c r="J6" i="9"/>
  <c r="F6" i="9"/>
  <c r="R5" i="9"/>
  <c r="N5" i="9"/>
  <c r="J5" i="9"/>
  <c r="F5" i="9"/>
  <c r="F26" i="6" l="1"/>
  <c r="F5" i="13"/>
  <c r="F6" i="13"/>
  <c r="F7" i="13"/>
  <c r="F8" i="13"/>
  <c r="F9" i="13"/>
  <c r="F10" i="13"/>
  <c r="F11" i="13"/>
  <c r="F12" i="13"/>
  <c r="F13" i="13"/>
  <c r="F14" i="13"/>
  <c r="F15" i="13"/>
  <c r="F16" i="13"/>
  <c r="F17" i="13"/>
  <c r="F18" i="13"/>
  <c r="F19" i="13"/>
  <c r="F20" i="13"/>
  <c r="F21" i="13"/>
  <c r="F22" i="13"/>
  <c r="F23" i="13"/>
  <c r="F24" i="13"/>
  <c r="F25" i="13"/>
  <c r="F26" i="13"/>
  <c r="F27" i="13"/>
  <c r="E5" i="13"/>
  <c r="E6" i="13"/>
  <c r="E7" i="13"/>
  <c r="E8" i="13"/>
  <c r="E9" i="13"/>
  <c r="E10" i="13"/>
  <c r="E11" i="13"/>
  <c r="E12" i="13"/>
  <c r="E13" i="13"/>
  <c r="E14" i="13"/>
  <c r="E15" i="13"/>
  <c r="E16" i="13"/>
  <c r="E17" i="13"/>
  <c r="E18" i="13"/>
  <c r="E19" i="13"/>
  <c r="E20" i="13"/>
  <c r="E21" i="13"/>
  <c r="E22" i="13"/>
  <c r="E23" i="13"/>
  <c r="E24" i="13"/>
  <c r="E25" i="13"/>
  <c r="E26" i="13"/>
  <c r="E27" i="13"/>
  <c r="D5" i="13"/>
  <c r="D6" i="13"/>
  <c r="D7" i="13"/>
  <c r="D8" i="13"/>
  <c r="D9" i="13"/>
  <c r="D10" i="13"/>
  <c r="D11" i="13"/>
  <c r="D12" i="13"/>
  <c r="D13" i="13"/>
  <c r="D14" i="13"/>
  <c r="D15" i="13"/>
  <c r="D16" i="13"/>
  <c r="D17" i="13"/>
  <c r="D18" i="13"/>
  <c r="D19" i="13"/>
  <c r="D20" i="13"/>
  <c r="D21" i="13"/>
  <c r="D22" i="13"/>
  <c r="D23" i="13"/>
  <c r="D24" i="13"/>
  <c r="D25" i="13"/>
  <c r="D26" i="13"/>
  <c r="D27" i="13"/>
  <c r="C5" i="13"/>
  <c r="C6" i="13"/>
  <c r="C7" i="13"/>
  <c r="C8" i="13"/>
  <c r="C9" i="13"/>
  <c r="C10" i="13"/>
  <c r="C11" i="13"/>
  <c r="C12" i="13"/>
  <c r="C13" i="13"/>
  <c r="C14" i="13"/>
  <c r="C15" i="13"/>
  <c r="C16" i="13"/>
  <c r="C17" i="13"/>
  <c r="C18" i="13"/>
  <c r="C19" i="13"/>
  <c r="C20" i="13"/>
  <c r="C21" i="13"/>
  <c r="C22" i="13"/>
  <c r="C23" i="13"/>
  <c r="C24" i="13"/>
  <c r="C25" i="13"/>
  <c r="C26" i="13"/>
  <c r="C27" i="13"/>
  <c r="F4" i="13"/>
  <c r="F28" i="13" s="1"/>
  <c r="E4" i="13"/>
  <c r="E28" i="13" s="1"/>
  <c r="D4" i="13"/>
  <c r="C4" i="13"/>
  <c r="R40" i="7"/>
  <c r="N40" i="7"/>
  <c r="J40" i="7"/>
  <c r="F40" i="7"/>
  <c r="R39" i="7"/>
  <c r="N39" i="7"/>
  <c r="J39" i="7"/>
  <c r="F39" i="7"/>
  <c r="R38" i="7"/>
  <c r="N38" i="7"/>
  <c r="J38" i="7"/>
  <c r="F38" i="7"/>
  <c r="R37" i="7"/>
  <c r="N37" i="7"/>
  <c r="J37" i="7"/>
  <c r="F37" i="7"/>
  <c r="R36" i="7"/>
  <c r="N36" i="7"/>
  <c r="J36" i="7"/>
  <c r="F36" i="7"/>
  <c r="R35" i="7"/>
  <c r="N35" i="7"/>
  <c r="J35" i="7"/>
  <c r="F35" i="7"/>
  <c r="R34" i="7"/>
  <c r="N34" i="7"/>
  <c r="J34" i="7"/>
  <c r="F34" i="7"/>
  <c r="R33" i="7"/>
  <c r="N33" i="7"/>
  <c r="J33" i="7"/>
  <c r="F33" i="7"/>
  <c r="R32" i="7"/>
  <c r="N32" i="7"/>
  <c r="J32" i="7"/>
  <c r="F32" i="7"/>
  <c r="R31" i="7"/>
  <c r="N31" i="7"/>
  <c r="J31" i="7"/>
  <c r="F31" i="7"/>
  <c r="R30" i="7"/>
  <c r="N30" i="7"/>
  <c r="J30" i="7"/>
  <c r="F30" i="7"/>
  <c r="R29" i="7"/>
  <c r="N29" i="7"/>
  <c r="J29" i="7"/>
  <c r="F29" i="7"/>
  <c r="R28" i="7"/>
  <c r="N28" i="7"/>
  <c r="J28" i="7"/>
  <c r="F28" i="7"/>
  <c r="R27" i="7"/>
  <c r="N27" i="7"/>
  <c r="J27" i="7"/>
  <c r="F27" i="7"/>
  <c r="R26" i="7"/>
  <c r="N26" i="7"/>
  <c r="J26" i="7"/>
  <c r="F26" i="7"/>
  <c r="R25" i="7"/>
  <c r="N25" i="7"/>
  <c r="J25" i="7"/>
  <c r="F25" i="7"/>
  <c r="R24" i="7"/>
  <c r="N24" i="7"/>
  <c r="J24" i="7"/>
  <c r="F24" i="7"/>
  <c r="R23" i="7"/>
  <c r="N23" i="7"/>
  <c r="J23" i="7"/>
  <c r="F23" i="7"/>
  <c r="R22" i="7"/>
  <c r="N22" i="7"/>
  <c r="J22" i="7"/>
  <c r="F22" i="7"/>
  <c r="R21" i="7"/>
  <c r="N21" i="7"/>
  <c r="J21" i="7"/>
  <c r="F21" i="7"/>
  <c r="R20" i="7"/>
  <c r="N20" i="7"/>
  <c r="J20" i="7"/>
  <c r="F20" i="7"/>
  <c r="R19" i="7"/>
  <c r="N19" i="7"/>
  <c r="J19" i="7"/>
  <c r="F19" i="7"/>
  <c r="R18" i="7"/>
  <c r="N18" i="7"/>
  <c r="J18" i="7"/>
  <c r="F18" i="7"/>
  <c r="R17" i="7"/>
  <c r="N17" i="7"/>
  <c r="J17" i="7"/>
  <c r="F17" i="7"/>
  <c r="R16" i="7"/>
  <c r="N16" i="7"/>
  <c r="J16" i="7"/>
  <c r="F16" i="7"/>
  <c r="R15" i="7"/>
  <c r="F5" i="11" s="1"/>
  <c r="N15" i="7"/>
  <c r="J15" i="7"/>
  <c r="F15" i="7"/>
  <c r="R14" i="7"/>
  <c r="N14" i="7"/>
  <c r="J14" i="7"/>
  <c r="F14" i="7"/>
  <c r="R13" i="7"/>
  <c r="N13" i="7"/>
  <c r="J13" i="7"/>
  <c r="F13" i="7"/>
  <c r="R12" i="7"/>
  <c r="N12" i="7"/>
  <c r="J12" i="7"/>
  <c r="F12" i="7"/>
  <c r="R11" i="7"/>
  <c r="N11" i="7"/>
  <c r="E6" i="11" s="1"/>
  <c r="J11" i="7"/>
  <c r="F11" i="7"/>
  <c r="R10" i="7"/>
  <c r="N10" i="7"/>
  <c r="J10" i="7"/>
  <c r="F10" i="7"/>
  <c r="R9" i="7"/>
  <c r="N9" i="7"/>
  <c r="J9" i="7"/>
  <c r="F9" i="7"/>
  <c r="R8" i="7"/>
  <c r="N8" i="7"/>
  <c r="J8" i="7"/>
  <c r="F8" i="7"/>
  <c r="R7" i="7"/>
  <c r="N7" i="7"/>
  <c r="J7" i="7"/>
  <c r="F7" i="7"/>
  <c r="R6" i="7"/>
  <c r="N6" i="7"/>
  <c r="J6" i="7"/>
  <c r="F6" i="7"/>
  <c r="R5" i="7"/>
  <c r="N5" i="7"/>
  <c r="J5" i="7"/>
  <c r="F5" i="7"/>
  <c r="C5" i="11"/>
  <c r="C6" i="11"/>
  <c r="C7" i="11"/>
  <c r="C8" i="11"/>
  <c r="C9" i="11"/>
  <c r="C10" i="11"/>
  <c r="C11" i="11"/>
  <c r="C12" i="11"/>
  <c r="C13" i="11"/>
  <c r="C14" i="11"/>
  <c r="C15" i="11"/>
  <c r="C16" i="11"/>
  <c r="C17" i="11"/>
  <c r="C18" i="11"/>
  <c r="C19" i="11"/>
  <c r="C20" i="11"/>
  <c r="C21" i="11"/>
  <c r="C22" i="11"/>
  <c r="C23" i="11"/>
  <c r="C24" i="11"/>
  <c r="C25" i="11"/>
  <c r="C26" i="11"/>
  <c r="C27" i="11"/>
  <c r="C4" i="11"/>
  <c r="D5" i="11"/>
  <c r="D6" i="11"/>
  <c r="D7" i="11"/>
  <c r="D8" i="11"/>
  <c r="D9" i="11"/>
  <c r="D10" i="11"/>
  <c r="D11" i="11"/>
  <c r="D12" i="11"/>
  <c r="D13" i="11"/>
  <c r="D14" i="11"/>
  <c r="D15" i="11"/>
  <c r="D16" i="11"/>
  <c r="D17" i="11"/>
  <c r="D18" i="11"/>
  <c r="D19" i="11"/>
  <c r="D20" i="11"/>
  <c r="D21" i="11"/>
  <c r="D22" i="11"/>
  <c r="D23" i="11"/>
  <c r="D24" i="11"/>
  <c r="D25" i="11"/>
  <c r="D26" i="11"/>
  <c r="D27" i="11"/>
  <c r="D4" i="11"/>
  <c r="E5" i="11"/>
  <c r="E7" i="11"/>
  <c r="E9" i="11"/>
  <c r="E11" i="11"/>
  <c r="E13" i="11"/>
  <c r="E15" i="11"/>
  <c r="E17" i="11"/>
  <c r="E19" i="11"/>
  <c r="E21" i="11"/>
  <c r="E23" i="11"/>
  <c r="E25" i="11"/>
  <c r="E27" i="11"/>
  <c r="E4" i="11"/>
  <c r="R40" i="5"/>
  <c r="N40" i="5"/>
  <c r="J40" i="5"/>
  <c r="F40" i="5"/>
  <c r="R39" i="5"/>
  <c r="N39" i="5"/>
  <c r="J39" i="5"/>
  <c r="F39" i="5"/>
  <c r="R38" i="5"/>
  <c r="N38" i="5"/>
  <c r="J38" i="5"/>
  <c r="F38" i="5"/>
  <c r="R37" i="5"/>
  <c r="N37" i="5"/>
  <c r="J37" i="5"/>
  <c r="F37" i="5"/>
  <c r="R36" i="5"/>
  <c r="N36" i="5"/>
  <c r="J36" i="5"/>
  <c r="F36" i="5"/>
  <c r="R35" i="5"/>
  <c r="N35" i="5"/>
  <c r="J35" i="5"/>
  <c r="F35" i="5"/>
  <c r="R34" i="5"/>
  <c r="N34" i="5"/>
  <c r="J34" i="5"/>
  <c r="F34" i="5"/>
  <c r="R33" i="5"/>
  <c r="N33" i="5"/>
  <c r="J33" i="5"/>
  <c r="F33" i="5"/>
  <c r="R32" i="5"/>
  <c r="N32" i="5"/>
  <c r="J32" i="5"/>
  <c r="F32" i="5"/>
  <c r="R31" i="5"/>
  <c r="N31" i="5"/>
  <c r="J31" i="5"/>
  <c r="F31" i="5"/>
  <c r="R30" i="5"/>
  <c r="N30" i="5"/>
  <c r="J30" i="5"/>
  <c r="F30" i="5"/>
  <c r="R29" i="5"/>
  <c r="N29" i="5"/>
  <c r="J29" i="5"/>
  <c r="F29" i="5"/>
  <c r="R28" i="5"/>
  <c r="N28" i="5"/>
  <c r="J28" i="5"/>
  <c r="F28" i="5"/>
  <c r="R27" i="5"/>
  <c r="N27" i="5"/>
  <c r="J27" i="5"/>
  <c r="F27" i="5"/>
  <c r="R26" i="5"/>
  <c r="N26" i="5"/>
  <c r="J26" i="5"/>
  <c r="F26" i="5"/>
  <c r="R25" i="5"/>
  <c r="N25" i="5"/>
  <c r="J25" i="5"/>
  <c r="F25" i="5"/>
  <c r="R24" i="5"/>
  <c r="N24" i="5"/>
  <c r="J24" i="5"/>
  <c r="F24" i="5"/>
  <c r="R23" i="5"/>
  <c r="N23" i="5"/>
  <c r="J23" i="5"/>
  <c r="F23" i="5"/>
  <c r="R22" i="5"/>
  <c r="N22" i="5"/>
  <c r="J22" i="5"/>
  <c r="F22" i="5"/>
  <c r="R21" i="5"/>
  <c r="N21" i="5"/>
  <c r="J21" i="5"/>
  <c r="F21" i="5"/>
  <c r="R20" i="5"/>
  <c r="N20" i="5"/>
  <c r="J20" i="5"/>
  <c r="F20" i="5"/>
  <c r="R19" i="5"/>
  <c r="N19" i="5"/>
  <c r="J19" i="5"/>
  <c r="F19" i="5"/>
  <c r="R18" i="5"/>
  <c r="N18" i="5"/>
  <c r="J18" i="5"/>
  <c r="F18" i="5"/>
  <c r="R17" i="5"/>
  <c r="N17" i="5"/>
  <c r="J17" i="5"/>
  <c r="F17" i="5"/>
  <c r="R16" i="5"/>
  <c r="N16" i="5"/>
  <c r="J16" i="5"/>
  <c r="F16" i="5"/>
  <c r="R15" i="5"/>
  <c r="N15" i="5"/>
  <c r="J15" i="5"/>
  <c r="F15" i="5"/>
  <c r="R14" i="5"/>
  <c r="N14" i="5"/>
  <c r="J14" i="5"/>
  <c r="F14" i="5"/>
  <c r="R13" i="5"/>
  <c r="N13" i="5"/>
  <c r="J13" i="5"/>
  <c r="F13" i="5"/>
  <c r="R12" i="5"/>
  <c r="N12" i="5"/>
  <c r="J12" i="5"/>
  <c r="F12" i="5"/>
  <c r="R11" i="5"/>
  <c r="N11" i="5"/>
  <c r="J11" i="5"/>
  <c r="F11" i="5"/>
  <c r="R10" i="5"/>
  <c r="N10" i="5"/>
  <c r="J10" i="5"/>
  <c r="F10" i="5"/>
  <c r="R9" i="5"/>
  <c r="N9" i="5"/>
  <c r="J9" i="5"/>
  <c r="F9" i="5"/>
  <c r="R8" i="5"/>
  <c r="N8" i="5"/>
  <c r="J8" i="5"/>
  <c r="F8" i="5"/>
  <c r="R7" i="5"/>
  <c r="N7" i="5"/>
  <c r="J7" i="5"/>
  <c r="F7" i="5"/>
  <c r="R6" i="5"/>
  <c r="N6" i="5"/>
  <c r="J6" i="5"/>
  <c r="F6" i="5"/>
  <c r="R5" i="5"/>
  <c r="N5" i="5"/>
  <c r="J5" i="5"/>
  <c r="F5" i="5"/>
  <c r="F5" i="10"/>
  <c r="F6" i="10"/>
  <c r="F7" i="10"/>
  <c r="F8" i="10"/>
  <c r="F9" i="10"/>
  <c r="F10" i="10"/>
  <c r="F11" i="10"/>
  <c r="F12" i="10"/>
  <c r="F13" i="10"/>
  <c r="F14" i="10"/>
  <c r="F15" i="10"/>
  <c r="F16" i="10"/>
  <c r="F17" i="10"/>
  <c r="F18" i="10"/>
  <c r="F19" i="10"/>
  <c r="F20" i="10"/>
  <c r="F21" i="10"/>
  <c r="F22" i="10"/>
  <c r="F23" i="10"/>
  <c r="F24" i="10"/>
  <c r="F25" i="10"/>
  <c r="F26" i="10"/>
  <c r="F27" i="10"/>
  <c r="F4" i="10"/>
  <c r="E5" i="10"/>
  <c r="E6" i="10"/>
  <c r="E7" i="10"/>
  <c r="E8" i="10"/>
  <c r="E9" i="10"/>
  <c r="E10" i="10"/>
  <c r="E11" i="10"/>
  <c r="E12" i="10"/>
  <c r="E13" i="10"/>
  <c r="E14" i="10"/>
  <c r="E15" i="10"/>
  <c r="E16" i="10"/>
  <c r="E17" i="10"/>
  <c r="E18" i="10"/>
  <c r="E19" i="10"/>
  <c r="E20" i="10"/>
  <c r="E21" i="10"/>
  <c r="E22" i="10"/>
  <c r="E23" i="10"/>
  <c r="E24" i="10"/>
  <c r="E25" i="10"/>
  <c r="E26" i="10"/>
  <c r="E27" i="10"/>
  <c r="E4" i="10"/>
  <c r="R40" i="8"/>
  <c r="N40" i="8"/>
  <c r="J40" i="8"/>
  <c r="F40" i="8"/>
  <c r="R39" i="8"/>
  <c r="N39" i="8"/>
  <c r="J39" i="8"/>
  <c r="F39" i="8"/>
  <c r="R38" i="8"/>
  <c r="N38" i="8"/>
  <c r="J38" i="8"/>
  <c r="F38" i="8"/>
  <c r="R37" i="8"/>
  <c r="N37" i="8"/>
  <c r="J37" i="8"/>
  <c r="F37" i="8"/>
  <c r="R36" i="8"/>
  <c r="N36" i="8"/>
  <c r="J36" i="8"/>
  <c r="F36" i="8"/>
  <c r="R35" i="8"/>
  <c r="N35" i="8"/>
  <c r="J35" i="8"/>
  <c r="F35" i="8"/>
  <c r="R34" i="8"/>
  <c r="N34" i="8"/>
  <c r="J34" i="8"/>
  <c r="F34" i="8"/>
  <c r="R33" i="8"/>
  <c r="N33" i="8"/>
  <c r="J33" i="8"/>
  <c r="F33" i="8"/>
  <c r="R32" i="8"/>
  <c r="N32" i="8"/>
  <c r="J32" i="8"/>
  <c r="F32" i="8"/>
  <c r="R31" i="8"/>
  <c r="N31" i="8"/>
  <c r="J31" i="8"/>
  <c r="F31" i="8"/>
  <c r="R30" i="8"/>
  <c r="N30" i="8"/>
  <c r="J30" i="8"/>
  <c r="F30" i="8"/>
  <c r="R29" i="8"/>
  <c r="N29" i="8"/>
  <c r="J29" i="8"/>
  <c r="F29" i="8"/>
  <c r="R28" i="8"/>
  <c r="N28" i="8"/>
  <c r="J28" i="8"/>
  <c r="F28" i="8"/>
  <c r="R27" i="8"/>
  <c r="N27" i="8"/>
  <c r="J27" i="8"/>
  <c r="F27" i="8"/>
  <c r="R26" i="8"/>
  <c r="N26" i="8"/>
  <c r="J26" i="8"/>
  <c r="F26" i="8"/>
  <c r="R25" i="8"/>
  <c r="N25" i="8"/>
  <c r="J25" i="8"/>
  <c r="F25" i="8"/>
  <c r="R24" i="8"/>
  <c r="N24" i="8"/>
  <c r="J24" i="8"/>
  <c r="F24" i="8"/>
  <c r="R23" i="8"/>
  <c r="N23" i="8"/>
  <c r="J23" i="8"/>
  <c r="F23" i="8"/>
  <c r="R22" i="8"/>
  <c r="N22" i="8"/>
  <c r="J22" i="8"/>
  <c r="F22" i="8"/>
  <c r="R21" i="8"/>
  <c r="N21" i="8"/>
  <c r="J21" i="8"/>
  <c r="F21" i="8"/>
  <c r="R20" i="8"/>
  <c r="N20" i="8"/>
  <c r="J20" i="8"/>
  <c r="F20" i="8"/>
  <c r="R19" i="8"/>
  <c r="N19" i="8"/>
  <c r="J19" i="8"/>
  <c r="F19" i="8"/>
  <c r="R18" i="8"/>
  <c r="N18" i="8"/>
  <c r="J18" i="8"/>
  <c r="F18" i="8"/>
  <c r="R17" i="8"/>
  <c r="N17" i="8"/>
  <c r="J17" i="8"/>
  <c r="F17" i="8"/>
  <c r="R16" i="8"/>
  <c r="N16" i="8"/>
  <c r="J16" i="8"/>
  <c r="F16" i="8"/>
  <c r="R15" i="8"/>
  <c r="N15" i="8"/>
  <c r="J15" i="8"/>
  <c r="F15" i="8"/>
  <c r="R14" i="8"/>
  <c r="N14" i="8"/>
  <c r="J14" i="8"/>
  <c r="F14" i="8"/>
  <c r="R13" i="8"/>
  <c r="N13" i="8"/>
  <c r="J13" i="8"/>
  <c r="F13" i="8"/>
  <c r="R12" i="8"/>
  <c r="N12" i="8"/>
  <c r="J12" i="8"/>
  <c r="F12" i="8"/>
  <c r="R11" i="8"/>
  <c r="N11" i="8"/>
  <c r="J11" i="8"/>
  <c r="F11" i="8"/>
  <c r="R10" i="8"/>
  <c r="N10" i="8"/>
  <c r="J10" i="8"/>
  <c r="F10" i="8"/>
  <c r="R9" i="8"/>
  <c r="N9" i="8"/>
  <c r="J9" i="8"/>
  <c r="F9" i="8"/>
  <c r="R8" i="8"/>
  <c r="N8" i="8"/>
  <c r="J8" i="8"/>
  <c r="F8" i="8"/>
  <c r="R7" i="8"/>
  <c r="N7" i="8"/>
  <c r="J7" i="8"/>
  <c r="F7" i="8"/>
  <c r="R6" i="8"/>
  <c r="N6" i="8"/>
  <c r="J6" i="8"/>
  <c r="F6" i="8"/>
  <c r="R5" i="8"/>
  <c r="F6" i="12" s="1"/>
  <c r="N5" i="8"/>
  <c r="E5" i="12" s="1"/>
  <c r="J5" i="8"/>
  <c r="D6" i="12" s="1"/>
  <c r="F5" i="8"/>
  <c r="C5" i="12" s="1"/>
  <c r="C4" i="12" l="1"/>
  <c r="C26" i="12"/>
  <c r="C24" i="12"/>
  <c r="C22" i="12"/>
  <c r="C20" i="12"/>
  <c r="C18" i="12"/>
  <c r="C16" i="12"/>
  <c r="C14" i="12"/>
  <c r="C12" i="12"/>
  <c r="C10" i="12"/>
  <c r="C8" i="12"/>
  <c r="C6" i="12"/>
  <c r="D4" i="12"/>
  <c r="F4" i="12"/>
  <c r="D27" i="12"/>
  <c r="D25" i="12"/>
  <c r="D23" i="12"/>
  <c r="D21" i="12"/>
  <c r="D19" i="12"/>
  <c r="D17" i="12"/>
  <c r="D15" i="12"/>
  <c r="D13" i="12"/>
  <c r="D11" i="12"/>
  <c r="D9" i="12"/>
  <c r="D7" i="12"/>
  <c r="D5" i="12"/>
  <c r="E26" i="12"/>
  <c r="E24" i="12"/>
  <c r="E22" i="12"/>
  <c r="E20" i="12"/>
  <c r="E18" i="12"/>
  <c r="E16" i="12"/>
  <c r="E14" i="12"/>
  <c r="E12" i="12"/>
  <c r="E10" i="12"/>
  <c r="E8" i="12"/>
  <c r="E6" i="12"/>
  <c r="F27" i="12"/>
  <c r="F25" i="12"/>
  <c r="F23" i="12"/>
  <c r="F21" i="12"/>
  <c r="F19" i="12"/>
  <c r="F17" i="12"/>
  <c r="F15" i="12"/>
  <c r="F13" i="12"/>
  <c r="F11" i="12"/>
  <c r="F9" i="12"/>
  <c r="F7" i="12"/>
  <c r="F5" i="12"/>
  <c r="C27" i="12"/>
  <c r="C25" i="12"/>
  <c r="C23" i="12"/>
  <c r="C21" i="12"/>
  <c r="C19" i="12"/>
  <c r="C17" i="12"/>
  <c r="C15" i="12"/>
  <c r="C13" i="12"/>
  <c r="C11" i="12"/>
  <c r="C9" i="12"/>
  <c r="C7" i="12"/>
  <c r="E4" i="12"/>
  <c r="D26" i="12"/>
  <c r="D24" i="12"/>
  <c r="D22" i="12"/>
  <c r="D20" i="12"/>
  <c r="D18" i="12"/>
  <c r="D16" i="12"/>
  <c r="D14" i="12"/>
  <c r="D12" i="12"/>
  <c r="D10" i="12"/>
  <c r="D8" i="12"/>
  <c r="E27" i="12"/>
  <c r="E25" i="12"/>
  <c r="E23" i="12"/>
  <c r="E21" i="12"/>
  <c r="E19" i="12"/>
  <c r="E17" i="12"/>
  <c r="E15" i="12"/>
  <c r="E13" i="12"/>
  <c r="E11" i="12"/>
  <c r="E9" i="12"/>
  <c r="E7" i="12"/>
  <c r="F26" i="12"/>
  <c r="F24" i="12"/>
  <c r="F22" i="12"/>
  <c r="F20" i="12"/>
  <c r="F18" i="12"/>
  <c r="F16" i="12"/>
  <c r="F14" i="12"/>
  <c r="F12" i="12"/>
  <c r="F10" i="12"/>
  <c r="F8" i="12"/>
  <c r="F4" i="11"/>
  <c r="F26" i="11"/>
  <c r="F24" i="11"/>
  <c r="F22" i="11"/>
  <c r="F20" i="11"/>
  <c r="F18" i="11"/>
  <c r="F16" i="11"/>
  <c r="F14" i="11"/>
  <c r="F12" i="11"/>
  <c r="F10" i="11"/>
  <c r="F8" i="11"/>
  <c r="F6" i="11"/>
  <c r="F27" i="11"/>
  <c r="F25" i="11"/>
  <c r="F23" i="11"/>
  <c r="F21" i="11"/>
  <c r="F19" i="11"/>
  <c r="F17" i="11"/>
  <c r="F15" i="11"/>
  <c r="F13" i="11"/>
  <c r="F11" i="11"/>
  <c r="F9" i="11"/>
  <c r="F7" i="11"/>
  <c r="E26" i="11"/>
  <c r="E24" i="11"/>
  <c r="E22" i="11"/>
  <c r="E20" i="11"/>
  <c r="E18" i="11"/>
  <c r="E16" i="11"/>
  <c r="E14" i="11"/>
  <c r="E12" i="11"/>
  <c r="E10" i="11"/>
  <c r="E8" i="11"/>
  <c r="E28" i="10"/>
  <c r="F5" i="4"/>
  <c r="F6" i="4"/>
  <c r="F7" i="4"/>
  <c r="F8" i="4"/>
  <c r="F9" i="4"/>
  <c r="F10" i="4"/>
  <c r="F11" i="4"/>
  <c r="F12" i="4"/>
  <c r="F13" i="4"/>
  <c r="F14" i="4"/>
  <c r="F15" i="4"/>
  <c r="F16" i="4"/>
  <c r="F17" i="4"/>
  <c r="F18" i="4"/>
  <c r="F19" i="4"/>
  <c r="F20" i="4"/>
  <c r="F21" i="4"/>
  <c r="F22" i="4"/>
  <c r="F23" i="4"/>
  <c r="F24" i="4"/>
  <c r="F25" i="4"/>
  <c r="F26" i="4"/>
  <c r="F27" i="4"/>
  <c r="F4" i="4"/>
  <c r="F28" i="12" l="1"/>
  <c r="E28" i="12"/>
  <c r="F28" i="11"/>
  <c r="E28" i="11"/>
  <c r="G5" i="4"/>
  <c r="G6" i="4"/>
  <c r="G7" i="4"/>
  <c r="G8" i="4"/>
  <c r="G9" i="4"/>
  <c r="G10" i="4"/>
  <c r="G11" i="4"/>
  <c r="G12" i="4"/>
  <c r="G13" i="4"/>
  <c r="G14" i="4"/>
  <c r="G15" i="4"/>
  <c r="G16" i="4"/>
  <c r="G17" i="4"/>
  <c r="G18" i="4"/>
  <c r="G19" i="4"/>
  <c r="G20" i="4"/>
  <c r="G21" i="4"/>
  <c r="G22" i="4"/>
  <c r="G23" i="4"/>
  <c r="G24" i="4"/>
  <c r="G25" i="4"/>
  <c r="G26" i="4"/>
  <c r="G27" i="4"/>
  <c r="G4" i="4"/>
  <c r="V40" i="9"/>
  <c r="V39" i="9"/>
  <c r="V38" i="9"/>
  <c r="V37" i="9"/>
  <c r="V36" i="9"/>
  <c r="V35" i="9"/>
  <c r="V34" i="9"/>
  <c r="V33" i="9"/>
  <c r="V32" i="9"/>
  <c r="V31" i="9"/>
  <c r="V30" i="9"/>
  <c r="V29" i="9"/>
  <c r="V28" i="9"/>
  <c r="V27" i="9"/>
  <c r="V26" i="9"/>
  <c r="V25" i="9"/>
  <c r="V24" i="9"/>
  <c r="V23" i="9"/>
  <c r="V22" i="9"/>
  <c r="V21" i="9"/>
  <c r="V20" i="9"/>
  <c r="V19" i="9"/>
  <c r="V18" i="9"/>
  <c r="V17" i="9"/>
  <c r="V16" i="9"/>
  <c r="V15" i="9"/>
  <c r="V14" i="9"/>
  <c r="V13" i="9"/>
  <c r="V12" i="9"/>
  <c r="V11" i="9"/>
  <c r="V10" i="9"/>
  <c r="V9" i="9"/>
  <c r="V8" i="9"/>
  <c r="V7" i="9"/>
  <c r="V6" i="9"/>
  <c r="V5" i="9"/>
  <c r="V40" i="8"/>
  <c r="V39" i="8"/>
  <c r="V38" i="8"/>
  <c r="V37" i="8"/>
  <c r="V36" i="8"/>
  <c r="V35" i="8"/>
  <c r="V34" i="8"/>
  <c r="V33" i="8"/>
  <c r="V32" i="8"/>
  <c r="V31" i="8"/>
  <c r="V30" i="8"/>
  <c r="V29" i="8"/>
  <c r="V28" i="8"/>
  <c r="V27" i="8"/>
  <c r="V26" i="8"/>
  <c r="V25" i="8"/>
  <c r="V24" i="8"/>
  <c r="V23" i="8"/>
  <c r="V22" i="8"/>
  <c r="V21" i="8"/>
  <c r="V20" i="8"/>
  <c r="V19" i="8"/>
  <c r="V18" i="8"/>
  <c r="V17" i="8"/>
  <c r="V16" i="8"/>
  <c r="V15" i="8"/>
  <c r="V14" i="8"/>
  <c r="V13" i="8"/>
  <c r="V12" i="8"/>
  <c r="V11" i="8"/>
  <c r="V10" i="8"/>
  <c r="V9" i="8"/>
  <c r="V8" i="8"/>
  <c r="V7" i="8"/>
  <c r="V6" i="8"/>
  <c r="V5" i="8"/>
  <c r="V40" i="7"/>
  <c r="V39" i="7"/>
  <c r="V38" i="7"/>
  <c r="V37" i="7"/>
  <c r="V36" i="7"/>
  <c r="V35" i="7"/>
  <c r="V34" i="7"/>
  <c r="V33" i="7"/>
  <c r="V32" i="7"/>
  <c r="V31" i="7"/>
  <c r="V30" i="7"/>
  <c r="V29" i="7"/>
  <c r="V28" i="7"/>
  <c r="V27" i="7"/>
  <c r="V26" i="7"/>
  <c r="V25" i="7"/>
  <c r="V24" i="7"/>
  <c r="V23" i="7"/>
  <c r="V22" i="7"/>
  <c r="V21" i="7"/>
  <c r="V20" i="7"/>
  <c r="V19" i="7"/>
  <c r="V18" i="7"/>
  <c r="V17" i="7"/>
  <c r="V16" i="7"/>
  <c r="V15" i="7"/>
  <c r="V14" i="7"/>
  <c r="V13" i="7"/>
  <c r="V12" i="7"/>
  <c r="V11" i="7"/>
  <c r="V10" i="7"/>
  <c r="V9" i="7"/>
  <c r="V8" i="7"/>
  <c r="V7" i="7"/>
  <c r="V6" i="7"/>
  <c r="V5" i="7"/>
  <c r="V40" i="5"/>
  <c r="V39" i="5"/>
  <c r="V38" i="5"/>
  <c r="V37" i="5"/>
  <c r="V36" i="5"/>
  <c r="V35" i="5"/>
  <c r="V34" i="5"/>
  <c r="V33" i="5"/>
  <c r="V32" i="5"/>
  <c r="V31" i="5"/>
  <c r="V30" i="5"/>
  <c r="V29" i="5"/>
  <c r="V28" i="5"/>
  <c r="V27" i="5"/>
  <c r="V26" i="5"/>
  <c r="V25" i="5"/>
  <c r="V24" i="5"/>
  <c r="V23" i="5"/>
  <c r="V22" i="5"/>
  <c r="V21" i="5"/>
  <c r="V20" i="5"/>
  <c r="V19" i="5"/>
  <c r="V18" i="5"/>
  <c r="V17" i="5"/>
  <c r="V16" i="5"/>
  <c r="V15" i="5"/>
  <c r="V14" i="5"/>
  <c r="V13" i="5"/>
  <c r="V12" i="5"/>
  <c r="V11" i="5"/>
  <c r="V10" i="5"/>
  <c r="V9" i="5"/>
  <c r="V8" i="5"/>
  <c r="V7" i="5"/>
  <c r="V6" i="5"/>
  <c r="V5" i="5"/>
  <c r="V40" i="1"/>
  <c r="R40" i="1"/>
  <c r="N40" i="1"/>
  <c r="J40" i="1"/>
  <c r="F40" i="1"/>
  <c r="V39" i="1"/>
  <c r="R39" i="1"/>
  <c r="N39" i="1"/>
  <c r="J39" i="1"/>
  <c r="F39" i="1"/>
  <c r="V38" i="1"/>
  <c r="R38" i="1"/>
  <c r="N38" i="1"/>
  <c r="J38" i="1"/>
  <c r="F38" i="1"/>
  <c r="V37" i="1"/>
  <c r="R37" i="1"/>
  <c r="N37" i="1"/>
  <c r="J37" i="1"/>
  <c r="F37" i="1"/>
  <c r="V36" i="1"/>
  <c r="R36" i="1"/>
  <c r="N36" i="1"/>
  <c r="E27" i="4" s="1"/>
  <c r="J36" i="1"/>
  <c r="F36" i="1"/>
  <c r="V35" i="1"/>
  <c r="R35" i="1"/>
  <c r="N35" i="1"/>
  <c r="J35" i="1"/>
  <c r="F35" i="1"/>
  <c r="V34" i="1"/>
  <c r="R34" i="1"/>
  <c r="N34" i="1"/>
  <c r="J34" i="1"/>
  <c r="F34" i="1"/>
  <c r="V33" i="1"/>
  <c r="R33" i="1"/>
  <c r="N33" i="1"/>
  <c r="J33" i="1"/>
  <c r="F33" i="1"/>
  <c r="V32" i="1"/>
  <c r="R32" i="1"/>
  <c r="N32" i="1"/>
  <c r="J32" i="1"/>
  <c r="F32" i="1"/>
  <c r="V31" i="1"/>
  <c r="R31" i="1"/>
  <c r="N31" i="1"/>
  <c r="J31" i="1"/>
  <c r="F31" i="1"/>
  <c r="V30" i="1"/>
  <c r="R30" i="1"/>
  <c r="N30" i="1"/>
  <c r="J30" i="1"/>
  <c r="F30" i="1"/>
  <c r="V29" i="1"/>
  <c r="R29" i="1"/>
  <c r="N29" i="1"/>
  <c r="J29" i="1"/>
  <c r="F29" i="1"/>
  <c r="V28" i="1"/>
  <c r="R28" i="1"/>
  <c r="N28" i="1"/>
  <c r="J28" i="1"/>
  <c r="F28" i="1"/>
  <c r="V27" i="1"/>
  <c r="R27" i="1"/>
  <c r="N27" i="1"/>
  <c r="J27" i="1"/>
  <c r="F27" i="1"/>
  <c r="V26" i="1"/>
  <c r="R26" i="1"/>
  <c r="N26" i="1"/>
  <c r="J26" i="1"/>
  <c r="F26" i="1"/>
  <c r="V25" i="1"/>
  <c r="R25" i="1"/>
  <c r="N25" i="1"/>
  <c r="J25" i="1"/>
  <c r="F25" i="1"/>
  <c r="V24" i="1"/>
  <c r="R24" i="1"/>
  <c r="N24" i="1"/>
  <c r="J24" i="1"/>
  <c r="F24" i="1"/>
  <c r="V23" i="1"/>
  <c r="R23" i="1"/>
  <c r="N23" i="1"/>
  <c r="J23" i="1"/>
  <c r="F23" i="1"/>
  <c r="V22" i="1"/>
  <c r="R22" i="1"/>
  <c r="N22" i="1"/>
  <c r="J22" i="1"/>
  <c r="F22" i="1"/>
  <c r="V21" i="1"/>
  <c r="R21" i="1"/>
  <c r="N21" i="1"/>
  <c r="J21" i="1"/>
  <c r="F21" i="1"/>
  <c r="V20" i="1"/>
  <c r="R20" i="1"/>
  <c r="N20" i="1"/>
  <c r="J20" i="1"/>
  <c r="F20" i="1"/>
  <c r="V19" i="1"/>
  <c r="R19" i="1"/>
  <c r="N19" i="1"/>
  <c r="J19" i="1"/>
  <c r="F19" i="1"/>
  <c r="V18" i="1"/>
  <c r="R18" i="1"/>
  <c r="N18" i="1"/>
  <c r="J18" i="1"/>
  <c r="F18" i="1"/>
  <c r="V17" i="1"/>
  <c r="R17" i="1"/>
  <c r="N17" i="1"/>
  <c r="J17" i="1"/>
  <c r="F17" i="1"/>
  <c r="V16" i="1"/>
  <c r="R16" i="1"/>
  <c r="N16" i="1"/>
  <c r="J16" i="1"/>
  <c r="F16" i="1"/>
  <c r="V15" i="1"/>
  <c r="R15" i="1"/>
  <c r="N15" i="1"/>
  <c r="J15" i="1"/>
  <c r="F15" i="1"/>
  <c r="V14" i="1"/>
  <c r="R14" i="1"/>
  <c r="N14" i="1"/>
  <c r="J14" i="1"/>
  <c r="F14" i="1"/>
  <c r="V13" i="1"/>
  <c r="R13" i="1"/>
  <c r="N13" i="1"/>
  <c r="J13" i="1"/>
  <c r="F13" i="1"/>
  <c r="V12" i="1"/>
  <c r="R12" i="1"/>
  <c r="N12" i="1"/>
  <c r="J12" i="1"/>
  <c r="F12" i="1"/>
  <c r="V11" i="1"/>
  <c r="R11" i="1"/>
  <c r="N11" i="1"/>
  <c r="J11" i="1"/>
  <c r="F11" i="1"/>
  <c r="V10" i="1"/>
  <c r="R10" i="1"/>
  <c r="N10" i="1"/>
  <c r="J10" i="1"/>
  <c r="F10" i="1"/>
  <c r="V9" i="1"/>
  <c r="R9" i="1"/>
  <c r="N9" i="1"/>
  <c r="J9" i="1"/>
  <c r="F9" i="1"/>
  <c r="V8" i="1"/>
  <c r="R8" i="1"/>
  <c r="N8" i="1"/>
  <c r="J8" i="1"/>
  <c r="F8" i="1"/>
  <c r="V7" i="1"/>
  <c r="R7" i="1"/>
  <c r="N7" i="1"/>
  <c r="J7" i="1"/>
  <c r="F7" i="1"/>
  <c r="V6" i="1"/>
  <c r="R6" i="1"/>
  <c r="N6" i="1"/>
  <c r="J6" i="1"/>
  <c r="F6" i="1"/>
  <c r="V5" i="1"/>
  <c r="R5" i="1"/>
  <c r="N5" i="1"/>
  <c r="J5" i="1"/>
  <c r="F5" i="1"/>
  <c r="G6" i="13" l="1"/>
  <c r="G8" i="13"/>
  <c r="G10" i="13"/>
  <c r="G12" i="13"/>
  <c r="G14" i="13"/>
  <c r="G16" i="13"/>
  <c r="G18" i="13"/>
  <c r="G20" i="13"/>
  <c r="G22" i="13"/>
  <c r="G24" i="13"/>
  <c r="G26" i="13"/>
  <c r="G5" i="13"/>
  <c r="G7" i="13"/>
  <c r="G9" i="13"/>
  <c r="G11" i="13"/>
  <c r="G13" i="13"/>
  <c r="G15" i="13"/>
  <c r="G17" i="13"/>
  <c r="G19" i="13"/>
  <c r="G21" i="13"/>
  <c r="G23" i="13"/>
  <c r="G25" i="13"/>
  <c r="G27" i="13"/>
  <c r="G4" i="13"/>
  <c r="G5" i="12"/>
  <c r="G7" i="12"/>
  <c r="G9" i="12"/>
  <c r="G11" i="12"/>
  <c r="G13" i="12"/>
  <c r="G15" i="12"/>
  <c r="G17" i="12"/>
  <c r="G19" i="12"/>
  <c r="G21" i="12"/>
  <c r="G23" i="12"/>
  <c r="G25" i="12"/>
  <c r="G27" i="12"/>
  <c r="G4" i="12"/>
  <c r="G6" i="12"/>
  <c r="G8" i="12"/>
  <c r="G10" i="12"/>
  <c r="G12" i="12"/>
  <c r="G14" i="12"/>
  <c r="G16" i="12"/>
  <c r="G18" i="12"/>
  <c r="G20" i="12"/>
  <c r="G22" i="12"/>
  <c r="G24" i="12"/>
  <c r="G26" i="12"/>
  <c r="G6" i="11"/>
  <c r="G8" i="11"/>
  <c r="G10" i="11"/>
  <c r="G12" i="11"/>
  <c r="G14" i="11"/>
  <c r="G16" i="11"/>
  <c r="G18" i="11"/>
  <c r="G20" i="11"/>
  <c r="G22" i="11"/>
  <c r="G24" i="11"/>
  <c r="G26" i="11"/>
  <c r="G5" i="11"/>
  <c r="G7" i="11"/>
  <c r="G9" i="11"/>
  <c r="G11" i="11"/>
  <c r="G13" i="11"/>
  <c r="G15" i="11"/>
  <c r="G17" i="11"/>
  <c r="G19" i="11"/>
  <c r="G21" i="11"/>
  <c r="G23" i="11"/>
  <c r="G25" i="11"/>
  <c r="G27" i="11"/>
  <c r="G4" i="11"/>
  <c r="G5" i="10"/>
  <c r="G7" i="10"/>
  <c r="G9" i="10"/>
  <c r="G11" i="10"/>
  <c r="G13" i="10"/>
  <c r="G15" i="10"/>
  <c r="G17" i="10"/>
  <c r="G19" i="10"/>
  <c r="G21" i="10"/>
  <c r="G23" i="10"/>
  <c r="G25" i="10"/>
  <c r="G27" i="10"/>
  <c r="G6" i="10"/>
  <c r="G8" i="10"/>
  <c r="G10" i="10"/>
  <c r="G12" i="10"/>
  <c r="G14" i="10"/>
  <c r="G16" i="10"/>
  <c r="G18" i="10"/>
  <c r="G20" i="10"/>
  <c r="G22" i="10"/>
  <c r="G24" i="10"/>
  <c r="G26" i="10"/>
  <c r="G4" i="10"/>
  <c r="E4" i="4"/>
  <c r="E25" i="4"/>
  <c r="E23" i="4"/>
  <c r="E21" i="4"/>
  <c r="E19" i="4"/>
  <c r="E17" i="4"/>
  <c r="E15" i="4"/>
  <c r="E13" i="4"/>
  <c r="E11" i="4"/>
  <c r="E9" i="4"/>
  <c r="E7" i="4"/>
  <c r="E5" i="4"/>
  <c r="E26" i="4"/>
  <c r="E24" i="4"/>
  <c r="E22" i="4"/>
  <c r="E20" i="4"/>
  <c r="E18" i="4"/>
  <c r="E16" i="4"/>
  <c r="E14" i="4"/>
  <c r="E12" i="4"/>
  <c r="E10" i="4"/>
  <c r="E8" i="4"/>
  <c r="E6" i="4"/>
  <c r="D5" i="10"/>
  <c r="D6" i="10"/>
  <c r="D7" i="10"/>
  <c r="D8" i="10"/>
  <c r="D9" i="10"/>
  <c r="D10" i="10"/>
  <c r="D11" i="10"/>
  <c r="D12" i="10"/>
  <c r="D13" i="10"/>
  <c r="D14" i="10"/>
  <c r="D15" i="10"/>
  <c r="D16" i="10"/>
  <c r="D17" i="10"/>
  <c r="D18" i="10"/>
  <c r="D19" i="10"/>
  <c r="D20" i="10"/>
  <c r="D21" i="10"/>
  <c r="D22" i="10"/>
  <c r="D23" i="10"/>
  <c r="D24" i="10"/>
  <c r="D25" i="10"/>
  <c r="D26" i="10"/>
  <c r="D27" i="10"/>
  <c r="D4" i="10"/>
  <c r="C5" i="10"/>
  <c r="C6" i="10"/>
  <c r="C7" i="10"/>
  <c r="C8" i="10"/>
  <c r="C9" i="10"/>
  <c r="C10" i="10"/>
  <c r="C11" i="10"/>
  <c r="C12" i="10"/>
  <c r="C13" i="10"/>
  <c r="C14" i="10"/>
  <c r="C15" i="10"/>
  <c r="C16" i="10"/>
  <c r="C17" i="10"/>
  <c r="C18" i="10"/>
  <c r="C19" i="10"/>
  <c r="H19" i="10" s="1"/>
  <c r="C20" i="10"/>
  <c r="C21" i="10"/>
  <c r="H21" i="10" s="1"/>
  <c r="C22" i="10"/>
  <c r="C23" i="10"/>
  <c r="H23" i="10" s="1"/>
  <c r="C24" i="10"/>
  <c r="C25" i="10"/>
  <c r="C26" i="10"/>
  <c r="C27" i="10"/>
  <c r="C4" i="10"/>
  <c r="G59" i="13"/>
  <c r="G58" i="13"/>
  <c r="G57" i="13"/>
  <c r="G56" i="13"/>
  <c r="G55" i="13"/>
  <c r="G54" i="13"/>
  <c r="G53" i="13"/>
  <c r="G52" i="13"/>
  <c r="G51" i="13"/>
  <c r="G50" i="13"/>
  <c r="G49" i="13"/>
  <c r="G48" i="13"/>
  <c r="G47" i="13"/>
  <c r="G46" i="13"/>
  <c r="G45" i="13"/>
  <c r="G44" i="13"/>
  <c r="G43" i="13"/>
  <c r="G42" i="13"/>
  <c r="G41" i="13"/>
  <c r="G40" i="13"/>
  <c r="G39" i="13"/>
  <c r="G38" i="13"/>
  <c r="G37" i="13"/>
  <c r="E29" i="13"/>
  <c r="H26" i="13"/>
  <c r="H24" i="13"/>
  <c r="F29" i="13"/>
  <c r="D28" i="13"/>
  <c r="D29" i="13" s="1"/>
  <c r="G3" i="13"/>
  <c r="F3" i="13"/>
  <c r="E3" i="13"/>
  <c r="D3" i="13"/>
  <c r="C3" i="13"/>
  <c r="G59" i="12"/>
  <c r="G58" i="12"/>
  <c r="G57" i="12"/>
  <c r="G56" i="12"/>
  <c r="G55" i="12"/>
  <c r="G54" i="12"/>
  <c r="G53" i="12"/>
  <c r="G52" i="12"/>
  <c r="G51" i="12"/>
  <c r="G50" i="12"/>
  <c r="G49" i="12"/>
  <c r="G48" i="12"/>
  <c r="G47" i="12"/>
  <c r="G46" i="12"/>
  <c r="G45" i="12"/>
  <c r="G44" i="12"/>
  <c r="G43" i="12"/>
  <c r="G42" i="12"/>
  <c r="G41" i="12"/>
  <c r="G40" i="12"/>
  <c r="G39" i="12"/>
  <c r="G38" i="12"/>
  <c r="G37" i="12"/>
  <c r="E29" i="12"/>
  <c r="G3" i="12"/>
  <c r="F3" i="12"/>
  <c r="E3" i="12"/>
  <c r="D3" i="12"/>
  <c r="C3" i="12"/>
  <c r="G59" i="11"/>
  <c r="G58" i="11"/>
  <c r="G57" i="11"/>
  <c r="G56" i="11"/>
  <c r="G55" i="11"/>
  <c r="G54" i="11"/>
  <c r="G53" i="11"/>
  <c r="G52" i="11"/>
  <c r="G51" i="11"/>
  <c r="G50" i="11"/>
  <c r="G49" i="11"/>
  <c r="G48" i="11"/>
  <c r="G47" i="11"/>
  <c r="G46" i="11"/>
  <c r="G45" i="11"/>
  <c r="G44" i="11"/>
  <c r="G43" i="11"/>
  <c r="G42" i="11"/>
  <c r="G41" i="11"/>
  <c r="G40" i="11"/>
  <c r="G39" i="11"/>
  <c r="G38" i="11"/>
  <c r="G37" i="11"/>
  <c r="E29" i="11"/>
  <c r="G3" i="11"/>
  <c r="F3" i="11"/>
  <c r="E3" i="11"/>
  <c r="D3" i="11"/>
  <c r="C3" i="11"/>
  <c r="G59" i="10"/>
  <c r="G58" i="10"/>
  <c r="G57" i="10"/>
  <c r="G56" i="10"/>
  <c r="G55" i="10"/>
  <c r="G54" i="10"/>
  <c r="G53" i="10"/>
  <c r="G52" i="10"/>
  <c r="G51" i="10"/>
  <c r="G50" i="10"/>
  <c r="G49" i="10"/>
  <c r="G48" i="10"/>
  <c r="G47" i="10"/>
  <c r="G46" i="10"/>
  <c r="G45" i="10"/>
  <c r="G44" i="10"/>
  <c r="G43" i="10"/>
  <c r="G42" i="10"/>
  <c r="G41" i="10"/>
  <c r="G40" i="10"/>
  <c r="G39" i="10"/>
  <c r="G38" i="10"/>
  <c r="G37" i="10"/>
  <c r="E29" i="10"/>
  <c r="H26" i="10"/>
  <c r="H24" i="10"/>
  <c r="H22" i="10"/>
  <c r="H20" i="10"/>
  <c r="H18" i="10"/>
  <c r="H17" i="10"/>
  <c r="H16" i="10"/>
  <c r="G26" i="6" s="1"/>
  <c r="H15" i="10"/>
  <c r="G25" i="6" s="1"/>
  <c r="I25" i="6" s="1"/>
  <c r="J25" i="6" s="1"/>
  <c r="H14" i="10"/>
  <c r="G24" i="6" s="1"/>
  <c r="I24" i="6" s="1"/>
  <c r="J24" i="6" s="1"/>
  <c r="H13" i="10"/>
  <c r="G23" i="6" s="1"/>
  <c r="I23" i="6" s="1"/>
  <c r="J23" i="6" s="1"/>
  <c r="H12" i="10"/>
  <c r="G22" i="6" s="1"/>
  <c r="I22" i="6" s="1"/>
  <c r="J22" i="6" s="1"/>
  <c r="H11" i="10"/>
  <c r="G21" i="6" s="1"/>
  <c r="I21" i="6" s="1"/>
  <c r="J21" i="6" s="1"/>
  <c r="H10" i="10"/>
  <c r="G20" i="6" s="1"/>
  <c r="I20" i="6" s="1"/>
  <c r="J20" i="6" s="1"/>
  <c r="H9" i="10"/>
  <c r="G19" i="6" s="1"/>
  <c r="I19" i="6" s="1"/>
  <c r="J19" i="6" s="1"/>
  <c r="H8" i="10"/>
  <c r="G18" i="6" s="1"/>
  <c r="I18" i="6" s="1"/>
  <c r="J18" i="6" s="1"/>
  <c r="H7" i="10"/>
  <c r="G17" i="6" s="1"/>
  <c r="I17" i="6" s="1"/>
  <c r="J17" i="6" s="1"/>
  <c r="H6" i="10"/>
  <c r="G16" i="6" s="1"/>
  <c r="I16" i="6" s="1"/>
  <c r="J16" i="6" s="1"/>
  <c r="H5" i="10"/>
  <c r="G15" i="6" s="1"/>
  <c r="I15" i="6" s="1"/>
  <c r="J15" i="6" s="1"/>
  <c r="G3" i="10"/>
  <c r="F3" i="10"/>
  <c r="E3" i="10"/>
  <c r="D3" i="10"/>
  <c r="C3" i="10"/>
  <c r="J26" i="6" l="1"/>
  <c r="G28" i="12"/>
  <c r="E30" i="13"/>
  <c r="E30" i="12"/>
  <c r="H25" i="10"/>
  <c r="H27" i="10"/>
  <c r="I27" i="10" s="1"/>
  <c r="D28" i="10"/>
  <c r="D29" i="10" s="1"/>
  <c r="C28" i="13"/>
  <c r="C29" i="13" s="1"/>
  <c r="C30" i="13" s="1"/>
  <c r="E28" i="4"/>
  <c r="E30" i="11"/>
  <c r="H27" i="12"/>
  <c r="I27" i="12" s="1"/>
  <c r="H23" i="12"/>
  <c r="I23" i="12" s="1"/>
  <c r="H25" i="12"/>
  <c r="H11" i="12"/>
  <c r="H13" i="12"/>
  <c r="H15" i="12"/>
  <c r="H17" i="12"/>
  <c r="I17" i="12" s="1"/>
  <c r="H19" i="12"/>
  <c r="I52" i="12" s="1"/>
  <c r="H21" i="12"/>
  <c r="I54" i="12" s="1"/>
  <c r="H18" i="13"/>
  <c r="I18" i="13" s="1"/>
  <c r="H20" i="13"/>
  <c r="H22" i="13"/>
  <c r="I22" i="13" s="1"/>
  <c r="G28" i="13"/>
  <c r="G29" i="13" s="1"/>
  <c r="G30" i="13" s="1"/>
  <c r="D28" i="11"/>
  <c r="D29" i="11" s="1"/>
  <c r="D30" i="11" s="1"/>
  <c r="H18" i="11"/>
  <c r="I51" i="11" s="1"/>
  <c r="H20" i="11"/>
  <c r="I53" i="11" s="1"/>
  <c r="H22" i="11"/>
  <c r="I55" i="11" s="1"/>
  <c r="H24" i="11"/>
  <c r="I24" i="11" s="1"/>
  <c r="H26" i="11"/>
  <c r="I59" i="11" s="1"/>
  <c r="G29" i="12"/>
  <c r="G30" i="12" s="1"/>
  <c r="H6" i="12"/>
  <c r="H7" i="12"/>
  <c r="H9" i="12"/>
  <c r="H18" i="12"/>
  <c r="I51" i="12" s="1"/>
  <c r="H20" i="12"/>
  <c r="I53" i="12" s="1"/>
  <c r="H22" i="12"/>
  <c r="I22" i="12" s="1"/>
  <c r="H24" i="12"/>
  <c r="I57" i="12" s="1"/>
  <c r="H26" i="12"/>
  <c r="I59" i="12" s="1"/>
  <c r="H6" i="13"/>
  <c r="S16" i="6" s="1"/>
  <c r="U16" i="6" s="1"/>
  <c r="V16" i="6" s="1"/>
  <c r="H7" i="13"/>
  <c r="C28" i="12"/>
  <c r="C29" i="12" s="1"/>
  <c r="C30" i="12" s="1"/>
  <c r="H5" i="12"/>
  <c r="H8" i="12"/>
  <c r="H10" i="12"/>
  <c r="H12" i="12"/>
  <c r="H14" i="12"/>
  <c r="H16" i="12"/>
  <c r="E30" i="10"/>
  <c r="H5" i="13"/>
  <c r="F29" i="11"/>
  <c r="F30" i="11" s="1"/>
  <c r="C28" i="11"/>
  <c r="C29" i="11" s="1"/>
  <c r="C30" i="11" s="1"/>
  <c r="G28" i="11"/>
  <c r="G29" i="11" s="1"/>
  <c r="G30" i="11" s="1"/>
  <c r="H5" i="11"/>
  <c r="H6" i="11"/>
  <c r="H7" i="11"/>
  <c r="H8" i="11"/>
  <c r="H9" i="11"/>
  <c r="H10" i="11"/>
  <c r="H11" i="11"/>
  <c r="H12" i="11"/>
  <c r="I45" i="11" s="1"/>
  <c r="H13" i="11"/>
  <c r="H14" i="11"/>
  <c r="H15" i="11"/>
  <c r="H16" i="11"/>
  <c r="H17" i="11"/>
  <c r="I17" i="11" s="1"/>
  <c r="H19" i="11"/>
  <c r="I19" i="11" s="1"/>
  <c r="H21" i="11"/>
  <c r="I21" i="11" s="1"/>
  <c r="H23" i="11"/>
  <c r="I23" i="11" s="1"/>
  <c r="H25" i="11"/>
  <c r="I25" i="11" s="1"/>
  <c r="H27" i="11"/>
  <c r="I27" i="11" s="1"/>
  <c r="D28" i="12"/>
  <c r="D29" i="12" s="1"/>
  <c r="D30" i="12" s="1"/>
  <c r="F29" i="12"/>
  <c r="F30" i="12" s="1"/>
  <c r="H8" i="13"/>
  <c r="H9" i="13"/>
  <c r="H10" i="13"/>
  <c r="H11" i="13"/>
  <c r="H12" i="13"/>
  <c r="H13" i="13"/>
  <c r="H14" i="13"/>
  <c r="H15" i="13"/>
  <c r="H16" i="13"/>
  <c r="H17" i="13"/>
  <c r="I50" i="13" s="1"/>
  <c r="H19" i="13"/>
  <c r="I19" i="13" s="1"/>
  <c r="H21" i="13"/>
  <c r="I54" i="13" s="1"/>
  <c r="H23" i="13"/>
  <c r="I56" i="13" s="1"/>
  <c r="H25" i="13"/>
  <c r="I58" i="13" s="1"/>
  <c r="H27" i="13"/>
  <c r="I27" i="13" s="1"/>
  <c r="G28" i="10"/>
  <c r="G29" i="10" s="1"/>
  <c r="G30" i="10" s="1"/>
  <c r="F28" i="10"/>
  <c r="F29" i="10" s="1"/>
  <c r="F30" i="10" s="1"/>
  <c r="C28" i="10"/>
  <c r="C29" i="10" s="1"/>
  <c r="C30" i="10" s="1"/>
  <c r="D30" i="13"/>
  <c r="F30" i="13"/>
  <c r="I39" i="13"/>
  <c r="I6" i="13"/>
  <c r="I14" i="13"/>
  <c r="I53" i="13"/>
  <c r="I20" i="13"/>
  <c r="I57" i="13"/>
  <c r="I24" i="13"/>
  <c r="I59" i="13"/>
  <c r="I26" i="13"/>
  <c r="H4" i="13"/>
  <c r="S14" i="6" s="1"/>
  <c r="I50" i="12"/>
  <c r="I21" i="12"/>
  <c r="I56" i="12"/>
  <c r="I58" i="12"/>
  <c r="I25" i="12"/>
  <c r="I18" i="12"/>
  <c r="I20" i="12"/>
  <c r="I55" i="12"/>
  <c r="I24" i="12"/>
  <c r="I26" i="12"/>
  <c r="H4" i="12"/>
  <c r="O14" i="6" s="1"/>
  <c r="I38" i="11"/>
  <c r="I18" i="11"/>
  <c r="I20" i="11"/>
  <c r="I22" i="11"/>
  <c r="I57" i="11"/>
  <c r="I26" i="11"/>
  <c r="H4" i="11"/>
  <c r="K14" i="6" s="1"/>
  <c r="D30" i="10"/>
  <c r="I38" i="10"/>
  <c r="I5" i="10"/>
  <c r="I39" i="10"/>
  <c r="I6" i="10"/>
  <c r="I40" i="10"/>
  <c r="I7" i="10"/>
  <c r="I41" i="10"/>
  <c r="I8" i="10"/>
  <c r="I42" i="10"/>
  <c r="I9" i="10"/>
  <c r="I43" i="10"/>
  <c r="I10" i="10"/>
  <c r="I44" i="10"/>
  <c r="I11" i="10"/>
  <c r="I45" i="10"/>
  <c r="I12" i="10"/>
  <c r="I46" i="10"/>
  <c r="I13" i="10"/>
  <c r="I47" i="10"/>
  <c r="I14" i="10"/>
  <c r="I48" i="10"/>
  <c r="I15" i="10"/>
  <c r="I49" i="10"/>
  <c r="I16" i="10"/>
  <c r="I50" i="10"/>
  <c r="I17" i="10"/>
  <c r="I52" i="10"/>
  <c r="I19" i="10"/>
  <c r="I54" i="10"/>
  <c r="I21" i="10"/>
  <c r="I56" i="10"/>
  <c r="I23" i="10"/>
  <c r="I58" i="10"/>
  <c r="I25" i="10"/>
  <c r="I51" i="10"/>
  <c r="I18" i="10"/>
  <c r="I53" i="10"/>
  <c r="I20" i="10"/>
  <c r="I55" i="10"/>
  <c r="I22" i="10"/>
  <c r="I57" i="10"/>
  <c r="I24" i="10"/>
  <c r="I59" i="10"/>
  <c r="I26" i="10"/>
  <c r="H4" i="10"/>
  <c r="G14" i="6" s="1"/>
  <c r="G38" i="4"/>
  <c r="G39" i="4"/>
  <c r="G40" i="4"/>
  <c r="G41" i="4"/>
  <c r="G42" i="4"/>
  <c r="G43" i="4"/>
  <c r="G44" i="4"/>
  <c r="G45" i="4"/>
  <c r="G46" i="4"/>
  <c r="G47" i="4"/>
  <c r="G48" i="4"/>
  <c r="G49" i="4"/>
  <c r="G50" i="4"/>
  <c r="G51" i="4"/>
  <c r="G52" i="4"/>
  <c r="G53" i="4"/>
  <c r="G54" i="4"/>
  <c r="G55" i="4"/>
  <c r="G56" i="4"/>
  <c r="G57" i="4"/>
  <c r="G58" i="4"/>
  <c r="G59" i="4"/>
  <c r="G37" i="4"/>
  <c r="G3" i="4"/>
  <c r="F3" i="4"/>
  <c r="E29" i="4"/>
  <c r="D3" i="4"/>
  <c r="I16" i="13" l="1"/>
  <c r="S26" i="6"/>
  <c r="U26" i="6" s="1"/>
  <c r="V26" i="6" s="1"/>
  <c r="I47" i="13"/>
  <c r="S24" i="6"/>
  <c r="U24" i="6" s="1"/>
  <c r="V24" i="6" s="1"/>
  <c r="I45" i="13"/>
  <c r="S22" i="6"/>
  <c r="U22" i="6" s="1"/>
  <c r="V22" i="6" s="1"/>
  <c r="I10" i="13"/>
  <c r="S20" i="6"/>
  <c r="U20" i="6" s="1"/>
  <c r="V20" i="6" s="1"/>
  <c r="I8" i="13"/>
  <c r="S18" i="6"/>
  <c r="U18" i="6" s="1"/>
  <c r="V18" i="6" s="1"/>
  <c r="I5" i="13"/>
  <c r="S15" i="6"/>
  <c r="U15" i="6" s="1"/>
  <c r="V15" i="6" s="1"/>
  <c r="U14" i="6"/>
  <c r="V14" i="6" s="1"/>
  <c r="I48" i="13"/>
  <c r="S25" i="6"/>
  <c r="U25" i="6" s="1"/>
  <c r="V25" i="6" s="1"/>
  <c r="I46" i="13"/>
  <c r="S23" i="6"/>
  <c r="U23" i="6" s="1"/>
  <c r="V23" i="6" s="1"/>
  <c r="I44" i="13"/>
  <c r="S21" i="6"/>
  <c r="U21" i="6" s="1"/>
  <c r="V21" i="6" s="1"/>
  <c r="I42" i="13"/>
  <c r="S19" i="6"/>
  <c r="U19" i="6" s="1"/>
  <c r="V19" i="6" s="1"/>
  <c r="I40" i="13"/>
  <c r="S17" i="6"/>
  <c r="U17" i="6" s="1"/>
  <c r="V17" i="6" s="1"/>
  <c r="I49" i="12"/>
  <c r="O26" i="6"/>
  <c r="Q26" i="6" s="1"/>
  <c r="R26" i="6" s="1"/>
  <c r="I45" i="12"/>
  <c r="O22" i="6"/>
  <c r="Q22" i="6" s="1"/>
  <c r="R22" i="6" s="1"/>
  <c r="I41" i="12"/>
  <c r="O18" i="6"/>
  <c r="Q18" i="6" s="1"/>
  <c r="R18" i="6" s="1"/>
  <c r="I9" i="12"/>
  <c r="O19" i="6"/>
  <c r="Q19" i="6" s="1"/>
  <c r="R19" i="6" s="1"/>
  <c r="I6" i="12"/>
  <c r="O16" i="6"/>
  <c r="Q16" i="6" s="1"/>
  <c r="R16" i="6" s="1"/>
  <c r="I46" i="12"/>
  <c r="O23" i="6"/>
  <c r="Q23" i="6" s="1"/>
  <c r="R23" i="6" s="1"/>
  <c r="Q14" i="6"/>
  <c r="R14" i="6" s="1"/>
  <c r="I47" i="12"/>
  <c r="O24" i="6"/>
  <c r="Q24" i="6" s="1"/>
  <c r="R24" i="6" s="1"/>
  <c r="I43" i="12"/>
  <c r="O20" i="6"/>
  <c r="Q20" i="6" s="1"/>
  <c r="R20" i="6" s="1"/>
  <c r="I38" i="12"/>
  <c r="O15" i="6"/>
  <c r="Q15" i="6" s="1"/>
  <c r="R15" i="6" s="1"/>
  <c r="I40" i="12"/>
  <c r="O17" i="6"/>
  <c r="Q17" i="6" s="1"/>
  <c r="R17" i="6" s="1"/>
  <c r="I48" i="12"/>
  <c r="O25" i="6"/>
  <c r="Q25" i="6" s="1"/>
  <c r="R25" i="6" s="1"/>
  <c r="I44" i="12"/>
  <c r="O21" i="6"/>
  <c r="Q21" i="6" s="1"/>
  <c r="R21" i="6" s="1"/>
  <c r="I55" i="13"/>
  <c r="I51" i="13"/>
  <c r="I16" i="11"/>
  <c r="K26" i="6"/>
  <c r="I14" i="11"/>
  <c r="K24" i="6"/>
  <c r="M24" i="6" s="1"/>
  <c r="I12" i="11"/>
  <c r="K22" i="6"/>
  <c r="M22" i="6" s="1"/>
  <c r="I10" i="11"/>
  <c r="K20" i="6"/>
  <c r="M20" i="6" s="1"/>
  <c r="I8" i="11"/>
  <c r="K18" i="6"/>
  <c r="M18" i="6" s="1"/>
  <c r="I6" i="11"/>
  <c r="K16" i="6"/>
  <c r="M16" i="6" s="1"/>
  <c r="I49" i="11"/>
  <c r="I41" i="11"/>
  <c r="I39" i="11"/>
  <c r="I15" i="11"/>
  <c r="K25" i="6"/>
  <c r="M25" i="6" s="1"/>
  <c r="I13" i="11"/>
  <c r="K23" i="6"/>
  <c r="M23" i="6" s="1"/>
  <c r="I11" i="11"/>
  <c r="K21" i="6"/>
  <c r="M21" i="6" s="1"/>
  <c r="I9" i="11"/>
  <c r="K19" i="6"/>
  <c r="M19" i="6" s="1"/>
  <c r="I7" i="11"/>
  <c r="K17" i="6"/>
  <c r="M17" i="6" s="1"/>
  <c r="I5" i="11"/>
  <c r="K15" i="6"/>
  <c r="M15" i="6" s="1"/>
  <c r="I14" i="6"/>
  <c r="J14" i="6" s="1"/>
  <c r="I27" i="6" s="1"/>
  <c r="G27" i="6"/>
  <c r="I19" i="12"/>
  <c r="I15" i="12"/>
  <c r="I11" i="12"/>
  <c r="I14" i="12"/>
  <c r="I10" i="12"/>
  <c r="I7" i="12"/>
  <c r="I42" i="12"/>
  <c r="I39" i="12"/>
  <c r="I7" i="13"/>
  <c r="I56" i="11"/>
  <c r="I52" i="11"/>
  <c r="I47" i="11"/>
  <c r="I43" i="11"/>
  <c r="I50" i="11"/>
  <c r="I42" i="11"/>
  <c r="I46" i="11"/>
  <c r="I49" i="13"/>
  <c r="I41" i="13"/>
  <c r="I13" i="12"/>
  <c r="I16" i="12"/>
  <c r="I8" i="12"/>
  <c r="I58" i="11"/>
  <c r="I21" i="13"/>
  <c r="I15" i="13"/>
  <c r="I11" i="13"/>
  <c r="I54" i="11"/>
  <c r="I48" i="11"/>
  <c r="I44" i="11"/>
  <c r="I40" i="11"/>
  <c r="I12" i="12"/>
  <c r="I5" i="12"/>
  <c r="I38" i="13"/>
  <c r="I23" i="13"/>
  <c r="I52" i="13"/>
  <c r="I12" i="13"/>
  <c r="I43" i="13"/>
  <c r="I25" i="13"/>
  <c r="I17" i="13"/>
  <c r="I13" i="13"/>
  <c r="I9" i="13"/>
  <c r="I37" i="13"/>
  <c r="H28" i="13"/>
  <c r="I4" i="13"/>
  <c r="I37" i="12"/>
  <c r="H28" i="12"/>
  <c r="I4" i="12"/>
  <c r="I37" i="11"/>
  <c r="H28" i="11"/>
  <c r="I4" i="11"/>
  <c r="I37" i="10"/>
  <c r="H28" i="10"/>
  <c r="I4" i="10"/>
  <c r="F28" i="4"/>
  <c r="F29" i="4" s="1"/>
  <c r="F30" i="4" s="1"/>
  <c r="E3" i="4"/>
  <c r="E30" i="4" s="1"/>
  <c r="C3" i="4"/>
  <c r="Q27" i="6" l="1"/>
  <c r="S27" i="6"/>
  <c r="U27" i="6"/>
  <c r="O27" i="6"/>
  <c r="N15" i="6"/>
  <c r="N17" i="6"/>
  <c r="N19" i="6"/>
  <c r="N21" i="6"/>
  <c r="N23" i="6"/>
  <c r="N25" i="6"/>
  <c r="N16" i="6"/>
  <c r="N18" i="6"/>
  <c r="N20" i="6"/>
  <c r="N22" i="6"/>
  <c r="N24" i="6"/>
  <c r="M26" i="6"/>
  <c r="W26" i="6" s="1"/>
  <c r="N14" i="6"/>
  <c r="K27" i="6"/>
  <c r="H29" i="13"/>
  <c r="I28" i="13"/>
  <c r="I29" i="13" s="1"/>
  <c r="H29" i="12"/>
  <c r="I28" i="12"/>
  <c r="I29" i="12" s="1"/>
  <c r="H29" i="11"/>
  <c r="I28" i="11"/>
  <c r="I29" i="11" s="1"/>
  <c r="H29" i="10"/>
  <c r="I28" i="10"/>
  <c r="I29" i="10" s="1"/>
  <c r="N26" i="6" l="1"/>
  <c r="D5" i="4"/>
  <c r="D8" i="4"/>
  <c r="D10" i="4"/>
  <c r="D12" i="4"/>
  <c r="D14" i="4"/>
  <c r="D16" i="4"/>
  <c r="D18" i="4"/>
  <c r="D20" i="4"/>
  <c r="D22" i="4"/>
  <c r="D24" i="4"/>
  <c r="D26" i="4"/>
  <c r="D4" i="4"/>
  <c r="D6" i="4"/>
  <c r="D7" i="4"/>
  <c r="D9" i="4"/>
  <c r="D11" i="4"/>
  <c r="D13" i="4"/>
  <c r="D15" i="4"/>
  <c r="D17" i="4"/>
  <c r="D19" i="4"/>
  <c r="D21" i="4"/>
  <c r="D23" i="4"/>
  <c r="D25" i="4"/>
  <c r="D27" i="4"/>
  <c r="C5" i="4"/>
  <c r="C8" i="4"/>
  <c r="H8" i="4" s="1"/>
  <c r="C18" i="6" s="1"/>
  <c r="E18" i="6" s="1"/>
  <c r="W18" i="6" s="1"/>
  <c r="C10" i="4"/>
  <c r="C12" i="4"/>
  <c r="C14" i="4"/>
  <c r="C16" i="4"/>
  <c r="C18" i="4"/>
  <c r="C20" i="4"/>
  <c r="C22" i="4"/>
  <c r="C24" i="4"/>
  <c r="C26" i="4"/>
  <c r="C7" i="4"/>
  <c r="C9" i="4"/>
  <c r="C11" i="4"/>
  <c r="H11" i="4" s="1"/>
  <c r="C21" i="6" s="1"/>
  <c r="E21" i="6" s="1"/>
  <c r="W21" i="6" s="1"/>
  <c r="C13" i="4"/>
  <c r="C15" i="4"/>
  <c r="H15" i="4" s="1"/>
  <c r="C25" i="6" s="1"/>
  <c r="E25" i="6" s="1"/>
  <c r="W25" i="6" s="1"/>
  <c r="C17" i="4"/>
  <c r="C19" i="4"/>
  <c r="C21" i="4"/>
  <c r="C23" i="4"/>
  <c r="C25" i="4"/>
  <c r="C27" i="4"/>
  <c r="H13" i="4"/>
  <c r="C23" i="6" s="1"/>
  <c r="E23" i="6" s="1"/>
  <c r="W23" i="6" s="1"/>
  <c r="H14" i="4"/>
  <c r="C24" i="6" s="1"/>
  <c r="E24" i="6" s="1"/>
  <c r="W24" i="6" s="1"/>
  <c r="H19" i="4"/>
  <c r="H22" i="4"/>
  <c r="C6" i="4"/>
  <c r="C4" i="4"/>
  <c r="Y26" i="6" l="1"/>
  <c r="Z22" i="6" s="1"/>
  <c r="M27" i="6"/>
  <c r="F24" i="6"/>
  <c r="Y24" i="6" s="1"/>
  <c r="F25" i="6"/>
  <c r="Y25" i="6" s="1"/>
  <c r="F21" i="6"/>
  <c r="Y21" i="6" s="1"/>
  <c r="F18" i="6"/>
  <c r="Y18" i="6" s="1"/>
  <c r="F23" i="6"/>
  <c r="Y23" i="6" s="1"/>
  <c r="H23" i="4"/>
  <c r="I56" i="4" s="1"/>
  <c r="H24" i="4"/>
  <c r="H20" i="4"/>
  <c r="I53" i="4" s="1"/>
  <c r="H16" i="4"/>
  <c r="C26" i="6" s="1"/>
  <c r="G28" i="4"/>
  <c r="G29" i="4" s="1"/>
  <c r="G30" i="4" s="1"/>
  <c r="D28" i="4"/>
  <c r="D29" i="4" s="1"/>
  <c r="D30" i="4" s="1"/>
  <c r="I22" i="4"/>
  <c r="I55" i="4"/>
  <c r="I19" i="4"/>
  <c r="I52" i="4"/>
  <c r="I14" i="4"/>
  <c r="I47" i="4"/>
  <c r="I11" i="4"/>
  <c r="I44" i="4"/>
  <c r="I23" i="4"/>
  <c r="I24" i="4"/>
  <c r="I57" i="4"/>
  <c r="I16" i="4"/>
  <c r="I49" i="4"/>
  <c r="I13" i="4"/>
  <c r="I46" i="4"/>
  <c r="I8" i="4"/>
  <c r="I41" i="4"/>
  <c r="I15" i="4"/>
  <c r="I48" i="4"/>
  <c r="H26" i="4"/>
  <c r="H18" i="4"/>
  <c r="H10" i="4"/>
  <c r="C20" i="6" s="1"/>
  <c r="E20" i="6" s="1"/>
  <c r="W20" i="6" s="1"/>
  <c r="H27" i="4"/>
  <c r="H7" i="4"/>
  <c r="C17" i="6" s="1"/>
  <c r="E17" i="6" s="1"/>
  <c r="W17" i="6" s="1"/>
  <c r="H25" i="4"/>
  <c r="H21" i="4"/>
  <c r="H17" i="4"/>
  <c r="H12" i="4"/>
  <c r="C22" i="6" s="1"/>
  <c r="E22" i="6" s="1"/>
  <c r="W22" i="6" s="1"/>
  <c r="H9" i="4"/>
  <c r="C19" i="6" s="1"/>
  <c r="E19" i="6" s="1"/>
  <c r="W19" i="6" s="1"/>
  <c r="H6" i="4"/>
  <c r="C16" i="6" s="1"/>
  <c r="E16" i="6" s="1"/>
  <c r="W16" i="6" s="1"/>
  <c r="H4" i="4"/>
  <c r="C14" i="6" s="1"/>
  <c r="C28" i="4"/>
  <c r="C29" i="4" s="1"/>
  <c r="C30" i="4" s="1"/>
  <c r="H5" i="4"/>
  <c r="C15" i="6" s="1"/>
  <c r="E15" i="6" s="1"/>
  <c r="W15" i="6" s="1"/>
  <c r="Y16" i="6" l="1"/>
  <c r="F16" i="6"/>
  <c r="Y17" i="6"/>
  <c r="F17" i="6"/>
  <c r="Y22" i="6"/>
  <c r="F22" i="6"/>
  <c r="Y20" i="6"/>
  <c r="F20" i="6"/>
  <c r="Y15" i="6"/>
  <c r="F15" i="6"/>
  <c r="Y19" i="6"/>
  <c r="Z17" i="6" s="1"/>
  <c r="F19" i="6"/>
  <c r="C27" i="6"/>
  <c r="E14" i="6"/>
  <c r="I20" i="4"/>
  <c r="I6" i="4"/>
  <c r="I39" i="4"/>
  <c r="I12" i="4"/>
  <c r="I45" i="4"/>
  <c r="I21" i="4"/>
  <c r="I54" i="4"/>
  <c r="I10" i="4"/>
  <c r="I43" i="4"/>
  <c r="I26" i="4"/>
  <c r="I59" i="4"/>
  <c r="I5" i="4"/>
  <c r="I38" i="4"/>
  <c r="I4" i="4"/>
  <c r="I37" i="4"/>
  <c r="I9" i="4"/>
  <c r="I42" i="4"/>
  <c r="I17" i="4"/>
  <c r="I50" i="4"/>
  <c r="I25" i="4"/>
  <c r="I58" i="4"/>
  <c r="I27" i="4"/>
  <c r="I18" i="4"/>
  <c r="I51" i="4"/>
  <c r="I7" i="4"/>
  <c r="I40" i="4"/>
  <c r="H28" i="4"/>
  <c r="H29" i="4" s="1"/>
  <c r="Z19" i="6" l="1"/>
  <c r="F14" i="6"/>
  <c r="AD14" i="6"/>
  <c r="W14" i="6"/>
  <c r="E27" i="6"/>
  <c r="Y14" i="6"/>
  <c r="I28" i="4"/>
  <c r="I29" i="4" s="1"/>
  <c r="Y27" i="6" l="1"/>
  <c r="Z15" i="6"/>
</calcChain>
</file>

<file path=xl/comments1.xml><?xml version="1.0" encoding="utf-8"?>
<comments xmlns="http://schemas.openxmlformats.org/spreadsheetml/2006/main">
  <authors>
    <author>vialard</author>
  </authors>
  <commentList>
    <comment ref="B2" authorId="0">
      <text>
        <r>
          <rPr>
            <sz val="8"/>
            <color indexed="81"/>
            <rFont val="Tahoma"/>
            <family val="2"/>
          </rPr>
          <t>Changer ici les noms de profs</t>
        </r>
      </text>
    </comment>
  </commentList>
</comments>
</file>

<file path=xl/sharedStrings.xml><?xml version="1.0" encoding="utf-8"?>
<sst xmlns="http://schemas.openxmlformats.org/spreadsheetml/2006/main" count="1979" uniqueCount="202">
  <si>
    <t>9h-10h10</t>
  </si>
  <si>
    <t>8h10-9h</t>
  </si>
  <si>
    <t>11h10-12h</t>
  </si>
  <si>
    <t>14h-15h</t>
  </si>
  <si>
    <t>15h-16h</t>
  </si>
  <si>
    <t>16h-17h</t>
  </si>
  <si>
    <t>Lundi</t>
  </si>
  <si>
    <t>10h20-11h10</t>
  </si>
  <si>
    <t>APSA</t>
  </si>
  <si>
    <t>Installation</t>
  </si>
  <si>
    <t>Classe</t>
  </si>
  <si>
    <t>Mardi</t>
  </si>
  <si>
    <t>Mercredi</t>
  </si>
  <si>
    <t>Jeudi</t>
  </si>
  <si>
    <t>Vendredi</t>
  </si>
  <si>
    <t>Collège A. Tavan</t>
  </si>
  <si>
    <t>PROGRAMMATION  EPS</t>
  </si>
  <si>
    <t>Jérôme MALMEZET</t>
  </si>
  <si>
    <t>Stéphane OUALLET</t>
  </si>
  <si>
    <t>Isabelle BERGE</t>
  </si>
  <si>
    <t>6°1</t>
  </si>
  <si>
    <t>6°2</t>
  </si>
  <si>
    <t>6°3</t>
  </si>
  <si>
    <t>6°4</t>
  </si>
  <si>
    <t>5°1</t>
  </si>
  <si>
    <t>5°2</t>
  </si>
  <si>
    <t>5°3</t>
  </si>
  <si>
    <t>5°4</t>
  </si>
  <si>
    <t>4°1</t>
  </si>
  <si>
    <t>4°2</t>
  </si>
  <si>
    <t>4°3</t>
  </si>
  <si>
    <t>4°4</t>
  </si>
  <si>
    <t>3°1</t>
  </si>
  <si>
    <t>3°2</t>
  </si>
  <si>
    <t>3°3</t>
  </si>
  <si>
    <t>3°4</t>
  </si>
  <si>
    <t>1/3 Gym</t>
  </si>
  <si>
    <t>Escalade</t>
  </si>
  <si>
    <t>1/3 Central</t>
  </si>
  <si>
    <t>Piste</t>
  </si>
  <si>
    <t>Dojo</t>
  </si>
  <si>
    <t>Pelouse</t>
  </si>
  <si>
    <t>Basket-Ball</t>
  </si>
  <si>
    <t>Hand-Ball</t>
  </si>
  <si>
    <t>Football</t>
  </si>
  <si>
    <t>Rugby</t>
  </si>
  <si>
    <t>Ultimate</t>
  </si>
  <si>
    <t>Volley-Ball</t>
  </si>
  <si>
    <t>CO</t>
  </si>
  <si>
    <t>Lutte</t>
  </si>
  <si>
    <t>Judo</t>
  </si>
  <si>
    <t>Sambo</t>
  </si>
  <si>
    <t>Danse</t>
  </si>
  <si>
    <t>Vitesse</t>
  </si>
  <si>
    <t>Haies</t>
  </si>
  <si>
    <t>Relais</t>
  </si>
  <si>
    <t>Demi-Fond</t>
  </si>
  <si>
    <t>Badminton</t>
  </si>
  <si>
    <t>1/3 SAE</t>
  </si>
  <si>
    <t>Hand Ext</t>
  </si>
  <si>
    <t>Sautoir H</t>
  </si>
  <si>
    <t>Sautoir L</t>
  </si>
  <si>
    <t>OCCUPATION  INSTALLATIONS  EPS - GYMNASE/STADE DE LA MARTELLE</t>
  </si>
  <si>
    <t>Total C1</t>
  </si>
  <si>
    <t>Saut Long</t>
  </si>
  <si>
    <t>Saut Haut</t>
  </si>
  <si>
    <t>Vit-Relais</t>
  </si>
  <si>
    <t>Total Prof</t>
  </si>
  <si>
    <t>Activité</t>
  </si>
  <si>
    <t>Installation 1</t>
  </si>
  <si>
    <t>Installation 2</t>
  </si>
  <si>
    <t>Installation 3</t>
  </si>
  <si>
    <t>Installation Possible pour l'activité</t>
  </si>
  <si>
    <t>2/3 Gymn</t>
  </si>
  <si>
    <t>Stade</t>
  </si>
  <si>
    <t>Nom des collègues</t>
  </si>
  <si>
    <t>Cycles</t>
  </si>
  <si>
    <t>HB Ext</t>
  </si>
  <si>
    <t>Tennis de T</t>
  </si>
  <si>
    <t>Gymnasti</t>
  </si>
  <si>
    <t xml:space="preserve">Année </t>
  </si>
  <si>
    <t>2016-2017</t>
  </si>
  <si>
    <t>2017-2018</t>
  </si>
  <si>
    <t>2018-2019</t>
  </si>
  <si>
    <t>2019-2020</t>
  </si>
  <si>
    <t>2020-2021</t>
  </si>
  <si>
    <t>2021-2022</t>
  </si>
  <si>
    <t>2022-2023</t>
  </si>
  <si>
    <t>2023-2024</t>
  </si>
  <si>
    <t>2024-2025</t>
  </si>
  <si>
    <t>2025-2026</t>
  </si>
  <si>
    <t>2026-2027</t>
  </si>
  <si>
    <t>2027-2028</t>
  </si>
  <si>
    <t>Année</t>
  </si>
  <si>
    <t>13/09/2016</t>
  </si>
  <si>
    <t>25/11/2016</t>
  </si>
  <si>
    <t>Période 1</t>
  </si>
  <si>
    <t>Période 3</t>
  </si>
  <si>
    <t>Période 4</t>
  </si>
  <si>
    <t>Période 5</t>
  </si>
  <si>
    <t>Athlé</t>
  </si>
  <si>
    <t>Tt Gymn</t>
  </si>
  <si>
    <t>Lancer</t>
  </si>
  <si>
    <t>Boxe</t>
  </si>
  <si>
    <t>Plat Ext</t>
  </si>
  <si>
    <t>Pla Ext</t>
  </si>
  <si>
    <t>Période 2</t>
  </si>
  <si>
    <t>TOTAL</t>
  </si>
  <si>
    <t>TZR2</t>
  </si>
  <si>
    <t xml:space="preserve">Année Scolaire  </t>
  </si>
  <si>
    <t>2015/2016</t>
  </si>
  <si>
    <t>UTILISATION INSTALLATIONS SPORTIVES COMMUNALES PAR LE COLLEGE</t>
  </si>
  <si>
    <t>Installations Sportives</t>
  </si>
  <si>
    <t>Nombre d'heures par semaine</t>
  </si>
  <si>
    <t>Nombre de semaines</t>
  </si>
  <si>
    <t>Total</t>
  </si>
  <si>
    <t>Total Heures</t>
  </si>
  <si>
    <t>Montants</t>
  </si>
  <si>
    <t>A transmettre avant le vendredi 8 Juillet 2016</t>
  </si>
  <si>
    <t>La Principale du Collège</t>
  </si>
  <si>
    <t>Le Maire de la Commune d'Avignon</t>
  </si>
  <si>
    <t>Seules sont à prendre en compte les heures effectives obligatoires d'utilisation par les collègiens de l'équipement sportif (sont donc exclues les heures UNSS)</t>
  </si>
  <si>
    <t>les heures effectives obligatoires d'utilisation par les collègiens de l'équipement sportif s'entendent quel que soit le nombre de classes, le nombre d'élèves ou le nombre d'activités sportives pratiquées en même temps</t>
  </si>
  <si>
    <t>2016/2017</t>
  </si>
  <si>
    <t>2017/2018</t>
  </si>
  <si>
    <t>2019/2020</t>
  </si>
  <si>
    <t>2020/2021</t>
  </si>
  <si>
    <t>2021/2022</t>
  </si>
  <si>
    <t>2022/2023</t>
  </si>
  <si>
    <t>Service des Sports - 74 Bvd J. Ferry 84000 Avignon</t>
  </si>
  <si>
    <t>Natation</t>
  </si>
  <si>
    <t>Piscine</t>
  </si>
  <si>
    <t>Section 6°</t>
  </si>
  <si>
    <t>Section 3°</t>
  </si>
  <si>
    <t>P3</t>
  </si>
  <si>
    <t>P2</t>
  </si>
  <si>
    <t>P1</t>
  </si>
  <si>
    <t>P4</t>
  </si>
  <si>
    <t>P5</t>
  </si>
  <si>
    <t>VTT</t>
  </si>
  <si>
    <t>Colline</t>
  </si>
  <si>
    <t>6°5</t>
  </si>
  <si>
    <t>Aire Lancer</t>
  </si>
  <si>
    <t>Fait à Avignon, le:</t>
  </si>
  <si>
    <t>13/06/2016</t>
  </si>
  <si>
    <r>
      <rPr>
        <b/>
        <sz val="12"/>
        <color rgb="FFFF0000"/>
        <rFont val="Calibri"/>
        <family val="2"/>
        <scheme val="minor"/>
      </rPr>
      <t>Période 1</t>
    </r>
    <r>
      <rPr>
        <sz val="11"/>
        <color theme="1"/>
        <rFont val="Calibri"/>
        <family val="2"/>
        <scheme val="minor"/>
      </rPr>
      <t xml:space="preserve">                                        (7 semaines)</t>
    </r>
  </si>
  <si>
    <r>
      <rPr>
        <b/>
        <sz val="12"/>
        <color rgb="FFFF0000"/>
        <rFont val="Calibri"/>
        <family val="2"/>
        <scheme val="minor"/>
      </rPr>
      <t xml:space="preserve">Période 2 </t>
    </r>
    <r>
      <rPr>
        <sz val="11"/>
        <color theme="1"/>
        <rFont val="Calibri"/>
        <family val="2"/>
        <scheme val="minor"/>
      </rPr>
      <t xml:space="preserve">                                         (7semaines)</t>
    </r>
  </si>
  <si>
    <t>Trimestre 1</t>
  </si>
  <si>
    <r>
      <rPr>
        <b/>
        <sz val="12"/>
        <color rgb="FFFF0000"/>
        <rFont val="Calibri"/>
        <family val="2"/>
        <scheme val="minor"/>
      </rPr>
      <t>Période 3</t>
    </r>
    <r>
      <rPr>
        <sz val="11"/>
        <color theme="1"/>
        <rFont val="Calibri"/>
        <family val="2"/>
        <scheme val="minor"/>
      </rPr>
      <t xml:space="preserve">                                 (7 semaines)</t>
    </r>
  </si>
  <si>
    <r>
      <rPr>
        <b/>
        <sz val="12"/>
        <color rgb="FFFF0000"/>
        <rFont val="Calibri"/>
        <family val="2"/>
        <scheme val="minor"/>
      </rPr>
      <t>Période 4</t>
    </r>
    <r>
      <rPr>
        <sz val="11"/>
        <color theme="1"/>
        <rFont val="Calibri"/>
        <family val="2"/>
        <scheme val="minor"/>
      </rPr>
      <t xml:space="preserve">                                                (8 semaines)</t>
    </r>
  </si>
  <si>
    <r>
      <rPr>
        <b/>
        <sz val="12"/>
        <color rgb="FFFF0000"/>
        <rFont val="Calibri"/>
        <family val="2"/>
        <scheme val="minor"/>
      </rPr>
      <t>Période 5</t>
    </r>
    <r>
      <rPr>
        <sz val="11"/>
        <color theme="1"/>
        <rFont val="Calibri"/>
        <family val="2"/>
        <scheme val="minor"/>
      </rPr>
      <t xml:space="preserve">                                                (7 semaines)</t>
    </r>
  </si>
  <si>
    <t>TARIFS</t>
  </si>
  <si>
    <t>TOTAL Heures</t>
  </si>
  <si>
    <t>Gaël LIZOT</t>
  </si>
  <si>
    <t>H/Semaine</t>
  </si>
  <si>
    <t>Trimestre 2</t>
  </si>
  <si>
    <t>Trimestre 3</t>
  </si>
  <si>
    <t>AS Escalade</t>
  </si>
  <si>
    <t>AS Badminton</t>
  </si>
  <si>
    <t>AS Natation</t>
  </si>
  <si>
    <t>AS Tennis de T</t>
  </si>
  <si>
    <t>Total C2</t>
  </si>
  <si>
    <t>Une fois remplie la 1ère période</t>
  </si>
  <si>
    <t>cliquer sur la période suivante</t>
  </si>
  <si>
    <t>pour copier/coller les données</t>
  </si>
  <si>
    <t>avant rectification des APSA</t>
  </si>
  <si>
    <t>Acrosport</t>
  </si>
  <si>
    <t>Heure Concert</t>
  </si>
  <si>
    <t>Coût P5</t>
  </si>
  <si>
    <t>Coût P4</t>
  </si>
  <si>
    <t>Coût P3</t>
  </si>
  <si>
    <t>Coût P2</t>
  </si>
  <si>
    <t>Coût P1</t>
  </si>
  <si>
    <t>Total Coût P1</t>
  </si>
  <si>
    <t>Total Coût P2</t>
  </si>
  <si>
    <t>Total Coût P3</t>
  </si>
  <si>
    <t>Total Coût P4</t>
  </si>
  <si>
    <t>Total Coût P5</t>
  </si>
  <si>
    <t>2015-2016</t>
  </si>
  <si>
    <t>Gymnase</t>
  </si>
  <si>
    <t xml:space="preserve">Somme Heures Gymnase </t>
  </si>
  <si>
    <t>Somme Heures Judo</t>
  </si>
  <si>
    <t>Somme Heures Athlé</t>
  </si>
  <si>
    <t>T1</t>
  </si>
  <si>
    <t>T2</t>
  </si>
  <si>
    <t>T3</t>
  </si>
  <si>
    <t>Coût</t>
  </si>
  <si>
    <t>Heures</t>
  </si>
  <si>
    <t>Prix</t>
  </si>
  <si>
    <t>Plateau Martelle</t>
  </si>
  <si>
    <t>Total:</t>
  </si>
  <si>
    <t>Somme heures Athlé P3</t>
  </si>
  <si>
    <t>Somme Heures Athlé P4/2</t>
  </si>
  <si>
    <t>Somme Heures Athlé P4</t>
  </si>
  <si>
    <t>Somme Heures Athlé P5</t>
  </si>
  <si>
    <t>Plateau Ext</t>
  </si>
  <si>
    <t xml:space="preserve">les heures effectives obligatoires d'utilisation par les collègiens de l'équipement sportif s'entendent quel que soit le nombre de classes, le nombre d'élèves </t>
  </si>
  <si>
    <t>ou le nombre  d'activités sportives pratiquées en même temps</t>
  </si>
  <si>
    <t>Nb Semaines</t>
  </si>
  <si>
    <t>Prix Installation</t>
  </si>
  <si>
    <t>Heures d'Absences</t>
  </si>
  <si>
    <t>Horaires Effectifs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</si>
</sst>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 &quot;€&quot;"/>
    <numFmt numFmtId="165" formatCode="#,##0.000\ &quot;€&quot;"/>
    <numFmt numFmtId="166" formatCode="0.0"/>
  </numFmts>
  <fonts count="54" x14ac:knownFonts="1">
    <font>
      <sz val="11"/>
      <color theme="1"/>
      <name val="Calibri"/>
      <family val="2"/>
      <scheme val="minor"/>
    </font>
    <font>
      <sz val="9"/>
      <color theme="1"/>
      <name val="Calibri"/>
      <family val="2"/>
      <scheme val="minor"/>
    </font>
    <font>
      <b/>
      <sz val="14"/>
      <color theme="1"/>
      <name val="Calibri"/>
      <family val="2"/>
      <scheme val="minor"/>
    </font>
    <font>
      <sz val="11"/>
      <color rgb="FF0070C0"/>
      <name val="Calibri"/>
      <family val="2"/>
      <scheme val="minor"/>
    </font>
    <font>
      <sz val="11"/>
      <color rgb="FF00B050"/>
      <name val="Calibri"/>
      <family val="2"/>
      <scheme val="minor"/>
    </font>
    <font>
      <sz val="11"/>
      <color theme="9" tint="-0.249977111117893"/>
      <name val="Calibri"/>
      <family val="2"/>
      <scheme val="minor"/>
    </font>
    <font>
      <sz val="11"/>
      <color theme="7" tint="-0.249977111117893"/>
      <name val="Calibri"/>
      <family val="2"/>
      <scheme val="minor"/>
    </font>
    <font>
      <sz val="11"/>
      <color theme="2" tint="-0.499984740745262"/>
      <name val="Calibri"/>
      <family val="2"/>
      <scheme val="minor"/>
    </font>
    <font>
      <b/>
      <sz val="16"/>
      <color rgb="FFFF0000"/>
      <name val="Calibri"/>
      <family val="2"/>
      <scheme val="minor"/>
    </font>
    <font>
      <sz val="8"/>
      <color indexed="81"/>
      <name val="Tahoma"/>
      <family val="2"/>
    </font>
    <font>
      <b/>
      <sz val="11"/>
      <color rgb="FFFF0000"/>
      <name val="Calibri"/>
      <family val="2"/>
      <scheme val="minor"/>
    </font>
    <font>
      <b/>
      <sz val="11"/>
      <color theme="1"/>
      <name val="Calibri"/>
      <family val="2"/>
      <scheme val="minor"/>
    </font>
    <font>
      <sz val="7"/>
      <color theme="1"/>
      <name val="Calibri"/>
      <family val="2"/>
      <scheme val="minor"/>
    </font>
    <font>
      <b/>
      <sz val="11"/>
      <color rgb="FF00B050"/>
      <name val="Calibri"/>
      <family val="2"/>
      <scheme val="minor"/>
    </font>
    <font>
      <b/>
      <sz val="11"/>
      <color rgb="FF963634"/>
      <name val="Calibri"/>
      <family val="2"/>
      <scheme val="minor"/>
    </font>
    <font>
      <b/>
      <sz val="11"/>
      <color rgb="FF0070C0"/>
      <name val="Calibri"/>
      <family val="2"/>
      <scheme val="minor"/>
    </font>
    <font>
      <b/>
      <sz val="11"/>
      <color theme="5" tint="-0.249977111117893"/>
      <name val="Calibri"/>
      <family val="2"/>
      <scheme val="minor"/>
    </font>
    <font>
      <b/>
      <u/>
      <sz val="11"/>
      <color theme="1"/>
      <name val="Calibri"/>
      <family val="2"/>
      <scheme val="minor"/>
    </font>
    <font>
      <b/>
      <sz val="12"/>
      <color theme="1"/>
      <name val="Calibri"/>
      <family val="2"/>
      <scheme val="minor"/>
    </font>
    <font>
      <sz val="8"/>
      <color theme="1"/>
      <name val="Calibri"/>
      <family val="2"/>
      <scheme val="minor"/>
    </font>
    <font>
      <b/>
      <sz val="9"/>
      <color theme="1"/>
      <name val="Calibri"/>
      <family val="2"/>
      <scheme val="minor"/>
    </font>
    <font>
      <b/>
      <sz val="13"/>
      <color theme="1"/>
      <name val="Calibri"/>
      <family val="2"/>
      <scheme val="minor"/>
    </font>
    <font>
      <sz val="6"/>
      <color theme="1"/>
      <name val="Calibri"/>
      <family val="2"/>
      <scheme val="minor"/>
    </font>
    <font>
      <b/>
      <u/>
      <sz val="16"/>
      <color rgb="FFFF0000"/>
      <name val="Calibri"/>
      <family val="2"/>
      <scheme val="minor"/>
    </font>
    <font>
      <b/>
      <sz val="12"/>
      <color rgb="FFFF0000"/>
      <name val="Calibri"/>
      <family val="2"/>
      <scheme val="minor"/>
    </font>
    <font>
      <b/>
      <u/>
      <sz val="12"/>
      <color rgb="FFFF0000"/>
      <name val="Calibri"/>
      <family val="2"/>
      <scheme val="minor"/>
    </font>
    <font>
      <b/>
      <sz val="14"/>
      <color rgb="FFFF0000"/>
      <name val="Calibri"/>
      <family val="2"/>
      <scheme val="minor"/>
    </font>
    <font>
      <sz val="12"/>
      <color theme="1"/>
      <name val="Calibri"/>
      <family val="2"/>
      <scheme val="minor"/>
    </font>
    <font>
      <sz val="11"/>
      <color theme="0"/>
      <name val="Calibri"/>
      <family val="2"/>
      <scheme val="minor"/>
    </font>
    <font>
      <b/>
      <sz val="10"/>
      <color theme="1"/>
      <name val="Calibri"/>
      <family val="2"/>
      <scheme val="minor"/>
    </font>
    <font>
      <i/>
      <sz val="10"/>
      <color theme="1"/>
      <name val="Calibri"/>
      <family val="2"/>
      <scheme val="minor"/>
    </font>
    <font>
      <b/>
      <u/>
      <sz val="10"/>
      <color rgb="FF00B050"/>
      <name val="Calibri"/>
      <family val="2"/>
      <scheme val="minor"/>
    </font>
    <font>
      <b/>
      <u/>
      <sz val="16"/>
      <color rgb="FF0070C0"/>
      <name val="Calibri"/>
      <family val="2"/>
      <scheme val="minor"/>
    </font>
    <font>
      <b/>
      <sz val="11"/>
      <color rgb="FF7030A0"/>
      <name val="Calibri"/>
      <family val="2"/>
      <scheme val="minor"/>
    </font>
    <font>
      <b/>
      <sz val="11"/>
      <color theme="9" tint="-0.249977111117893"/>
      <name val="Calibri"/>
      <family val="2"/>
      <scheme val="minor"/>
    </font>
    <font>
      <b/>
      <sz val="18"/>
      <color theme="1"/>
      <name val="Calibri"/>
      <family val="2"/>
      <scheme val="minor"/>
    </font>
    <font>
      <b/>
      <sz val="18"/>
      <color theme="0"/>
      <name val="Calibri"/>
      <family val="2"/>
      <scheme val="minor"/>
    </font>
    <font>
      <sz val="11"/>
      <color rgb="FFFF0000"/>
      <name val="Calibri"/>
      <family val="2"/>
      <scheme val="minor"/>
    </font>
    <font>
      <sz val="11"/>
      <color theme="1" tint="0.499984740745262"/>
      <name val="Calibri"/>
      <family val="2"/>
      <scheme val="minor"/>
    </font>
    <font>
      <b/>
      <sz val="11"/>
      <color rgb="FFE26B0A"/>
      <name val="Calibri"/>
      <family val="2"/>
      <scheme val="minor"/>
    </font>
    <font>
      <b/>
      <sz val="5"/>
      <color rgb="FFE26B0A"/>
      <name val="Calibri"/>
      <family val="2"/>
      <scheme val="minor"/>
    </font>
    <font>
      <b/>
      <sz val="5"/>
      <color rgb="FF7030A0"/>
      <name val="Calibri"/>
      <family val="2"/>
      <scheme val="minor"/>
    </font>
    <font>
      <sz val="5"/>
      <color theme="1"/>
      <name val="Calibri"/>
      <family val="2"/>
      <scheme val="minor"/>
    </font>
    <font>
      <b/>
      <sz val="16"/>
      <color rgb="FF0070C0"/>
      <name val="Calibri"/>
      <family val="2"/>
      <scheme val="minor"/>
    </font>
    <font>
      <b/>
      <sz val="16"/>
      <color rgb="FF00B050"/>
      <name val="Calibri"/>
      <family val="2"/>
      <scheme val="minor"/>
    </font>
    <font>
      <b/>
      <sz val="16"/>
      <color theme="5" tint="-0.249977111117893"/>
      <name val="Calibri"/>
      <family val="2"/>
      <scheme val="minor"/>
    </font>
    <font>
      <sz val="10"/>
      <color theme="1"/>
      <name val="Calibri"/>
      <family val="2"/>
      <scheme val="minor"/>
    </font>
    <font>
      <b/>
      <u/>
      <sz val="9"/>
      <color theme="1"/>
      <name val="Calibri"/>
      <family val="2"/>
      <scheme val="minor"/>
    </font>
    <font>
      <b/>
      <sz val="7"/>
      <color theme="1"/>
      <name val="Calibri"/>
      <family val="2"/>
      <scheme val="minor"/>
    </font>
    <font>
      <b/>
      <sz val="8"/>
      <color theme="1"/>
      <name val="Calibri"/>
      <family val="2"/>
      <scheme val="minor"/>
    </font>
    <font>
      <sz val="11"/>
      <color theme="5" tint="0.39997558519241921"/>
      <name val="Calibri"/>
      <family val="2"/>
      <scheme val="minor"/>
    </font>
    <font>
      <b/>
      <sz val="16"/>
      <color theme="1"/>
      <name val="Calibri"/>
      <family val="2"/>
      <scheme val="minor"/>
    </font>
    <font>
      <b/>
      <sz val="7"/>
      <color rgb="FFE26B0A"/>
      <name val="Calibri"/>
      <family val="2"/>
      <scheme val="minor"/>
    </font>
    <font>
      <b/>
      <sz val="7"/>
      <color rgb="FF7030A0"/>
      <name val="Calibri"/>
      <family val="2"/>
      <scheme val="minor"/>
    </font>
  </fonts>
  <fills count="35">
    <fill>
      <patternFill patternType="none"/>
    </fill>
    <fill>
      <patternFill patternType="gray125"/>
    </fill>
    <fill>
      <patternFill patternType="solid">
        <fgColor theme="9"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rgb="FFFFFFFF"/>
        <bgColor rgb="FF000000"/>
      </patternFill>
    </fill>
    <fill>
      <patternFill patternType="solid">
        <fgColor indexed="47"/>
        <bgColor indexed="64"/>
      </patternFill>
    </fill>
    <fill>
      <patternFill patternType="solid">
        <fgColor indexed="44"/>
        <bgColor indexed="64"/>
      </patternFill>
    </fill>
    <fill>
      <patternFill patternType="solid">
        <fgColor indexed="42"/>
        <bgColor indexed="64"/>
      </patternFill>
    </fill>
    <fill>
      <patternFill patternType="solid">
        <fgColor indexed="22"/>
        <bgColor indexed="64"/>
      </patternFill>
    </fill>
    <fill>
      <patternFill patternType="solid">
        <fgColor indexed="31"/>
        <bgColor indexed="64"/>
      </patternFill>
    </fill>
    <fill>
      <patternFill patternType="solid">
        <fgColor rgb="FFFFFF99"/>
        <bgColor indexed="64"/>
      </patternFill>
    </fill>
    <fill>
      <patternFill patternType="solid">
        <fgColor indexed="43"/>
        <bgColor indexed="64"/>
      </patternFill>
    </fill>
    <fill>
      <patternFill patternType="solid">
        <fgColor rgb="FFFFCCFF"/>
        <bgColor indexed="64"/>
      </patternFill>
    </fill>
    <fill>
      <patternFill patternType="solid">
        <fgColor theme="4" tint="0.79998168889431442"/>
        <bgColor indexed="64"/>
      </patternFill>
    </fill>
    <fill>
      <patternFill patternType="solid">
        <fgColor rgb="FF00B0F0"/>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rgb="FFFFC000"/>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9" tint="0.39997558519241921"/>
        <bgColor indexed="64"/>
      </patternFill>
    </fill>
    <fill>
      <patternFill patternType="solid">
        <fgColor theme="4" tint="0.39997558519241921"/>
        <bgColor indexed="64"/>
      </patternFill>
    </fill>
    <fill>
      <patternFill patternType="solid">
        <fgColor theme="7" tint="0.39997558519241921"/>
        <bgColor indexed="64"/>
      </patternFill>
    </fill>
    <fill>
      <patternFill patternType="solid">
        <fgColor theme="3" tint="0.59999389629810485"/>
        <bgColor indexed="64"/>
      </patternFill>
    </fill>
    <fill>
      <patternFill patternType="solid">
        <fgColor theme="5" tint="0.39997558519241921"/>
        <bgColor indexed="64"/>
      </patternFill>
    </fill>
    <fill>
      <patternFill patternType="solid">
        <fgColor theme="6" tint="0.59999389629810485"/>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rgb="FFFF0000"/>
        <bgColor indexed="64"/>
      </patternFill>
    </fill>
  </fills>
  <borders count="7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right style="thin">
        <color indexed="64"/>
      </right>
      <top style="medium">
        <color indexed="64"/>
      </top>
      <bottom style="medium">
        <color indexed="64"/>
      </bottom>
      <diagonal/>
    </border>
  </borders>
  <cellStyleXfs count="1">
    <xf numFmtId="0" fontId="0" fillId="0" borderId="0"/>
  </cellStyleXfs>
  <cellXfs count="535">
    <xf numFmtId="0" fontId="0" fillId="0" borderId="0" xfId="0"/>
    <xf numFmtId="0" fontId="0" fillId="0" borderId="0" xfId="0" applyAlignment="1">
      <alignment horizontal="center" vertical="center"/>
    </xf>
    <xf numFmtId="0" fontId="1" fillId="0" borderId="0" xfId="0" applyFont="1" applyAlignment="1">
      <alignment horizontal="center" vertical="center"/>
    </xf>
    <xf numFmtId="0" fontId="0" fillId="0" borderId="1" xfId="0" applyBorder="1" applyAlignment="1">
      <alignment horizontal="center" vertical="center"/>
    </xf>
    <xf numFmtId="0" fontId="1" fillId="4" borderId="0" xfId="0" applyFont="1" applyFill="1" applyAlignment="1">
      <alignment horizontal="center" vertical="center"/>
    </xf>
    <xf numFmtId="0" fontId="12" fillId="0" borderId="0" xfId="0" applyFont="1" applyAlignment="1">
      <alignment horizontal="center" vertical="center"/>
    </xf>
    <xf numFmtId="0" fontId="11" fillId="0" borderId="0" xfId="0" applyFont="1" applyAlignment="1">
      <alignment horizontal="center" vertical="center"/>
    </xf>
    <xf numFmtId="0" fontId="0" fillId="4" borderId="0" xfId="0" applyFill="1"/>
    <xf numFmtId="0" fontId="17" fillId="4" borderId="0" xfId="0" applyFont="1" applyFill="1"/>
    <xf numFmtId="0" fontId="0" fillId="3" borderId="1" xfId="0" applyFill="1" applyBorder="1" applyAlignment="1">
      <alignment horizontal="center" vertical="center"/>
    </xf>
    <xf numFmtId="0" fontId="0" fillId="0" borderId="0" xfId="0" applyFill="1" applyAlignment="1">
      <alignment horizontal="center" vertical="center"/>
    </xf>
    <xf numFmtId="0" fontId="12" fillId="0" borderId="7" xfId="0" applyFont="1" applyBorder="1" applyAlignment="1">
      <alignment horizontal="center" vertical="center"/>
    </xf>
    <xf numFmtId="0" fontId="11" fillId="3" borderId="6" xfId="0" applyFont="1" applyFill="1" applyBorder="1" applyAlignment="1">
      <alignment horizontal="center" vertical="center"/>
    </xf>
    <xf numFmtId="0" fontId="12" fillId="3" borderId="7" xfId="0" applyFont="1" applyFill="1" applyBorder="1" applyAlignment="1">
      <alignment horizontal="center" vertical="center"/>
    </xf>
    <xf numFmtId="0" fontId="0" fillId="0" borderId="6" xfId="0" applyBorder="1" applyAlignment="1">
      <alignment horizontal="center" vertical="center"/>
    </xf>
    <xf numFmtId="0" fontId="0" fillId="0" borderId="8" xfId="0" applyBorder="1" applyAlignment="1">
      <alignment horizontal="center" vertical="center"/>
    </xf>
    <xf numFmtId="0" fontId="12" fillId="0" borderId="10" xfId="0" applyFont="1" applyBorder="1" applyAlignment="1">
      <alignment horizontal="center" vertical="center"/>
    </xf>
    <xf numFmtId="0" fontId="1" fillId="4" borderId="11" xfId="0" applyFont="1" applyFill="1" applyBorder="1" applyAlignment="1">
      <alignment horizontal="center" vertical="center"/>
    </xf>
    <xf numFmtId="0" fontId="1" fillId="4" borderId="13" xfId="0" applyFont="1" applyFill="1" applyBorder="1" applyAlignment="1">
      <alignment horizontal="center" vertical="center"/>
    </xf>
    <xf numFmtId="0" fontId="1" fillId="4" borderId="0" xfId="0" applyFont="1" applyFill="1" applyBorder="1" applyAlignment="1">
      <alignment horizontal="center" vertical="center"/>
    </xf>
    <xf numFmtId="0" fontId="12" fillId="0" borderId="17" xfId="0" applyFont="1" applyBorder="1" applyAlignment="1">
      <alignment horizontal="center" vertical="center"/>
    </xf>
    <xf numFmtId="0" fontId="1" fillId="4" borderId="18" xfId="0" applyFont="1" applyFill="1" applyBorder="1" applyAlignment="1">
      <alignment horizontal="center" vertical="center"/>
    </xf>
    <xf numFmtId="0" fontId="0" fillId="0" borderId="15" xfId="0" applyBorder="1" applyAlignment="1">
      <alignment horizontal="center" vertical="center"/>
    </xf>
    <xf numFmtId="0" fontId="1" fillId="4" borderId="20" xfId="0" applyFont="1" applyFill="1" applyBorder="1" applyAlignment="1">
      <alignment horizontal="center" vertical="center"/>
    </xf>
    <xf numFmtId="0" fontId="1" fillId="4" borderId="4" xfId="0" applyFont="1" applyFill="1" applyBorder="1" applyAlignment="1">
      <alignment horizontal="center" vertical="center"/>
    </xf>
    <xf numFmtId="0" fontId="1" fillId="3" borderId="11" xfId="0" applyFont="1" applyFill="1" applyBorder="1" applyAlignment="1">
      <alignment horizontal="center" vertical="center"/>
    </xf>
    <xf numFmtId="0" fontId="20" fillId="0" borderId="0" xfId="0" applyFont="1" applyAlignment="1">
      <alignment horizontal="center" vertical="center"/>
    </xf>
    <xf numFmtId="0" fontId="20" fillId="0" borderId="16" xfId="0" applyFont="1" applyBorder="1" applyAlignment="1">
      <alignment horizontal="center" vertical="center"/>
    </xf>
    <xf numFmtId="0" fontId="20" fillId="0" borderId="1" xfId="0" applyFont="1" applyBorder="1" applyAlignment="1">
      <alignment horizontal="center" vertical="center"/>
    </xf>
    <xf numFmtId="0" fontId="20" fillId="3" borderId="1" xfId="0" applyFont="1" applyFill="1" applyBorder="1" applyAlignment="1">
      <alignment horizontal="center" vertical="center"/>
    </xf>
    <xf numFmtId="0" fontId="20" fillId="0" borderId="9" xfId="0" applyFont="1" applyBorder="1" applyAlignment="1">
      <alignment horizontal="center" vertical="center"/>
    </xf>
    <xf numFmtId="0" fontId="0" fillId="5" borderId="0" xfId="0" applyFill="1"/>
    <xf numFmtId="0" fontId="17" fillId="5" borderId="0" xfId="0" applyFont="1" applyFill="1"/>
    <xf numFmtId="0" fontId="3" fillId="5" borderId="0" xfId="0" applyFont="1" applyFill="1"/>
    <xf numFmtId="0" fontId="4" fillId="5" borderId="0" xfId="0" applyFont="1" applyFill="1"/>
    <xf numFmtId="0" fontId="5" fillId="5" borderId="0" xfId="0" applyFont="1" applyFill="1"/>
    <xf numFmtId="0" fontId="6" fillId="5" borderId="0" xfId="0" applyFont="1" applyFill="1"/>
    <xf numFmtId="0" fontId="7" fillId="5" borderId="0" xfId="0" applyFont="1" applyFill="1"/>
    <xf numFmtId="16" fontId="0" fillId="5" borderId="0" xfId="0" applyNumberFormat="1" applyFill="1"/>
    <xf numFmtId="0" fontId="10" fillId="5" borderId="0" xfId="0" applyFont="1" applyFill="1" applyAlignment="1">
      <alignment horizontal="center" vertical="center"/>
    </xf>
    <xf numFmtId="0" fontId="16" fillId="5" borderId="0" xfId="0" applyFont="1" applyFill="1" applyAlignment="1">
      <alignment horizontal="center" vertical="center"/>
    </xf>
    <xf numFmtId="0" fontId="13" fillId="5" borderId="0" xfId="0" applyFont="1" applyFill="1" applyAlignment="1">
      <alignment horizontal="center" vertical="center"/>
    </xf>
    <xf numFmtId="0" fontId="15" fillId="5" borderId="0" xfId="0" applyFont="1" applyFill="1" applyAlignment="1">
      <alignment horizontal="center" vertical="center"/>
    </xf>
    <xf numFmtId="0" fontId="19" fillId="0" borderId="0" xfId="0" applyFont="1" applyAlignment="1">
      <alignment horizontal="center" vertical="center"/>
    </xf>
    <xf numFmtId="0" fontId="19" fillId="0" borderId="14" xfId="0" applyFont="1" applyBorder="1" applyAlignment="1">
      <alignment horizontal="center" vertical="center"/>
    </xf>
    <xf numFmtId="0" fontId="19" fillId="0" borderId="2" xfId="0" applyFont="1" applyBorder="1" applyAlignment="1">
      <alignment horizontal="center" vertical="center"/>
    </xf>
    <xf numFmtId="0" fontId="19" fillId="3" borderId="2" xfId="0" applyFont="1" applyFill="1" applyBorder="1" applyAlignment="1">
      <alignment horizontal="center" vertical="center"/>
    </xf>
    <xf numFmtId="0" fontId="19" fillId="0" borderId="19" xfId="0" applyFont="1" applyBorder="1" applyAlignment="1">
      <alignment horizontal="center" vertical="center"/>
    </xf>
    <xf numFmtId="0" fontId="1" fillId="4" borderId="22" xfId="0" applyFont="1" applyFill="1" applyBorder="1" applyAlignment="1">
      <alignment horizontal="center" vertical="center"/>
    </xf>
    <xf numFmtId="0" fontId="1" fillId="5" borderId="0" xfId="0" applyFont="1" applyFill="1" applyAlignment="1">
      <alignment horizontal="left" vertical="center"/>
    </xf>
    <xf numFmtId="0" fontId="19" fillId="5" borderId="0" xfId="0" applyFont="1" applyFill="1" applyAlignment="1">
      <alignment horizontal="center" vertical="center"/>
    </xf>
    <xf numFmtId="0" fontId="11" fillId="5" borderId="0" xfId="0" applyFont="1" applyFill="1" applyAlignment="1">
      <alignment horizontal="center" vertical="center"/>
    </xf>
    <xf numFmtId="0" fontId="20" fillId="5" borderId="0" xfId="0" applyFont="1" applyFill="1" applyAlignment="1">
      <alignment horizontal="center" vertical="center"/>
    </xf>
    <xf numFmtId="0" fontId="12" fillId="5" borderId="0" xfId="0" applyFont="1" applyFill="1" applyAlignment="1">
      <alignment horizontal="center" vertical="center"/>
    </xf>
    <xf numFmtId="0" fontId="1" fillId="5" borderId="0" xfId="0" applyFont="1" applyFill="1" applyAlignment="1">
      <alignment horizontal="center" vertical="center"/>
    </xf>
    <xf numFmtId="0" fontId="23" fillId="5" borderId="0" xfId="0" applyFont="1" applyFill="1" applyAlignment="1">
      <alignment horizontal="center" vertical="center"/>
    </xf>
    <xf numFmtId="0" fontId="0" fillId="5" borderId="0" xfId="0" applyFill="1" applyAlignment="1">
      <alignment horizontal="center" vertical="center"/>
    </xf>
    <xf numFmtId="0" fontId="13" fillId="6" borderId="6" xfId="0" applyFont="1" applyFill="1" applyBorder="1" applyAlignment="1">
      <alignment horizontal="center" vertical="center"/>
    </xf>
    <xf numFmtId="0" fontId="15" fillId="6" borderId="6" xfId="0" applyFont="1" applyFill="1" applyBorder="1" applyAlignment="1">
      <alignment horizontal="center" vertical="center"/>
    </xf>
    <xf numFmtId="0" fontId="10" fillId="6" borderId="6" xfId="0" applyFont="1" applyFill="1" applyBorder="1" applyAlignment="1">
      <alignment horizontal="center" vertical="center"/>
    </xf>
    <xf numFmtId="0" fontId="0" fillId="0" borderId="1" xfId="0" applyFill="1" applyBorder="1" applyAlignment="1">
      <alignment horizontal="center" vertical="center"/>
    </xf>
    <xf numFmtId="0" fontId="0" fillId="0" borderId="6" xfId="0" applyFill="1" applyBorder="1" applyAlignment="1">
      <alignment horizontal="center" vertical="center"/>
    </xf>
    <xf numFmtId="0" fontId="0" fillId="5" borderId="7" xfId="0" applyFill="1" applyBorder="1" applyAlignment="1">
      <alignment horizontal="center" vertical="center"/>
    </xf>
    <xf numFmtId="0" fontId="0" fillId="0" borderId="8" xfId="0" applyFill="1" applyBorder="1" applyAlignment="1">
      <alignment horizontal="center" vertical="center"/>
    </xf>
    <xf numFmtId="0" fontId="0" fillId="0" borderId="9" xfId="0" applyFill="1" applyBorder="1" applyAlignment="1">
      <alignment horizontal="center" vertical="center"/>
    </xf>
    <xf numFmtId="0" fontId="0" fillId="0" borderId="9" xfId="0" applyBorder="1" applyAlignment="1">
      <alignment horizontal="center" vertical="center"/>
    </xf>
    <xf numFmtId="0" fontId="0" fillId="5" borderId="10" xfId="0" applyFill="1" applyBorder="1" applyAlignment="1">
      <alignment horizontal="center" vertical="center"/>
    </xf>
    <xf numFmtId="0" fontId="12" fillId="0" borderId="24" xfId="0" applyFont="1" applyBorder="1" applyAlignment="1">
      <alignment horizontal="center" vertical="center"/>
    </xf>
    <xf numFmtId="0" fontId="1" fillId="0" borderId="25" xfId="0" applyFont="1" applyBorder="1" applyAlignment="1">
      <alignment horizontal="center" vertical="center"/>
    </xf>
    <xf numFmtId="0" fontId="22" fillId="0" borderId="26" xfId="0" applyFont="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0" fillId="0" borderId="16" xfId="0" applyBorder="1" applyAlignment="1">
      <alignment horizontal="center" vertical="center"/>
    </xf>
    <xf numFmtId="0" fontId="0" fillId="5" borderId="17" xfId="0" applyFill="1" applyBorder="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17" fillId="5" borderId="0" xfId="0" applyFont="1" applyFill="1" applyAlignment="1">
      <alignment horizontal="center"/>
    </xf>
    <xf numFmtId="0" fontId="0" fillId="0" borderId="17" xfId="0" applyFill="1" applyBorder="1" applyAlignment="1">
      <alignment horizontal="center" vertical="center"/>
    </xf>
    <xf numFmtId="0" fontId="0" fillId="0" borderId="7" xfId="0" applyFill="1" applyBorder="1" applyAlignment="1">
      <alignment horizontal="center" vertical="center"/>
    </xf>
    <xf numFmtId="0" fontId="0" fillId="0" borderId="10" xfId="0" applyFill="1" applyBorder="1" applyAlignment="1">
      <alignment horizontal="center" vertical="center"/>
    </xf>
    <xf numFmtId="0" fontId="20" fillId="0" borderId="30" xfId="0" applyFont="1" applyBorder="1" applyAlignment="1">
      <alignment horizontal="center" vertical="center"/>
    </xf>
    <xf numFmtId="0" fontId="20" fillId="0" borderId="31" xfId="0" applyFont="1" applyBorder="1" applyAlignment="1">
      <alignment horizontal="center" vertical="center"/>
    </xf>
    <xf numFmtId="0" fontId="20" fillId="3" borderId="28" xfId="0" applyFont="1" applyFill="1" applyBorder="1" applyAlignment="1">
      <alignment horizontal="center" vertical="center"/>
    </xf>
    <xf numFmtId="0" fontId="20" fillId="0" borderId="28" xfId="0" applyFont="1" applyBorder="1" applyAlignment="1">
      <alignment horizontal="center" vertical="center"/>
    </xf>
    <xf numFmtId="0" fontId="0" fillId="8" borderId="16" xfId="0" applyFill="1" applyBorder="1" applyAlignment="1">
      <alignment horizontal="center" vertical="center"/>
    </xf>
    <xf numFmtId="0" fontId="0" fillId="9" borderId="1" xfId="0" applyFill="1" applyBorder="1" applyAlignment="1">
      <alignment horizontal="center" vertical="center"/>
    </xf>
    <xf numFmtId="0" fontId="0" fillId="11" borderId="1" xfId="0" applyFill="1" applyBorder="1" applyAlignment="1">
      <alignment horizontal="center" vertical="center"/>
    </xf>
    <xf numFmtId="0" fontId="0" fillId="10" borderId="7" xfId="0" applyFill="1" applyBorder="1" applyAlignment="1">
      <alignment horizontal="center" vertical="center"/>
    </xf>
    <xf numFmtId="0" fontId="0" fillId="13" borderId="1" xfId="0" applyFill="1" applyBorder="1" applyAlignment="1">
      <alignment horizontal="center" vertical="center"/>
    </xf>
    <xf numFmtId="0" fontId="0" fillId="7" borderId="15" xfId="0" applyFill="1" applyBorder="1" applyAlignment="1">
      <alignment horizontal="center" vertical="center"/>
    </xf>
    <xf numFmtId="0" fontId="0" fillId="7" borderId="6" xfId="0" applyFill="1" applyBorder="1" applyAlignment="1">
      <alignment horizontal="center" vertical="center"/>
    </xf>
    <xf numFmtId="0" fontId="12" fillId="0" borderId="1" xfId="0" applyFont="1" applyBorder="1" applyAlignment="1">
      <alignment horizontal="center" vertical="center"/>
    </xf>
    <xf numFmtId="0" fontId="12" fillId="3" borderId="1" xfId="0" applyFont="1" applyFill="1" applyBorder="1" applyAlignment="1">
      <alignment horizontal="center" vertical="center"/>
    </xf>
    <xf numFmtId="0" fontId="22" fillId="0" borderId="28" xfId="0" applyFont="1" applyBorder="1" applyAlignment="1">
      <alignment horizontal="center" vertical="center"/>
    </xf>
    <xf numFmtId="0" fontId="12" fillId="0" borderId="16" xfId="0" applyFont="1" applyBorder="1" applyAlignment="1">
      <alignment horizontal="center" vertical="center"/>
    </xf>
    <xf numFmtId="0" fontId="12" fillId="0" borderId="9" xfId="0" applyFont="1" applyBorder="1" applyAlignment="1">
      <alignment horizontal="center" vertical="center"/>
    </xf>
    <xf numFmtId="0" fontId="20" fillId="0" borderId="34" xfId="0" applyFont="1" applyBorder="1" applyAlignment="1">
      <alignment horizontal="center" vertical="center"/>
    </xf>
    <xf numFmtId="0" fontId="13" fillId="6" borderId="15" xfId="0" applyFont="1" applyFill="1" applyBorder="1" applyAlignment="1">
      <alignment horizontal="center" vertical="center"/>
    </xf>
    <xf numFmtId="0" fontId="15" fillId="6" borderId="8" xfId="0" applyFont="1" applyFill="1" applyBorder="1" applyAlignment="1">
      <alignment horizontal="center" vertical="center"/>
    </xf>
    <xf numFmtId="0" fontId="14" fillId="6" borderId="15" xfId="0" applyFont="1" applyFill="1" applyBorder="1" applyAlignment="1">
      <alignment horizontal="center" vertical="center"/>
    </xf>
    <xf numFmtId="0" fontId="14" fillId="6" borderId="6" xfId="0" applyFont="1" applyFill="1" applyBorder="1" applyAlignment="1">
      <alignment horizontal="center" vertical="center"/>
    </xf>
    <xf numFmtId="0" fontId="15" fillId="6" borderId="15" xfId="0" applyFont="1" applyFill="1" applyBorder="1" applyAlignment="1">
      <alignment horizontal="center" vertical="center"/>
    </xf>
    <xf numFmtId="0" fontId="24" fillId="4" borderId="32" xfId="0" applyFont="1" applyFill="1" applyBorder="1" applyAlignment="1">
      <alignment horizontal="center" vertical="center"/>
    </xf>
    <xf numFmtId="0" fontId="26" fillId="4" borderId="32" xfId="0" applyFont="1" applyFill="1" applyBorder="1" applyAlignment="1">
      <alignment horizontal="center" vertical="center"/>
    </xf>
    <xf numFmtId="0" fontId="18" fillId="14" borderId="35" xfId="0" applyFont="1" applyFill="1" applyBorder="1" applyAlignment="1">
      <alignment horizontal="center" vertical="center"/>
    </xf>
    <xf numFmtId="0" fontId="18" fillId="14" borderId="36" xfId="0" applyFont="1" applyFill="1" applyBorder="1" applyAlignment="1">
      <alignment horizontal="center" vertical="center"/>
    </xf>
    <xf numFmtId="0" fontId="0" fillId="14" borderId="37" xfId="0" applyFill="1" applyBorder="1" applyAlignment="1">
      <alignment horizontal="center" vertical="center"/>
    </xf>
    <xf numFmtId="0" fontId="11" fillId="0" borderId="38" xfId="0" applyFont="1" applyBorder="1" applyAlignment="1">
      <alignment horizontal="left" vertical="center"/>
    </xf>
    <xf numFmtId="0" fontId="11" fillId="0" borderId="39" xfId="0" applyFont="1" applyBorder="1" applyAlignment="1">
      <alignment horizontal="left" vertical="center"/>
    </xf>
    <xf numFmtId="16" fontId="11" fillId="0" borderId="39" xfId="0" applyNumberFormat="1" applyFont="1" applyBorder="1" applyAlignment="1">
      <alignment horizontal="left" vertical="center"/>
    </xf>
    <xf numFmtId="0" fontId="0" fillId="0" borderId="40" xfId="0" applyBorder="1" applyAlignment="1">
      <alignment horizontal="center" vertical="center"/>
    </xf>
    <xf numFmtId="0" fontId="18" fillId="0" borderId="32" xfId="0" applyFont="1" applyBorder="1" applyAlignment="1">
      <alignment horizontal="center" vertical="center"/>
    </xf>
    <xf numFmtId="0" fontId="18" fillId="0" borderId="32" xfId="0" applyNumberFormat="1" applyFont="1" applyBorder="1" applyAlignment="1">
      <alignment horizontal="center" vertical="center"/>
    </xf>
    <xf numFmtId="0" fontId="18" fillId="0" borderId="23" xfId="0" applyNumberFormat="1" applyFont="1" applyBorder="1" applyAlignment="1">
      <alignment horizontal="center" vertical="center"/>
    </xf>
    <xf numFmtId="0" fontId="0" fillId="0" borderId="0" xfId="0" applyBorder="1" applyAlignment="1">
      <alignment horizontal="center" vertical="center"/>
    </xf>
    <xf numFmtId="0" fontId="0" fillId="14" borderId="32" xfId="0" applyFill="1" applyBorder="1" applyAlignment="1">
      <alignment horizontal="center" vertical="center"/>
    </xf>
    <xf numFmtId="0" fontId="11" fillId="0" borderId="32" xfId="0" applyFont="1" applyBorder="1" applyAlignment="1">
      <alignment horizontal="center" vertical="center" wrapText="1"/>
    </xf>
    <xf numFmtId="0" fontId="11" fillId="0" borderId="42" xfId="0" applyFont="1" applyBorder="1" applyAlignment="1">
      <alignment horizontal="center" vertical="center" wrapText="1"/>
    </xf>
    <xf numFmtId="0" fontId="11" fillId="0" borderId="42" xfId="0" applyNumberFormat="1" applyFont="1" applyBorder="1" applyAlignment="1">
      <alignment horizontal="center" vertical="center"/>
    </xf>
    <xf numFmtId="0" fontId="11" fillId="0" borderId="45" xfId="0" applyNumberFormat="1" applyFont="1" applyBorder="1" applyAlignment="1">
      <alignment horizontal="center" vertical="center"/>
    </xf>
    <xf numFmtId="0" fontId="27" fillId="0" borderId="35" xfId="0" applyNumberFormat="1" applyFont="1" applyBorder="1" applyAlignment="1">
      <alignment horizontal="center" vertical="center"/>
    </xf>
    <xf numFmtId="0" fontId="27" fillId="0" borderId="36" xfId="0" applyNumberFormat="1" applyFont="1" applyBorder="1" applyAlignment="1">
      <alignment horizontal="center" vertical="center"/>
    </xf>
    <xf numFmtId="0" fontId="11" fillId="0" borderId="0" xfId="0" applyFont="1" applyAlignment="1">
      <alignment horizontal="right" vertical="center"/>
    </xf>
    <xf numFmtId="0" fontId="29" fillId="0" borderId="41" xfId="0" applyFont="1" applyBorder="1" applyAlignment="1">
      <alignment horizontal="center" vertical="center"/>
    </xf>
    <xf numFmtId="0" fontId="29" fillId="0" borderId="41" xfId="0" applyNumberFormat="1" applyFont="1" applyBorder="1" applyAlignment="1">
      <alignment horizontal="center" vertical="center"/>
    </xf>
    <xf numFmtId="0" fontId="29" fillId="0" borderId="33" xfId="0" applyNumberFormat="1" applyFont="1" applyBorder="1" applyAlignment="1">
      <alignment horizontal="center" vertical="center"/>
    </xf>
    <xf numFmtId="0" fontId="19" fillId="0" borderId="0" xfId="0" applyFont="1" applyFill="1" applyAlignment="1">
      <alignment horizontal="center" vertical="center"/>
    </xf>
    <xf numFmtId="0" fontId="12" fillId="0" borderId="0" xfId="0" applyFont="1" applyFill="1" applyAlignment="1">
      <alignment horizontal="center" vertical="center"/>
    </xf>
    <xf numFmtId="0" fontId="11" fillId="0" borderId="0" xfId="0" applyFont="1" applyFill="1" applyAlignment="1">
      <alignment horizontal="center" vertical="center"/>
    </xf>
    <xf numFmtId="0" fontId="20" fillId="0" borderId="0" xfId="0" applyFont="1" applyFill="1" applyAlignment="1">
      <alignment horizontal="center" vertical="center"/>
    </xf>
    <xf numFmtId="0" fontId="1" fillId="0" borderId="0" xfId="0" applyFont="1" applyFill="1" applyAlignment="1">
      <alignment horizontal="center" vertical="center"/>
    </xf>
    <xf numFmtId="0" fontId="28" fillId="0" borderId="0" xfId="0" applyFont="1" applyFill="1" applyAlignment="1">
      <alignment horizontal="center" vertical="center"/>
    </xf>
    <xf numFmtId="0" fontId="25" fillId="0" borderId="0" xfId="0" applyFont="1" applyFill="1" applyAlignment="1">
      <alignment horizontal="center" vertical="center"/>
    </xf>
    <xf numFmtId="0" fontId="31" fillId="0" borderId="0" xfId="0" applyFont="1" applyAlignment="1">
      <alignment horizontal="right" vertical="center"/>
    </xf>
    <xf numFmtId="0" fontId="32" fillId="0" borderId="0" xfId="0" applyFont="1" applyAlignment="1">
      <alignment horizontal="center" vertical="center"/>
    </xf>
    <xf numFmtId="0" fontId="0" fillId="4" borderId="0" xfId="0" applyFill="1" applyAlignment="1">
      <alignment horizontal="left" vertical="center"/>
    </xf>
    <xf numFmtId="0" fontId="12" fillId="0" borderId="46" xfId="0" applyFont="1" applyBorder="1" applyAlignment="1">
      <alignment horizontal="center" vertical="center"/>
    </xf>
    <xf numFmtId="0" fontId="12" fillId="0" borderId="29" xfId="0" applyFont="1" applyBorder="1" applyAlignment="1">
      <alignment horizontal="center" vertical="center"/>
    </xf>
    <xf numFmtId="0" fontId="10" fillId="6" borderId="8" xfId="0" applyFont="1" applyFill="1" applyBorder="1" applyAlignment="1">
      <alignment horizontal="center" vertical="center"/>
    </xf>
    <xf numFmtId="0" fontId="33" fillId="5" borderId="0" xfId="0" applyFont="1" applyFill="1" applyAlignment="1">
      <alignment horizontal="center"/>
    </xf>
    <xf numFmtId="0" fontId="34" fillId="5" borderId="0" xfId="0" applyFont="1" applyFill="1" applyAlignment="1">
      <alignment horizontal="center"/>
    </xf>
    <xf numFmtId="0" fontId="29" fillId="0" borderId="32" xfId="0" applyFont="1" applyBorder="1" applyAlignment="1">
      <alignment horizontal="center" vertical="center"/>
    </xf>
    <xf numFmtId="0" fontId="0" fillId="0" borderId="42" xfId="0" applyBorder="1" applyAlignment="1">
      <alignment horizontal="center" vertical="center"/>
    </xf>
    <xf numFmtId="0" fontId="27" fillId="0" borderId="37" xfId="0" applyNumberFormat="1" applyFont="1" applyBorder="1" applyAlignment="1">
      <alignment horizontal="center" vertical="center"/>
    </xf>
    <xf numFmtId="0" fontId="27" fillId="0" borderId="39" xfId="0" applyNumberFormat="1" applyFont="1" applyBorder="1" applyAlignment="1">
      <alignment horizontal="center" vertical="center"/>
    </xf>
    <xf numFmtId="0" fontId="27" fillId="0" borderId="40" xfId="0" applyNumberFormat="1" applyFont="1" applyBorder="1" applyAlignment="1">
      <alignment horizontal="center" vertical="center"/>
    </xf>
    <xf numFmtId="0" fontId="0" fillId="0" borderId="42" xfId="0" applyNumberFormat="1" applyBorder="1" applyAlignment="1">
      <alignment horizontal="center" vertical="center"/>
    </xf>
    <xf numFmtId="0" fontId="27" fillId="0" borderId="38" xfId="0" applyNumberFormat="1" applyFont="1" applyBorder="1" applyAlignment="1">
      <alignment horizontal="center" vertical="center"/>
    </xf>
    <xf numFmtId="0" fontId="0" fillId="0" borderId="45" xfId="0" applyNumberFormat="1" applyBorder="1" applyAlignment="1">
      <alignment horizontal="center" vertical="center"/>
    </xf>
    <xf numFmtId="0" fontId="37" fillId="0" borderId="0" xfId="0" applyFont="1" applyFill="1" applyAlignment="1">
      <alignment horizontal="center" vertical="center"/>
    </xf>
    <xf numFmtId="0" fontId="38" fillId="0" borderId="0" xfId="0" applyFont="1" applyFill="1" applyAlignment="1">
      <alignment horizontal="center" vertical="center"/>
    </xf>
    <xf numFmtId="0" fontId="10" fillId="0" borderId="6" xfId="0" applyFont="1" applyBorder="1" applyAlignment="1">
      <alignment horizontal="center" vertical="center"/>
    </xf>
    <xf numFmtId="0" fontId="39" fillId="6" borderId="6" xfId="0" applyFont="1" applyFill="1" applyBorder="1" applyAlignment="1">
      <alignment horizontal="center" vertical="center"/>
    </xf>
    <xf numFmtId="0" fontId="39" fillId="6" borderId="8" xfId="0" applyFont="1" applyFill="1" applyBorder="1" applyAlignment="1">
      <alignment horizontal="center" vertical="center"/>
    </xf>
    <xf numFmtId="0" fontId="40" fillId="6" borderId="6" xfId="0" applyFont="1" applyFill="1" applyBorder="1" applyAlignment="1">
      <alignment horizontal="center" vertical="center"/>
    </xf>
    <xf numFmtId="0" fontId="40" fillId="6" borderId="8" xfId="0" applyFont="1" applyFill="1" applyBorder="1" applyAlignment="1">
      <alignment horizontal="center" vertical="center"/>
    </xf>
    <xf numFmtId="0" fontId="0" fillId="4" borderId="0" xfId="0" applyFill="1" applyAlignment="1">
      <alignment horizontal="center" vertical="center"/>
    </xf>
    <xf numFmtId="0" fontId="41" fillId="6" borderId="6" xfId="0" applyFont="1" applyFill="1" applyBorder="1" applyAlignment="1">
      <alignment horizontal="center" vertical="center"/>
    </xf>
    <xf numFmtId="0" fontId="41" fillId="6" borderId="8" xfId="0" applyFont="1" applyFill="1" applyBorder="1" applyAlignment="1">
      <alignment horizontal="center" vertical="center"/>
    </xf>
    <xf numFmtId="0" fontId="15" fillId="5" borderId="0" xfId="0" applyFont="1" applyFill="1" applyAlignment="1">
      <alignment horizontal="center"/>
    </xf>
    <xf numFmtId="0" fontId="19" fillId="0" borderId="38" xfId="0" applyFont="1" applyBorder="1" applyAlignment="1">
      <alignment horizontal="center" vertical="center"/>
    </xf>
    <xf numFmtId="0" fontId="19" fillId="0" borderId="39" xfId="0" applyFont="1" applyBorder="1" applyAlignment="1">
      <alignment horizontal="center" vertical="center"/>
    </xf>
    <xf numFmtId="0" fontId="19" fillId="0" borderId="40" xfId="0" applyFont="1" applyBorder="1" applyAlignment="1">
      <alignment horizontal="center" vertical="center"/>
    </xf>
    <xf numFmtId="164" fontId="20" fillId="17" borderId="42" xfId="0" applyNumberFormat="1" applyFont="1" applyFill="1" applyBorder="1" applyAlignment="1">
      <alignment horizontal="center" vertical="center"/>
    </xf>
    <xf numFmtId="0" fontId="11" fillId="0" borderId="17" xfId="0" applyFont="1" applyBorder="1" applyAlignment="1">
      <alignment horizontal="left" vertical="center"/>
    </xf>
    <xf numFmtId="0" fontId="11" fillId="0" borderId="7" xfId="0" applyFont="1" applyBorder="1" applyAlignment="1">
      <alignment horizontal="left" vertical="center"/>
    </xf>
    <xf numFmtId="16" fontId="11" fillId="0" borderId="7" xfId="0" applyNumberFormat="1" applyFont="1" applyBorder="1" applyAlignment="1">
      <alignment horizontal="left" vertical="center"/>
    </xf>
    <xf numFmtId="0" fontId="11" fillId="0" borderId="10" xfId="0" applyFont="1" applyBorder="1" applyAlignment="1">
      <alignment horizontal="left" vertical="center"/>
    </xf>
    <xf numFmtId="0" fontId="0" fillId="0" borderId="48" xfId="0" applyBorder="1" applyAlignment="1">
      <alignment horizontal="center" vertical="center"/>
    </xf>
    <xf numFmtId="0" fontId="12" fillId="0" borderId="49" xfId="0" applyFont="1" applyBorder="1" applyAlignment="1">
      <alignment horizontal="center" vertical="center" wrapText="1"/>
    </xf>
    <xf numFmtId="0" fontId="29" fillId="0" borderId="32" xfId="0" applyNumberFormat="1" applyFont="1" applyBorder="1" applyAlignment="1">
      <alignment horizontal="center" vertical="center"/>
    </xf>
    <xf numFmtId="0" fontId="29" fillId="0" borderId="3" xfId="0" applyFont="1" applyBorder="1" applyAlignment="1">
      <alignment horizontal="center" vertical="center"/>
    </xf>
    <xf numFmtId="0" fontId="27" fillId="0" borderId="51" xfId="0" applyNumberFormat="1" applyFont="1" applyBorder="1" applyAlignment="1">
      <alignment horizontal="center" vertical="center"/>
    </xf>
    <xf numFmtId="0" fontId="22" fillId="0" borderId="50" xfId="0" applyFont="1" applyBorder="1" applyAlignment="1">
      <alignment horizontal="center" vertical="center" textRotation="90" wrapText="1"/>
    </xf>
    <xf numFmtId="0" fontId="46" fillId="0" borderId="0" xfId="0" applyFont="1" applyAlignment="1">
      <alignment horizontal="center" vertical="center"/>
    </xf>
    <xf numFmtId="0" fontId="46" fillId="0" borderId="1" xfId="0" applyFont="1" applyBorder="1" applyAlignment="1">
      <alignment horizontal="center" vertical="center"/>
    </xf>
    <xf numFmtId="0" fontId="46" fillId="0" borderId="9" xfId="0" applyFont="1" applyBorder="1" applyAlignment="1">
      <alignment horizontal="center" vertical="center"/>
    </xf>
    <xf numFmtId="0" fontId="46" fillId="0" borderId="28" xfId="0" applyFont="1" applyBorder="1" applyAlignment="1">
      <alignment horizontal="center" vertical="center"/>
    </xf>
    <xf numFmtId="0" fontId="0" fillId="0" borderId="53" xfId="0" applyBorder="1" applyAlignment="1">
      <alignment horizontal="center" vertical="center"/>
    </xf>
    <xf numFmtId="0" fontId="12" fillId="0" borderId="55" xfId="0" applyFont="1" applyBorder="1" applyAlignment="1">
      <alignment horizontal="center" vertical="center" wrapText="1"/>
    </xf>
    <xf numFmtId="0" fontId="22" fillId="0" borderId="34" xfId="0" applyFont="1" applyBorder="1" applyAlignment="1">
      <alignment horizontal="center" vertical="center" textRotation="90" wrapText="1"/>
    </xf>
    <xf numFmtId="0" fontId="20" fillId="0" borderId="56" xfId="0" applyFont="1" applyBorder="1" applyAlignment="1">
      <alignment horizontal="center" vertical="center" textRotation="90" wrapText="1"/>
    </xf>
    <xf numFmtId="0" fontId="12" fillId="0" borderId="52" xfId="0" applyFont="1" applyBorder="1" applyAlignment="1">
      <alignment horizontal="center" vertical="center" wrapText="1"/>
    </xf>
    <xf numFmtId="0" fontId="33" fillId="6" borderId="6" xfId="0" applyFont="1" applyFill="1" applyBorder="1" applyAlignment="1">
      <alignment horizontal="center" vertical="center"/>
    </xf>
    <xf numFmtId="0" fontId="33" fillId="6" borderId="8" xfId="0" applyFont="1" applyFill="1" applyBorder="1" applyAlignment="1">
      <alignment horizontal="center" vertical="center"/>
    </xf>
    <xf numFmtId="0" fontId="47" fillId="0" borderId="0" xfId="0" applyFont="1" applyFill="1" applyAlignment="1">
      <alignment horizontal="center" vertical="center"/>
    </xf>
    <xf numFmtId="0" fontId="19"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20" fillId="0" borderId="0" xfId="0" applyFont="1" applyFill="1" applyBorder="1" applyAlignment="1">
      <alignment horizontal="center" vertical="center"/>
    </xf>
    <xf numFmtId="0" fontId="12" fillId="0" borderId="0" xfId="0" applyFont="1" applyFill="1" applyBorder="1" applyAlignment="1">
      <alignment horizontal="center" vertical="center"/>
    </xf>
    <xf numFmtId="0" fontId="1" fillId="0" borderId="0" xfId="0" applyFont="1" applyFill="1" applyBorder="1" applyAlignment="1">
      <alignment horizontal="center" vertical="center"/>
    </xf>
    <xf numFmtId="0" fontId="0" fillId="0" borderId="0" xfId="0" applyFill="1" applyBorder="1" applyAlignment="1">
      <alignment horizontal="center" vertical="center"/>
    </xf>
    <xf numFmtId="0" fontId="0" fillId="0" borderId="32" xfId="0" applyBorder="1" applyAlignment="1">
      <alignment horizontal="center" vertical="center"/>
    </xf>
    <xf numFmtId="0" fontId="48" fillId="3" borderId="1" xfId="0" applyFont="1" applyFill="1" applyBorder="1" applyAlignment="1">
      <alignment horizontal="center" vertical="center"/>
    </xf>
    <xf numFmtId="0" fontId="22" fillId="0" borderId="25" xfId="0" applyFont="1" applyBorder="1" applyAlignment="1">
      <alignment horizontal="center" vertical="center"/>
    </xf>
    <xf numFmtId="166" fontId="0" fillId="0" borderId="11" xfId="0" applyNumberFormat="1" applyBorder="1" applyAlignment="1">
      <alignment horizontal="center" vertical="center"/>
    </xf>
    <xf numFmtId="0" fontId="37" fillId="0" borderId="0" xfId="0" applyFont="1" applyAlignment="1">
      <alignment horizontal="left" vertical="center"/>
    </xf>
    <xf numFmtId="0" fontId="20" fillId="0" borderId="58" xfId="0" applyFont="1" applyBorder="1" applyAlignment="1">
      <alignment horizontal="center" vertical="center" textRotation="90" wrapText="1"/>
    </xf>
    <xf numFmtId="0" fontId="20" fillId="0" borderId="2" xfId="0" applyNumberFormat="1" applyFont="1" applyBorder="1" applyAlignment="1">
      <alignment horizontal="center" vertical="center"/>
    </xf>
    <xf numFmtId="0" fontId="20" fillId="0" borderId="19" xfId="0" applyNumberFormat="1" applyFont="1" applyBorder="1" applyAlignment="1">
      <alignment horizontal="center" vertical="center"/>
    </xf>
    <xf numFmtId="165" fontId="19" fillId="24" borderId="51" xfId="0" applyNumberFormat="1" applyFont="1" applyFill="1" applyBorder="1" applyAlignment="1">
      <alignment horizontal="center" vertical="center"/>
    </xf>
    <xf numFmtId="165" fontId="19" fillId="24" borderId="36" xfId="0" applyNumberFormat="1" applyFont="1" applyFill="1" applyBorder="1" applyAlignment="1">
      <alignment horizontal="center" vertical="center"/>
    </xf>
    <xf numFmtId="165" fontId="19" fillId="24" borderId="37" xfId="0" applyNumberFormat="1" applyFont="1" applyFill="1" applyBorder="1" applyAlignment="1">
      <alignment horizontal="center" vertical="center"/>
    </xf>
    <xf numFmtId="0" fontId="11" fillId="0" borderId="54" xfId="0" applyFont="1" applyBorder="1" applyAlignment="1">
      <alignment horizontal="center" vertical="center"/>
    </xf>
    <xf numFmtId="165" fontId="19" fillId="24" borderId="35" xfId="0" applyNumberFormat="1" applyFont="1" applyFill="1" applyBorder="1" applyAlignment="1">
      <alignment horizontal="center" vertical="center"/>
    </xf>
    <xf numFmtId="165" fontId="19" fillId="24" borderId="42" xfId="0" applyNumberFormat="1" applyFont="1" applyFill="1" applyBorder="1" applyAlignment="1">
      <alignment horizontal="center" vertical="center"/>
    </xf>
    <xf numFmtId="2" fontId="19" fillId="24" borderId="35" xfId="0" applyNumberFormat="1" applyFont="1" applyFill="1" applyBorder="1" applyAlignment="1">
      <alignment horizontal="center" vertical="center"/>
    </xf>
    <xf numFmtId="2" fontId="19" fillId="24" borderId="51" xfId="0" applyNumberFormat="1" applyFont="1" applyFill="1" applyBorder="1" applyAlignment="1">
      <alignment horizontal="center" vertical="center"/>
    </xf>
    <xf numFmtId="2" fontId="19" fillId="24" borderId="42" xfId="0" applyNumberFormat="1" applyFont="1" applyFill="1" applyBorder="1" applyAlignment="1">
      <alignment horizontal="center" vertical="center"/>
    </xf>
    <xf numFmtId="0" fontId="11" fillId="22" borderId="42" xfId="0" applyFont="1" applyFill="1" applyBorder="1" applyAlignment="1">
      <alignment horizontal="center" vertical="center"/>
    </xf>
    <xf numFmtId="0" fontId="11" fillId="2" borderId="42" xfId="0" applyFont="1" applyFill="1" applyBorder="1" applyAlignment="1">
      <alignment horizontal="center" vertical="center"/>
    </xf>
    <xf numFmtId="0" fontId="11" fillId="25" borderId="42" xfId="0" applyFont="1" applyFill="1" applyBorder="1" applyAlignment="1">
      <alignment horizontal="center" vertical="center"/>
    </xf>
    <xf numFmtId="0" fontId="11" fillId="23" borderId="42" xfId="0" applyFont="1" applyFill="1" applyBorder="1" applyAlignment="1">
      <alignment horizontal="center" vertical="center"/>
    </xf>
    <xf numFmtId="0" fontId="11" fillId="3" borderId="42" xfId="0" applyFont="1" applyFill="1" applyBorder="1" applyAlignment="1">
      <alignment horizontal="center" vertical="center"/>
    </xf>
    <xf numFmtId="0" fontId="46" fillId="0" borderId="16" xfId="0" applyFont="1" applyBorder="1" applyAlignment="1">
      <alignment horizontal="center" vertical="center"/>
    </xf>
    <xf numFmtId="0" fontId="20" fillId="0" borderId="14" xfId="0" applyNumberFormat="1" applyFont="1" applyBorder="1" applyAlignment="1">
      <alignment horizontal="center" vertical="center"/>
    </xf>
    <xf numFmtId="166" fontId="0" fillId="0" borderId="18" xfId="0" applyNumberFormat="1" applyBorder="1" applyAlignment="1">
      <alignment horizontal="center" vertical="center"/>
    </xf>
    <xf numFmtId="0" fontId="11" fillId="0" borderId="14" xfId="0" applyFont="1" applyBorder="1" applyAlignment="1">
      <alignment horizontal="center" vertical="center"/>
    </xf>
    <xf numFmtId="0" fontId="0" fillId="0" borderId="59" xfId="0" applyBorder="1" applyAlignment="1">
      <alignment horizontal="center" vertical="center"/>
    </xf>
    <xf numFmtId="166" fontId="0" fillId="0" borderId="20" xfId="0" applyNumberFormat="1" applyBorder="1" applyAlignment="1">
      <alignment horizontal="center" vertical="center"/>
    </xf>
    <xf numFmtId="0" fontId="11" fillId="0" borderId="60" xfId="0" applyFont="1" applyBorder="1" applyAlignment="1">
      <alignment horizontal="center" vertical="center"/>
    </xf>
    <xf numFmtId="0" fontId="0" fillId="0" borderId="55" xfId="0" applyBorder="1" applyAlignment="1">
      <alignment horizontal="center" vertical="center"/>
    </xf>
    <xf numFmtId="0" fontId="0" fillId="0" borderId="52" xfId="0" applyBorder="1" applyAlignment="1">
      <alignment horizontal="center" vertical="center"/>
    </xf>
    <xf numFmtId="165" fontId="12" fillId="24" borderId="35" xfId="0" applyNumberFormat="1" applyFont="1" applyFill="1" applyBorder="1" applyAlignment="1">
      <alignment horizontal="center" vertical="center"/>
    </xf>
    <xf numFmtId="165" fontId="12" fillId="24" borderId="51" xfId="0" applyNumberFormat="1" applyFont="1" applyFill="1" applyBorder="1" applyAlignment="1">
      <alignment horizontal="center" vertical="center"/>
    </xf>
    <xf numFmtId="165" fontId="12" fillId="24" borderId="42" xfId="0" applyNumberFormat="1" applyFont="1" applyFill="1" applyBorder="1" applyAlignment="1">
      <alignment horizontal="center" vertical="center"/>
    </xf>
    <xf numFmtId="0" fontId="0" fillId="9" borderId="9" xfId="0" applyFill="1" applyBorder="1" applyAlignment="1">
      <alignment horizontal="center" vertical="center"/>
    </xf>
    <xf numFmtId="0" fontId="0" fillId="13" borderId="9" xfId="0" applyFill="1" applyBorder="1" applyAlignment="1">
      <alignment horizontal="center" vertical="center"/>
    </xf>
    <xf numFmtId="0" fontId="0" fillId="0" borderId="38" xfId="0" applyBorder="1" applyAlignment="1">
      <alignment horizontal="center" vertical="center"/>
    </xf>
    <xf numFmtId="0" fontId="0" fillId="0" borderId="47" xfId="0" applyBorder="1" applyAlignment="1">
      <alignment horizontal="center" vertical="center"/>
    </xf>
    <xf numFmtId="0" fontId="0" fillId="0" borderId="12" xfId="0" applyBorder="1" applyAlignment="1">
      <alignment horizontal="center" vertical="center"/>
    </xf>
    <xf numFmtId="165" fontId="46" fillId="0" borderId="51" xfId="0" applyNumberFormat="1" applyFont="1" applyBorder="1" applyAlignment="1">
      <alignment horizontal="center" vertical="center"/>
    </xf>
    <xf numFmtId="165" fontId="46" fillId="0" borderId="36" xfId="0" applyNumberFormat="1" applyFont="1" applyBorder="1" applyAlignment="1">
      <alignment horizontal="center" vertical="center"/>
    </xf>
    <xf numFmtId="165" fontId="46" fillId="0" borderId="37" xfId="0" applyNumberFormat="1" applyFont="1" applyBorder="1" applyAlignment="1">
      <alignment horizontal="center" vertical="center"/>
    </xf>
    <xf numFmtId="164" fontId="11" fillId="15" borderId="51" xfId="0" applyNumberFormat="1" applyFont="1" applyFill="1" applyBorder="1" applyAlignment="1">
      <alignment horizontal="center" vertical="center"/>
    </xf>
    <xf numFmtId="164" fontId="11" fillId="15" borderId="36" xfId="0" applyNumberFormat="1" applyFont="1" applyFill="1" applyBorder="1" applyAlignment="1">
      <alignment horizontal="center" vertical="center"/>
    </xf>
    <xf numFmtId="164" fontId="11" fillId="15" borderId="37" xfId="0" applyNumberFormat="1" applyFont="1" applyFill="1" applyBorder="1" applyAlignment="1">
      <alignment horizontal="center" vertical="center"/>
    </xf>
    <xf numFmtId="0" fontId="18" fillId="24" borderId="13" xfId="0" applyFont="1" applyFill="1" applyBorder="1" applyAlignment="1">
      <alignment horizontal="center" vertical="center" wrapText="1"/>
    </xf>
    <xf numFmtId="0" fontId="18" fillId="24" borderId="56" xfId="0" applyFont="1" applyFill="1" applyBorder="1" applyAlignment="1">
      <alignment horizontal="center" vertical="center" wrapText="1"/>
    </xf>
    <xf numFmtId="0" fontId="18" fillId="24" borderId="32" xfId="0" applyFont="1" applyFill="1" applyBorder="1" applyAlignment="1">
      <alignment horizontal="center" vertical="center" wrapText="1"/>
    </xf>
    <xf numFmtId="0" fontId="11" fillId="0" borderId="38" xfId="0" applyFont="1" applyBorder="1" applyAlignment="1" applyProtection="1">
      <alignment horizontal="left" vertical="center"/>
      <protection hidden="1"/>
    </xf>
    <xf numFmtId="0" fontId="27" fillId="0" borderId="35" xfId="0" applyNumberFormat="1" applyFont="1" applyBorder="1" applyAlignment="1" applyProtection="1">
      <alignment horizontal="center" vertical="center"/>
      <protection hidden="1"/>
    </xf>
    <xf numFmtId="0" fontId="27" fillId="0" borderId="38" xfId="0" applyNumberFormat="1" applyFont="1" applyBorder="1" applyAlignment="1" applyProtection="1">
      <alignment horizontal="center" vertical="center"/>
      <protection hidden="1"/>
    </xf>
    <xf numFmtId="0" fontId="27" fillId="0" borderId="51" xfId="0" applyNumberFormat="1" applyFont="1" applyBorder="1" applyAlignment="1" applyProtection="1">
      <alignment horizontal="center" vertical="center"/>
      <protection hidden="1"/>
    </xf>
    <xf numFmtId="0" fontId="27" fillId="0" borderId="43" xfId="0" applyNumberFormat="1" applyFont="1" applyBorder="1" applyAlignment="1" applyProtection="1">
      <alignment horizontal="center" vertical="center"/>
      <protection hidden="1"/>
    </xf>
    <xf numFmtId="0" fontId="0" fillId="0" borderId="35" xfId="0" applyNumberFormat="1" applyBorder="1" applyAlignment="1" applyProtection="1">
      <alignment horizontal="center" vertical="center"/>
      <protection hidden="1"/>
    </xf>
    <xf numFmtId="0" fontId="18" fillId="14" borderId="35" xfId="0" applyFont="1" applyFill="1" applyBorder="1" applyAlignment="1" applyProtection="1">
      <alignment horizontal="center" vertical="center"/>
      <protection hidden="1"/>
    </xf>
    <xf numFmtId="0" fontId="11" fillId="0" borderId="39" xfId="0" applyFont="1" applyBorder="1" applyAlignment="1" applyProtection="1">
      <alignment horizontal="left" vertical="center"/>
      <protection hidden="1"/>
    </xf>
    <xf numFmtId="0" fontId="27" fillId="0" borderId="36" xfId="0" applyNumberFormat="1" applyFont="1" applyBorder="1" applyAlignment="1" applyProtection="1">
      <alignment horizontal="center" vertical="center"/>
      <protection hidden="1"/>
    </xf>
    <xf numFmtId="0" fontId="27" fillId="0" borderId="39" xfId="0" applyNumberFormat="1" applyFont="1" applyBorder="1" applyAlignment="1" applyProtection="1">
      <alignment horizontal="center" vertical="center"/>
      <protection hidden="1"/>
    </xf>
    <xf numFmtId="0" fontId="27" fillId="0" borderId="44" xfId="0" applyNumberFormat="1" applyFont="1" applyBorder="1" applyAlignment="1" applyProtection="1">
      <alignment horizontal="center" vertical="center"/>
      <protection hidden="1"/>
    </xf>
    <xf numFmtId="0" fontId="0" fillId="0" borderId="36" xfId="0" applyNumberFormat="1" applyBorder="1" applyAlignment="1" applyProtection="1">
      <alignment horizontal="center" vertical="center"/>
      <protection hidden="1"/>
    </xf>
    <xf numFmtId="0" fontId="18" fillId="14" borderId="36" xfId="0" applyFont="1" applyFill="1" applyBorder="1" applyAlignment="1" applyProtection="1">
      <alignment horizontal="center" vertical="center"/>
      <protection hidden="1"/>
    </xf>
    <xf numFmtId="16" fontId="11" fillId="0" borderId="39" xfId="0" applyNumberFormat="1" applyFont="1" applyBorder="1" applyAlignment="1" applyProtection="1">
      <alignment horizontal="left" vertical="center"/>
      <protection hidden="1"/>
    </xf>
    <xf numFmtId="0" fontId="0" fillId="0" borderId="37" xfId="0" applyNumberFormat="1" applyBorder="1" applyAlignment="1" applyProtection="1">
      <alignment horizontal="center" vertical="center"/>
      <protection hidden="1"/>
    </xf>
    <xf numFmtId="0" fontId="0" fillId="0" borderId="40" xfId="0" applyBorder="1" applyAlignment="1" applyProtection="1">
      <alignment horizontal="center" vertical="center"/>
      <protection hidden="1"/>
    </xf>
    <xf numFmtId="0" fontId="0" fillId="0" borderId="37" xfId="0" applyBorder="1" applyAlignment="1" applyProtection="1">
      <alignment horizontal="center" vertical="center"/>
      <protection hidden="1"/>
    </xf>
    <xf numFmtId="0" fontId="0" fillId="0" borderId="12" xfId="0" applyNumberFormat="1" applyBorder="1" applyAlignment="1" applyProtection="1">
      <alignment horizontal="center" vertical="center"/>
      <protection hidden="1"/>
    </xf>
    <xf numFmtId="0" fontId="0" fillId="0" borderId="45" xfId="0" applyNumberFormat="1" applyBorder="1" applyAlignment="1" applyProtection="1">
      <alignment horizontal="center" vertical="center"/>
      <protection hidden="1"/>
    </xf>
    <xf numFmtId="0" fontId="0" fillId="0" borderId="0" xfId="0" applyBorder="1" applyAlignment="1" applyProtection="1">
      <alignment horizontal="center" vertical="center"/>
      <protection hidden="1"/>
    </xf>
    <xf numFmtId="0" fontId="0" fillId="14" borderId="37" xfId="0" applyFill="1" applyBorder="1" applyAlignment="1" applyProtection="1">
      <alignment horizontal="center" vertical="center"/>
      <protection hidden="1"/>
    </xf>
    <xf numFmtId="0" fontId="0" fillId="14" borderId="32" xfId="0" applyFill="1" applyBorder="1" applyAlignment="1" applyProtection="1">
      <alignment horizontal="center" vertical="center"/>
      <protection hidden="1"/>
    </xf>
    <xf numFmtId="0" fontId="18" fillId="0" borderId="32" xfId="0" applyFont="1" applyBorder="1" applyAlignment="1" applyProtection="1">
      <alignment horizontal="center" vertical="center"/>
      <protection hidden="1"/>
    </xf>
    <xf numFmtId="0" fontId="18" fillId="0" borderId="32" xfId="0" applyNumberFormat="1" applyFont="1" applyBorder="1" applyAlignment="1" applyProtection="1">
      <alignment horizontal="center" vertical="center"/>
      <protection hidden="1"/>
    </xf>
    <xf numFmtId="0" fontId="18" fillId="0" borderId="23" xfId="0" applyNumberFormat="1" applyFont="1" applyBorder="1" applyAlignment="1" applyProtection="1">
      <alignment horizontal="center" vertical="center"/>
      <protection hidden="1"/>
    </xf>
    <xf numFmtId="0" fontId="24" fillId="4" borderId="32" xfId="0" applyFont="1" applyFill="1" applyBorder="1" applyAlignment="1" applyProtection="1">
      <alignment horizontal="center" vertical="center"/>
      <protection hidden="1"/>
    </xf>
    <xf numFmtId="0" fontId="11" fillId="0" borderId="32" xfId="0" applyFont="1" applyBorder="1" applyAlignment="1" applyProtection="1">
      <alignment horizontal="center" vertical="center" wrapText="1"/>
      <protection hidden="1"/>
    </xf>
    <xf numFmtId="0" fontId="11" fillId="0" borderId="42" xfId="0" applyFont="1" applyBorder="1" applyAlignment="1" applyProtection="1">
      <alignment horizontal="center" vertical="center" wrapText="1"/>
      <protection hidden="1"/>
    </xf>
    <xf numFmtId="0" fontId="11" fillId="0" borderId="42" xfId="0" applyNumberFormat="1" applyFont="1" applyBorder="1" applyAlignment="1" applyProtection="1">
      <alignment horizontal="center" vertical="center"/>
      <protection hidden="1"/>
    </xf>
    <xf numFmtId="0" fontId="11" fillId="0" borderId="45" xfId="0" applyNumberFormat="1" applyFont="1" applyBorder="1" applyAlignment="1" applyProtection="1">
      <alignment horizontal="center" vertical="center"/>
      <protection hidden="1"/>
    </xf>
    <xf numFmtId="0" fontId="0" fillId="0" borderId="57" xfId="0" applyBorder="1" applyAlignment="1" applyProtection="1">
      <alignment horizontal="center" vertical="center"/>
      <protection hidden="1"/>
    </xf>
    <xf numFmtId="0" fontId="26" fillId="4" borderId="32" xfId="0" applyFont="1" applyFill="1" applyBorder="1" applyAlignment="1" applyProtection="1">
      <alignment horizontal="center" vertical="center"/>
      <protection hidden="1"/>
    </xf>
    <xf numFmtId="0" fontId="27" fillId="0" borderId="47" xfId="0" applyNumberFormat="1" applyFont="1" applyBorder="1" applyAlignment="1" applyProtection="1">
      <alignment horizontal="center" vertical="center"/>
      <protection hidden="1"/>
    </xf>
    <xf numFmtId="0" fontId="0" fillId="0" borderId="11" xfId="0" applyNumberFormat="1" applyBorder="1" applyAlignment="1" applyProtection="1">
      <alignment horizontal="center" vertical="center"/>
      <protection hidden="1"/>
    </xf>
    <xf numFmtId="0" fontId="27" fillId="0" borderId="40" xfId="0" applyNumberFormat="1" applyFont="1" applyBorder="1" applyAlignment="1" applyProtection="1">
      <alignment horizontal="center" vertical="center"/>
      <protection hidden="1"/>
    </xf>
    <xf numFmtId="0" fontId="27" fillId="0" borderId="37" xfId="0" applyNumberFormat="1" applyFont="1" applyBorder="1" applyAlignment="1" applyProtection="1">
      <alignment horizontal="center" vertical="center"/>
      <protection hidden="1"/>
    </xf>
    <xf numFmtId="0" fontId="0" fillId="0" borderId="42" xfId="0" applyBorder="1" applyAlignment="1" applyProtection="1">
      <alignment horizontal="center" vertical="center"/>
      <protection hidden="1"/>
    </xf>
    <xf numFmtId="0" fontId="0" fillId="0" borderId="42" xfId="0" applyNumberFormat="1" applyBorder="1" applyAlignment="1" applyProtection="1">
      <alignment horizontal="center" vertical="center"/>
      <protection hidden="1"/>
    </xf>
    <xf numFmtId="0" fontId="0" fillId="0" borderId="32" xfId="0" applyNumberFormat="1" applyBorder="1" applyAlignment="1" applyProtection="1">
      <alignment horizontal="center" vertical="center"/>
      <protection hidden="1"/>
    </xf>
    <xf numFmtId="0" fontId="0" fillId="0" borderId="11" xfId="0" applyBorder="1" applyAlignment="1" applyProtection="1">
      <alignment horizontal="center" vertical="center"/>
      <protection hidden="1"/>
    </xf>
    <xf numFmtId="0" fontId="18" fillId="0" borderId="11" xfId="0" applyFont="1" applyBorder="1" applyAlignment="1" applyProtection="1">
      <alignment horizontal="center" vertical="center"/>
      <protection hidden="1"/>
    </xf>
    <xf numFmtId="0" fontId="0" fillId="0" borderId="0" xfId="0" applyFill="1" applyAlignment="1" applyProtection="1">
      <alignment horizontal="center" vertical="center"/>
      <protection hidden="1"/>
    </xf>
    <xf numFmtId="0" fontId="0" fillId="0" borderId="0" xfId="0" applyAlignment="1" applyProtection="1">
      <alignment horizontal="center" vertical="center"/>
      <protection hidden="1"/>
    </xf>
    <xf numFmtId="0" fontId="28" fillId="0" borderId="0" xfId="0" applyFont="1" applyFill="1" applyAlignment="1" applyProtection="1">
      <alignment horizontal="center" vertical="center"/>
      <protection hidden="1"/>
    </xf>
    <xf numFmtId="0" fontId="46" fillId="5" borderId="0" xfId="0" applyFont="1" applyFill="1" applyAlignment="1">
      <alignment horizontal="center" vertical="center"/>
    </xf>
    <xf numFmtId="0" fontId="30" fillId="5" borderId="0" xfId="0" applyFont="1" applyFill="1" applyAlignment="1">
      <alignment horizontal="center" vertical="center"/>
    </xf>
    <xf numFmtId="0" fontId="29" fillId="5" borderId="0" xfId="0" applyFont="1" applyFill="1" applyAlignment="1">
      <alignment horizontal="center" vertical="center"/>
    </xf>
    <xf numFmtId="0" fontId="19" fillId="5" borderId="0" xfId="0" applyFont="1" applyFill="1" applyAlignment="1">
      <alignment horizontal="left" vertical="center"/>
    </xf>
    <xf numFmtId="0" fontId="42" fillId="5" borderId="0" xfId="0" applyFont="1" applyFill="1" applyAlignment="1">
      <alignment horizontal="center" vertical="top"/>
    </xf>
    <xf numFmtId="0" fontId="46" fillId="5" borderId="0" xfId="0" applyFont="1" applyFill="1" applyAlignment="1">
      <alignment horizontal="center" vertical="top"/>
    </xf>
    <xf numFmtId="0" fontId="37" fillId="0" borderId="0" xfId="0" applyFont="1" applyFill="1" applyAlignment="1" applyProtection="1">
      <alignment horizontal="center" vertical="center"/>
      <protection hidden="1"/>
    </xf>
    <xf numFmtId="0" fontId="50" fillId="0" borderId="0" xfId="0" applyFont="1" applyFill="1" applyAlignment="1">
      <alignment horizontal="center" vertical="center"/>
    </xf>
    <xf numFmtId="0" fontId="50" fillId="0" borderId="0" xfId="0" applyFont="1" applyFill="1" applyAlignment="1" applyProtection="1">
      <alignment horizontal="center" vertical="center"/>
      <protection hidden="1"/>
    </xf>
    <xf numFmtId="0" fontId="7" fillId="0" borderId="0" xfId="0" applyFont="1" applyFill="1" applyAlignment="1">
      <alignment horizontal="center" vertical="center"/>
    </xf>
    <xf numFmtId="164" fontId="0" fillId="26" borderId="42" xfId="0" applyNumberFormat="1" applyFill="1" applyBorder="1" applyAlignment="1">
      <alignment horizontal="center" vertical="center"/>
    </xf>
    <xf numFmtId="0" fontId="0" fillId="26" borderId="32" xfId="0" applyFill="1" applyBorder="1" applyAlignment="1">
      <alignment horizontal="center" vertical="center"/>
    </xf>
    <xf numFmtId="0" fontId="0" fillId="20" borderId="32" xfId="0" applyFill="1" applyBorder="1" applyAlignment="1">
      <alignment horizontal="center" vertical="center"/>
    </xf>
    <xf numFmtId="164" fontId="0" fillId="20" borderId="32" xfId="0" applyNumberFormat="1" applyFill="1" applyBorder="1" applyAlignment="1">
      <alignment horizontal="center" vertical="center"/>
    </xf>
    <xf numFmtId="0" fontId="0" fillId="27" borderId="32" xfId="0" applyFill="1" applyBorder="1" applyAlignment="1">
      <alignment horizontal="center" vertical="center"/>
    </xf>
    <xf numFmtId="164" fontId="0" fillId="27" borderId="32" xfId="0" applyNumberFormat="1" applyFill="1" applyBorder="1" applyAlignment="1">
      <alignment horizontal="center" vertical="center"/>
    </xf>
    <xf numFmtId="0" fontId="11" fillId="0" borderId="0" xfId="0" applyFont="1" applyAlignment="1">
      <alignment horizontal="right" vertical="center"/>
    </xf>
    <xf numFmtId="0" fontId="0" fillId="28" borderId="41" xfId="0" applyFill="1" applyBorder="1" applyAlignment="1">
      <alignment horizontal="center" vertical="center"/>
    </xf>
    <xf numFmtId="164" fontId="0" fillId="28" borderId="32" xfId="0" applyNumberFormat="1" applyFill="1" applyBorder="1" applyAlignment="1">
      <alignment horizontal="center" vertical="center"/>
    </xf>
    <xf numFmtId="0" fontId="0" fillId="0" borderId="0" xfId="0" applyAlignment="1">
      <alignment horizontal="center" vertical="center" wrapText="1"/>
    </xf>
    <xf numFmtId="0" fontId="11" fillId="0" borderId="62" xfId="0" applyFont="1" applyBorder="1" applyAlignment="1">
      <alignment horizontal="center" vertical="center"/>
    </xf>
    <xf numFmtId="0" fontId="11" fillId="0" borderId="63" xfId="0" applyFont="1" applyBorder="1" applyAlignment="1">
      <alignment horizontal="center" vertical="center"/>
    </xf>
    <xf numFmtId="0" fontId="11" fillId="0" borderId="33" xfId="0" applyFont="1" applyBorder="1" applyAlignment="1">
      <alignment horizontal="center" vertical="center"/>
    </xf>
    <xf numFmtId="0" fontId="11" fillId="0" borderId="46" xfId="0" applyFont="1" applyBorder="1" applyAlignment="1">
      <alignment horizontal="center" vertical="center"/>
    </xf>
    <xf numFmtId="0" fontId="28" fillId="0" borderId="0" xfId="0" applyFont="1" applyAlignment="1">
      <alignment horizontal="center" vertical="center"/>
    </xf>
    <xf numFmtId="0" fontId="28" fillId="0" borderId="0" xfId="0" applyFont="1" applyAlignment="1">
      <alignment horizontal="left" vertical="center"/>
    </xf>
    <xf numFmtId="0" fontId="0" fillId="29" borderId="0" xfId="0" applyFill="1" applyAlignment="1">
      <alignment horizontal="center" vertical="center"/>
    </xf>
    <xf numFmtId="0" fontId="12" fillId="17" borderId="38" xfId="0" applyFont="1" applyFill="1" applyBorder="1" applyAlignment="1">
      <alignment vertical="center" wrapText="1"/>
    </xf>
    <xf numFmtId="0" fontId="12" fillId="32" borderId="39" xfId="0" applyFont="1" applyFill="1" applyBorder="1" applyAlignment="1">
      <alignment vertical="center" wrapText="1"/>
    </xf>
    <xf numFmtId="0" fontId="12" fillId="21" borderId="39" xfId="0" applyFont="1" applyFill="1" applyBorder="1" applyAlignment="1">
      <alignment vertical="center" wrapText="1"/>
    </xf>
    <xf numFmtId="0" fontId="12" fillId="31" borderId="39" xfId="0" applyFont="1" applyFill="1" applyBorder="1" applyAlignment="1">
      <alignment vertical="center" wrapText="1"/>
    </xf>
    <xf numFmtId="0" fontId="0" fillId="33" borderId="40" xfId="0" applyFill="1" applyBorder="1" applyAlignment="1">
      <alignment vertical="center"/>
    </xf>
    <xf numFmtId="0" fontId="0" fillId="32" borderId="41" xfId="0" applyFill="1" applyBorder="1" applyAlignment="1">
      <alignment horizontal="center" vertical="center"/>
    </xf>
    <xf numFmtId="164" fontId="0" fillId="32" borderId="32" xfId="0" applyNumberFormat="1" applyFill="1" applyBorder="1" applyAlignment="1">
      <alignment horizontal="center" vertical="center"/>
    </xf>
    <xf numFmtId="0" fontId="0" fillId="17" borderId="15" xfId="0" applyNumberFormat="1" applyFill="1" applyBorder="1" applyAlignment="1" applyProtection="1">
      <alignment horizontal="center" vertical="center"/>
      <protection hidden="1"/>
    </xf>
    <xf numFmtId="164" fontId="0" fillId="17" borderId="17" xfId="0" applyNumberFormat="1" applyFill="1" applyBorder="1" applyAlignment="1" applyProtection="1">
      <alignment horizontal="center" vertical="center"/>
      <protection hidden="1"/>
    </xf>
    <xf numFmtId="0" fontId="0" fillId="17" borderId="59" xfId="0" applyNumberFormat="1" applyFill="1" applyBorder="1" applyAlignment="1" applyProtection="1">
      <alignment horizontal="center" vertical="center"/>
      <protection hidden="1"/>
    </xf>
    <xf numFmtId="164" fontId="0" fillId="17" borderId="16" xfId="0" applyNumberFormat="1" applyFill="1" applyBorder="1" applyAlignment="1" applyProtection="1">
      <alignment horizontal="center" vertical="center"/>
      <protection hidden="1"/>
    </xf>
    <xf numFmtId="0" fontId="0" fillId="21" borderId="6" xfId="0" applyNumberFormat="1" applyFill="1" applyBorder="1" applyAlignment="1" applyProtection="1">
      <alignment horizontal="center" vertical="center"/>
      <protection hidden="1"/>
    </xf>
    <xf numFmtId="164" fontId="0" fillId="21" borderId="7" xfId="0" applyNumberFormat="1" applyFill="1" applyBorder="1" applyAlignment="1" applyProtection="1">
      <alignment horizontal="center" vertical="center"/>
      <protection hidden="1"/>
    </xf>
    <xf numFmtId="0" fontId="0" fillId="21" borderId="61" xfId="0" applyNumberFormat="1" applyFill="1" applyBorder="1" applyAlignment="1" applyProtection="1">
      <alignment horizontal="center" vertical="center"/>
      <protection hidden="1"/>
    </xf>
    <xf numFmtId="164" fontId="0" fillId="21" borderId="1" xfId="0" applyNumberFormat="1" applyFill="1" applyBorder="1" applyAlignment="1" applyProtection="1">
      <alignment horizontal="center" vertical="center"/>
      <protection hidden="1"/>
    </xf>
    <xf numFmtId="0" fontId="0" fillId="31" borderId="6" xfId="0" applyNumberFormat="1" applyFill="1" applyBorder="1" applyAlignment="1" applyProtection="1">
      <alignment horizontal="center" vertical="center"/>
      <protection hidden="1"/>
    </xf>
    <xf numFmtId="164" fontId="0" fillId="31" borderId="7" xfId="0" applyNumberFormat="1" applyFill="1" applyBorder="1" applyAlignment="1" applyProtection="1">
      <alignment horizontal="center" vertical="center"/>
      <protection hidden="1"/>
    </xf>
    <xf numFmtId="0" fontId="0" fillId="31" borderId="61" xfId="0" applyNumberFormat="1" applyFill="1" applyBorder="1" applyAlignment="1" applyProtection="1">
      <alignment horizontal="center" vertical="center"/>
      <protection hidden="1"/>
    </xf>
    <xf numFmtId="164" fontId="0" fillId="31" borderId="1" xfId="0" applyNumberFormat="1" applyFill="1" applyBorder="1" applyAlignment="1" applyProtection="1">
      <alignment horizontal="center" vertical="center"/>
      <protection hidden="1"/>
    </xf>
    <xf numFmtId="0" fontId="0" fillId="32" borderId="6" xfId="0" applyNumberFormat="1" applyFill="1" applyBorder="1" applyAlignment="1" applyProtection="1">
      <alignment horizontal="center" vertical="center"/>
      <protection hidden="1"/>
    </xf>
    <xf numFmtId="164" fontId="0" fillId="32" borderId="7" xfId="0" applyNumberFormat="1" applyFill="1" applyBorder="1" applyAlignment="1" applyProtection="1">
      <alignment horizontal="center" vertical="center"/>
      <protection hidden="1"/>
    </xf>
    <xf numFmtId="0" fontId="0" fillId="32" borderId="61" xfId="0" applyNumberFormat="1" applyFill="1" applyBorder="1" applyAlignment="1" applyProtection="1">
      <alignment horizontal="center" vertical="center"/>
      <protection hidden="1"/>
    </xf>
    <xf numFmtId="164" fontId="0" fillId="32" borderId="1" xfId="0" applyNumberFormat="1" applyFill="1" applyBorder="1" applyAlignment="1" applyProtection="1">
      <alignment horizontal="center" vertical="center"/>
      <protection hidden="1"/>
    </xf>
    <xf numFmtId="0" fontId="0" fillId="33" borderId="27" xfId="0" applyNumberFormat="1" applyFill="1" applyBorder="1" applyAlignment="1" applyProtection="1">
      <alignment horizontal="center" vertical="center"/>
      <protection hidden="1"/>
    </xf>
    <xf numFmtId="164" fontId="0" fillId="33" borderId="29" xfId="0" applyNumberFormat="1" applyFill="1" applyBorder="1" applyAlignment="1" applyProtection="1">
      <alignment horizontal="center" vertical="center"/>
      <protection hidden="1"/>
    </xf>
    <xf numFmtId="0" fontId="0" fillId="33" borderId="64" xfId="0" applyNumberFormat="1" applyFill="1" applyBorder="1" applyAlignment="1" applyProtection="1">
      <alignment horizontal="center" vertical="center"/>
      <protection hidden="1"/>
    </xf>
    <xf numFmtId="164" fontId="0" fillId="33" borderId="28" xfId="0" applyNumberFormat="1" applyFill="1" applyBorder="1" applyAlignment="1" applyProtection="1">
      <alignment horizontal="center" vertical="center"/>
      <protection hidden="1"/>
    </xf>
    <xf numFmtId="164" fontId="0" fillId="33" borderId="10" xfId="0" applyNumberFormat="1" applyFill="1" applyBorder="1" applyAlignment="1" applyProtection="1">
      <alignment horizontal="center" vertical="center"/>
      <protection hidden="1"/>
    </xf>
    <xf numFmtId="0" fontId="11" fillId="34" borderId="32" xfId="0" applyFont="1" applyFill="1" applyBorder="1" applyAlignment="1" applyProtection="1">
      <alignment horizontal="right" vertical="center"/>
      <protection hidden="1"/>
    </xf>
    <xf numFmtId="164" fontId="11" fillId="28" borderId="32" xfId="0" applyNumberFormat="1" applyFont="1" applyFill="1" applyBorder="1" applyAlignment="1" applyProtection="1">
      <alignment horizontal="center" vertical="center"/>
      <protection hidden="1"/>
    </xf>
    <xf numFmtId="164" fontId="11" fillId="20" borderId="32" xfId="0" applyNumberFormat="1" applyFont="1" applyFill="1" applyBorder="1" applyAlignment="1" applyProtection="1">
      <alignment horizontal="center" vertical="center"/>
      <protection hidden="1"/>
    </xf>
    <xf numFmtId="164" fontId="11" fillId="18" borderId="32" xfId="0" applyNumberFormat="1" applyFont="1" applyFill="1" applyBorder="1" applyAlignment="1" applyProtection="1">
      <alignment horizontal="center" vertical="center"/>
      <protection hidden="1"/>
    </xf>
    <xf numFmtId="0" fontId="11" fillId="19" borderId="32" xfId="0" applyFont="1" applyFill="1" applyBorder="1" applyAlignment="1" applyProtection="1">
      <alignment horizontal="right" vertical="center"/>
      <protection hidden="1"/>
    </xf>
    <xf numFmtId="164" fontId="11" fillId="19" borderId="32" xfId="0" applyNumberFormat="1" applyFont="1" applyFill="1" applyBorder="1" applyAlignment="1" applyProtection="1">
      <alignment horizontal="center" vertical="center"/>
      <protection hidden="1"/>
    </xf>
    <xf numFmtId="0" fontId="0" fillId="4" borderId="0" xfId="0" applyFill="1" applyAlignment="1" applyProtection="1">
      <alignment horizontal="center" vertical="center"/>
      <protection hidden="1"/>
    </xf>
    <xf numFmtId="0" fontId="0" fillId="4" borderId="0" xfId="0" applyFill="1" applyAlignment="1">
      <alignment horizontal="left" vertical="center" wrapText="1"/>
    </xf>
    <xf numFmtId="0" fontId="12" fillId="4" borderId="0" xfId="0" applyFont="1" applyFill="1" applyAlignment="1">
      <alignment horizontal="left" vertical="center" wrapText="1"/>
    </xf>
    <xf numFmtId="0" fontId="12" fillId="0" borderId="0" xfId="0" applyFont="1" applyFill="1" applyAlignment="1">
      <alignment horizontal="left" vertical="center" wrapText="1"/>
    </xf>
    <xf numFmtId="0" fontId="0" fillId="0" borderId="0" xfId="0" applyFill="1" applyAlignment="1">
      <alignment horizontal="left" vertical="center" wrapText="1"/>
    </xf>
    <xf numFmtId="0" fontId="0" fillId="17" borderId="18" xfId="0" applyNumberFormat="1" applyFill="1" applyBorder="1" applyAlignment="1" applyProtection="1">
      <alignment horizontal="center" vertical="center"/>
      <protection hidden="1"/>
    </xf>
    <xf numFmtId="0" fontId="0" fillId="21" borderId="11" xfId="0" applyNumberFormat="1" applyFill="1" applyBorder="1" applyAlignment="1" applyProtection="1">
      <alignment horizontal="center" vertical="center"/>
      <protection hidden="1"/>
    </xf>
    <xf numFmtId="0" fontId="0" fillId="31" borderId="11" xfId="0" applyNumberFormat="1" applyFill="1" applyBorder="1" applyAlignment="1" applyProtection="1">
      <alignment horizontal="center" vertical="center"/>
      <protection hidden="1"/>
    </xf>
    <xf numFmtId="0" fontId="0" fillId="0" borderId="0" xfId="0" applyAlignment="1">
      <alignment vertical="top"/>
    </xf>
    <xf numFmtId="0" fontId="49" fillId="0" borderId="50" xfId="0" applyFont="1" applyBorder="1" applyAlignment="1">
      <alignment horizontal="center" vertical="center" wrapText="1"/>
    </xf>
    <xf numFmtId="0" fontId="11" fillId="17" borderId="38" xfId="0" applyFont="1" applyFill="1" applyBorder="1" applyAlignment="1">
      <alignment vertical="center" wrapText="1"/>
    </xf>
    <xf numFmtId="0" fontId="11" fillId="21" borderId="39" xfId="0" applyFont="1" applyFill="1" applyBorder="1" applyAlignment="1">
      <alignment vertical="center" wrapText="1"/>
    </xf>
    <xf numFmtId="0" fontId="11" fillId="31" borderId="39" xfId="0" applyFont="1" applyFill="1" applyBorder="1" applyAlignment="1">
      <alignment vertical="center" wrapText="1"/>
    </xf>
    <xf numFmtId="0" fontId="11" fillId="32" borderId="39" xfId="0" applyFont="1" applyFill="1" applyBorder="1" applyAlignment="1">
      <alignment vertical="center" wrapText="1"/>
    </xf>
    <xf numFmtId="0" fontId="11" fillId="33" borderId="40" xfId="0" applyFont="1" applyFill="1" applyBorder="1" applyAlignment="1">
      <alignment vertical="center"/>
    </xf>
    <xf numFmtId="164" fontId="11" fillId="17" borderId="17" xfId="0" applyNumberFormat="1" applyFont="1" applyFill="1" applyBorder="1" applyAlignment="1" applyProtection="1">
      <alignment horizontal="center" vertical="center"/>
      <protection hidden="1"/>
    </xf>
    <xf numFmtId="164" fontId="11" fillId="21" borderId="7" xfId="0" applyNumberFormat="1" applyFont="1" applyFill="1" applyBorder="1" applyAlignment="1" applyProtection="1">
      <alignment horizontal="center" vertical="center"/>
      <protection hidden="1"/>
    </xf>
    <xf numFmtId="164" fontId="11" fillId="31" borderId="7" xfId="0" applyNumberFormat="1" applyFont="1" applyFill="1" applyBorder="1" applyAlignment="1" applyProtection="1">
      <alignment horizontal="center" vertical="center"/>
      <protection hidden="1"/>
    </xf>
    <xf numFmtId="0" fontId="0" fillId="0" borderId="0" xfId="0" applyFill="1" applyAlignment="1">
      <alignment horizontal="center" vertical="center" wrapText="1"/>
    </xf>
    <xf numFmtId="0" fontId="11" fillId="0" borderId="58" xfId="0" applyFont="1" applyBorder="1" applyAlignment="1">
      <alignment horizontal="center" vertical="center"/>
    </xf>
    <xf numFmtId="164" fontId="11" fillId="17" borderId="14" xfId="0" applyNumberFormat="1" applyFont="1" applyFill="1" applyBorder="1" applyAlignment="1" applyProtection="1">
      <alignment horizontal="center" vertical="center"/>
      <protection hidden="1"/>
    </xf>
    <xf numFmtId="164" fontId="11" fillId="21" borderId="2" xfId="0" applyNumberFormat="1" applyFont="1" applyFill="1" applyBorder="1" applyAlignment="1" applyProtection="1">
      <alignment horizontal="center" vertical="center"/>
      <protection hidden="1"/>
    </xf>
    <xf numFmtId="164" fontId="11" fillId="31" borderId="2" xfId="0" applyNumberFormat="1" applyFont="1" applyFill="1" applyBorder="1" applyAlignment="1" applyProtection="1">
      <alignment horizontal="center" vertical="center"/>
      <protection hidden="1"/>
    </xf>
    <xf numFmtId="0" fontId="0" fillId="0" borderId="32" xfId="0" applyFill="1" applyBorder="1" applyAlignment="1">
      <alignment horizontal="center" vertical="center" wrapText="1"/>
    </xf>
    <xf numFmtId="164" fontId="0" fillId="17" borderId="35" xfId="0" applyNumberFormat="1" applyFill="1" applyBorder="1" applyAlignment="1" applyProtection="1">
      <alignment horizontal="center" vertical="center"/>
      <protection hidden="1"/>
    </xf>
    <xf numFmtId="164" fontId="0" fillId="21" borderId="36" xfId="0" applyNumberFormat="1" applyFill="1" applyBorder="1" applyAlignment="1" applyProtection="1">
      <alignment horizontal="center" vertical="center"/>
      <protection hidden="1"/>
    </xf>
    <xf numFmtId="164" fontId="0" fillId="31" borderId="36" xfId="0" applyNumberFormat="1" applyFill="1" applyBorder="1" applyAlignment="1" applyProtection="1">
      <alignment horizontal="center" vertical="center"/>
      <protection hidden="1"/>
    </xf>
    <xf numFmtId="0" fontId="51" fillId="0" borderId="0" xfId="0" applyFont="1" applyFill="1" applyBorder="1" applyAlignment="1">
      <alignment horizontal="center" vertical="center"/>
    </xf>
    <xf numFmtId="0" fontId="46" fillId="0" borderId="0" xfId="0" applyFont="1" applyAlignment="1">
      <alignment horizontal="center" vertical="center" wrapText="1"/>
    </xf>
    <xf numFmtId="0" fontId="46" fillId="5" borderId="0" xfId="0" applyFont="1" applyFill="1" applyAlignment="1">
      <alignment horizontal="center" vertical="center" wrapText="1"/>
    </xf>
    <xf numFmtId="0" fontId="0" fillId="0" borderId="0" xfId="0" applyAlignment="1">
      <alignment wrapText="1"/>
    </xf>
    <xf numFmtId="0" fontId="11" fillId="0" borderId="49" xfId="0" applyFont="1" applyBorder="1" applyAlignment="1">
      <alignment horizontal="center" vertical="center" wrapText="1"/>
    </xf>
    <xf numFmtId="0" fontId="0" fillId="17" borderId="59" xfId="0" applyNumberFormat="1" applyFill="1" applyBorder="1" applyAlignment="1" applyProtection="1">
      <alignment horizontal="center" vertical="center" wrapText="1"/>
      <protection hidden="1"/>
    </xf>
    <xf numFmtId="0" fontId="0" fillId="21" borderId="61" xfId="0" applyNumberFormat="1" applyFill="1" applyBorder="1" applyAlignment="1" applyProtection="1">
      <alignment horizontal="center" vertical="center" wrapText="1"/>
      <protection hidden="1"/>
    </xf>
    <xf numFmtId="0" fontId="0" fillId="31" borderId="61" xfId="0" applyNumberFormat="1" applyFill="1" applyBorder="1" applyAlignment="1" applyProtection="1">
      <alignment horizontal="center" vertical="center" wrapText="1"/>
      <protection hidden="1"/>
    </xf>
    <xf numFmtId="0" fontId="11" fillId="0" borderId="0" xfId="0" applyFont="1" applyFill="1" applyBorder="1" applyAlignment="1" applyProtection="1">
      <alignment horizontal="right" vertical="center"/>
      <protection hidden="1"/>
    </xf>
    <xf numFmtId="164" fontId="11" fillId="5" borderId="0" xfId="0" applyNumberFormat="1" applyFont="1" applyFill="1" applyBorder="1" applyAlignment="1" applyProtection="1">
      <alignment horizontal="center" vertical="center"/>
      <protection hidden="1"/>
    </xf>
    <xf numFmtId="0" fontId="0" fillId="32" borderId="27" xfId="0" applyNumberFormat="1" applyFill="1" applyBorder="1" applyAlignment="1" applyProtection="1">
      <alignment horizontal="center" vertical="center"/>
      <protection hidden="1"/>
    </xf>
    <xf numFmtId="0" fontId="0" fillId="32" borderId="65" xfId="0" applyNumberFormat="1" applyFill="1" applyBorder="1" applyAlignment="1" applyProtection="1">
      <alignment horizontal="center" vertical="center"/>
      <protection hidden="1"/>
    </xf>
    <xf numFmtId="164" fontId="11" fillId="32" borderId="29" xfId="0" applyNumberFormat="1" applyFont="1" applyFill="1" applyBorder="1" applyAlignment="1" applyProtection="1">
      <alignment horizontal="center" vertical="center"/>
      <protection hidden="1"/>
    </xf>
    <xf numFmtId="0" fontId="0" fillId="32" borderId="64" xfId="0" applyNumberFormat="1" applyFill="1" applyBorder="1" applyAlignment="1" applyProtection="1">
      <alignment horizontal="center" vertical="center" wrapText="1"/>
      <protection hidden="1"/>
    </xf>
    <xf numFmtId="164" fontId="11" fillId="32" borderId="67" xfId="0" applyNumberFormat="1" applyFont="1" applyFill="1" applyBorder="1" applyAlignment="1" applyProtection="1">
      <alignment horizontal="center" vertical="center"/>
      <protection hidden="1"/>
    </xf>
    <xf numFmtId="164" fontId="0" fillId="32" borderId="68" xfId="0" applyNumberFormat="1" applyFill="1" applyBorder="1" applyAlignment="1" applyProtection="1">
      <alignment horizontal="center" vertical="center"/>
      <protection hidden="1"/>
    </xf>
    <xf numFmtId="0" fontId="11" fillId="34" borderId="42" xfId="0" applyFont="1" applyFill="1" applyBorder="1" applyAlignment="1" applyProtection="1">
      <alignment horizontal="right" vertical="center"/>
      <protection hidden="1"/>
    </xf>
    <xf numFmtId="0" fontId="11" fillId="19" borderId="42" xfId="0" applyFont="1" applyFill="1" applyBorder="1" applyAlignment="1" applyProtection="1">
      <alignment horizontal="right" vertical="center" wrapText="1"/>
      <protection hidden="1"/>
    </xf>
    <xf numFmtId="164" fontId="11" fillId="19" borderId="42" xfId="0" applyNumberFormat="1" applyFont="1" applyFill="1" applyBorder="1" applyAlignment="1" applyProtection="1">
      <alignment horizontal="center" vertical="center"/>
      <protection hidden="1"/>
    </xf>
    <xf numFmtId="0" fontId="0" fillId="33" borderId="49" xfId="0" applyNumberFormat="1" applyFill="1" applyBorder="1" applyAlignment="1" applyProtection="1">
      <alignment horizontal="center" vertical="center"/>
      <protection hidden="1"/>
    </xf>
    <xf numFmtId="0" fontId="0" fillId="33" borderId="22" xfId="0" applyNumberFormat="1" applyFill="1" applyBorder="1" applyAlignment="1" applyProtection="1">
      <alignment horizontal="center" vertical="center"/>
      <protection hidden="1"/>
    </xf>
    <xf numFmtId="164" fontId="11" fillId="33" borderId="66" xfId="0" applyNumberFormat="1" applyFont="1" applyFill="1" applyBorder="1" applyAlignment="1" applyProtection="1">
      <alignment horizontal="center" vertical="center"/>
      <protection hidden="1"/>
    </xf>
    <xf numFmtId="0" fontId="0" fillId="33" borderId="69" xfId="0" applyNumberFormat="1" applyFill="1" applyBorder="1" applyAlignment="1" applyProtection="1">
      <alignment horizontal="center" vertical="center" wrapText="1"/>
      <protection hidden="1"/>
    </xf>
    <xf numFmtId="164" fontId="11" fillId="33" borderId="58" xfId="0" applyNumberFormat="1" applyFont="1" applyFill="1" applyBorder="1" applyAlignment="1" applyProtection="1">
      <alignment horizontal="center" vertical="center"/>
      <protection hidden="1"/>
    </xf>
    <xf numFmtId="164" fontId="0" fillId="33" borderId="32" xfId="0" applyNumberFormat="1" applyFill="1" applyBorder="1" applyAlignment="1" applyProtection="1">
      <alignment horizontal="center" vertical="center"/>
      <protection hidden="1"/>
    </xf>
    <xf numFmtId="0" fontId="11" fillId="19" borderId="4" xfId="0" applyFont="1" applyFill="1" applyBorder="1" applyAlignment="1">
      <alignment horizontal="center" vertical="center" wrapText="1"/>
    </xf>
    <xf numFmtId="0" fontId="11" fillId="17" borderId="35" xfId="0" applyNumberFormat="1" applyFont="1" applyFill="1" applyBorder="1" applyAlignment="1" applyProtection="1">
      <alignment horizontal="center" vertical="center"/>
      <protection hidden="1"/>
    </xf>
    <xf numFmtId="0" fontId="11" fillId="21" borderId="36" xfId="0" applyNumberFormat="1" applyFont="1" applyFill="1" applyBorder="1" applyAlignment="1" applyProtection="1">
      <alignment horizontal="center" vertical="center"/>
      <protection hidden="1"/>
    </xf>
    <xf numFmtId="0" fontId="11" fillId="31" borderId="36" xfId="0" applyNumberFormat="1" applyFont="1" applyFill="1" applyBorder="1" applyAlignment="1" applyProtection="1">
      <alignment horizontal="center" vertical="center"/>
      <protection hidden="1"/>
    </xf>
    <xf numFmtId="0" fontId="11" fillId="32" borderId="68" xfId="0" applyNumberFormat="1" applyFont="1" applyFill="1" applyBorder="1" applyAlignment="1" applyProtection="1">
      <alignment horizontal="center" vertical="center"/>
      <protection hidden="1"/>
    </xf>
    <xf numFmtId="0" fontId="11" fillId="33" borderId="32" xfId="0" applyNumberFormat="1" applyFont="1" applyFill="1" applyBorder="1" applyAlignment="1" applyProtection="1">
      <alignment horizontal="center" vertical="center"/>
      <protection hidden="1"/>
    </xf>
    <xf numFmtId="0" fontId="46" fillId="5" borderId="0" xfId="0" applyFont="1" applyFill="1" applyAlignment="1">
      <alignment horizontal="left" vertical="center"/>
    </xf>
    <xf numFmtId="0" fontId="49" fillId="0" borderId="62" xfId="0" applyFont="1" applyBorder="1" applyAlignment="1">
      <alignment horizontal="center" vertical="center" wrapText="1"/>
    </xf>
    <xf numFmtId="0" fontId="52" fillId="6" borderId="6" xfId="0" applyFont="1" applyFill="1" applyBorder="1" applyAlignment="1">
      <alignment horizontal="center" vertical="center"/>
    </xf>
    <xf numFmtId="0" fontId="52" fillId="6" borderId="8" xfId="0" applyFont="1" applyFill="1" applyBorder="1" applyAlignment="1">
      <alignment horizontal="center" vertical="center"/>
    </xf>
    <xf numFmtId="0" fontId="53" fillId="6" borderId="6" xfId="0" applyFont="1" applyFill="1" applyBorder="1" applyAlignment="1">
      <alignment horizontal="center" vertical="center"/>
    </xf>
    <xf numFmtId="0" fontId="53" fillId="6" borderId="8" xfId="0" applyFont="1" applyFill="1" applyBorder="1" applyAlignment="1">
      <alignment horizontal="center" vertical="center"/>
    </xf>
    <xf numFmtId="0" fontId="51" fillId="28" borderId="21" xfId="0" applyFont="1" applyFill="1" applyBorder="1" applyAlignment="1">
      <alignment horizontal="center" vertical="center"/>
    </xf>
    <xf numFmtId="0" fontId="51" fillId="28" borderId="23" xfId="0" applyFont="1" applyFill="1" applyBorder="1" applyAlignment="1">
      <alignment horizontal="center" vertical="center"/>
    </xf>
    <xf numFmtId="0" fontId="51" fillId="20" borderId="21" xfId="0" applyFont="1" applyFill="1" applyBorder="1" applyAlignment="1">
      <alignment horizontal="center" vertical="center"/>
    </xf>
    <xf numFmtId="0" fontId="51" fillId="20" borderId="23" xfId="0" applyFont="1" applyFill="1" applyBorder="1" applyAlignment="1">
      <alignment horizontal="center" vertical="center"/>
    </xf>
    <xf numFmtId="0" fontId="51" fillId="30" borderId="21" xfId="0" applyFont="1" applyFill="1" applyBorder="1" applyAlignment="1">
      <alignment horizontal="center" vertical="center"/>
    </xf>
    <xf numFmtId="0" fontId="51" fillId="30" borderId="23" xfId="0" applyFont="1" applyFill="1" applyBorder="1" applyAlignment="1">
      <alignment horizontal="center" vertical="center"/>
    </xf>
    <xf numFmtId="0" fontId="49" fillId="5" borderId="4" xfId="0" applyFont="1" applyFill="1" applyBorder="1" applyAlignment="1">
      <alignment horizontal="center" vertical="top"/>
    </xf>
    <xf numFmtId="0" fontId="11" fillId="15" borderId="41" xfId="0" applyFont="1" applyFill="1" applyBorder="1" applyAlignment="1">
      <alignment horizontal="center" vertical="center" textRotation="90" wrapText="1"/>
    </xf>
    <xf numFmtId="0" fontId="0" fillId="15" borderId="42" xfId="0" applyFill="1" applyBorder="1" applyAlignment="1">
      <alignment horizontal="center" vertical="center" textRotation="90"/>
    </xf>
    <xf numFmtId="0" fontId="1" fillId="0" borderId="3" xfId="0" applyFont="1" applyBorder="1" applyAlignment="1">
      <alignment horizontal="center" vertical="center" textRotation="90" wrapText="1"/>
    </xf>
    <xf numFmtId="0" fontId="0" fillId="0" borderId="12" xfId="0" applyBorder="1" applyAlignment="1">
      <alignment horizontal="center" vertical="center" wrapText="1"/>
    </xf>
    <xf numFmtId="0" fontId="20" fillId="0" borderId="41" xfId="0" applyFont="1" applyBorder="1" applyAlignment="1">
      <alignment horizontal="center" vertical="center" textRotation="90" wrapText="1"/>
    </xf>
    <xf numFmtId="0" fontId="20" fillId="0" borderId="42" xfId="0" applyFont="1" applyBorder="1" applyAlignment="1">
      <alignment horizontal="center" vertical="center" textRotation="90" wrapText="1"/>
    </xf>
    <xf numFmtId="0" fontId="0" fillId="22" borderId="21" xfId="0" applyFill="1" applyBorder="1" applyAlignment="1">
      <alignment horizontal="center" vertical="center" wrapText="1"/>
    </xf>
    <xf numFmtId="0" fontId="0" fillId="22" borderId="22" xfId="0" applyFill="1" applyBorder="1" applyAlignment="1">
      <alignment horizontal="center" vertical="center" wrapText="1"/>
    </xf>
    <xf numFmtId="0" fontId="0" fillId="22" borderId="23" xfId="0" applyFill="1" applyBorder="1" applyAlignment="1">
      <alignment horizontal="center" vertical="center" wrapText="1"/>
    </xf>
    <xf numFmtId="0" fontId="0" fillId="2" borderId="21" xfId="0" applyFill="1" applyBorder="1" applyAlignment="1">
      <alignment horizontal="center" vertical="center" wrapText="1"/>
    </xf>
    <xf numFmtId="0" fontId="0" fillId="2" borderId="22" xfId="0" applyFill="1" applyBorder="1" applyAlignment="1">
      <alignment horizontal="center" vertical="center" wrapText="1"/>
    </xf>
    <xf numFmtId="0" fontId="0" fillId="2" borderId="23" xfId="0" applyFill="1" applyBorder="1" applyAlignment="1">
      <alignment horizontal="center" vertical="center" wrapText="1"/>
    </xf>
    <xf numFmtId="0" fontId="0" fillId="25" borderId="21" xfId="0" applyFill="1" applyBorder="1" applyAlignment="1">
      <alignment horizontal="center" vertical="center" wrapText="1"/>
    </xf>
    <xf numFmtId="0" fontId="0" fillId="25" borderId="22" xfId="0" applyFill="1" applyBorder="1" applyAlignment="1">
      <alignment horizontal="center" vertical="center" wrapText="1"/>
    </xf>
    <xf numFmtId="0" fontId="0" fillId="25" borderId="23" xfId="0" applyFill="1" applyBorder="1" applyAlignment="1">
      <alignment horizontal="center" vertical="center" wrapText="1"/>
    </xf>
    <xf numFmtId="0" fontId="0" fillId="23" borderId="21" xfId="0" applyFill="1" applyBorder="1" applyAlignment="1">
      <alignment horizontal="center" vertical="center" wrapText="1"/>
    </xf>
    <xf numFmtId="0" fontId="0" fillId="23" borderId="22" xfId="0" applyFill="1" applyBorder="1" applyAlignment="1">
      <alignment horizontal="center" vertical="center" wrapText="1"/>
    </xf>
    <xf numFmtId="0" fontId="0" fillId="3" borderId="21" xfId="0" applyFill="1" applyBorder="1" applyAlignment="1">
      <alignment horizontal="center" vertical="center" wrapText="1"/>
    </xf>
    <xf numFmtId="0" fontId="0" fillId="3" borderId="22" xfId="0" applyFill="1" applyBorder="1" applyAlignment="1">
      <alignment horizontal="center" vertical="center" wrapText="1"/>
    </xf>
    <xf numFmtId="0" fontId="0" fillId="3" borderId="23" xfId="0" applyFill="1" applyBorder="1" applyAlignment="1">
      <alignment horizontal="center" vertical="center" wrapText="1"/>
    </xf>
    <xf numFmtId="0" fontId="26" fillId="0" borderId="0" xfId="0" applyFont="1" applyAlignment="1">
      <alignment horizontal="left" vertical="center"/>
    </xf>
    <xf numFmtId="0" fontId="11" fillId="0" borderId="0" xfId="0" applyFont="1" applyAlignment="1">
      <alignment horizontal="right" vertical="center"/>
    </xf>
    <xf numFmtId="0" fontId="0" fillId="0" borderId="0" xfId="0" applyAlignment="1">
      <alignment horizontal="right" vertical="center"/>
    </xf>
    <xf numFmtId="0" fontId="43" fillId="5" borderId="13" xfId="0" applyFont="1" applyFill="1" applyBorder="1" applyAlignment="1">
      <alignment horizontal="center" vertical="center" wrapText="1"/>
    </xf>
    <xf numFmtId="0" fontId="44" fillId="5" borderId="13" xfId="0" applyFont="1" applyFill="1" applyBorder="1" applyAlignment="1">
      <alignment horizontal="center" vertical="center"/>
    </xf>
    <xf numFmtId="0" fontId="45" fillId="5" borderId="13" xfId="0" applyFont="1" applyFill="1" applyBorder="1" applyAlignment="1">
      <alignment horizontal="center" vertical="center"/>
    </xf>
    <xf numFmtId="0" fontId="20" fillId="24" borderId="12" xfId="0" applyFont="1" applyFill="1" applyBorder="1" applyAlignment="1">
      <alignment horizontal="center" vertical="center"/>
    </xf>
    <xf numFmtId="0" fontId="20" fillId="24" borderId="45" xfId="0" applyFont="1"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0" xfId="0" applyFont="1" applyBorder="1" applyAlignment="1">
      <alignment horizontal="center" vertical="center" wrapText="1"/>
    </xf>
    <xf numFmtId="165" fontId="20" fillId="24" borderId="12" xfId="0" applyNumberFormat="1" applyFont="1" applyFill="1" applyBorder="1" applyAlignment="1">
      <alignment horizontal="center" vertical="center"/>
    </xf>
    <xf numFmtId="0" fontId="10" fillId="0" borderId="4" xfId="0" applyFont="1" applyFill="1" applyBorder="1" applyAlignment="1">
      <alignment horizontal="center" vertical="center" wrapText="1"/>
    </xf>
    <xf numFmtId="0" fontId="10" fillId="0" borderId="4" xfId="0" applyFont="1" applyBorder="1" applyAlignment="1">
      <alignment horizontal="center" vertical="center" wrapText="1"/>
    </xf>
    <xf numFmtId="0" fontId="51" fillId="28" borderId="22" xfId="0" applyFont="1" applyFill="1" applyBorder="1" applyAlignment="1">
      <alignment horizontal="center" vertical="center"/>
    </xf>
    <xf numFmtId="0" fontId="51" fillId="20" borderId="22" xfId="0" applyFont="1" applyFill="1" applyBorder="1" applyAlignment="1">
      <alignment horizontal="center" vertical="center"/>
    </xf>
    <xf numFmtId="0" fontId="51" fillId="30" borderId="22" xfId="0" applyFont="1" applyFill="1" applyBorder="1" applyAlignment="1">
      <alignment horizontal="center" vertical="center"/>
    </xf>
    <xf numFmtId="0" fontId="11" fillId="0" borderId="0" xfId="0" applyFont="1" applyAlignment="1">
      <alignment horizontal="left" vertical="center"/>
    </xf>
    <xf numFmtId="0" fontId="0" fillId="0" borderId="0" xfId="0" applyAlignment="1">
      <alignment horizontal="left" vertical="center"/>
    </xf>
    <xf numFmtId="0" fontId="11" fillId="5" borderId="0" xfId="0" applyFont="1" applyFill="1" applyAlignment="1">
      <alignment horizontal="right" vertical="center"/>
    </xf>
    <xf numFmtId="0" fontId="10" fillId="5" borderId="0" xfId="0" applyFont="1" applyFill="1" applyAlignment="1">
      <alignment horizontal="center" vertical="center"/>
    </xf>
    <xf numFmtId="0" fontId="10" fillId="0" borderId="0" xfId="0" applyFont="1" applyAlignment="1">
      <alignment horizontal="center" vertical="center"/>
    </xf>
    <xf numFmtId="0" fontId="2" fillId="0" borderId="3" xfId="0" applyFont="1" applyBorder="1" applyAlignment="1">
      <alignment horizontal="center" vertical="center" textRotation="90"/>
    </xf>
    <xf numFmtId="0" fontId="2" fillId="0" borderId="5" xfId="0" applyFont="1" applyBorder="1" applyAlignment="1">
      <alignment horizontal="center" vertical="center" textRotation="90"/>
    </xf>
    <xf numFmtId="0" fontId="2" fillId="0" borderId="12" xfId="0" applyFont="1" applyBorder="1" applyAlignment="1">
      <alignment horizontal="center" vertical="center" textRotation="90"/>
    </xf>
    <xf numFmtId="0" fontId="21" fillId="0" borderId="3" xfId="0" applyFont="1" applyBorder="1" applyAlignment="1">
      <alignment horizontal="center" vertical="center" textRotation="90"/>
    </xf>
    <xf numFmtId="0" fontId="21" fillId="0" borderId="5" xfId="0" applyFont="1" applyBorder="1" applyAlignment="1">
      <alignment horizontal="center" vertical="center" textRotation="90"/>
    </xf>
    <xf numFmtId="0" fontId="21" fillId="0" borderId="12" xfId="0" applyFont="1" applyBorder="1" applyAlignment="1">
      <alignment horizontal="center" vertical="center" textRotation="90"/>
    </xf>
    <xf numFmtId="0" fontId="2" fillId="0" borderId="21" xfId="0" applyFont="1"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12" fillId="10" borderId="17" xfId="0" applyFont="1" applyFill="1" applyBorder="1" applyAlignment="1">
      <alignment horizontal="center" textRotation="90"/>
    </xf>
    <xf numFmtId="0" fontId="12" fillId="10" borderId="29" xfId="0" applyFont="1" applyFill="1" applyBorder="1" applyAlignment="1">
      <alignment horizontal="center" textRotation="90"/>
    </xf>
    <xf numFmtId="0" fontId="12" fillId="7" borderId="15" xfId="0" applyFont="1" applyFill="1" applyBorder="1" applyAlignment="1">
      <alignment horizontal="center" textRotation="90"/>
    </xf>
    <xf numFmtId="0" fontId="12" fillId="7" borderId="27" xfId="0" applyFont="1" applyFill="1" applyBorder="1" applyAlignment="1">
      <alignment horizontal="center" textRotation="90"/>
    </xf>
    <xf numFmtId="0" fontId="22" fillId="8" borderId="16" xfId="0" applyFont="1" applyFill="1" applyBorder="1" applyAlignment="1">
      <alignment horizontal="center" textRotation="90"/>
    </xf>
    <xf numFmtId="0" fontId="22" fillId="8" borderId="28" xfId="0" applyFont="1" applyFill="1" applyBorder="1" applyAlignment="1">
      <alignment horizontal="center" textRotation="90"/>
    </xf>
    <xf numFmtId="0" fontId="12" fillId="9" borderId="16" xfId="0" applyFont="1" applyFill="1" applyBorder="1" applyAlignment="1">
      <alignment horizontal="center" textRotation="90"/>
    </xf>
    <xf numFmtId="0" fontId="12" fillId="9" borderId="28" xfId="0" applyFont="1" applyFill="1" applyBorder="1" applyAlignment="1">
      <alignment horizontal="center" textRotation="90"/>
    </xf>
    <xf numFmtId="0" fontId="12" fillId="12" borderId="16" xfId="0" applyFont="1" applyFill="1" applyBorder="1" applyAlignment="1">
      <alignment horizontal="center" textRotation="90"/>
    </xf>
    <xf numFmtId="0" fontId="12" fillId="12" borderId="28" xfId="0" applyFont="1" applyFill="1" applyBorder="1" applyAlignment="1">
      <alignment horizontal="center" textRotation="90"/>
    </xf>
    <xf numFmtId="0" fontId="12" fillId="11" borderId="16" xfId="0" applyFont="1" applyFill="1" applyBorder="1" applyAlignment="1">
      <alignment horizontal="center" textRotation="90"/>
    </xf>
    <xf numFmtId="0" fontId="12" fillId="11" borderId="28" xfId="0" applyFont="1" applyFill="1" applyBorder="1" applyAlignment="1">
      <alignment horizontal="center" textRotation="90"/>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0" xfId="0" applyFont="1" applyFill="1" applyBorder="1" applyAlignment="1">
      <alignment horizontal="center" vertical="center"/>
    </xf>
    <xf numFmtId="0" fontId="36" fillId="16" borderId="0" xfId="0" applyFont="1" applyFill="1" applyAlignment="1">
      <alignment horizontal="center" vertical="center"/>
    </xf>
    <xf numFmtId="0" fontId="36" fillId="19" borderId="0" xfId="0" applyFont="1" applyFill="1" applyAlignment="1">
      <alignment horizontal="center" vertical="center"/>
    </xf>
    <xf numFmtId="0" fontId="35" fillId="19" borderId="0" xfId="0" applyFont="1" applyFill="1" applyAlignment="1">
      <alignment horizontal="center" vertical="center"/>
    </xf>
    <xf numFmtId="0" fontId="36" fillId="21" borderId="0" xfId="0" applyFont="1" applyFill="1" applyAlignment="1">
      <alignment horizontal="center" vertical="center"/>
    </xf>
    <xf numFmtId="0" fontId="0" fillId="21" borderId="0" xfId="0" applyFill="1" applyAlignment="1">
      <alignment horizontal="center" vertical="center"/>
    </xf>
    <xf numFmtId="0" fontId="0" fillId="0" borderId="33" xfId="0" applyBorder="1" applyAlignment="1">
      <alignment horizontal="center" vertical="center"/>
    </xf>
    <xf numFmtId="0" fontId="36" fillId="20" borderId="0" xfId="0" applyFont="1" applyFill="1" applyAlignment="1">
      <alignment horizontal="center" vertical="center"/>
    </xf>
    <xf numFmtId="0" fontId="0" fillId="20" borderId="0" xfId="0" applyFill="1" applyAlignment="1">
      <alignment horizontal="center" vertical="center"/>
    </xf>
    <xf numFmtId="0" fontId="36" fillId="18" borderId="0" xfId="0" applyFont="1" applyFill="1" applyAlignment="1">
      <alignment horizontal="center" vertical="center"/>
    </xf>
    <xf numFmtId="0" fontId="0" fillId="18" borderId="0" xfId="0" applyFill="1" applyAlignment="1">
      <alignment horizontal="center" vertical="center"/>
    </xf>
    <xf numFmtId="0" fontId="15" fillId="6" borderId="15" xfId="0" applyFont="1" applyFill="1" applyBorder="1" applyAlignment="1" applyProtection="1">
      <alignment horizontal="center" vertical="center"/>
      <protection locked="0"/>
    </xf>
    <xf numFmtId="0" fontId="20" fillId="0" borderId="16" xfId="0" applyFont="1" applyBorder="1" applyAlignment="1" applyProtection="1">
      <alignment horizontal="center" vertical="center"/>
      <protection locked="0"/>
    </xf>
    <xf numFmtId="0" fontId="12" fillId="0" borderId="46" xfId="0" applyFont="1" applyBorder="1" applyAlignment="1" applyProtection="1">
      <alignment horizontal="center" vertical="center"/>
      <protection locked="0"/>
    </xf>
    <xf numFmtId="0" fontId="1" fillId="4" borderId="18" xfId="0" applyFont="1" applyFill="1" applyBorder="1" applyAlignment="1" applyProtection="1">
      <alignment horizontal="center" vertical="center"/>
      <protection locked="0"/>
    </xf>
    <xf numFmtId="0" fontId="13" fillId="6" borderId="15" xfId="0" applyFont="1" applyFill="1" applyBorder="1" applyAlignment="1" applyProtection="1">
      <alignment horizontal="center" vertical="center"/>
      <protection locked="0"/>
    </xf>
    <xf numFmtId="0" fontId="12" fillId="0" borderId="16" xfId="0" applyFont="1"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20" fillId="0" borderId="30" xfId="0" applyFont="1" applyBorder="1" applyAlignment="1" applyProtection="1">
      <alignment horizontal="center" vertical="center"/>
      <protection locked="0"/>
    </xf>
    <xf numFmtId="0" fontId="15" fillId="6" borderId="6" xfId="0" applyFont="1" applyFill="1" applyBorder="1" applyAlignment="1" applyProtection="1">
      <alignment horizontal="center" vertical="center"/>
      <protection locked="0"/>
    </xf>
    <xf numFmtId="0" fontId="20" fillId="0" borderId="1" xfId="0" applyFont="1" applyBorder="1" applyAlignment="1" applyProtection="1">
      <alignment horizontal="center" vertical="center"/>
      <protection locked="0"/>
    </xf>
    <xf numFmtId="0" fontId="12" fillId="0" borderId="29" xfId="0" applyFont="1" applyBorder="1" applyAlignment="1" applyProtection="1">
      <alignment horizontal="center" vertical="center"/>
      <protection locked="0"/>
    </xf>
    <xf numFmtId="0" fontId="1" fillId="4" borderId="11" xfId="0" applyFont="1" applyFill="1" applyBorder="1" applyAlignment="1" applyProtection="1">
      <alignment horizontal="center" vertical="center"/>
      <protection locked="0"/>
    </xf>
    <xf numFmtId="0" fontId="13" fillId="6" borderId="6" xfId="0" applyFont="1" applyFill="1" applyBorder="1" applyAlignment="1" applyProtection="1">
      <alignment horizontal="center" vertical="center"/>
      <protection locked="0"/>
    </xf>
    <xf numFmtId="0" fontId="12" fillId="0" borderId="1" xfId="0" applyFont="1"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14" fillId="6" borderId="6" xfId="0" applyFont="1" applyFill="1" applyBorder="1" applyAlignment="1" applyProtection="1">
      <alignment horizontal="center" vertical="center"/>
      <protection locked="0"/>
    </xf>
    <xf numFmtId="0" fontId="12" fillId="0" borderId="7" xfId="0" applyFont="1" applyBorder="1" applyAlignment="1" applyProtection="1">
      <alignment horizontal="center" vertical="center"/>
      <protection locked="0"/>
    </xf>
    <xf numFmtId="0" fontId="20" fillId="0" borderId="31" xfId="0" applyFont="1" applyBorder="1" applyAlignment="1" applyProtection="1">
      <alignment horizontal="center" vertical="center"/>
      <protection locked="0"/>
    </xf>
    <xf numFmtId="0" fontId="11" fillId="3" borderId="6" xfId="0"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protection locked="0"/>
    </xf>
    <xf numFmtId="0" fontId="12" fillId="3" borderId="7" xfId="0" applyFont="1" applyFill="1" applyBorder="1" applyAlignment="1" applyProtection="1">
      <alignment horizontal="center" vertical="center"/>
      <protection locked="0"/>
    </xf>
    <xf numFmtId="0" fontId="12" fillId="3" borderId="1" xfId="0" applyFont="1" applyFill="1" applyBorder="1" applyAlignment="1" applyProtection="1">
      <alignment horizontal="center" vertical="center"/>
      <protection locked="0"/>
    </xf>
    <xf numFmtId="0" fontId="1" fillId="3" borderId="11" xfId="0" applyFont="1" applyFill="1" applyBorder="1" applyAlignment="1" applyProtection="1">
      <alignment horizontal="center" vertical="center"/>
      <protection locked="0"/>
    </xf>
    <xf numFmtId="0" fontId="20" fillId="3" borderId="28" xfId="0" applyFont="1" applyFill="1" applyBorder="1" applyAlignment="1" applyProtection="1">
      <alignment horizontal="center" vertical="center"/>
      <protection locked="0"/>
    </xf>
    <xf numFmtId="0" fontId="20" fillId="0" borderId="28" xfId="0" applyFont="1" applyBorder="1" applyAlignment="1" applyProtection="1">
      <alignment horizontal="center" vertical="center"/>
      <protection locked="0"/>
    </xf>
    <xf numFmtId="0" fontId="0" fillId="0" borderId="8" xfId="0" applyBorder="1" applyAlignment="1" applyProtection="1">
      <alignment horizontal="center" vertical="center"/>
      <protection locked="0"/>
    </xf>
    <xf numFmtId="0" fontId="20" fillId="0" borderId="9" xfId="0" applyFont="1" applyBorder="1" applyAlignment="1" applyProtection="1">
      <alignment horizontal="center" vertical="center"/>
      <protection locked="0"/>
    </xf>
    <xf numFmtId="0" fontId="12" fillId="0" borderId="10" xfId="0" applyFont="1" applyBorder="1" applyAlignment="1" applyProtection="1">
      <alignment horizontal="center" vertical="center"/>
      <protection locked="0"/>
    </xf>
    <xf numFmtId="0" fontId="1" fillId="4" borderId="20" xfId="0" applyFont="1" applyFill="1" applyBorder="1" applyAlignment="1" applyProtection="1">
      <alignment horizontal="center" vertical="center"/>
      <protection locked="0"/>
    </xf>
    <xf numFmtId="0" fontId="12" fillId="0" borderId="9" xfId="0" applyFont="1" applyBorder="1" applyAlignment="1" applyProtection="1">
      <alignment horizontal="center" vertical="center"/>
      <protection locked="0"/>
    </xf>
    <xf numFmtId="0" fontId="20" fillId="0" borderId="34" xfId="0" applyFont="1" applyBorder="1" applyAlignment="1" applyProtection="1">
      <alignment horizontal="center" vertical="center"/>
      <protection locked="0"/>
    </xf>
    <xf numFmtId="0" fontId="12" fillId="0" borderId="17" xfId="0" applyFont="1" applyBorder="1" applyAlignment="1" applyProtection="1">
      <alignment horizontal="center" vertical="center"/>
      <protection locked="0"/>
    </xf>
    <xf numFmtId="0" fontId="10" fillId="6" borderId="6" xfId="0" applyFont="1" applyFill="1" applyBorder="1" applyAlignment="1" applyProtection="1">
      <alignment horizontal="center" vertical="center"/>
      <protection locked="0"/>
    </xf>
    <xf numFmtId="0" fontId="48" fillId="3" borderId="1" xfId="0" applyFont="1" applyFill="1" applyBorder="1" applyAlignment="1" applyProtection="1">
      <alignment horizontal="center" vertical="center"/>
      <protection locked="0"/>
    </xf>
    <xf numFmtId="0" fontId="33" fillId="6" borderId="6" xfId="0" applyFont="1" applyFill="1" applyBorder="1" applyAlignment="1" applyProtection="1">
      <alignment horizontal="center" vertical="center"/>
      <protection locked="0"/>
    </xf>
    <xf numFmtId="0" fontId="10" fillId="6" borderId="8" xfId="0" applyFont="1" applyFill="1" applyBorder="1" applyAlignment="1" applyProtection="1">
      <alignment horizontal="center" vertical="center"/>
      <protection locked="0"/>
    </xf>
    <xf numFmtId="0" fontId="33" fillId="6" borderId="8" xfId="0" applyFont="1" applyFill="1" applyBorder="1" applyAlignment="1" applyProtection="1">
      <alignment horizontal="center" vertical="center"/>
      <protection locked="0"/>
    </xf>
    <xf numFmtId="0" fontId="15" fillId="6" borderId="8" xfId="0" applyFont="1" applyFill="1" applyBorder="1" applyAlignment="1" applyProtection="1">
      <alignment horizontal="center" vertical="center"/>
      <protection locked="0"/>
    </xf>
    <xf numFmtId="0" fontId="14" fillId="6" borderId="15" xfId="0" applyFont="1" applyFill="1" applyBorder="1" applyAlignment="1" applyProtection="1">
      <alignment horizontal="center" vertical="center"/>
      <protection locked="0"/>
    </xf>
    <xf numFmtId="0" fontId="39" fillId="6" borderId="6" xfId="0" applyFont="1" applyFill="1" applyBorder="1" applyAlignment="1" applyProtection="1">
      <alignment horizontal="center" vertical="center"/>
      <protection locked="0"/>
    </xf>
    <xf numFmtId="0" fontId="39" fillId="6" borderId="8" xfId="0" applyFont="1" applyFill="1" applyBorder="1" applyAlignment="1" applyProtection="1">
      <alignment horizontal="center" vertical="center"/>
      <protection locked="0"/>
    </xf>
  </cellXfs>
  <cellStyles count="1">
    <cellStyle name="Normal" xfId="0" builtinId="0" customBuiltin="1"/>
  </cellStyles>
  <dxfs count="2580">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2" tint="-9.9948118533890809E-2"/>
        </patternFill>
      </fill>
    </dxf>
    <dxf>
      <fill>
        <patternFill>
          <bgColor theme="4" tint="0.79998168889431442"/>
        </patternFill>
      </fill>
    </dxf>
    <dxf>
      <fill>
        <patternFill>
          <bgColor theme="9" tint="0.79998168889431442"/>
        </patternFill>
      </fill>
    </dxf>
    <dxf>
      <fill>
        <patternFill>
          <bgColor theme="6" tint="0.79998168889431442"/>
        </patternFill>
      </fill>
    </dxf>
    <dxf>
      <fill>
        <patternFill>
          <bgColor theme="7" tint="0.7999816888943144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2" tint="-9.9948118533890809E-2"/>
        </patternFill>
      </fill>
    </dxf>
    <dxf>
      <fill>
        <patternFill>
          <bgColor theme="4" tint="0.79998168889431442"/>
        </patternFill>
      </fill>
    </dxf>
    <dxf>
      <fill>
        <patternFill>
          <bgColor theme="9" tint="0.79998168889431442"/>
        </patternFill>
      </fill>
    </dxf>
    <dxf>
      <fill>
        <patternFill>
          <bgColor theme="6" tint="0.79998168889431442"/>
        </patternFill>
      </fill>
    </dxf>
    <dxf>
      <fill>
        <patternFill>
          <bgColor theme="7" tint="0.7999816888943144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ont>
        <b/>
        <i val="0"/>
        <color rgb="FFFF0000"/>
      </font>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2" tint="-9.9948118533890809E-2"/>
        </patternFill>
      </fill>
    </dxf>
    <dxf>
      <fill>
        <patternFill>
          <bgColor theme="4" tint="0.79998168889431442"/>
        </patternFill>
      </fill>
    </dxf>
    <dxf>
      <fill>
        <patternFill>
          <bgColor theme="9" tint="0.79998168889431442"/>
        </patternFill>
      </fill>
    </dxf>
    <dxf>
      <fill>
        <patternFill>
          <bgColor theme="6" tint="0.79998168889431442"/>
        </patternFill>
      </fill>
    </dxf>
    <dxf>
      <fill>
        <patternFill>
          <bgColor theme="7" tint="0.7999816888943144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ont>
        <b/>
        <i val="0"/>
        <color rgb="FFFF0000"/>
      </font>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2" tint="-9.9948118533890809E-2"/>
        </patternFill>
      </fill>
    </dxf>
    <dxf>
      <fill>
        <patternFill>
          <bgColor theme="4" tint="0.79998168889431442"/>
        </patternFill>
      </fill>
    </dxf>
    <dxf>
      <fill>
        <patternFill>
          <bgColor theme="9" tint="0.79998168889431442"/>
        </patternFill>
      </fill>
    </dxf>
    <dxf>
      <fill>
        <patternFill>
          <bgColor theme="6" tint="0.79998168889431442"/>
        </patternFill>
      </fill>
    </dxf>
    <dxf>
      <fill>
        <patternFill>
          <bgColor theme="7" tint="0.7999816888943144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ont>
        <b/>
        <i val="0"/>
        <color rgb="FFFF0000"/>
      </font>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2" tint="-9.9948118533890809E-2"/>
        </patternFill>
      </fill>
    </dxf>
    <dxf>
      <fill>
        <patternFill>
          <bgColor theme="4" tint="0.79998168889431442"/>
        </patternFill>
      </fill>
    </dxf>
    <dxf>
      <fill>
        <patternFill>
          <bgColor theme="9" tint="0.79998168889431442"/>
        </patternFill>
      </fill>
    </dxf>
    <dxf>
      <fill>
        <patternFill>
          <bgColor theme="6" tint="0.79998168889431442"/>
        </patternFill>
      </fill>
    </dxf>
    <dxf>
      <fill>
        <patternFill>
          <bgColor theme="7" tint="0.7999816888943144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ont>
        <b/>
        <i val="0"/>
        <color rgb="FFFF0000"/>
      </font>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2" tint="-9.9948118533890809E-2"/>
        </patternFill>
      </fill>
    </dxf>
    <dxf>
      <fill>
        <patternFill>
          <bgColor theme="4" tint="0.79998168889431442"/>
        </patternFill>
      </fill>
    </dxf>
    <dxf>
      <fill>
        <patternFill>
          <bgColor theme="9" tint="0.79998168889431442"/>
        </patternFill>
      </fill>
    </dxf>
    <dxf>
      <fill>
        <patternFill>
          <bgColor theme="6" tint="0.79998168889431442"/>
        </patternFill>
      </fill>
    </dxf>
    <dxf>
      <fill>
        <patternFill>
          <bgColor theme="7" tint="0.7999816888943144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b/>
        <i val="0"/>
        <color rgb="FFFF0000"/>
      </font>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2" tint="-9.9948118533890809E-2"/>
        </patternFill>
      </fill>
    </dxf>
    <dxf>
      <fill>
        <patternFill>
          <bgColor theme="4" tint="0.79998168889431442"/>
        </patternFill>
      </fill>
    </dxf>
    <dxf>
      <fill>
        <patternFill>
          <bgColor theme="9" tint="0.79998168889431442"/>
        </patternFill>
      </fill>
    </dxf>
    <dxf>
      <fill>
        <patternFill>
          <bgColor theme="6" tint="0.79998168889431442"/>
        </patternFill>
      </fill>
    </dxf>
    <dxf>
      <fill>
        <patternFill>
          <bgColor theme="7" tint="0.7999816888943144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3"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b/>
        <i val="0"/>
        <color rgb="FFFF0000"/>
      </font>
    </dxf>
    <dxf>
      <fill>
        <patternFill>
          <bgColor theme="4" tint="0.79998168889431442"/>
        </patternFill>
      </fill>
    </dxf>
    <dxf>
      <fill>
        <patternFill>
          <bgColor theme="6" tint="0.79998168889431442"/>
        </patternFill>
      </fill>
    </dxf>
    <dxf>
      <fill>
        <patternFill>
          <bgColor theme="9" tint="0.79998168889431442"/>
        </patternFill>
      </fill>
    </dxf>
    <dxf>
      <fill>
        <patternFill>
          <bgColor theme="7" tint="0.79998168889431442"/>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
      <fill>
        <patternFill>
          <bgColor theme="3" tint="0.79998168889431442"/>
        </patternFill>
      </fill>
    </dxf>
    <dxf>
      <fill>
        <patternFill>
          <bgColor theme="6" tint="0.59996337778862885"/>
        </patternFill>
      </fill>
    </dxf>
    <dxf>
      <fill>
        <patternFill>
          <bgColor theme="9" tint="0.59996337778862885"/>
        </patternFill>
      </fill>
    </dxf>
    <dxf>
      <fill>
        <patternFill>
          <bgColor theme="7" tint="0.59996337778862885"/>
        </patternFill>
      </fill>
    </dxf>
    <dxf>
      <fill>
        <patternFill>
          <bgColor theme="2" tint="-9.9948118533890809E-2"/>
        </patternFill>
      </fill>
    </dxf>
  </dxfs>
  <tableStyles count="0" defaultTableStyle="TableStyleMedium2" defaultPivotStyle="PivotStyleLight16"/>
  <colors>
    <mruColors>
      <color rgb="FFFFCCFF"/>
      <color rgb="FFFFFF99"/>
      <color rgb="FFCCCCFF"/>
      <color rgb="FFCCFFCC"/>
      <color rgb="FFCC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activeX/activeX1.xml><?xml version="1.0" encoding="utf-8"?>
<ax:ocx xmlns:ax="http://schemas.microsoft.com/office/2006/activeX" xmlns:r="http://schemas.openxmlformats.org/officeDocument/2006/relationships" ax:classid="{20DD1B9E-87C4-11D1-8BE3-0000F8754DA1}" ax:license="651A8940-87C5-11d1-8BE3-0000F8754DA1" ax:persistence="persistPropertyBag">
  <ax:ocxPr ax:name="_ExtentX" ax:value="2350"/>
  <ax:ocxPr ax:name="_ExtentY" ax:value="572"/>
  <ax:ocxPr ax:name="_Version" ax:value="393216"/>
  <ax:ocxPr ax:name="Font">
    <ax:font ax:persistence="persistPropertyBag">
      <ax:ocxPr ax:name="Name" ax:value="Times New Roman"/>
      <ax:ocxPr ax:name="Size" ax:value="7,2"/>
      <ax:ocxPr ax:name="Charset" ax:value="0"/>
      <ax:ocxPr ax:name="Weight" ax:value="700"/>
      <ax:ocxPr ax:name="Underline" ax:value="0"/>
      <ax:ocxPr ax:name="Italic" ax:value="0"/>
      <ax:ocxPr ax:name="Strikethrough" ax:value="0"/>
    </ax:font>
  </ax:ocxPr>
  <ax:ocxPr ax:name="Format" ax:value="662831105"/>
  <ax:ocxPr ax:name="CurrentDate" ax:value="42534"/>
  <ax:ocxPr ax:name="MaxDate" ax:value="47483"/>
  <ax:ocxPr ax:name="MinDate" ax:value="42522"/>
</ax:ocx>
</file>

<file path=xl/activeX/activeX2.xml><?xml version="1.0" encoding="utf-8"?>
<ax:ocx xmlns:ax="http://schemas.microsoft.com/office/2006/activeX" xmlns:r="http://schemas.openxmlformats.org/officeDocument/2006/relationships" ax:classid="{20DD1B9E-87C4-11D1-8BE3-0000F8754DA1}" ax:license="651A8940-87C5-11d1-8BE3-0000F8754DA1" ax:persistence="persistPropertyBag">
  <ax:ocxPr ax:name="_ExtentX" ax:value="2328"/>
  <ax:ocxPr ax:name="_ExtentY" ax:value="572"/>
  <ax:ocxPr ax:name="_Version" ax:value="393216"/>
  <ax:ocxPr ax:name="Font">
    <ax:font ax:persistence="persistPropertyBag">
      <ax:ocxPr ax:name="Name" ax:value="Times New Roman"/>
      <ax:ocxPr ax:name="Size" ax:value="7,2"/>
      <ax:ocxPr ax:name="Charset" ax:value="0"/>
      <ax:ocxPr ax:name="Weight" ax:value="700"/>
      <ax:ocxPr ax:name="Underline" ax:value="0"/>
      <ax:ocxPr ax:name="Italic" ax:value="0"/>
      <ax:ocxPr ax:name="Strikethrough" ax:value="0"/>
    </ax:font>
  </ax:ocxPr>
  <ax:ocxPr ax:name="Format" ax:value="662831105"/>
  <ax:ocxPr ax:name="CurrentDate" ax:value="42699"/>
</ax:ocx>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37"/>
    </mc:Choice>
    <mc:Fallback>
      <c:style val="37"/>
    </mc:Fallback>
  </mc:AlternateContent>
  <c:chart>
    <c:title>
      <c:tx>
        <c:rich>
          <a:bodyPr/>
          <a:lstStyle/>
          <a:p>
            <a:pPr>
              <a:defRPr/>
            </a:pPr>
            <a:r>
              <a:rPr lang="en-US">
                <a:solidFill>
                  <a:srgbClr val="FF0000"/>
                </a:solidFill>
              </a:rPr>
              <a:t>Taux d'occupation - INSTALLATIONS - P1</a:t>
            </a:r>
          </a:p>
        </c:rich>
      </c:tx>
      <c:overlay val="0"/>
    </c:title>
    <c:autoTitleDeleted val="0"/>
    <c:view3D>
      <c:rotX val="15"/>
      <c:rotY val="20"/>
      <c:rAngAx val="1"/>
    </c:view3D>
    <c:floor>
      <c:thickness val="0"/>
    </c:floor>
    <c:sideWall>
      <c:thickness val="0"/>
    </c:sideWall>
    <c:backWall>
      <c:thickness val="0"/>
    </c:backWall>
    <c:plotArea>
      <c:layout/>
      <c:bar3DChart>
        <c:barDir val="col"/>
        <c:grouping val="clustered"/>
        <c:varyColors val="0"/>
        <c:ser>
          <c:idx val="0"/>
          <c:order val="0"/>
          <c:tx>
            <c:v>Installation</c:v>
          </c:tx>
          <c:invertIfNegative val="0"/>
          <c:cat>
            <c:strRef>
              <c:f>BilanP1!$G$37:$G$52</c:f>
              <c:strCache>
                <c:ptCount val="16"/>
                <c:pt idx="0">
                  <c:v>1/3 Gym</c:v>
                </c:pt>
                <c:pt idx="1">
                  <c:v>1/3 SAE</c:v>
                </c:pt>
                <c:pt idx="2">
                  <c:v>1/3 Central</c:v>
                </c:pt>
                <c:pt idx="3">
                  <c:v>2/3 Gymn</c:v>
                </c:pt>
                <c:pt idx="4">
                  <c:v>Tt Gymn</c:v>
                </c:pt>
                <c:pt idx="5">
                  <c:v>Dojo</c:v>
                </c:pt>
                <c:pt idx="6">
                  <c:v>Plat Ext</c:v>
                </c:pt>
                <c:pt idx="7">
                  <c:v>Pelouse</c:v>
                </c:pt>
                <c:pt idx="8">
                  <c:v>Piste</c:v>
                </c:pt>
                <c:pt idx="9">
                  <c:v>Sautoir H</c:v>
                </c:pt>
                <c:pt idx="10">
                  <c:v>Sautoir L</c:v>
                </c:pt>
                <c:pt idx="11">
                  <c:v>Athlé</c:v>
                </c:pt>
                <c:pt idx="12">
                  <c:v>Piscine</c:v>
                </c:pt>
                <c:pt idx="13">
                  <c:v>0</c:v>
                </c:pt>
                <c:pt idx="14">
                  <c:v>0</c:v>
                </c:pt>
                <c:pt idx="15">
                  <c:v>0</c:v>
                </c:pt>
              </c:strCache>
            </c:strRef>
          </c:cat>
          <c:val>
            <c:numRef>
              <c:f>BilanP1!$I$37:$I$51</c:f>
              <c:numCache>
                <c:formatCode>General</c:formatCode>
                <c:ptCount val="15"/>
                <c:pt idx="0">
                  <c:v>3</c:v>
                </c:pt>
                <c:pt idx="1">
                  <c:v>10</c:v>
                </c:pt>
                <c:pt idx="2">
                  <c:v>0</c:v>
                </c:pt>
                <c:pt idx="3">
                  <c:v>4</c:v>
                </c:pt>
                <c:pt idx="4">
                  <c:v>0</c:v>
                </c:pt>
                <c:pt idx="5">
                  <c:v>0</c:v>
                </c:pt>
                <c:pt idx="6">
                  <c:v>1</c:v>
                </c:pt>
                <c:pt idx="7">
                  <c:v>5</c:v>
                </c:pt>
                <c:pt idx="8">
                  <c:v>24</c:v>
                </c:pt>
                <c:pt idx="9">
                  <c:v>5</c:v>
                </c:pt>
                <c:pt idx="10">
                  <c:v>0</c:v>
                </c:pt>
                <c:pt idx="11">
                  <c:v>0</c:v>
                </c:pt>
                <c:pt idx="12">
                  <c:v>4</c:v>
                </c:pt>
                <c:pt idx="13">
                  <c:v>0</c:v>
                </c:pt>
                <c:pt idx="14">
                  <c:v>0</c:v>
                </c:pt>
              </c:numCache>
            </c:numRef>
          </c:val>
        </c:ser>
        <c:dLbls>
          <c:showLegendKey val="0"/>
          <c:showVal val="0"/>
          <c:showCatName val="0"/>
          <c:showSerName val="0"/>
          <c:showPercent val="0"/>
          <c:showBubbleSize val="0"/>
        </c:dLbls>
        <c:gapWidth val="150"/>
        <c:shape val="box"/>
        <c:axId val="138679040"/>
        <c:axId val="138680576"/>
        <c:axId val="0"/>
      </c:bar3DChart>
      <c:catAx>
        <c:axId val="138679040"/>
        <c:scaling>
          <c:orientation val="minMax"/>
        </c:scaling>
        <c:delete val="0"/>
        <c:axPos val="b"/>
        <c:majorTickMark val="out"/>
        <c:minorTickMark val="none"/>
        <c:tickLblPos val="nextTo"/>
        <c:crossAx val="138680576"/>
        <c:crosses val="autoZero"/>
        <c:auto val="1"/>
        <c:lblAlgn val="ctr"/>
        <c:lblOffset val="100"/>
        <c:noMultiLvlLbl val="0"/>
      </c:catAx>
      <c:valAx>
        <c:axId val="138680576"/>
        <c:scaling>
          <c:orientation val="minMax"/>
        </c:scaling>
        <c:delete val="0"/>
        <c:axPos val="l"/>
        <c:majorGridlines/>
        <c:numFmt formatCode="General" sourceLinked="1"/>
        <c:majorTickMark val="out"/>
        <c:minorTickMark val="none"/>
        <c:tickLblPos val="nextTo"/>
        <c:crossAx val="13867904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37"/>
    </mc:Choice>
    <mc:Fallback>
      <c:style val="37"/>
    </mc:Fallback>
  </mc:AlternateContent>
  <c:chart>
    <c:title>
      <c:tx>
        <c:rich>
          <a:bodyPr/>
          <a:lstStyle/>
          <a:p>
            <a:pPr>
              <a:defRPr/>
            </a:pPr>
            <a:r>
              <a:rPr lang="en-US">
                <a:solidFill>
                  <a:srgbClr val="FF0000"/>
                </a:solidFill>
              </a:rPr>
              <a:t>Taux d'occupation - INSTALLATIONS - P2</a:t>
            </a:r>
          </a:p>
        </c:rich>
      </c:tx>
      <c:overlay val="0"/>
    </c:title>
    <c:autoTitleDeleted val="0"/>
    <c:view3D>
      <c:rotX val="15"/>
      <c:rotY val="20"/>
      <c:rAngAx val="1"/>
    </c:view3D>
    <c:floor>
      <c:thickness val="0"/>
    </c:floor>
    <c:sideWall>
      <c:thickness val="0"/>
    </c:sideWall>
    <c:backWall>
      <c:thickness val="0"/>
    </c:backWall>
    <c:plotArea>
      <c:layout/>
      <c:bar3DChart>
        <c:barDir val="col"/>
        <c:grouping val="clustered"/>
        <c:varyColors val="0"/>
        <c:ser>
          <c:idx val="0"/>
          <c:order val="0"/>
          <c:tx>
            <c:v>Installation</c:v>
          </c:tx>
          <c:invertIfNegative val="0"/>
          <c:cat>
            <c:strRef>
              <c:f>BilanP2!$G$37:$G$50</c:f>
              <c:strCache>
                <c:ptCount val="14"/>
                <c:pt idx="0">
                  <c:v>1/3 Gym</c:v>
                </c:pt>
                <c:pt idx="1">
                  <c:v>1/3 SAE</c:v>
                </c:pt>
                <c:pt idx="2">
                  <c:v>1/3 Central</c:v>
                </c:pt>
                <c:pt idx="3">
                  <c:v>2/3 Gymn</c:v>
                </c:pt>
                <c:pt idx="4">
                  <c:v>Tt Gymn</c:v>
                </c:pt>
                <c:pt idx="5">
                  <c:v>Dojo</c:v>
                </c:pt>
                <c:pt idx="6">
                  <c:v>Plat Ext</c:v>
                </c:pt>
                <c:pt idx="7">
                  <c:v>Pelouse</c:v>
                </c:pt>
                <c:pt idx="8">
                  <c:v>Piste</c:v>
                </c:pt>
                <c:pt idx="9">
                  <c:v>Sautoir H</c:v>
                </c:pt>
                <c:pt idx="10">
                  <c:v>Sautoir L</c:v>
                </c:pt>
                <c:pt idx="11">
                  <c:v>Athlé</c:v>
                </c:pt>
                <c:pt idx="12">
                  <c:v>Piscine</c:v>
                </c:pt>
                <c:pt idx="13">
                  <c:v>0</c:v>
                </c:pt>
              </c:strCache>
            </c:strRef>
          </c:cat>
          <c:val>
            <c:numRef>
              <c:f>BilanP2!$I$37:$I$50</c:f>
              <c:numCache>
                <c:formatCode>General</c:formatCode>
                <c:ptCount val="14"/>
                <c:pt idx="0">
                  <c:v>9</c:v>
                </c:pt>
                <c:pt idx="1">
                  <c:v>9</c:v>
                </c:pt>
                <c:pt idx="2">
                  <c:v>0</c:v>
                </c:pt>
                <c:pt idx="3">
                  <c:v>8</c:v>
                </c:pt>
                <c:pt idx="4">
                  <c:v>0</c:v>
                </c:pt>
                <c:pt idx="5">
                  <c:v>10</c:v>
                </c:pt>
                <c:pt idx="6">
                  <c:v>6</c:v>
                </c:pt>
                <c:pt idx="7">
                  <c:v>4</c:v>
                </c:pt>
                <c:pt idx="8">
                  <c:v>3</c:v>
                </c:pt>
                <c:pt idx="9">
                  <c:v>3</c:v>
                </c:pt>
                <c:pt idx="10">
                  <c:v>0</c:v>
                </c:pt>
                <c:pt idx="11">
                  <c:v>0</c:v>
                </c:pt>
                <c:pt idx="12">
                  <c:v>4</c:v>
                </c:pt>
                <c:pt idx="13">
                  <c:v>0</c:v>
                </c:pt>
              </c:numCache>
            </c:numRef>
          </c:val>
        </c:ser>
        <c:dLbls>
          <c:showLegendKey val="0"/>
          <c:showVal val="0"/>
          <c:showCatName val="0"/>
          <c:showSerName val="0"/>
          <c:showPercent val="0"/>
          <c:showBubbleSize val="0"/>
        </c:dLbls>
        <c:gapWidth val="150"/>
        <c:shape val="box"/>
        <c:axId val="140441088"/>
        <c:axId val="140442624"/>
        <c:axId val="0"/>
      </c:bar3DChart>
      <c:catAx>
        <c:axId val="140441088"/>
        <c:scaling>
          <c:orientation val="minMax"/>
        </c:scaling>
        <c:delete val="0"/>
        <c:axPos val="b"/>
        <c:majorTickMark val="out"/>
        <c:minorTickMark val="none"/>
        <c:tickLblPos val="nextTo"/>
        <c:crossAx val="140442624"/>
        <c:crosses val="autoZero"/>
        <c:auto val="1"/>
        <c:lblAlgn val="ctr"/>
        <c:lblOffset val="100"/>
        <c:noMultiLvlLbl val="0"/>
      </c:catAx>
      <c:valAx>
        <c:axId val="140442624"/>
        <c:scaling>
          <c:orientation val="minMax"/>
        </c:scaling>
        <c:delete val="0"/>
        <c:axPos val="l"/>
        <c:majorGridlines/>
        <c:numFmt formatCode="General" sourceLinked="1"/>
        <c:majorTickMark val="out"/>
        <c:minorTickMark val="none"/>
        <c:tickLblPos val="nextTo"/>
        <c:crossAx val="14044108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37"/>
    </mc:Choice>
    <mc:Fallback>
      <c:style val="37"/>
    </mc:Fallback>
  </mc:AlternateContent>
  <c:chart>
    <c:title>
      <c:tx>
        <c:rich>
          <a:bodyPr/>
          <a:lstStyle/>
          <a:p>
            <a:pPr>
              <a:defRPr/>
            </a:pPr>
            <a:r>
              <a:rPr lang="en-US">
                <a:solidFill>
                  <a:srgbClr val="FF0000"/>
                </a:solidFill>
              </a:rPr>
              <a:t>Taux d'occupation - INSTALLATIONS - P3</a:t>
            </a:r>
          </a:p>
        </c:rich>
      </c:tx>
      <c:overlay val="0"/>
    </c:title>
    <c:autoTitleDeleted val="0"/>
    <c:view3D>
      <c:rotX val="15"/>
      <c:rotY val="20"/>
      <c:rAngAx val="1"/>
    </c:view3D>
    <c:floor>
      <c:thickness val="0"/>
    </c:floor>
    <c:sideWall>
      <c:thickness val="0"/>
    </c:sideWall>
    <c:backWall>
      <c:thickness val="0"/>
    </c:backWall>
    <c:plotArea>
      <c:layout/>
      <c:bar3DChart>
        <c:barDir val="col"/>
        <c:grouping val="clustered"/>
        <c:varyColors val="0"/>
        <c:ser>
          <c:idx val="0"/>
          <c:order val="0"/>
          <c:tx>
            <c:v>Installation</c:v>
          </c:tx>
          <c:invertIfNegative val="0"/>
          <c:cat>
            <c:strRef>
              <c:f>BilanP3!$G$37:$G$50</c:f>
              <c:strCache>
                <c:ptCount val="14"/>
                <c:pt idx="0">
                  <c:v>1/3 Gym</c:v>
                </c:pt>
                <c:pt idx="1">
                  <c:v>1/3 SAE</c:v>
                </c:pt>
                <c:pt idx="2">
                  <c:v>1/3 Central</c:v>
                </c:pt>
                <c:pt idx="3">
                  <c:v>2/3 Gymn</c:v>
                </c:pt>
                <c:pt idx="4">
                  <c:v>Tt Gymn</c:v>
                </c:pt>
                <c:pt idx="5">
                  <c:v>Dojo</c:v>
                </c:pt>
                <c:pt idx="6">
                  <c:v>Plat Ext</c:v>
                </c:pt>
                <c:pt idx="7">
                  <c:v>Pelouse</c:v>
                </c:pt>
                <c:pt idx="8">
                  <c:v>Piste</c:v>
                </c:pt>
                <c:pt idx="9">
                  <c:v>Sautoir H</c:v>
                </c:pt>
                <c:pt idx="10">
                  <c:v>Sautoir L</c:v>
                </c:pt>
                <c:pt idx="11">
                  <c:v>Athlé</c:v>
                </c:pt>
                <c:pt idx="12">
                  <c:v>Piscine</c:v>
                </c:pt>
                <c:pt idx="13">
                  <c:v>0</c:v>
                </c:pt>
              </c:strCache>
            </c:strRef>
          </c:cat>
          <c:val>
            <c:numRef>
              <c:f>BilanP3!$I$37:$I$50</c:f>
              <c:numCache>
                <c:formatCode>General</c:formatCode>
                <c:ptCount val="14"/>
                <c:pt idx="0">
                  <c:v>9</c:v>
                </c:pt>
                <c:pt idx="1">
                  <c:v>8</c:v>
                </c:pt>
                <c:pt idx="2">
                  <c:v>0</c:v>
                </c:pt>
                <c:pt idx="3">
                  <c:v>8</c:v>
                </c:pt>
                <c:pt idx="4">
                  <c:v>0</c:v>
                </c:pt>
                <c:pt idx="5">
                  <c:v>5</c:v>
                </c:pt>
                <c:pt idx="6">
                  <c:v>3</c:v>
                </c:pt>
                <c:pt idx="7">
                  <c:v>4</c:v>
                </c:pt>
                <c:pt idx="8">
                  <c:v>7</c:v>
                </c:pt>
                <c:pt idx="9">
                  <c:v>0</c:v>
                </c:pt>
                <c:pt idx="10">
                  <c:v>0</c:v>
                </c:pt>
                <c:pt idx="11">
                  <c:v>0</c:v>
                </c:pt>
                <c:pt idx="12">
                  <c:v>12</c:v>
                </c:pt>
                <c:pt idx="13">
                  <c:v>0</c:v>
                </c:pt>
              </c:numCache>
            </c:numRef>
          </c:val>
        </c:ser>
        <c:dLbls>
          <c:showLegendKey val="0"/>
          <c:showVal val="0"/>
          <c:showCatName val="0"/>
          <c:showSerName val="0"/>
          <c:showPercent val="0"/>
          <c:showBubbleSize val="0"/>
        </c:dLbls>
        <c:gapWidth val="150"/>
        <c:shape val="box"/>
        <c:axId val="141660928"/>
        <c:axId val="141662464"/>
        <c:axId val="0"/>
      </c:bar3DChart>
      <c:catAx>
        <c:axId val="141660928"/>
        <c:scaling>
          <c:orientation val="minMax"/>
        </c:scaling>
        <c:delete val="0"/>
        <c:axPos val="b"/>
        <c:majorTickMark val="out"/>
        <c:minorTickMark val="none"/>
        <c:tickLblPos val="nextTo"/>
        <c:crossAx val="141662464"/>
        <c:crosses val="autoZero"/>
        <c:auto val="1"/>
        <c:lblAlgn val="ctr"/>
        <c:lblOffset val="100"/>
        <c:noMultiLvlLbl val="0"/>
      </c:catAx>
      <c:valAx>
        <c:axId val="141662464"/>
        <c:scaling>
          <c:orientation val="minMax"/>
        </c:scaling>
        <c:delete val="0"/>
        <c:axPos val="l"/>
        <c:majorGridlines/>
        <c:numFmt formatCode="General" sourceLinked="1"/>
        <c:majorTickMark val="out"/>
        <c:minorTickMark val="none"/>
        <c:tickLblPos val="nextTo"/>
        <c:crossAx val="14166092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37"/>
    </mc:Choice>
    <mc:Fallback>
      <c:style val="37"/>
    </mc:Fallback>
  </mc:AlternateContent>
  <c:chart>
    <c:title>
      <c:tx>
        <c:rich>
          <a:bodyPr/>
          <a:lstStyle/>
          <a:p>
            <a:pPr>
              <a:defRPr/>
            </a:pPr>
            <a:r>
              <a:rPr lang="en-US">
                <a:solidFill>
                  <a:srgbClr val="FF0000"/>
                </a:solidFill>
              </a:rPr>
              <a:t>Taux d'occupation - INSTALLATIONS - P4</a:t>
            </a:r>
          </a:p>
        </c:rich>
      </c:tx>
      <c:overlay val="0"/>
    </c:title>
    <c:autoTitleDeleted val="0"/>
    <c:view3D>
      <c:rotX val="15"/>
      <c:rotY val="20"/>
      <c:rAngAx val="1"/>
    </c:view3D>
    <c:floor>
      <c:thickness val="0"/>
    </c:floor>
    <c:sideWall>
      <c:thickness val="0"/>
    </c:sideWall>
    <c:backWall>
      <c:thickness val="0"/>
    </c:backWall>
    <c:plotArea>
      <c:layout/>
      <c:bar3DChart>
        <c:barDir val="col"/>
        <c:grouping val="clustered"/>
        <c:varyColors val="0"/>
        <c:ser>
          <c:idx val="0"/>
          <c:order val="0"/>
          <c:tx>
            <c:v>Installation</c:v>
          </c:tx>
          <c:invertIfNegative val="0"/>
          <c:cat>
            <c:strRef>
              <c:f>BilanP4!$G$37:$G$50</c:f>
              <c:strCache>
                <c:ptCount val="14"/>
                <c:pt idx="0">
                  <c:v>1/3 Gym</c:v>
                </c:pt>
                <c:pt idx="1">
                  <c:v>1/3 SAE</c:v>
                </c:pt>
                <c:pt idx="2">
                  <c:v>1/3 Central</c:v>
                </c:pt>
                <c:pt idx="3">
                  <c:v>2/3 Gymn</c:v>
                </c:pt>
                <c:pt idx="4">
                  <c:v>Tt Gymn</c:v>
                </c:pt>
                <c:pt idx="5">
                  <c:v>Dojo</c:v>
                </c:pt>
                <c:pt idx="6">
                  <c:v>Plat Ext</c:v>
                </c:pt>
                <c:pt idx="7">
                  <c:v>Pelouse</c:v>
                </c:pt>
                <c:pt idx="8">
                  <c:v>Piste</c:v>
                </c:pt>
                <c:pt idx="9">
                  <c:v>Sautoir H</c:v>
                </c:pt>
                <c:pt idx="10">
                  <c:v>Sautoir L</c:v>
                </c:pt>
                <c:pt idx="11">
                  <c:v>Athlé</c:v>
                </c:pt>
                <c:pt idx="12">
                  <c:v>Piscine</c:v>
                </c:pt>
                <c:pt idx="13">
                  <c:v>0</c:v>
                </c:pt>
              </c:strCache>
            </c:strRef>
          </c:cat>
          <c:val>
            <c:numRef>
              <c:f>BilanP4!$I$37:$I$50</c:f>
              <c:numCache>
                <c:formatCode>General</c:formatCode>
                <c:ptCount val="14"/>
                <c:pt idx="0">
                  <c:v>0</c:v>
                </c:pt>
                <c:pt idx="1">
                  <c:v>14</c:v>
                </c:pt>
                <c:pt idx="2">
                  <c:v>0</c:v>
                </c:pt>
                <c:pt idx="3">
                  <c:v>8</c:v>
                </c:pt>
                <c:pt idx="4">
                  <c:v>2</c:v>
                </c:pt>
                <c:pt idx="5">
                  <c:v>5</c:v>
                </c:pt>
                <c:pt idx="6">
                  <c:v>4</c:v>
                </c:pt>
                <c:pt idx="7">
                  <c:v>5</c:v>
                </c:pt>
                <c:pt idx="8">
                  <c:v>6</c:v>
                </c:pt>
                <c:pt idx="9">
                  <c:v>0</c:v>
                </c:pt>
                <c:pt idx="10">
                  <c:v>0</c:v>
                </c:pt>
                <c:pt idx="11">
                  <c:v>0</c:v>
                </c:pt>
                <c:pt idx="12">
                  <c:v>12</c:v>
                </c:pt>
                <c:pt idx="13">
                  <c:v>0</c:v>
                </c:pt>
              </c:numCache>
            </c:numRef>
          </c:val>
        </c:ser>
        <c:dLbls>
          <c:showLegendKey val="0"/>
          <c:showVal val="0"/>
          <c:showCatName val="0"/>
          <c:showSerName val="0"/>
          <c:showPercent val="0"/>
          <c:showBubbleSize val="0"/>
        </c:dLbls>
        <c:gapWidth val="150"/>
        <c:shape val="box"/>
        <c:axId val="141901824"/>
        <c:axId val="141903360"/>
        <c:axId val="0"/>
      </c:bar3DChart>
      <c:catAx>
        <c:axId val="141901824"/>
        <c:scaling>
          <c:orientation val="minMax"/>
        </c:scaling>
        <c:delete val="0"/>
        <c:axPos val="b"/>
        <c:majorTickMark val="out"/>
        <c:minorTickMark val="none"/>
        <c:tickLblPos val="nextTo"/>
        <c:crossAx val="141903360"/>
        <c:crosses val="autoZero"/>
        <c:auto val="1"/>
        <c:lblAlgn val="ctr"/>
        <c:lblOffset val="100"/>
        <c:noMultiLvlLbl val="0"/>
      </c:catAx>
      <c:valAx>
        <c:axId val="141903360"/>
        <c:scaling>
          <c:orientation val="minMax"/>
        </c:scaling>
        <c:delete val="0"/>
        <c:axPos val="l"/>
        <c:majorGridlines/>
        <c:numFmt formatCode="General" sourceLinked="1"/>
        <c:majorTickMark val="out"/>
        <c:minorTickMark val="none"/>
        <c:tickLblPos val="nextTo"/>
        <c:crossAx val="141901824"/>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37"/>
    </mc:Choice>
    <mc:Fallback>
      <c:style val="37"/>
    </mc:Fallback>
  </mc:AlternateContent>
  <c:chart>
    <c:title>
      <c:tx>
        <c:rich>
          <a:bodyPr/>
          <a:lstStyle/>
          <a:p>
            <a:pPr>
              <a:defRPr/>
            </a:pPr>
            <a:r>
              <a:rPr lang="en-US">
                <a:solidFill>
                  <a:srgbClr val="FF0000"/>
                </a:solidFill>
              </a:rPr>
              <a:t>Taux d'occupation - INSTALLATIONS - P5</a:t>
            </a:r>
          </a:p>
        </c:rich>
      </c:tx>
      <c:overlay val="0"/>
    </c:title>
    <c:autoTitleDeleted val="0"/>
    <c:view3D>
      <c:rotX val="15"/>
      <c:rotY val="20"/>
      <c:rAngAx val="1"/>
    </c:view3D>
    <c:floor>
      <c:thickness val="0"/>
    </c:floor>
    <c:sideWall>
      <c:thickness val="0"/>
    </c:sideWall>
    <c:backWall>
      <c:thickness val="0"/>
    </c:backWall>
    <c:plotArea>
      <c:layout/>
      <c:bar3DChart>
        <c:barDir val="col"/>
        <c:grouping val="clustered"/>
        <c:varyColors val="0"/>
        <c:ser>
          <c:idx val="0"/>
          <c:order val="0"/>
          <c:tx>
            <c:v>Installation</c:v>
          </c:tx>
          <c:invertIfNegative val="0"/>
          <c:cat>
            <c:strRef>
              <c:f>BilanP5!$G$38:$G$50</c:f>
              <c:strCache>
                <c:ptCount val="13"/>
                <c:pt idx="0">
                  <c:v>1/3 SAE</c:v>
                </c:pt>
                <c:pt idx="1">
                  <c:v>1/3 Central</c:v>
                </c:pt>
                <c:pt idx="2">
                  <c:v>2/3 Gymn</c:v>
                </c:pt>
                <c:pt idx="3">
                  <c:v>Tt Gymn</c:v>
                </c:pt>
                <c:pt idx="4">
                  <c:v>Dojo</c:v>
                </c:pt>
                <c:pt idx="5">
                  <c:v>Plat Ext</c:v>
                </c:pt>
                <c:pt idx="6">
                  <c:v>Pelouse</c:v>
                </c:pt>
                <c:pt idx="7">
                  <c:v>Piste</c:v>
                </c:pt>
                <c:pt idx="8">
                  <c:v>Sautoir H</c:v>
                </c:pt>
                <c:pt idx="9">
                  <c:v>Sautoir L</c:v>
                </c:pt>
                <c:pt idx="10">
                  <c:v>Athlé</c:v>
                </c:pt>
                <c:pt idx="11">
                  <c:v>Piscine</c:v>
                </c:pt>
                <c:pt idx="12">
                  <c:v>0</c:v>
                </c:pt>
              </c:strCache>
            </c:strRef>
          </c:cat>
          <c:val>
            <c:numRef>
              <c:f>BilanP5!$I$38:$I$50</c:f>
              <c:numCache>
                <c:formatCode>General</c:formatCode>
                <c:ptCount val="13"/>
                <c:pt idx="0">
                  <c:v>4</c:v>
                </c:pt>
                <c:pt idx="1">
                  <c:v>0</c:v>
                </c:pt>
                <c:pt idx="2">
                  <c:v>4</c:v>
                </c:pt>
                <c:pt idx="3">
                  <c:v>0</c:v>
                </c:pt>
                <c:pt idx="4">
                  <c:v>4</c:v>
                </c:pt>
                <c:pt idx="5">
                  <c:v>11</c:v>
                </c:pt>
                <c:pt idx="6">
                  <c:v>7</c:v>
                </c:pt>
                <c:pt idx="7">
                  <c:v>9</c:v>
                </c:pt>
                <c:pt idx="8">
                  <c:v>4</c:v>
                </c:pt>
                <c:pt idx="9">
                  <c:v>0</c:v>
                </c:pt>
                <c:pt idx="10">
                  <c:v>2</c:v>
                </c:pt>
                <c:pt idx="11">
                  <c:v>0</c:v>
                </c:pt>
                <c:pt idx="12">
                  <c:v>0</c:v>
                </c:pt>
              </c:numCache>
            </c:numRef>
          </c:val>
        </c:ser>
        <c:dLbls>
          <c:showLegendKey val="0"/>
          <c:showVal val="0"/>
          <c:showCatName val="0"/>
          <c:showSerName val="0"/>
          <c:showPercent val="0"/>
          <c:showBubbleSize val="0"/>
        </c:dLbls>
        <c:gapWidth val="150"/>
        <c:shape val="box"/>
        <c:axId val="146283904"/>
        <c:axId val="146285696"/>
        <c:axId val="0"/>
      </c:bar3DChart>
      <c:catAx>
        <c:axId val="146283904"/>
        <c:scaling>
          <c:orientation val="minMax"/>
        </c:scaling>
        <c:delete val="0"/>
        <c:axPos val="b"/>
        <c:majorTickMark val="out"/>
        <c:minorTickMark val="none"/>
        <c:tickLblPos val="nextTo"/>
        <c:crossAx val="146285696"/>
        <c:crosses val="autoZero"/>
        <c:auto val="1"/>
        <c:lblAlgn val="ctr"/>
        <c:lblOffset val="100"/>
        <c:noMultiLvlLbl val="0"/>
      </c:catAx>
      <c:valAx>
        <c:axId val="146285696"/>
        <c:scaling>
          <c:orientation val="minMax"/>
        </c:scaling>
        <c:delete val="0"/>
        <c:axPos val="l"/>
        <c:majorGridlines/>
        <c:numFmt formatCode="General" sourceLinked="1"/>
        <c:majorTickMark val="out"/>
        <c:minorTickMark val="none"/>
        <c:tickLblPos val="nextTo"/>
        <c:crossAx val="146283904"/>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chart" Target="../charts/chart2.xml"/></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chart" Target="../charts/chart3.xml"/></Relationships>
</file>

<file path=xl/drawings/_rels/drawing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0.xml.rels><?xml version="1.0" encoding="UTF-8" standalone="yes"?>
<Relationships xmlns="http://schemas.openxmlformats.org/package/2006/relationships"><Relationship Id="rId1" Type="http://schemas.openxmlformats.org/officeDocument/2006/relationships/image" Target="../media/image3.jpeg"/></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25</xdr:col>
      <xdr:colOff>489857</xdr:colOff>
      <xdr:row>11</xdr:row>
      <xdr:rowOff>108857</xdr:rowOff>
    </xdr:from>
    <xdr:to>
      <xdr:col>28</xdr:col>
      <xdr:colOff>489858</xdr:colOff>
      <xdr:row>12</xdr:row>
      <xdr:rowOff>76200</xdr:rowOff>
    </xdr:to>
    <xdr:sp macro="" textlink="">
      <xdr:nvSpPr>
        <xdr:cNvPr id="2" name="Flèche droite 1"/>
        <xdr:cNvSpPr/>
      </xdr:nvSpPr>
      <xdr:spPr>
        <a:xfrm>
          <a:off x="10428514" y="2046514"/>
          <a:ext cx="1589315" cy="489857"/>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110066</xdr:colOff>
      <xdr:row>0</xdr:row>
      <xdr:rowOff>16933</xdr:rowOff>
    </xdr:from>
    <xdr:to>
      <xdr:col>19</xdr:col>
      <xdr:colOff>702733</xdr:colOff>
      <xdr:row>1</xdr:row>
      <xdr:rowOff>110067</xdr:rowOff>
    </xdr:to>
    <xdr:sp macro="" textlink="">
      <xdr:nvSpPr>
        <xdr:cNvPr id="3" name="ZoneTexte 2"/>
        <xdr:cNvSpPr txBox="1"/>
      </xdr:nvSpPr>
      <xdr:spPr>
        <a:xfrm>
          <a:off x="5960533" y="16933"/>
          <a:ext cx="2599267" cy="364067"/>
        </a:xfrm>
        <a:prstGeom prst="rect">
          <a:avLst/>
        </a:prstGeom>
        <a:solidFill>
          <a:schemeClr val="accent5">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xdr:txBody>
    </xdr:sp>
    <xdr:clientData/>
  </xdr:twoCellAnchor>
  <mc:AlternateContent xmlns:mc="http://schemas.openxmlformats.org/markup-compatibility/2006">
    <mc:Choice xmlns:a14="http://schemas.microsoft.com/office/drawing/2010/main" Requires="a14">
      <xdr:twoCellAnchor editAs="oneCell">
        <xdr:from>
          <xdr:col>14</xdr:col>
          <xdr:colOff>350520</xdr:colOff>
          <xdr:row>0</xdr:row>
          <xdr:rowOff>83820</xdr:rowOff>
        </xdr:from>
        <xdr:to>
          <xdr:col>16</xdr:col>
          <xdr:colOff>259080</xdr:colOff>
          <xdr:row>1</xdr:row>
          <xdr:rowOff>76200</xdr:rowOff>
        </xdr:to>
        <xdr:sp macro="" textlink="">
          <xdr:nvSpPr>
            <xdr:cNvPr id="1036" name="DTPicker1" hidden="1">
              <a:extLst>
                <a:ext uri="{63B3BB69-23CF-44E3-9099-C40C66FF867C}">
                  <a14:compatExt spid="_x0000_s103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480060</xdr:colOff>
          <xdr:row>0</xdr:row>
          <xdr:rowOff>91440</xdr:rowOff>
        </xdr:from>
        <xdr:to>
          <xdr:col>19</xdr:col>
          <xdr:colOff>662940</xdr:colOff>
          <xdr:row>1</xdr:row>
          <xdr:rowOff>83820</xdr:rowOff>
        </xdr:to>
        <xdr:sp macro="" textlink="">
          <xdr:nvSpPr>
            <xdr:cNvPr id="1037" name="DTPicker2" hidden="1">
              <a:extLst>
                <a:ext uri="{63B3BB69-23CF-44E3-9099-C40C66FF867C}">
                  <a14:compatExt spid="_x0000_s1037"/>
                </a:ext>
              </a:extLst>
            </xdr:cNvPr>
            <xdr:cNvSpPr/>
          </xdr:nvSpPr>
          <xdr:spPr>
            <a:xfrm>
              <a:off x="0" y="0"/>
              <a:ext cx="0" cy="0"/>
            </a:xfrm>
            <a:prstGeom prst="rect">
              <a:avLst/>
            </a:prstGeom>
          </xdr:spPr>
        </xdr:sp>
        <xdr:clientData fLocksWithSheet="0"/>
      </xdr:twoCellAnchor>
    </mc:Choice>
    <mc:Fallback/>
  </mc:AlternateContent>
  <xdr:oneCellAnchor>
    <xdr:from>
      <xdr:col>14</xdr:col>
      <xdr:colOff>84670</xdr:colOff>
      <xdr:row>0</xdr:row>
      <xdr:rowOff>84667</xdr:rowOff>
    </xdr:from>
    <xdr:ext cx="332912" cy="264560"/>
    <xdr:sp macro="" textlink="">
      <xdr:nvSpPr>
        <xdr:cNvPr id="2" name="ZoneTexte 1"/>
        <xdr:cNvSpPr txBox="1"/>
      </xdr:nvSpPr>
      <xdr:spPr>
        <a:xfrm>
          <a:off x="5935137" y="84667"/>
          <a:ext cx="332912"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100" b="1"/>
            <a:t>du</a:t>
          </a:r>
        </a:p>
      </xdr:txBody>
    </xdr:sp>
    <xdr:clientData/>
  </xdr:oneCellAnchor>
  <xdr:oneCellAnchor>
    <xdr:from>
      <xdr:col>16</xdr:col>
      <xdr:colOff>211668</xdr:colOff>
      <xdr:row>0</xdr:row>
      <xdr:rowOff>76200</xdr:rowOff>
    </xdr:from>
    <xdr:ext cx="330027" cy="264560"/>
    <xdr:sp macro="" textlink="">
      <xdr:nvSpPr>
        <xdr:cNvPr id="5" name="ZoneTexte 4"/>
        <xdr:cNvSpPr txBox="1"/>
      </xdr:nvSpPr>
      <xdr:spPr>
        <a:xfrm>
          <a:off x="7205135" y="76200"/>
          <a:ext cx="33002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100" b="1"/>
            <a:t>au</a:t>
          </a:r>
        </a:p>
      </xdr:txBody>
    </xdr:sp>
    <xdr:clientData/>
  </xdr:oneCellAnchor>
  <xdr:twoCellAnchor editAs="oneCell">
    <xdr:from>
      <xdr:col>29</xdr:col>
      <xdr:colOff>10886</xdr:colOff>
      <xdr:row>0</xdr:row>
      <xdr:rowOff>78014</xdr:rowOff>
    </xdr:from>
    <xdr:to>
      <xdr:col>29</xdr:col>
      <xdr:colOff>533400</xdr:colOff>
      <xdr:row>2</xdr:row>
      <xdr:rowOff>161471</xdr:rowOff>
    </xdr:to>
    <xdr:pic macro="[0]!Feuil1.Planning">
      <xdr:nvPicPr>
        <xdr:cNvPr id="10" name="Image 9"/>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793186" y="78014"/>
          <a:ext cx="522514" cy="540657"/>
        </a:xfrm>
        <a:prstGeom prst="rect">
          <a:avLst/>
        </a:prstGeom>
      </xdr:spPr>
    </xdr:pic>
    <xdr:clientData/>
  </xdr:twoCellAnchor>
  <xdr:twoCellAnchor>
    <xdr:from>
      <xdr:col>29</xdr:col>
      <xdr:colOff>25400</xdr:colOff>
      <xdr:row>4</xdr:row>
      <xdr:rowOff>139700</xdr:rowOff>
    </xdr:from>
    <xdr:to>
      <xdr:col>29</xdr:col>
      <xdr:colOff>520700</xdr:colOff>
      <xdr:row>7</xdr:row>
      <xdr:rowOff>38100</xdr:rowOff>
    </xdr:to>
    <xdr:sp macro="[0]!Periode2" textlink="">
      <xdr:nvSpPr>
        <xdr:cNvPr id="4" name="Rectangle à coins arrondis 3"/>
        <xdr:cNvSpPr/>
      </xdr:nvSpPr>
      <xdr:spPr>
        <a:xfrm>
          <a:off x="10807700" y="1028700"/>
          <a:ext cx="495300" cy="431800"/>
        </a:xfrm>
        <a:prstGeom prst="roundRect">
          <a:avLst/>
        </a:prstGeom>
        <a:solidFill>
          <a:srgbClr val="FFC000"/>
        </a:solidFill>
        <a:ln>
          <a:solidFill>
            <a:schemeClr val="accent6">
              <a:lumMod val="75000"/>
            </a:schemeClr>
          </a:solidFill>
        </a:ln>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800" b="1"/>
            <a:t>P2</a:t>
          </a:r>
        </a:p>
      </xdr:txBody>
    </xdr:sp>
    <xdr:clientData/>
  </xdr:twoCellAnchor>
  <xdr:twoCellAnchor>
    <xdr:from>
      <xdr:col>29</xdr:col>
      <xdr:colOff>25400</xdr:colOff>
      <xdr:row>8</xdr:row>
      <xdr:rowOff>76200</xdr:rowOff>
    </xdr:from>
    <xdr:to>
      <xdr:col>29</xdr:col>
      <xdr:colOff>520700</xdr:colOff>
      <xdr:row>11</xdr:row>
      <xdr:rowOff>25400</xdr:rowOff>
    </xdr:to>
    <xdr:sp macro="[0]!Periode3" textlink="">
      <xdr:nvSpPr>
        <xdr:cNvPr id="12" name="Rectangle à coins arrondis 11"/>
        <xdr:cNvSpPr/>
      </xdr:nvSpPr>
      <xdr:spPr>
        <a:xfrm>
          <a:off x="10807700" y="1676400"/>
          <a:ext cx="495300" cy="431800"/>
        </a:xfrm>
        <a:prstGeom prst="roundRect">
          <a:avLst/>
        </a:prstGeom>
        <a:solidFill>
          <a:schemeClr val="accent4">
            <a:lumMod val="40000"/>
            <a:lumOff val="60000"/>
          </a:schemeClr>
        </a:solidFill>
        <a:ln>
          <a:solidFill>
            <a:schemeClr val="accent4">
              <a:lumMod val="75000"/>
            </a:schemeClr>
          </a:solidFill>
        </a:ln>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800" b="1"/>
            <a:t>P3</a:t>
          </a:r>
        </a:p>
      </xdr:txBody>
    </xdr:sp>
    <xdr:clientData/>
  </xdr:twoCellAnchor>
  <xdr:twoCellAnchor>
    <xdr:from>
      <xdr:col>29</xdr:col>
      <xdr:colOff>25400</xdr:colOff>
      <xdr:row>12</xdr:row>
      <xdr:rowOff>50800</xdr:rowOff>
    </xdr:from>
    <xdr:to>
      <xdr:col>29</xdr:col>
      <xdr:colOff>520700</xdr:colOff>
      <xdr:row>14</xdr:row>
      <xdr:rowOff>127000</xdr:rowOff>
    </xdr:to>
    <xdr:sp macro="[0]!Periode4" textlink="">
      <xdr:nvSpPr>
        <xdr:cNvPr id="13" name="Rectangle à coins arrondis 12"/>
        <xdr:cNvSpPr/>
      </xdr:nvSpPr>
      <xdr:spPr>
        <a:xfrm>
          <a:off x="10807700" y="2324100"/>
          <a:ext cx="495300" cy="431800"/>
        </a:xfrm>
        <a:prstGeom prst="roundRect">
          <a:avLst/>
        </a:prstGeom>
        <a:solidFill>
          <a:schemeClr val="accent3">
            <a:lumMod val="60000"/>
            <a:lumOff val="40000"/>
          </a:schemeClr>
        </a:solidFill>
        <a:ln>
          <a:solidFill>
            <a:schemeClr val="accent3">
              <a:lumMod val="75000"/>
            </a:schemeClr>
          </a:solidFill>
        </a:ln>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800" b="1"/>
            <a:t>P4</a:t>
          </a:r>
        </a:p>
      </xdr:txBody>
    </xdr:sp>
    <xdr:clientData/>
  </xdr:twoCellAnchor>
  <xdr:twoCellAnchor>
    <xdr:from>
      <xdr:col>29</xdr:col>
      <xdr:colOff>25400</xdr:colOff>
      <xdr:row>15</xdr:row>
      <xdr:rowOff>165100</xdr:rowOff>
    </xdr:from>
    <xdr:to>
      <xdr:col>29</xdr:col>
      <xdr:colOff>520700</xdr:colOff>
      <xdr:row>18</xdr:row>
      <xdr:rowOff>114300</xdr:rowOff>
    </xdr:to>
    <xdr:sp macro="[0]!Periode5essai" textlink="">
      <xdr:nvSpPr>
        <xdr:cNvPr id="14" name="Rectangle à coins arrondis 13"/>
        <xdr:cNvSpPr/>
      </xdr:nvSpPr>
      <xdr:spPr>
        <a:xfrm>
          <a:off x="10807700" y="2971800"/>
          <a:ext cx="495300" cy="431800"/>
        </a:xfrm>
        <a:prstGeom prst="roundRect">
          <a:avLst/>
        </a:prstGeom>
        <a:solidFill>
          <a:schemeClr val="accent2">
            <a:lumMod val="40000"/>
            <a:lumOff val="60000"/>
          </a:schemeClr>
        </a:solidFill>
        <a:ln>
          <a:solidFill>
            <a:schemeClr val="accent2">
              <a:lumMod val="75000"/>
            </a:schemeClr>
          </a:solidFill>
        </a:ln>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800" b="1"/>
            <a:t>P5</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457200</xdr:colOff>
      <xdr:row>34</xdr:row>
      <xdr:rowOff>146050</xdr:rowOff>
    </xdr:from>
    <xdr:to>
      <xdr:col>5</xdr:col>
      <xdr:colOff>1377950</xdr:colOff>
      <xdr:row>65</xdr:row>
      <xdr:rowOff>165100</xdr:rowOff>
    </xdr:to>
    <xdr:graphicFrame macro="">
      <xdr:nvGraphicFramePr>
        <xdr:cNvPr id="6" name="Graphique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14</xdr:col>
      <xdr:colOff>110066</xdr:colOff>
      <xdr:row>0</xdr:row>
      <xdr:rowOff>16933</xdr:rowOff>
    </xdr:from>
    <xdr:to>
      <xdr:col>19</xdr:col>
      <xdr:colOff>702733</xdr:colOff>
      <xdr:row>1</xdr:row>
      <xdr:rowOff>12700</xdr:rowOff>
    </xdr:to>
    <xdr:sp macro="" textlink="">
      <xdr:nvSpPr>
        <xdr:cNvPr id="2" name="ZoneTexte 1"/>
        <xdr:cNvSpPr txBox="1"/>
      </xdr:nvSpPr>
      <xdr:spPr>
        <a:xfrm>
          <a:off x="5939366" y="16933"/>
          <a:ext cx="2586567" cy="262467"/>
        </a:xfrm>
        <a:prstGeom prst="rect">
          <a:avLst/>
        </a:prstGeom>
        <a:solidFill>
          <a:schemeClr val="accent5">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200" b="1"/>
            <a:t>du 20/10/2015 au 20/02/2016</a:t>
          </a:r>
        </a:p>
      </xdr:txBody>
    </xdr:sp>
    <xdr:clientData/>
  </xdr:twoCellAnchor>
  <xdr:twoCellAnchor editAs="oneCell">
    <xdr:from>
      <xdr:col>34</xdr:col>
      <xdr:colOff>163286</xdr:colOff>
      <xdr:row>0</xdr:row>
      <xdr:rowOff>141514</xdr:rowOff>
    </xdr:from>
    <xdr:to>
      <xdr:col>34</xdr:col>
      <xdr:colOff>685800</xdr:colOff>
      <xdr:row>2</xdr:row>
      <xdr:rowOff>224971</xdr:rowOff>
    </xdr:to>
    <xdr:pic macro="[0]!Feuil1.Planning">
      <xdr:nvPicPr>
        <xdr:cNvPr id="5" name="Imag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938466" y="141514"/>
          <a:ext cx="522514" cy="540657"/>
        </a:xfrm>
        <a:prstGeom prst="rect">
          <a:avLst/>
        </a:prstGeom>
      </xdr:spPr>
    </xdr:pic>
    <xdr:clientData/>
  </xdr:twoCellAnchor>
  <xdr:twoCellAnchor editAs="oneCell">
    <xdr:from>
      <xdr:col>34</xdr:col>
      <xdr:colOff>163286</xdr:colOff>
      <xdr:row>0</xdr:row>
      <xdr:rowOff>141514</xdr:rowOff>
    </xdr:from>
    <xdr:to>
      <xdr:col>34</xdr:col>
      <xdr:colOff>685800</xdr:colOff>
      <xdr:row>2</xdr:row>
      <xdr:rowOff>224971</xdr:rowOff>
    </xdr:to>
    <xdr:pic macro="[0]!Feuil1.Planning">
      <xdr:nvPicPr>
        <xdr:cNvPr id="9" name="Image 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938466" y="141514"/>
          <a:ext cx="522514" cy="540657"/>
        </a:xfrm>
        <a:prstGeom prst="rect">
          <a:avLst/>
        </a:prstGeom>
      </xdr:spPr>
    </xdr:pic>
    <xdr:clientData/>
  </xdr:twoCellAnchor>
  <xdr:oneCellAnchor>
    <xdr:from>
      <xdr:col>14</xdr:col>
      <xdr:colOff>84670</xdr:colOff>
      <xdr:row>0</xdr:row>
      <xdr:rowOff>84667</xdr:rowOff>
    </xdr:from>
    <xdr:ext cx="332912" cy="264560"/>
    <xdr:sp macro="" textlink="">
      <xdr:nvSpPr>
        <xdr:cNvPr id="7" name="ZoneTexte 6"/>
        <xdr:cNvSpPr txBox="1"/>
      </xdr:nvSpPr>
      <xdr:spPr>
        <a:xfrm>
          <a:off x="5929210" y="84667"/>
          <a:ext cx="332912"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100" b="1"/>
            <a:t>du</a:t>
          </a:r>
        </a:p>
      </xdr:txBody>
    </xdr:sp>
    <xdr:clientData/>
  </xdr:oneCellAnchor>
  <xdr:oneCellAnchor>
    <xdr:from>
      <xdr:col>16</xdr:col>
      <xdr:colOff>211668</xdr:colOff>
      <xdr:row>0</xdr:row>
      <xdr:rowOff>76200</xdr:rowOff>
    </xdr:from>
    <xdr:ext cx="330027" cy="264560"/>
    <xdr:sp macro="" textlink="">
      <xdr:nvSpPr>
        <xdr:cNvPr id="8" name="ZoneTexte 7"/>
        <xdr:cNvSpPr txBox="1"/>
      </xdr:nvSpPr>
      <xdr:spPr>
        <a:xfrm>
          <a:off x="7199208" y="76200"/>
          <a:ext cx="33002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100" b="1"/>
            <a:t>au</a:t>
          </a:r>
        </a:p>
      </xdr:txBody>
    </xdr:sp>
    <xdr:clientData/>
  </xdr:oneCellAnchor>
  <xdr:twoCellAnchor editAs="oneCell">
    <xdr:from>
      <xdr:col>34</xdr:col>
      <xdr:colOff>163286</xdr:colOff>
      <xdr:row>0</xdr:row>
      <xdr:rowOff>141514</xdr:rowOff>
    </xdr:from>
    <xdr:to>
      <xdr:col>34</xdr:col>
      <xdr:colOff>685800</xdr:colOff>
      <xdr:row>2</xdr:row>
      <xdr:rowOff>224971</xdr:rowOff>
    </xdr:to>
    <xdr:pic macro="[0]!Feuil1.Planning">
      <xdr:nvPicPr>
        <xdr:cNvPr id="10" name="Image 9"/>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76066" y="141514"/>
          <a:ext cx="522514" cy="540657"/>
        </a:xfrm>
        <a:prstGeom prst="rect">
          <a:avLst/>
        </a:prstGeom>
      </xdr:spPr>
    </xdr:pic>
    <xdr:clientData/>
  </xdr:twoCellAnchor>
  <xdr:twoCellAnchor>
    <xdr:from>
      <xdr:col>14</xdr:col>
      <xdr:colOff>110066</xdr:colOff>
      <xdr:row>0</xdr:row>
      <xdr:rowOff>16933</xdr:rowOff>
    </xdr:from>
    <xdr:to>
      <xdr:col>19</xdr:col>
      <xdr:colOff>702733</xdr:colOff>
      <xdr:row>1</xdr:row>
      <xdr:rowOff>12700</xdr:rowOff>
    </xdr:to>
    <xdr:sp macro="" textlink="">
      <xdr:nvSpPr>
        <xdr:cNvPr id="11" name="ZoneTexte 10"/>
        <xdr:cNvSpPr txBox="1"/>
      </xdr:nvSpPr>
      <xdr:spPr>
        <a:xfrm>
          <a:off x="5954606" y="16933"/>
          <a:ext cx="2596727" cy="262467"/>
        </a:xfrm>
        <a:prstGeom prst="rect">
          <a:avLst/>
        </a:prstGeom>
        <a:solidFill>
          <a:schemeClr val="accent5">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200" b="1"/>
            <a:t>du 20/10/2015 au 20/02/2016</a:t>
          </a:r>
        </a:p>
      </xdr:txBody>
    </xdr:sp>
    <xdr:clientData/>
  </xdr:twoCellAnchor>
  <xdr:twoCellAnchor editAs="oneCell">
    <xdr:from>
      <xdr:col>34</xdr:col>
      <xdr:colOff>163286</xdr:colOff>
      <xdr:row>0</xdr:row>
      <xdr:rowOff>141514</xdr:rowOff>
    </xdr:from>
    <xdr:to>
      <xdr:col>34</xdr:col>
      <xdr:colOff>685800</xdr:colOff>
      <xdr:row>2</xdr:row>
      <xdr:rowOff>224971</xdr:rowOff>
    </xdr:to>
    <xdr:pic macro="[0]!Feuil1.Planning">
      <xdr:nvPicPr>
        <xdr:cNvPr id="12" name="Image 1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76066" y="141514"/>
          <a:ext cx="522514" cy="540657"/>
        </a:xfrm>
        <a:prstGeom prst="rect">
          <a:avLst/>
        </a:prstGeom>
      </xdr:spPr>
    </xdr:pic>
    <xdr:clientData/>
  </xdr:twoCellAnchor>
  <xdr:twoCellAnchor editAs="oneCell">
    <xdr:from>
      <xdr:col>34</xdr:col>
      <xdr:colOff>163286</xdr:colOff>
      <xdr:row>0</xdr:row>
      <xdr:rowOff>141514</xdr:rowOff>
    </xdr:from>
    <xdr:to>
      <xdr:col>34</xdr:col>
      <xdr:colOff>685800</xdr:colOff>
      <xdr:row>2</xdr:row>
      <xdr:rowOff>224971</xdr:rowOff>
    </xdr:to>
    <xdr:pic macro="[0]!Feuil1.Planning">
      <xdr:nvPicPr>
        <xdr:cNvPr id="13" name="Image 1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76066" y="141514"/>
          <a:ext cx="522514" cy="540657"/>
        </a:xfrm>
        <a:prstGeom prst="rect">
          <a:avLst/>
        </a:prstGeom>
      </xdr:spPr>
    </xdr:pic>
    <xdr:clientData/>
  </xdr:twoCellAnchor>
  <xdr:twoCellAnchor>
    <xdr:from>
      <xdr:col>34</xdr:col>
      <xdr:colOff>10885</xdr:colOff>
      <xdr:row>37</xdr:row>
      <xdr:rowOff>108857</xdr:rowOff>
    </xdr:from>
    <xdr:to>
      <xdr:col>35</xdr:col>
      <xdr:colOff>21772</xdr:colOff>
      <xdr:row>39</xdr:row>
      <xdr:rowOff>170543</xdr:rowOff>
    </xdr:to>
    <xdr:sp macro="[0]!RetourP1" textlink="">
      <xdr:nvSpPr>
        <xdr:cNvPr id="14" name="Rectangle à coins arrondis 13"/>
        <xdr:cNvSpPr/>
      </xdr:nvSpPr>
      <xdr:spPr>
        <a:xfrm>
          <a:off x="10831285" y="6901543"/>
          <a:ext cx="805544" cy="431800"/>
        </a:xfrm>
        <a:prstGeom prst="roundRect">
          <a:avLst/>
        </a:prstGeom>
        <a:solidFill>
          <a:schemeClr val="tx2">
            <a:lumMod val="40000"/>
            <a:lumOff val="60000"/>
          </a:schemeClr>
        </a:solidFill>
        <a:ln>
          <a:solidFill>
            <a:schemeClr val="accent1">
              <a:lumMod val="75000"/>
            </a:schemeClr>
          </a:solidFill>
        </a:ln>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200" b="1"/>
        </a:p>
        <a:p>
          <a:pPr algn="l"/>
          <a:endParaRPr lang="fr-FR" sz="200" b="1"/>
        </a:p>
        <a:p>
          <a:pPr algn="l"/>
          <a:r>
            <a:rPr lang="fr-FR" sz="1000" b="1"/>
            <a:t>Retour P1</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457200</xdr:colOff>
      <xdr:row>34</xdr:row>
      <xdr:rowOff>146050</xdr:rowOff>
    </xdr:from>
    <xdr:to>
      <xdr:col>5</xdr:col>
      <xdr:colOff>1377950</xdr:colOff>
      <xdr:row>65</xdr:row>
      <xdr:rowOff>165100</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editAs="oneCell">
    <xdr:from>
      <xdr:col>34</xdr:col>
      <xdr:colOff>163286</xdr:colOff>
      <xdr:row>0</xdr:row>
      <xdr:rowOff>141514</xdr:rowOff>
    </xdr:from>
    <xdr:to>
      <xdr:col>34</xdr:col>
      <xdr:colOff>685800</xdr:colOff>
      <xdr:row>2</xdr:row>
      <xdr:rowOff>179251</xdr:rowOff>
    </xdr:to>
    <xdr:pic macro="[0]!Feuil1.Planning">
      <xdr:nvPicPr>
        <xdr:cNvPr id="5" name="Imag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938466" y="141514"/>
          <a:ext cx="522514" cy="540657"/>
        </a:xfrm>
        <a:prstGeom prst="rect">
          <a:avLst/>
        </a:prstGeom>
      </xdr:spPr>
    </xdr:pic>
    <xdr:clientData/>
  </xdr:twoCellAnchor>
  <xdr:twoCellAnchor editAs="oneCell">
    <xdr:from>
      <xdr:col>34</xdr:col>
      <xdr:colOff>163286</xdr:colOff>
      <xdr:row>0</xdr:row>
      <xdr:rowOff>141514</xdr:rowOff>
    </xdr:from>
    <xdr:to>
      <xdr:col>34</xdr:col>
      <xdr:colOff>685800</xdr:colOff>
      <xdr:row>2</xdr:row>
      <xdr:rowOff>224971</xdr:rowOff>
    </xdr:to>
    <xdr:pic macro="[0]!Feuil1.Planning">
      <xdr:nvPicPr>
        <xdr:cNvPr id="9" name="Image 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76066" y="141514"/>
          <a:ext cx="522514" cy="540657"/>
        </a:xfrm>
        <a:prstGeom prst="rect">
          <a:avLst/>
        </a:prstGeom>
      </xdr:spPr>
    </xdr:pic>
    <xdr:clientData/>
  </xdr:twoCellAnchor>
  <xdr:twoCellAnchor>
    <xdr:from>
      <xdr:col>12</xdr:col>
      <xdr:colOff>478366</xdr:colOff>
      <xdr:row>0</xdr:row>
      <xdr:rowOff>42333</xdr:rowOff>
    </xdr:from>
    <xdr:to>
      <xdr:col>19</xdr:col>
      <xdr:colOff>588433</xdr:colOff>
      <xdr:row>1</xdr:row>
      <xdr:rowOff>38100</xdr:rowOff>
    </xdr:to>
    <xdr:sp macro="" textlink="">
      <xdr:nvSpPr>
        <xdr:cNvPr id="10" name="ZoneTexte 9"/>
        <xdr:cNvSpPr txBox="1"/>
      </xdr:nvSpPr>
      <xdr:spPr>
        <a:xfrm>
          <a:off x="5825066" y="42333"/>
          <a:ext cx="2586567" cy="262467"/>
        </a:xfrm>
        <a:prstGeom prst="rect">
          <a:avLst/>
        </a:prstGeom>
        <a:solidFill>
          <a:schemeClr val="accent5">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200" b="1"/>
            <a:t>du 20/10/2015 au 20/02/2016</a:t>
          </a:r>
        </a:p>
      </xdr:txBody>
    </xdr:sp>
    <xdr:clientData/>
  </xdr:twoCellAnchor>
  <xdr:twoCellAnchor editAs="oneCell">
    <xdr:from>
      <xdr:col>34</xdr:col>
      <xdr:colOff>163286</xdr:colOff>
      <xdr:row>0</xdr:row>
      <xdr:rowOff>141514</xdr:rowOff>
    </xdr:from>
    <xdr:to>
      <xdr:col>34</xdr:col>
      <xdr:colOff>685800</xdr:colOff>
      <xdr:row>2</xdr:row>
      <xdr:rowOff>224971</xdr:rowOff>
    </xdr:to>
    <xdr:pic macro="[0]!Feuil1.Planning">
      <xdr:nvPicPr>
        <xdr:cNvPr id="11" name="Image 10"/>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76066" y="141514"/>
          <a:ext cx="522514" cy="540657"/>
        </a:xfrm>
        <a:prstGeom prst="rect">
          <a:avLst/>
        </a:prstGeom>
      </xdr:spPr>
    </xdr:pic>
    <xdr:clientData/>
  </xdr:twoCellAnchor>
  <xdr:twoCellAnchor editAs="oneCell">
    <xdr:from>
      <xdr:col>34</xdr:col>
      <xdr:colOff>163286</xdr:colOff>
      <xdr:row>0</xdr:row>
      <xdr:rowOff>141514</xdr:rowOff>
    </xdr:from>
    <xdr:to>
      <xdr:col>34</xdr:col>
      <xdr:colOff>685800</xdr:colOff>
      <xdr:row>2</xdr:row>
      <xdr:rowOff>224971</xdr:rowOff>
    </xdr:to>
    <xdr:pic macro="[0]!Feuil1.Planning">
      <xdr:nvPicPr>
        <xdr:cNvPr id="12" name="Image 1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76066" y="141514"/>
          <a:ext cx="522514" cy="540657"/>
        </a:xfrm>
        <a:prstGeom prst="rect">
          <a:avLst/>
        </a:prstGeom>
      </xdr:spPr>
    </xdr:pic>
    <xdr:clientData/>
  </xdr:twoCellAnchor>
  <xdr:twoCellAnchor>
    <xdr:from>
      <xdr:col>28</xdr:col>
      <xdr:colOff>419100</xdr:colOff>
      <xdr:row>39</xdr:row>
      <xdr:rowOff>38100</xdr:rowOff>
    </xdr:from>
    <xdr:to>
      <xdr:col>29</xdr:col>
      <xdr:colOff>426720</xdr:colOff>
      <xdr:row>41</xdr:row>
      <xdr:rowOff>101600</xdr:rowOff>
    </xdr:to>
    <xdr:sp macro="[0]!RetourP1" textlink="">
      <xdr:nvSpPr>
        <xdr:cNvPr id="13" name="Rectangle à coins arrondis 12"/>
        <xdr:cNvSpPr/>
      </xdr:nvSpPr>
      <xdr:spPr>
        <a:xfrm>
          <a:off x="10523220" y="7170420"/>
          <a:ext cx="800100" cy="444500"/>
        </a:xfrm>
        <a:prstGeom prst="roundRect">
          <a:avLst/>
        </a:prstGeom>
        <a:solidFill>
          <a:schemeClr val="tx2">
            <a:lumMod val="40000"/>
            <a:lumOff val="60000"/>
          </a:schemeClr>
        </a:solidFill>
        <a:ln>
          <a:solidFill>
            <a:schemeClr val="accent1">
              <a:lumMod val="75000"/>
            </a:schemeClr>
          </a:solidFill>
        </a:ln>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200" b="1"/>
        </a:p>
        <a:p>
          <a:pPr algn="l"/>
          <a:endParaRPr lang="fr-FR" sz="200" b="1"/>
        </a:p>
        <a:p>
          <a:pPr algn="l"/>
          <a:r>
            <a:rPr lang="fr-FR" sz="1000" b="1"/>
            <a:t>Retour P1</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457200</xdr:colOff>
      <xdr:row>34</xdr:row>
      <xdr:rowOff>146050</xdr:rowOff>
    </xdr:from>
    <xdr:to>
      <xdr:col>5</xdr:col>
      <xdr:colOff>1377950</xdr:colOff>
      <xdr:row>64</xdr:row>
      <xdr:rowOff>165100</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editAs="oneCell">
    <xdr:from>
      <xdr:col>34</xdr:col>
      <xdr:colOff>163286</xdr:colOff>
      <xdr:row>0</xdr:row>
      <xdr:rowOff>141514</xdr:rowOff>
    </xdr:from>
    <xdr:to>
      <xdr:col>34</xdr:col>
      <xdr:colOff>685800</xdr:colOff>
      <xdr:row>2</xdr:row>
      <xdr:rowOff>179251</xdr:rowOff>
    </xdr:to>
    <xdr:pic macro="[0]!Feuil1.Planning">
      <xdr:nvPicPr>
        <xdr:cNvPr id="5" name="Imag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938466" y="141514"/>
          <a:ext cx="522514" cy="540657"/>
        </a:xfrm>
        <a:prstGeom prst="rect">
          <a:avLst/>
        </a:prstGeom>
      </xdr:spPr>
    </xdr:pic>
    <xdr:clientData/>
  </xdr:twoCellAnchor>
  <xdr:twoCellAnchor editAs="oneCell">
    <xdr:from>
      <xdr:col>34</xdr:col>
      <xdr:colOff>163286</xdr:colOff>
      <xdr:row>0</xdr:row>
      <xdr:rowOff>141514</xdr:rowOff>
    </xdr:from>
    <xdr:to>
      <xdr:col>34</xdr:col>
      <xdr:colOff>685800</xdr:colOff>
      <xdr:row>2</xdr:row>
      <xdr:rowOff>224971</xdr:rowOff>
    </xdr:to>
    <xdr:pic macro="[0]!Feuil1.Planning">
      <xdr:nvPicPr>
        <xdr:cNvPr id="9" name="Image 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76066" y="141514"/>
          <a:ext cx="522514" cy="540657"/>
        </a:xfrm>
        <a:prstGeom prst="rect">
          <a:avLst/>
        </a:prstGeom>
      </xdr:spPr>
    </xdr:pic>
    <xdr:clientData/>
  </xdr:twoCellAnchor>
  <xdr:twoCellAnchor>
    <xdr:from>
      <xdr:col>14</xdr:col>
      <xdr:colOff>155786</xdr:colOff>
      <xdr:row>0</xdr:row>
      <xdr:rowOff>62653</xdr:rowOff>
    </xdr:from>
    <xdr:to>
      <xdr:col>19</xdr:col>
      <xdr:colOff>748453</xdr:colOff>
      <xdr:row>1</xdr:row>
      <xdr:rowOff>58420</xdr:rowOff>
    </xdr:to>
    <xdr:sp macro="" textlink="">
      <xdr:nvSpPr>
        <xdr:cNvPr id="10" name="ZoneTexte 9"/>
        <xdr:cNvSpPr txBox="1"/>
      </xdr:nvSpPr>
      <xdr:spPr>
        <a:xfrm>
          <a:off x="6053666" y="62653"/>
          <a:ext cx="2619587" cy="270087"/>
        </a:xfrm>
        <a:prstGeom prst="rect">
          <a:avLst/>
        </a:prstGeom>
        <a:solidFill>
          <a:schemeClr val="accent5">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200" b="1"/>
            <a:t>du 20/10/2015 au 20/02/2016</a:t>
          </a:r>
        </a:p>
      </xdr:txBody>
    </xdr:sp>
    <xdr:clientData/>
  </xdr:twoCellAnchor>
  <xdr:twoCellAnchor editAs="oneCell">
    <xdr:from>
      <xdr:col>34</xdr:col>
      <xdr:colOff>163286</xdr:colOff>
      <xdr:row>0</xdr:row>
      <xdr:rowOff>141514</xdr:rowOff>
    </xdr:from>
    <xdr:to>
      <xdr:col>34</xdr:col>
      <xdr:colOff>685800</xdr:colOff>
      <xdr:row>2</xdr:row>
      <xdr:rowOff>224971</xdr:rowOff>
    </xdr:to>
    <xdr:pic macro="[0]!Feuil1.Planning">
      <xdr:nvPicPr>
        <xdr:cNvPr id="11" name="Image 10"/>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76066" y="141514"/>
          <a:ext cx="522514" cy="540657"/>
        </a:xfrm>
        <a:prstGeom prst="rect">
          <a:avLst/>
        </a:prstGeom>
      </xdr:spPr>
    </xdr:pic>
    <xdr:clientData/>
  </xdr:twoCellAnchor>
  <xdr:twoCellAnchor editAs="oneCell">
    <xdr:from>
      <xdr:col>34</xdr:col>
      <xdr:colOff>163286</xdr:colOff>
      <xdr:row>0</xdr:row>
      <xdr:rowOff>141514</xdr:rowOff>
    </xdr:from>
    <xdr:to>
      <xdr:col>34</xdr:col>
      <xdr:colOff>685800</xdr:colOff>
      <xdr:row>2</xdr:row>
      <xdr:rowOff>224971</xdr:rowOff>
    </xdr:to>
    <xdr:pic macro="[0]!Feuil1.Planning">
      <xdr:nvPicPr>
        <xdr:cNvPr id="12" name="Image 1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76066" y="141514"/>
          <a:ext cx="522514" cy="540657"/>
        </a:xfrm>
        <a:prstGeom prst="rect">
          <a:avLst/>
        </a:prstGeom>
      </xdr:spPr>
    </xdr:pic>
    <xdr:clientData/>
  </xdr:twoCellAnchor>
  <xdr:twoCellAnchor>
    <xdr:from>
      <xdr:col>28</xdr:col>
      <xdr:colOff>368300</xdr:colOff>
      <xdr:row>38</xdr:row>
      <xdr:rowOff>114300</xdr:rowOff>
    </xdr:from>
    <xdr:to>
      <xdr:col>34</xdr:col>
      <xdr:colOff>386444</xdr:colOff>
      <xdr:row>41</xdr:row>
      <xdr:rowOff>0</xdr:rowOff>
    </xdr:to>
    <xdr:sp macro="[0]!RetourP1" textlink="">
      <xdr:nvSpPr>
        <xdr:cNvPr id="13" name="Rectangle à coins arrondis 12"/>
        <xdr:cNvSpPr/>
      </xdr:nvSpPr>
      <xdr:spPr>
        <a:xfrm>
          <a:off x="10363200" y="6896100"/>
          <a:ext cx="805544" cy="431800"/>
        </a:xfrm>
        <a:prstGeom prst="roundRect">
          <a:avLst/>
        </a:prstGeom>
        <a:solidFill>
          <a:schemeClr val="tx2">
            <a:lumMod val="40000"/>
            <a:lumOff val="60000"/>
          </a:schemeClr>
        </a:solidFill>
        <a:ln>
          <a:solidFill>
            <a:schemeClr val="accent1">
              <a:lumMod val="75000"/>
            </a:schemeClr>
          </a:solidFill>
        </a:ln>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200" b="1"/>
        </a:p>
        <a:p>
          <a:pPr algn="l"/>
          <a:endParaRPr lang="fr-FR" sz="200" b="1"/>
        </a:p>
        <a:p>
          <a:pPr algn="l"/>
          <a:r>
            <a:rPr lang="fr-FR" sz="1000" b="1"/>
            <a:t>Retour P1</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457200</xdr:colOff>
      <xdr:row>34</xdr:row>
      <xdr:rowOff>146050</xdr:rowOff>
    </xdr:from>
    <xdr:to>
      <xdr:col>5</xdr:col>
      <xdr:colOff>1377950</xdr:colOff>
      <xdr:row>64</xdr:row>
      <xdr:rowOff>165100</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34</xdr:col>
      <xdr:colOff>163286</xdr:colOff>
      <xdr:row>0</xdr:row>
      <xdr:rowOff>141514</xdr:rowOff>
    </xdr:from>
    <xdr:to>
      <xdr:col>34</xdr:col>
      <xdr:colOff>685800</xdr:colOff>
      <xdr:row>2</xdr:row>
      <xdr:rowOff>179251</xdr:rowOff>
    </xdr:to>
    <xdr:pic macro="[0]!Feuil1.Planning">
      <xdr:nvPicPr>
        <xdr:cNvPr id="5" name="Imag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938466" y="141514"/>
          <a:ext cx="522514" cy="540657"/>
        </a:xfrm>
        <a:prstGeom prst="rect">
          <a:avLst/>
        </a:prstGeom>
      </xdr:spPr>
    </xdr:pic>
    <xdr:clientData/>
  </xdr:twoCellAnchor>
  <xdr:twoCellAnchor editAs="oneCell">
    <xdr:from>
      <xdr:col>34</xdr:col>
      <xdr:colOff>163286</xdr:colOff>
      <xdr:row>0</xdr:row>
      <xdr:rowOff>141514</xdr:rowOff>
    </xdr:from>
    <xdr:to>
      <xdr:col>34</xdr:col>
      <xdr:colOff>685800</xdr:colOff>
      <xdr:row>2</xdr:row>
      <xdr:rowOff>224971</xdr:rowOff>
    </xdr:to>
    <xdr:pic macro="[0]!Feuil1.Planning">
      <xdr:nvPicPr>
        <xdr:cNvPr id="9" name="Image 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76066" y="141514"/>
          <a:ext cx="522514" cy="540657"/>
        </a:xfrm>
        <a:prstGeom prst="rect">
          <a:avLst/>
        </a:prstGeom>
      </xdr:spPr>
    </xdr:pic>
    <xdr:clientData/>
  </xdr:twoCellAnchor>
  <xdr:twoCellAnchor>
    <xdr:from>
      <xdr:col>14</xdr:col>
      <xdr:colOff>71966</xdr:colOff>
      <xdr:row>0</xdr:row>
      <xdr:rowOff>67733</xdr:rowOff>
    </xdr:from>
    <xdr:to>
      <xdr:col>19</xdr:col>
      <xdr:colOff>664633</xdr:colOff>
      <xdr:row>1</xdr:row>
      <xdr:rowOff>63500</xdr:rowOff>
    </xdr:to>
    <xdr:sp macro="" textlink="">
      <xdr:nvSpPr>
        <xdr:cNvPr id="10" name="ZoneTexte 9"/>
        <xdr:cNvSpPr txBox="1"/>
      </xdr:nvSpPr>
      <xdr:spPr>
        <a:xfrm>
          <a:off x="5969846" y="67733"/>
          <a:ext cx="2619587" cy="270087"/>
        </a:xfrm>
        <a:prstGeom prst="rect">
          <a:avLst/>
        </a:prstGeom>
        <a:solidFill>
          <a:schemeClr val="accent5">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200" b="1"/>
            <a:t>du 20/10/2015 au 20/02/2016</a:t>
          </a:r>
        </a:p>
      </xdr:txBody>
    </xdr:sp>
    <xdr:clientData/>
  </xdr:twoCellAnchor>
  <xdr:twoCellAnchor editAs="oneCell">
    <xdr:from>
      <xdr:col>34</xdr:col>
      <xdr:colOff>163286</xdr:colOff>
      <xdr:row>0</xdr:row>
      <xdr:rowOff>141514</xdr:rowOff>
    </xdr:from>
    <xdr:to>
      <xdr:col>34</xdr:col>
      <xdr:colOff>685800</xdr:colOff>
      <xdr:row>2</xdr:row>
      <xdr:rowOff>224971</xdr:rowOff>
    </xdr:to>
    <xdr:pic macro="[0]!Feuil1.Planning">
      <xdr:nvPicPr>
        <xdr:cNvPr id="11" name="Image 10"/>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76066" y="141514"/>
          <a:ext cx="522514" cy="540657"/>
        </a:xfrm>
        <a:prstGeom prst="rect">
          <a:avLst/>
        </a:prstGeom>
      </xdr:spPr>
    </xdr:pic>
    <xdr:clientData/>
  </xdr:twoCellAnchor>
  <xdr:twoCellAnchor editAs="oneCell">
    <xdr:from>
      <xdr:col>34</xdr:col>
      <xdr:colOff>163286</xdr:colOff>
      <xdr:row>0</xdr:row>
      <xdr:rowOff>141514</xdr:rowOff>
    </xdr:from>
    <xdr:to>
      <xdr:col>34</xdr:col>
      <xdr:colOff>685800</xdr:colOff>
      <xdr:row>2</xdr:row>
      <xdr:rowOff>224971</xdr:rowOff>
    </xdr:to>
    <xdr:pic macro="[0]!Feuil1.Planning">
      <xdr:nvPicPr>
        <xdr:cNvPr id="12" name="Image 1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976066" y="141514"/>
          <a:ext cx="522514" cy="540657"/>
        </a:xfrm>
        <a:prstGeom prst="rect">
          <a:avLst/>
        </a:prstGeom>
      </xdr:spPr>
    </xdr:pic>
    <xdr:clientData/>
  </xdr:twoCellAnchor>
  <xdr:twoCellAnchor>
    <xdr:from>
      <xdr:col>28</xdr:col>
      <xdr:colOff>342900</xdr:colOff>
      <xdr:row>39</xdr:row>
      <xdr:rowOff>38100</xdr:rowOff>
    </xdr:from>
    <xdr:to>
      <xdr:col>34</xdr:col>
      <xdr:colOff>361044</xdr:colOff>
      <xdr:row>41</xdr:row>
      <xdr:rowOff>101600</xdr:rowOff>
    </xdr:to>
    <xdr:sp macro="[0]!RetourP1" textlink="">
      <xdr:nvSpPr>
        <xdr:cNvPr id="13" name="Rectangle à coins arrondis 12"/>
        <xdr:cNvSpPr/>
      </xdr:nvSpPr>
      <xdr:spPr>
        <a:xfrm>
          <a:off x="10337800" y="6997700"/>
          <a:ext cx="805544" cy="431800"/>
        </a:xfrm>
        <a:prstGeom prst="roundRect">
          <a:avLst/>
        </a:prstGeom>
        <a:solidFill>
          <a:schemeClr val="tx2">
            <a:lumMod val="40000"/>
            <a:lumOff val="60000"/>
          </a:schemeClr>
        </a:solidFill>
        <a:ln>
          <a:solidFill>
            <a:schemeClr val="accent1">
              <a:lumMod val="75000"/>
            </a:schemeClr>
          </a:solidFill>
        </a:ln>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200" b="1"/>
        </a:p>
        <a:p>
          <a:pPr algn="l"/>
          <a:endParaRPr lang="fr-FR" sz="200" b="1"/>
        </a:p>
        <a:p>
          <a:pPr algn="l"/>
          <a:r>
            <a:rPr lang="fr-FR" sz="1000" b="1"/>
            <a:t>Retour P1</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457200</xdr:colOff>
      <xdr:row>34</xdr:row>
      <xdr:rowOff>146050</xdr:rowOff>
    </xdr:from>
    <xdr:to>
      <xdr:col>5</xdr:col>
      <xdr:colOff>1377950</xdr:colOff>
      <xdr:row>64</xdr:row>
      <xdr:rowOff>165100</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FFFF00"/>
    <pageSetUpPr fitToPage="1"/>
  </sheetPr>
  <dimension ref="A1:AM30"/>
  <sheetViews>
    <sheetView zoomScale="70" zoomScaleNormal="70" workbookViewId="0">
      <selection activeCell="AD14" sqref="AD14"/>
    </sheetView>
  </sheetViews>
  <sheetFormatPr baseColWidth="10" defaultRowHeight="14.4" x14ac:dyDescent="0.3"/>
  <cols>
    <col min="1" max="1" width="3" style="1" customWidth="1"/>
    <col min="2" max="2" width="11.44140625" style="1" customWidth="1"/>
    <col min="3" max="3" width="6.21875" style="1" customWidth="1"/>
    <col min="4" max="4" width="3" style="174" customWidth="1"/>
    <col min="5" max="5" width="5.77734375" style="1" customWidth="1"/>
    <col min="6" max="6" width="6.88671875" style="1" customWidth="1"/>
    <col min="7" max="7" width="6.21875" style="1" customWidth="1"/>
    <col min="8" max="8" width="3" style="174" customWidth="1"/>
    <col min="9" max="9" width="4.77734375" style="1" customWidth="1"/>
    <col min="10" max="10" width="7.33203125" style="1" customWidth="1"/>
    <col min="11" max="11" width="6.21875" style="1" customWidth="1"/>
    <col min="12" max="12" width="3" style="174" customWidth="1"/>
    <col min="13" max="13" width="4.77734375" style="1" customWidth="1"/>
    <col min="14" max="14" width="7.6640625" style="1" customWidth="1"/>
    <col min="15" max="15" width="6.21875" style="1" customWidth="1"/>
    <col min="16" max="16" width="3" style="174" customWidth="1"/>
    <col min="17" max="17" width="4.77734375" style="1" customWidth="1"/>
    <col min="18" max="18" width="6.88671875" style="1" customWidth="1"/>
    <col min="19" max="19" width="6.21875" style="1" customWidth="1"/>
    <col min="20" max="20" width="3" style="174" customWidth="1"/>
    <col min="21" max="21" width="4.77734375" style="1" customWidth="1"/>
    <col min="22" max="22" width="6.88671875" style="1" customWidth="1"/>
    <col min="23" max="23" width="5.33203125" style="1" customWidth="1"/>
    <col min="24" max="24" width="7.44140625" style="1" customWidth="1"/>
    <col min="25" max="25" width="11.44140625" style="6" customWidth="1"/>
    <col min="26" max="26" width="11.5546875" style="1"/>
    <col min="27" max="27" width="0" style="1" hidden="1" customWidth="1"/>
    <col min="28" max="35" width="11.5546875" style="1"/>
    <col min="36" max="36" width="13.33203125" style="1" customWidth="1"/>
    <col min="37" max="37" width="11.88671875" style="1" customWidth="1"/>
    <col min="38" max="16384" width="11.5546875" style="1"/>
  </cols>
  <sheetData>
    <row r="1" spans="1:39" ht="24" customHeight="1" x14ac:dyDescent="0.3">
      <c r="A1" s="437" t="s">
        <v>109</v>
      </c>
      <c r="B1" s="438"/>
      <c r="C1" s="438"/>
      <c r="D1" s="436" t="s">
        <v>178</v>
      </c>
      <c r="E1" s="436"/>
      <c r="F1" s="436"/>
      <c r="Y1" s="133" t="s">
        <v>15</v>
      </c>
    </row>
    <row r="2" spans="1:39" ht="3" customHeight="1" x14ac:dyDescent="0.3">
      <c r="B2" s="122"/>
      <c r="Y2" s="133"/>
    </row>
    <row r="3" spans="1:39" ht="21" x14ac:dyDescent="0.3">
      <c r="M3" s="134" t="s">
        <v>111</v>
      </c>
      <c r="AA3" s="1" t="s">
        <v>110</v>
      </c>
    </row>
    <row r="4" spans="1:39" x14ac:dyDescent="0.3">
      <c r="A4" s="56"/>
      <c r="B4" s="56"/>
      <c r="C4" s="56"/>
      <c r="D4" s="284"/>
      <c r="E4" s="56"/>
      <c r="F4" s="56"/>
      <c r="G4" s="56"/>
      <c r="H4" s="284"/>
      <c r="I4" s="56"/>
      <c r="J4" s="56"/>
      <c r="K4" s="56"/>
      <c r="L4" s="284"/>
      <c r="M4" s="56"/>
      <c r="N4" s="56"/>
      <c r="O4" s="56"/>
      <c r="P4" s="284"/>
      <c r="Q4" s="56"/>
      <c r="R4" s="56"/>
      <c r="S4" s="56"/>
      <c r="T4" s="284"/>
      <c r="U4" s="56"/>
      <c r="V4" s="56"/>
      <c r="W4" s="56"/>
      <c r="X4" s="56"/>
      <c r="Y4" s="51"/>
      <c r="AA4" s="1" t="s">
        <v>123</v>
      </c>
    </row>
    <row r="5" spans="1:39" x14ac:dyDescent="0.3">
      <c r="A5" s="56"/>
      <c r="B5" s="56"/>
      <c r="C5" s="56"/>
      <c r="D5" s="284"/>
      <c r="E5" s="56"/>
      <c r="F5" s="56"/>
      <c r="G5" s="56"/>
      <c r="H5" s="285" t="s">
        <v>118</v>
      </c>
      <c r="I5" s="56"/>
      <c r="J5" s="56"/>
      <c r="K5" s="56"/>
      <c r="L5" s="284"/>
      <c r="M5" s="56"/>
      <c r="N5" s="56"/>
      <c r="O5" s="56"/>
      <c r="P5" s="284"/>
      <c r="Q5" s="56"/>
      <c r="R5" s="56"/>
      <c r="S5" s="56"/>
      <c r="T5" s="284"/>
      <c r="U5" s="56"/>
      <c r="V5" s="56"/>
      <c r="W5" s="56"/>
      <c r="X5" s="56"/>
      <c r="Y5" s="51"/>
      <c r="AA5" s="1" t="s">
        <v>124</v>
      </c>
    </row>
    <row r="6" spans="1:39" x14ac:dyDescent="0.3">
      <c r="A6" s="56"/>
      <c r="B6" s="56"/>
      <c r="C6" s="56"/>
      <c r="D6" s="284"/>
      <c r="E6" s="56"/>
      <c r="F6" s="56"/>
      <c r="G6" s="56"/>
      <c r="H6" s="286" t="s">
        <v>129</v>
      </c>
      <c r="I6" s="56"/>
      <c r="J6" s="56"/>
      <c r="K6" s="56"/>
      <c r="L6" s="284"/>
      <c r="M6" s="56"/>
      <c r="N6" s="56"/>
      <c r="O6" s="56"/>
      <c r="P6" s="284"/>
      <c r="Q6" s="56"/>
      <c r="R6" s="56"/>
      <c r="S6" s="56"/>
      <c r="T6" s="284"/>
      <c r="U6" s="56"/>
      <c r="V6" s="56"/>
      <c r="W6" s="56"/>
      <c r="X6" s="56"/>
      <c r="Y6" s="51"/>
    </row>
    <row r="7" spans="1:39" ht="6.6" customHeight="1" x14ac:dyDescent="0.3">
      <c r="A7" s="56"/>
      <c r="B7" s="56"/>
      <c r="C7" s="56"/>
      <c r="D7" s="284"/>
      <c r="E7" s="56"/>
      <c r="F7" s="56"/>
      <c r="G7" s="56"/>
      <c r="H7" s="285"/>
      <c r="I7" s="56"/>
      <c r="J7" s="56"/>
      <c r="K7" s="56"/>
      <c r="L7" s="284"/>
      <c r="M7" s="56"/>
      <c r="N7" s="56"/>
      <c r="O7" s="56"/>
      <c r="P7" s="284"/>
      <c r="Q7" s="56"/>
      <c r="R7" s="56"/>
      <c r="S7" s="56"/>
      <c r="T7" s="284"/>
      <c r="U7" s="56"/>
      <c r="V7" s="56"/>
      <c r="W7" s="56"/>
      <c r="X7" s="56"/>
      <c r="Y7" s="51"/>
    </row>
    <row r="8" spans="1:39" x14ac:dyDescent="0.3">
      <c r="A8" s="56"/>
      <c r="B8" s="287" t="s">
        <v>121</v>
      </c>
      <c r="C8" s="56"/>
      <c r="D8" s="284"/>
      <c r="E8" s="56"/>
      <c r="F8" s="56"/>
      <c r="G8" s="56"/>
      <c r="H8" s="284"/>
      <c r="I8" s="56"/>
      <c r="J8" s="56"/>
      <c r="K8" s="56"/>
      <c r="L8" s="284"/>
      <c r="M8" s="56"/>
      <c r="N8" s="56"/>
      <c r="O8" s="56"/>
      <c r="P8" s="284"/>
      <c r="Q8" s="56"/>
      <c r="R8" s="56"/>
      <c r="S8" s="56"/>
      <c r="T8" s="284"/>
      <c r="U8" s="56"/>
      <c r="V8" s="56"/>
      <c r="W8" s="56"/>
      <c r="X8" s="56"/>
      <c r="Y8" s="51"/>
      <c r="AA8" s="1" t="s">
        <v>125</v>
      </c>
    </row>
    <row r="9" spans="1:39" x14ac:dyDescent="0.3">
      <c r="A9" s="56"/>
      <c r="B9" s="287" t="s">
        <v>122</v>
      </c>
      <c r="C9" s="56"/>
      <c r="D9" s="284"/>
      <c r="E9" s="56"/>
      <c r="F9" s="56"/>
      <c r="G9" s="56"/>
      <c r="H9" s="284"/>
      <c r="I9" s="56"/>
      <c r="J9" s="56"/>
      <c r="K9" s="56"/>
      <c r="L9" s="284"/>
      <c r="M9" s="56"/>
      <c r="N9" s="56"/>
      <c r="O9" s="56"/>
      <c r="P9" s="284"/>
      <c r="Q9" s="56"/>
      <c r="R9" s="56"/>
      <c r="S9" s="56"/>
      <c r="T9" s="284"/>
      <c r="U9" s="56"/>
      <c r="V9" s="56"/>
      <c r="W9" s="56"/>
      <c r="X9" s="56"/>
      <c r="Y9" s="51"/>
      <c r="AA9" s="1" t="s">
        <v>126</v>
      </c>
    </row>
    <row r="10" spans="1:39" ht="2.4" customHeight="1" x14ac:dyDescent="0.3">
      <c r="A10" s="56"/>
      <c r="B10" s="56"/>
      <c r="C10" s="56"/>
      <c r="D10" s="284"/>
      <c r="E10" s="56"/>
      <c r="F10" s="56"/>
      <c r="G10" s="56"/>
      <c r="H10" s="284"/>
      <c r="I10" s="56"/>
      <c r="J10" s="56"/>
      <c r="K10" s="56"/>
      <c r="L10" s="284"/>
      <c r="M10" s="56"/>
      <c r="N10" s="56"/>
      <c r="O10" s="56"/>
      <c r="P10" s="284"/>
      <c r="Q10" s="56"/>
      <c r="R10" s="56"/>
      <c r="S10" s="56"/>
      <c r="T10" s="284"/>
      <c r="U10" s="56"/>
      <c r="V10" s="56"/>
      <c r="W10" s="56"/>
      <c r="X10" s="56"/>
      <c r="Y10" s="51"/>
      <c r="AA10" s="1" t="s">
        <v>127</v>
      </c>
    </row>
    <row r="11" spans="1:39" ht="21.6" thickBot="1" x14ac:dyDescent="0.35">
      <c r="A11" s="56"/>
      <c r="B11" s="56"/>
      <c r="C11" s="439" t="s">
        <v>147</v>
      </c>
      <c r="D11" s="439"/>
      <c r="E11" s="439"/>
      <c r="F11" s="439"/>
      <c r="G11" s="439"/>
      <c r="H11" s="439"/>
      <c r="I11" s="439"/>
      <c r="J11" s="439"/>
      <c r="K11" s="440" t="s">
        <v>155</v>
      </c>
      <c r="L11" s="440"/>
      <c r="M11" s="440"/>
      <c r="N11" s="440"/>
      <c r="O11" s="440"/>
      <c r="P11" s="440"/>
      <c r="Q11" s="441" t="s">
        <v>156</v>
      </c>
      <c r="R11" s="441"/>
      <c r="S11" s="441"/>
      <c r="T11" s="441"/>
      <c r="U11" s="441"/>
      <c r="V11" s="441"/>
      <c r="W11" s="56"/>
      <c r="X11" s="56"/>
      <c r="Y11" s="51"/>
      <c r="AA11" s="1" t="s">
        <v>128</v>
      </c>
      <c r="AC11" s="156"/>
      <c r="AD11" s="156"/>
      <c r="AE11" s="156"/>
      <c r="AF11" s="156"/>
      <c r="AG11" s="156"/>
      <c r="AH11" s="156"/>
      <c r="AI11" s="156"/>
      <c r="AJ11" s="156"/>
      <c r="AK11" s="156"/>
      <c r="AL11" s="156"/>
      <c r="AM11" s="156"/>
    </row>
    <row r="12" spans="1:39" ht="41.4" customHeight="1" thickBot="1" x14ac:dyDescent="0.35">
      <c r="A12" s="444" t="s">
        <v>112</v>
      </c>
      <c r="B12" s="445"/>
      <c r="C12" s="422" t="s">
        <v>145</v>
      </c>
      <c r="D12" s="423"/>
      <c r="E12" s="423"/>
      <c r="F12" s="424"/>
      <c r="G12" s="425" t="s">
        <v>146</v>
      </c>
      <c r="H12" s="426"/>
      <c r="I12" s="426"/>
      <c r="J12" s="427"/>
      <c r="K12" s="428" t="s">
        <v>148</v>
      </c>
      <c r="L12" s="429"/>
      <c r="M12" s="429"/>
      <c r="N12" s="430"/>
      <c r="O12" s="431" t="s">
        <v>149</v>
      </c>
      <c r="P12" s="432"/>
      <c r="Q12" s="432"/>
      <c r="R12" s="432"/>
      <c r="S12" s="433" t="s">
        <v>150</v>
      </c>
      <c r="T12" s="434"/>
      <c r="U12" s="434"/>
      <c r="V12" s="435"/>
      <c r="W12" s="418" t="s">
        <v>152</v>
      </c>
      <c r="X12" s="420" t="s">
        <v>151</v>
      </c>
      <c r="Y12" s="416" t="s">
        <v>117</v>
      </c>
      <c r="AC12" s="156"/>
      <c r="AD12" s="409" t="s">
        <v>183</v>
      </c>
      <c r="AE12" s="410"/>
      <c r="AF12" s="411" t="s">
        <v>184</v>
      </c>
      <c r="AG12" s="412"/>
      <c r="AH12" s="413" t="s">
        <v>185</v>
      </c>
      <c r="AI12" s="414"/>
      <c r="AJ12" s="156"/>
      <c r="AK12" s="156"/>
      <c r="AL12" s="156"/>
      <c r="AM12" s="156"/>
    </row>
    <row r="13" spans="1:39" ht="67.8" customHeight="1" thickBot="1" x14ac:dyDescent="0.35">
      <c r="A13" s="446"/>
      <c r="B13" s="447"/>
      <c r="C13" s="169" t="s">
        <v>113</v>
      </c>
      <c r="D13" s="173" t="s">
        <v>114</v>
      </c>
      <c r="E13" s="197" t="s">
        <v>115</v>
      </c>
      <c r="F13" s="239" t="s">
        <v>172</v>
      </c>
      <c r="G13" s="179" t="s">
        <v>113</v>
      </c>
      <c r="H13" s="180" t="s">
        <v>114</v>
      </c>
      <c r="I13" s="181" t="s">
        <v>115</v>
      </c>
      <c r="J13" s="237" t="s">
        <v>171</v>
      </c>
      <c r="K13" s="182" t="s">
        <v>113</v>
      </c>
      <c r="L13" s="180" t="s">
        <v>114</v>
      </c>
      <c r="M13" s="181" t="s">
        <v>115</v>
      </c>
      <c r="N13" s="237" t="s">
        <v>170</v>
      </c>
      <c r="O13" s="182" t="s">
        <v>113</v>
      </c>
      <c r="P13" s="180" t="s">
        <v>114</v>
      </c>
      <c r="Q13" s="181" t="s">
        <v>115</v>
      </c>
      <c r="R13" s="237" t="s">
        <v>169</v>
      </c>
      <c r="S13" s="182" t="s">
        <v>113</v>
      </c>
      <c r="T13" s="180" t="s">
        <v>114</v>
      </c>
      <c r="U13" s="181" t="s">
        <v>115</v>
      </c>
      <c r="V13" s="238" t="s">
        <v>168</v>
      </c>
      <c r="W13" s="419"/>
      <c r="X13" s="421"/>
      <c r="Y13" s="417"/>
      <c r="AC13" s="156"/>
      <c r="AD13" s="304" t="s">
        <v>187</v>
      </c>
      <c r="AE13" s="306" t="s">
        <v>188</v>
      </c>
      <c r="AF13" s="304" t="s">
        <v>187</v>
      </c>
      <c r="AG13" s="306" t="s">
        <v>188</v>
      </c>
      <c r="AH13" s="304" t="s">
        <v>187</v>
      </c>
      <c r="AI13" s="306" t="s">
        <v>188</v>
      </c>
      <c r="AJ13" s="305" t="s">
        <v>116</v>
      </c>
      <c r="AK13" s="307" t="s">
        <v>186</v>
      </c>
      <c r="AL13" s="156"/>
      <c r="AM13" s="156"/>
    </row>
    <row r="14" spans="1:39" ht="18" customHeight="1" thickBot="1" x14ac:dyDescent="0.35">
      <c r="A14" s="160">
        <v>1</v>
      </c>
      <c r="B14" s="164" t="s">
        <v>36</v>
      </c>
      <c r="C14" s="22">
        <f>BilanP1!H4</f>
        <v>3</v>
      </c>
      <c r="D14" s="214">
        <v>7</v>
      </c>
      <c r="E14" s="215">
        <f>D14*C14</f>
        <v>21</v>
      </c>
      <c r="F14" s="204">
        <f>E14*X14</f>
        <v>34.65</v>
      </c>
      <c r="G14" s="216">
        <f>BilanP2!H4</f>
        <v>9</v>
      </c>
      <c r="H14" s="214">
        <v>7</v>
      </c>
      <c r="I14" s="217">
        <f>G14*H14</f>
        <v>63</v>
      </c>
      <c r="J14" s="204">
        <f>I14*X14</f>
        <v>103.94999999999999</v>
      </c>
      <c r="K14" s="218">
        <f>BilanP3!H4</f>
        <v>9</v>
      </c>
      <c r="L14" s="214">
        <v>7</v>
      </c>
      <c r="M14" s="217">
        <f>K14*$L14</f>
        <v>63</v>
      </c>
      <c r="N14" s="223">
        <f>M14*X14</f>
        <v>103.94999999999999</v>
      </c>
      <c r="O14" s="218">
        <f>BilanP4!H4</f>
        <v>0</v>
      </c>
      <c r="P14" s="214">
        <v>8</v>
      </c>
      <c r="Q14" s="217">
        <f>O14*$P14</f>
        <v>0</v>
      </c>
      <c r="R14" s="206">
        <f>Q14*X14</f>
        <v>0</v>
      </c>
      <c r="S14" s="22">
        <f>BilanP5!H4</f>
        <v>11</v>
      </c>
      <c r="T14" s="214">
        <v>7</v>
      </c>
      <c r="U14" s="217">
        <f>S14*$T14</f>
        <v>77</v>
      </c>
      <c r="V14" s="204">
        <f>U14*X14</f>
        <v>127.05</v>
      </c>
      <c r="W14" s="228">
        <f>SUM(E14,I14,M14,Q14,U14)</f>
        <v>224</v>
      </c>
      <c r="X14" s="231">
        <v>1.65</v>
      </c>
      <c r="Y14" s="234">
        <f>SUM(F14,J14,N14,R14,V14)</f>
        <v>369.59999999999997</v>
      </c>
      <c r="Z14" s="295" t="s">
        <v>179</v>
      </c>
      <c r="AC14" s="311" t="s">
        <v>180</v>
      </c>
      <c r="AD14" s="318">
        <f>SUM(E14:E18,I14:I18)</f>
        <v>301</v>
      </c>
      <c r="AE14" s="319">
        <f>AD14*AL14</f>
        <v>3115.35</v>
      </c>
      <c r="AF14" s="318">
        <f>SUM(M14:M18,(Q14:Q18)/2)</f>
        <v>175</v>
      </c>
      <c r="AG14" s="319">
        <f>AF14*AL14</f>
        <v>1811.25</v>
      </c>
      <c r="AH14" s="318">
        <f>SUM((Q14)/2,U14)</f>
        <v>77</v>
      </c>
      <c r="AI14" s="319">
        <f>AH14*AL14</f>
        <v>796.94999999999993</v>
      </c>
      <c r="AJ14" s="320">
        <f t="shared" ref="AJ14:AK18" si="0">SUM(AD14,AF14,AH14)</f>
        <v>553</v>
      </c>
      <c r="AK14" s="321">
        <f t="shared" si="0"/>
        <v>5723.55</v>
      </c>
      <c r="AL14" s="319">
        <v>10.35</v>
      </c>
      <c r="AM14" s="156"/>
    </row>
    <row r="15" spans="1:39" ht="18" customHeight="1" thickBot="1" x14ac:dyDescent="0.35">
      <c r="A15" s="161">
        <v>2</v>
      </c>
      <c r="B15" s="165" t="s">
        <v>58</v>
      </c>
      <c r="C15" s="14">
        <f>BilanP1!H5</f>
        <v>10</v>
      </c>
      <c r="D15" s="175">
        <v>7</v>
      </c>
      <c r="E15" s="198">
        <f t="shared" ref="E15:E25" si="1">D15*C15</f>
        <v>70</v>
      </c>
      <c r="F15" s="201">
        <f t="shared" ref="F15:F26" si="2">E15*X15</f>
        <v>115.5</v>
      </c>
      <c r="G15" s="195">
        <f>BilanP2!H5</f>
        <v>9</v>
      </c>
      <c r="H15" s="175">
        <v>7</v>
      </c>
      <c r="I15" s="203">
        <f t="shared" ref="I15:I25" si="3">G15*H15</f>
        <v>63</v>
      </c>
      <c r="J15" s="200">
        <f t="shared" ref="J15:J26" si="4">I15*X15</f>
        <v>103.94999999999999</v>
      </c>
      <c r="K15" s="178">
        <f>BilanP3!H5</f>
        <v>8</v>
      </c>
      <c r="L15" s="177">
        <v>7</v>
      </c>
      <c r="M15" s="203">
        <f t="shared" ref="M15:M25" si="5">K15*$L15</f>
        <v>56</v>
      </c>
      <c r="N15" s="224">
        <f t="shared" ref="N15:N26" si="6">M15*X15</f>
        <v>92.399999999999991</v>
      </c>
      <c r="O15" s="178">
        <f>BilanP4!H5</f>
        <v>14</v>
      </c>
      <c r="P15" s="177">
        <v>8</v>
      </c>
      <c r="Q15" s="203">
        <f t="shared" ref="Q15:Q25" si="7">O15*$P15</f>
        <v>112</v>
      </c>
      <c r="R15" s="207">
        <f t="shared" ref="R15:R26" si="8">Q15*X15</f>
        <v>184.79999999999998</v>
      </c>
      <c r="S15" s="168">
        <f>BilanP5!H5</f>
        <v>4</v>
      </c>
      <c r="T15" s="177">
        <v>7</v>
      </c>
      <c r="U15" s="203">
        <f t="shared" ref="U15:U25" si="9">S15*$T15</f>
        <v>28</v>
      </c>
      <c r="V15" s="200">
        <f t="shared" ref="V15:V26" si="10">U15*X15</f>
        <v>46.199999999999996</v>
      </c>
      <c r="W15" s="229">
        <f t="shared" ref="W15:W26" si="11">SUM(E15,I15,M15,Q15,U15)</f>
        <v>329</v>
      </c>
      <c r="X15" s="232">
        <v>1.65</v>
      </c>
      <c r="Y15" s="235">
        <f t="shared" ref="Y15:Y26" si="12">SUM(F15,J15,N15,R15,V15)</f>
        <v>542.85</v>
      </c>
      <c r="Z15" s="294">
        <f>SUM(Y14:Y18)</f>
        <v>1321.65</v>
      </c>
      <c r="AC15" s="313" t="s">
        <v>181</v>
      </c>
      <c r="AD15" s="322">
        <f>SUM('Bilan Mairie'!E19,'Bilan Mairie'!I19)</f>
        <v>70</v>
      </c>
      <c r="AE15" s="323">
        <f>AD15*AL15</f>
        <v>724.5</v>
      </c>
      <c r="AF15" s="322">
        <f>SUM(M19,(Q19)/2)</f>
        <v>55</v>
      </c>
      <c r="AG15" s="323">
        <f>AF15*AL15</f>
        <v>569.25</v>
      </c>
      <c r="AH15" s="322">
        <f>SUM((Q19)/2,U19)</f>
        <v>48</v>
      </c>
      <c r="AI15" s="323">
        <f>AH15*AL15</f>
        <v>496.79999999999995</v>
      </c>
      <c r="AJ15" s="324">
        <f t="shared" si="0"/>
        <v>173</v>
      </c>
      <c r="AK15" s="325">
        <f t="shared" si="0"/>
        <v>1790.55</v>
      </c>
      <c r="AL15" s="323">
        <v>10.35</v>
      </c>
      <c r="AM15" s="156"/>
    </row>
    <row r="16" spans="1:39" ht="18" customHeight="1" thickBot="1" x14ac:dyDescent="0.35">
      <c r="A16" s="161">
        <v>3</v>
      </c>
      <c r="B16" s="165" t="s">
        <v>38</v>
      </c>
      <c r="C16" s="14">
        <f>BilanP1!H6</f>
        <v>0</v>
      </c>
      <c r="D16" s="175">
        <v>7</v>
      </c>
      <c r="E16" s="198">
        <f t="shared" si="1"/>
        <v>0</v>
      </c>
      <c r="F16" s="201">
        <f t="shared" si="2"/>
        <v>0</v>
      </c>
      <c r="G16" s="195">
        <f>BilanP2!H6</f>
        <v>0</v>
      </c>
      <c r="H16" s="175">
        <v>7</v>
      </c>
      <c r="I16" s="203">
        <f t="shared" si="3"/>
        <v>0</v>
      </c>
      <c r="J16" s="200">
        <f t="shared" si="4"/>
        <v>0</v>
      </c>
      <c r="K16" s="178">
        <f>BilanP3!H6</f>
        <v>0</v>
      </c>
      <c r="L16" s="175">
        <v>7</v>
      </c>
      <c r="M16" s="203">
        <f t="shared" si="5"/>
        <v>0</v>
      </c>
      <c r="N16" s="224">
        <f t="shared" si="6"/>
        <v>0</v>
      </c>
      <c r="O16" s="178">
        <f>BilanP4!H6</f>
        <v>0</v>
      </c>
      <c r="P16" s="175">
        <v>8</v>
      </c>
      <c r="Q16" s="203">
        <f t="shared" si="7"/>
        <v>0</v>
      </c>
      <c r="R16" s="207">
        <f t="shared" si="8"/>
        <v>0</v>
      </c>
      <c r="S16" s="168">
        <f>BilanP5!H6</f>
        <v>0</v>
      </c>
      <c r="T16" s="175">
        <v>7</v>
      </c>
      <c r="U16" s="203">
        <f t="shared" si="9"/>
        <v>0</v>
      </c>
      <c r="V16" s="200">
        <f t="shared" si="10"/>
        <v>0</v>
      </c>
      <c r="W16" s="229">
        <f t="shared" si="11"/>
        <v>0</v>
      </c>
      <c r="X16" s="232">
        <v>1.65</v>
      </c>
      <c r="Y16" s="235">
        <f t="shared" si="12"/>
        <v>0</v>
      </c>
      <c r="Z16" s="301" t="s">
        <v>50</v>
      </c>
      <c r="AC16" s="314" t="s">
        <v>182</v>
      </c>
      <c r="AD16" s="326">
        <f>SUM(E20:E25,I20:I25)</f>
        <v>357</v>
      </c>
      <c r="AE16" s="327">
        <f>AD16*AL16</f>
        <v>2945.25</v>
      </c>
      <c r="AF16" s="326">
        <f>AG28</f>
        <v>121</v>
      </c>
      <c r="AG16" s="327">
        <f>AF16*AL16</f>
        <v>998.25</v>
      </c>
      <c r="AH16" s="326">
        <f>AJ28</f>
        <v>198</v>
      </c>
      <c r="AI16" s="327">
        <f>AH16*AL16</f>
        <v>1633.5</v>
      </c>
      <c r="AJ16" s="328">
        <f t="shared" si="0"/>
        <v>676</v>
      </c>
      <c r="AK16" s="329">
        <f t="shared" si="0"/>
        <v>5577</v>
      </c>
      <c r="AL16" s="327">
        <v>8.25</v>
      </c>
      <c r="AM16" s="156"/>
    </row>
    <row r="17" spans="1:39" ht="18" customHeight="1" thickBot="1" x14ac:dyDescent="0.35">
      <c r="A17" s="161">
        <v>4</v>
      </c>
      <c r="B17" s="165" t="s">
        <v>73</v>
      </c>
      <c r="C17" s="14">
        <f>BilanP1!H7</f>
        <v>4</v>
      </c>
      <c r="D17" s="175">
        <v>7</v>
      </c>
      <c r="E17" s="198">
        <f t="shared" si="1"/>
        <v>28</v>
      </c>
      <c r="F17" s="201">
        <f t="shared" si="2"/>
        <v>46.199999999999996</v>
      </c>
      <c r="G17" s="195">
        <f>BilanP2!H7</f>
        <v>8</v>
      </c>
      <c r="H17" s="175">
        <v>7</v>
      </c>
      <c r="I17" s="203">
        <f t="shared" si="3"/>
        <v>56</v>
      </c>
      <c r="J17" s="200">
        <f t="shared" si="4"/>
        <v>92.399999999999991</v>
      </c>
      <c r="K17" s="178">
        <f>BilanP3!H7</f>
        <v>8</v>
      </c>
      <c r="L17" s="175">
        <v>7</v>
      </c>
      <c r="M17" s="203">
        <f t="shared" si="5"/>
        <v>56</v>
      </c>
      <c r="N17" s="224">
        <f t="shared" si="6"/>
        <v>92.399999999999991</v>
      </c>
      <c r="O17" s="178">
        <f>BilanP4!H7</f>
        <v>8</v>
      </c>
      <c r="P17" s="175">
        <v>8</v>
      </c>
      <c r="Q17" s="203">
        <f t="shared" si="7"/>
        <v>64</v>
      </c>
      <c r="R17" s="207">
        <f t="shared" si="8"/>
        <v>105.6</v>
      </c>
      <c r="S17" s="168">
        <f>BilanP5!H7</f>
        <v>4</v>
      </c>
      <c r="T17" s="175">
        <v>7</v>
      </c>
      <c r="U17" s="203">
        <f t="shared" si="9"/>
        <v>28</v>
      </c>
      <c r="V17" s="200">
        <f t="shared" si="10"/>
        <v>46.199999999999996</v>
      </c>
      <c r="W17" s="229">
        <f t="shared" si="11"/>
        <v>232</v>
      </c>
      <c r="X17" s="232">
        <v>1.65</v>
      </c>
      <c r="Y17" s="235">
        <f t="shared" si="12"/>
        <v>382.8</v>
      </c>
      <c r="Z17" s="302">
        <f>Y19</f>
        <v>237.875</v>
      </c>
      <c r="AC17" s="312" t="s">
        <v>189</v>
      </c>
      <c r="AD17" s="330">
        <f>SUM(E20,I20)</f>
        <v>49</v>
      </c>
      <c r="AE17" s="331">
        <f>AD17*AL17</f>
        <v>404.25</v>
      </c>
      <c r="AF17" s="330">
        <f>SUM(M20,(Q20)/2)</f>
        <v>37</v>
      </c>
      <c r="AG17" s="331">
        <f>AF17*AL17</f>
        <v>305.25</v>
      </c>
      <c r="AH17" s="330">
        <f>SUM((Q20)/2,U20)</f>
        <v>93</v>
      </c>
      <c r="AI17" s="331">
        <f>AH17*AL17</f>
        <v>767.25</v>
      </c>
      <c r="AJ17" s="332">
        <f t="shared" si="0"/>
        <v>179</v>
      </c>
      <c r="AK17" s="333">
        <f t="shared" si="0"/>
        <v>1476.75</v>
      </c>
      <c r="AL17" s="331">
        <v>8.25</v>
      </c>
      <c r="AM17" s="156"/>
    </row>
    <row r="18" spans="1:39" ht="18" customHeight="1" thickBot="1" x14ac:dyDescent="0.35">
      <c r="A18" s="161">
        <v>5</v>
      </c>
      <c r="B18" s="165" t="s">
        <v>101</v>
      </c>
      <c r="C18" s="14">
        <f>BilanP1!H8</f>
        <v>0</v>
      </c>
      <c r="D18" s="175">
        <v>7</v>
      </c>
      <c r="E18" s="198">
        <f t="shared" si="1"/>
        <v>0</v>
      </c>
      <c r="F18" s="201">
        <f t="shared" si="2"/>
        <v>0</v>
      </c>
      <c r="G18" s="195">
        <f>BilanP2!H8</f>
        <v>0</v>
      </c>
      <c r="H18" s="175">
        <v>7</v>
      </c>
      <c r="I18" s="203">
        <f t="shared" si="3"/>
        <v>0</v>
      </c>
      <c r="J18" s="200">
        <f t="shared" si="4"/>
        <v>0</v>
      </c>
      <c r="K18" s="178">
        <f>BilanP3!H8</f>
        <v>0</v>
      </c>
      <c r="L18" s="175">
        <v>7</v>
      </c>
      <c r="M18" s="203">
        <f t="shared" si="5"/>
        <v>0</v>
      </c>
      <c r="N18" s="224">
        <f t="shared" si="6"/>
        <v>0</v>
      </c>
      <c r="O18" s="178">
        <f>BilanP4!H8</f>
        <v>2</v>
      </c>
      <c r="P18" s="175">
        <v>8</v>
      </c>
      <c r="Q18" s="203">
        <f t="shared" si="7"/>
        <v>16</v>
      </c>
      <c r="R18" s="207">
        <f t="shared" si="8"/>
        <v>26.4</v>
      </c>
      <c r="S18" s="168">
        <f>BilanP5!H8</f>
        <v>0</v>
      </c>
      <c r="T18" s="175">
        <v>7</v>
      </c>
      <c r="U18" s="203">
        <f t="shared" si="9"/>
        <v>0</v>
      </c>
      <c r="V18" s="200">
        <f t="shared" si="10"/>
        <v>0</v>
      </c>
      <c r="W18" s="229">
        <f t="shared" si="11"/>
        <v>16</v>
      </c>
      <c r="X18" s="232">
        <v>1.65</v>
      </c>
      <c r="Y18" s="235">
        <f t="shared" si="12"/>
        <v>26.4</v>
      </c>
      <c r="Z18" s="296" t="s">
        <v>100</v>
      </c>
      <c r="AC18" s="315" t="s">
        <v>131</v>
      </c>
      <c r="AD18" s="334">
        <f>SUM(E26,I26)</f>
        <v>28</v>
      </c>
      <c r="AE18" s="335">
        <f>AD18*AL18</f>
        <v>1155</v>
      </c>
      <c r="AF18" s="334">
        <f>SUM(M26,(Q26)/2)</f>
        <v>66</v>
      </c>
      <c r="AG18" s="335">
        <f>AF18*AL18</f>
        <v>2722.5</v>
      </c>
      <c r="AH18" s="334">
        <f>SUM((Q26)/2,U26)</f>
        <v>24</v>
      </c>
      <c r="AI18" s="335">
        <f>AH18*AL18</f>
        <v>990</v>
      </c>
      <c r="AJ18" s="336">
        <f t="shared" si="0"/>
        <v>118</v>
      </c>
      <c r="AK18" s="337">
        <f t="shared" si="0"/>
        <v>4867.5</v>
      </c>
      <c r="AL18" s="338">
        <v>41.25</v>
      </c>
      <c r="AM18" s="156"/>
    </row>
    <row r="19" spans="1:39" ht="18" customHeight="1" thickBot="1" x14ac:dyDescent="0.35">
      <c r="A19" s="161">
        <v>6</v>
      </c>
      <c r="B19" s="165" t="s">
        <v>40</v>
      </c>
      <c r="C19" s="14">
        <f>BilanP1!H9</f>
        <v>0</v>
      </c>
      <c r="D19" s="175">
        <v>7</v>
      </c>
      <c r="E19" s="198">
        <f t="shared" si="1"/>
        <v>0</v>
      </c>
      <c r="F19" s="201">
        <f t="shared" si="2"/>
        <v>0</v>
      </c>
      <c r="G19" s="195">
        <f>BilanP2!H9</f>
        <v>10</v>
      </c>
      <c r="H19" s="175">
        <v>7</v>
      </c>
      <c r="I19" s="203">
        <f t="shared" si="3"/>
        <v>70</v>
      </c>
      <c r="J19" s="200">
        <f t="shared" si="4"/>
        <v>96.25</v>
      </c>
      <c r="K19" s="178">
        <f>BilanP3!H9</f>
        <v>5</v>
      </c>
      <c r="L19" s="175">
        <v>7</v>
      </c>
      <c r="M19" s="203">
        <f t="shared" si="5"/>
        <v>35</v>
      </c>
      <c r="N19" s="224">
        <f t="shared" si="6"/>
        <v>48.125</v>
      </c>
      <c r="O19" s="178">
        <f>BilanP4!H9</f>
        <v>5</v>
      </c>
      <c r="P19" s="175">
        <v>8</v>
      </c>
      <c r="Q19" s="203">
        <f t="shared" si="7"/>
        <v>40</v>
      </c>
      <c r="R19" s="207">
        <f t="shared" si="8"/>
        <v>55</v>
      </c>
      <c r="S19" s="168">
        <f>BilanP5!H9</f>
        <v>4</v>
      </c>
      <c r="T19" s="175">
        <v>7</v>
      </c>
      <c r="U19" s="203">
        <f t="shared" si="9"/>
        <v>28</v>
      </c>
      <c r="V19" s="200">
        <f t="shared" si="10"/>
        <v>38.5</v>
      </c>
      <c r="W19" s="229">
        <f t="shared" si="11"/>
        <v>173</v>
      </c>
      <c r="X19" s="232">
        <v>1.375</v>
      </c>
      <c r="Y19" s="235">
        <f t="shared" si="12"/>
        <v>237.875</v>
      </c>
      <c r="Z19" s="297">
        <f>SUM(Y20:Y25)</f>
        <v>1108.25</v>
      </c>
      <c r="AC19" s="347"/>
      <c r="AD19" s="339" t="s">
        <v>190</v>
      </c>
      <c r="AE19" s="340">
        <f>SUM(AE14:AE18)</f>
        <v>8344.35</v>
      </c>
      <c r="AF19" s="339" t="s">
        <v>190</v>
      </c>
      <c r="AG19" s="341">
        <f>SUM(AG14:AG18)</f>
        <v>6406.5</v>
      </c>
      <c r="AH19" s="339" t="s">
        <v>190</v>
      </c>
      <c r="AI19" s="342">
        <f>SUM(AI14:AI18)</f>
        <v>4684.5</v>
      </c>
      <c r="AJ19" s="343" t="s">
        <v>116</v>
      </c>
      <c r="AK19" s="344">
        <f>SUM(AK14:AK18)</f>
        <v>19435.349999999999</v>
      </c>
      <c r="AL19" s="345"/>
      <c r="AM19" s="156"/>
    </row>
    <row r="20" spans="1:39" ht="18" customHeight="1" thickBot="1" x14ac:dyDescent="0.35">
      <c r="A20" s="161">
        <v>7</v>
      </c>
      <c r="B20" s="165" t="s">
        <v>104</v>
      </c>
      <c r="C20" s="14">
        <f>BilanP1!H10</f>
        <v>1</v>
      </c>
      <c r="D20" s="175">
        <v>7</v>
      </c>
      <c r="E20" s="198">
        <f t="shared" si="1"/>
        <v>7</v>
      </c>
      <c r="F20" s="201">
        <f t="shared" si="2"/>
        <v>9.625</v>
      </c>
      <c r="G20" s="195">
        <f>BilanP2!H10</f>
        <v>6</v>
      </c>
      <c r="H20" s="175">
        <v>7</v>
      </c>
      <c r="I20" s="203">
        <f t="shared" si="3"/>
        <v>42</v>
      </c>
      <c r="J20" s="200">
        <f t="shared" si="4"/>
        <v>57.75</v>
      </c>
      <c r="K20" s="178">
        <f>BilanP3!H10</f>
        <v>3</v>
      </c>
      <c r="L20" s="175">
        <v>7</v>
      </c>
      <c r="M20" s="203">
        <f t="shared" si="5"/>
        <v>21</v>
      </c>
      <c r="N20" s="224">
        <f t="shared" si="6"/>
        <v>28.875</v>
      </c>
      <c r="O20" s="178">
        <f>BilanP4!H10</f>
        <v>4</v>
      </c>
      <c r="P20" s="175">
        <v>8</v>
      </c>
      <c r="Q20" s="203">
        <f t="shared" si="7"/>
        <v>32</v>
      </c>
      <c r="R20" s="207">
        <f t="shared" si="8"/>
        <v>44</v>
      </c>
      <c r="S20" s="168">
        <f>BilanP5!H10</f>
        <v>11</v>
      </c>
      <c r="T20" s="175">
        <v>7</v>
      </c>
      <c r="U20" s="203">
        <f t="shared" si="9"/>
        <v>77</v>
      </c>
      <c r="V20" s="200">
        <f t="shared" si="10"/>
        <v>105.875</v>
      </c>
      <c r="W20" s="229">
        <f t="shared" si="11"/>
        <v>179</v>
      </c>
      <c r="X20" s="232">
        <v>1.375</v>
      </c>
      <c r="Y20" s="235">
        <f t="shared" si="12"/>
        <v>246.125</v>
      </c>
      <c r="AC20" s="346"/>
      <c r="AD20" s="156"/>
      <c r="AE20" s="156"/>
      <c r="AF20" s="156"/>
      <c r="AG20" s="156"/>
      <c r="AH20" s="156"/>
      <c r="AI20" s="156"/>
      <c r="AJ20" s="156"/>
      <c r="AK20" s="156"/>
      <c r="AL20" s="156"/>
      <c r="AM20" s="156"/>
    </row>
    <row r="21" spans="1:39" ht="18" customHeight="1" thickBot="1" x14ac:dyDescent="0.35">
      <c r="A21" s="161">
        <v>8</v>
      </c>
      <c r="B21" s="165" t="s">
        <v>41</v>
      </c>
      <c r="C21" s="14">
        <f>BilanP1!H11</f>
        <v>5</v>
      </c>
      <c r="D21" s="175">
        <v>7</v>
      </c>
      <c r="E21" s="198">
        <f t="shared" si="1"/>
        <v>35</v>
      </c>
      <c r="F21" s="201">
        <f t="shared" si="2"/>
        <v>48.125</v>
      </c>
      <c r="G21" s="195">
        <f>BilanP2!H11</f>
        <v>4</v>
      </c>
      <c r="H21" s="175">
        <v>7</v>
      </c>
      <c r="I21" s="203">
        <f t="shared" si="3"/>
        <v>28</v>
      </c>
      <c r="J21" s="200">
        <f t="shared" si="4"/>
        <v>38.5</v>
      </c>
      <c r="K21" s="178">
        <f>BilanP3!H11</f>
        <v>4</v>
      </c>
      <c r="L21" s="175">
        <v>7</v>
      </c>
      <c r="M21" s="203">
        <f t="shared" si="5"/>
        <v>28</v>
      </c>
      <c r="N21" s="224">
        <f t="shared" si="6"/>
        <v>38.5</v>
      </c>
      <c r="O21" s="178">
        <f>BilanP4!H11</f>
        <v>5</v>
      </c>
      <c r="P21" s="175">
        <v>8</v>
      </c>
      <c r="Q21" s="203">
        <f t="shared" si="7"/>
        <v>40</v>
      </c>
      <c r="R21" s="207">
        <f t="shared" si="8"/>
        <v>55</v>
      </c>
      <c r="S21" s="168">
        <f>BilanP5!H11</f>
        <v>7</v>
      </c>
      <c r="T21" s="175">
        <v>7</v>
      </c>
      <c r="U21" s="203">
        <f t="shared" si="9"/>
        <v>49</v>
      </c>
      <c r="V21" s="200">
        <f t="shared" si="10"/>
        <v>67.375</v>
      </c>
      <c r="W21" s="229">
        <f t="shared" si="11"/>
        <v>180</v>
      </c>
      <c r="X21" s="232">
        <v>1.375</v>
      </c>
      <c r="Y21" s="235">
        <f t="shared" si="12"/>
        <v>247.5</v>
      </c>
      <c r="Z21" s="298" t="s">
        <v>131</v>
      </c>
      <c r="AC21" s="346"/>
      <c r="AD21" s="156"/>
      <c r="AE21" s="156"/>
      <c r="AF21" s="156"/>
      <c r="AG21" s="156"/>
      <c r="AH21" s="156"/>
      <c r="AI21" s="156"/>
      <c r="AJ21" s="156"/>
      <c r="AK21" s="156"/>
      <c r="AL21" s="156"/>
      <c r="AM21" s="156"/>
    </row>
    <row r="22" spans="1:39" ht="18" customHeight="1" thickBot="1" x14ac:dyDescent="0.35">
      <c r="A22" s="161">
        <v>9</v>
      </c>
      <c r="B22" s="166" t="s">
        <v>39</v>
      </c>
      <c r="C22" s="14">
        <f>BilanP1!H12</f>
        <v>24</v>
      </c>
      <c r="D22" s="175">
        <v>7</v>
      </c>
      <c r="E22" s="198">
        <f t="shared" si="1"/>
        <v>168</v>
      </c>
      <c r="F22" s="201">
        <f t="shared" si="2"/>
        <v>231</v>
      </c>
      <c r="G22" s="195">
        <f>BilanP2!H12</f>
        <v>3</v>
      </c>
      <c r="H22" s="175">
        <v>7</v>
      </c>
      <c r="I22" s="203">
        <f t="shared" si="3"/>
        <v>21</v>
      </c>
      <c r="J22" s="200">
        <f t="shared" si="4"/>
        <v>28.875</v>
      </c>
      <c r="K22" s="178">
        <f>BilanP3!H12</f>
        <v>7</v>
      </c>
      <c r="L22" s="175">
        <v>7</v>
      </c>
      <c r="M22" s="203">
        <f t="shared" si="5"/>
        <v>49</v>
      </c>
      <c r="N22" s="224">
        <f t="shared" si="6"/>
        <v>67.375</v>
      </c>
      <c r="O22" s="178">
        <f>BilanP4!H12</f>
        <v>6</v>
      </c>
      <c r="P22" s="175">
        <v>8</v>
      </c>
      <c r="Q22" s="203">
        <f t="shared" si="7"/>
        <v>48</v>
      </c>
      <c r="R22" s="207">
        <f t="shared" si="8"/>
        <v>66</v>
      </c>
      <c r="S22" s="168">
        <f>BilanP5!H12</f>
        <v>9</v>
      </c>
      <c r="T22" s="175">
        <v>7</v>
      </c>
      <c r="U22" s="203">
        <f t="shared" si="9"/>
        <v>63</v>
      </c>
      <c r="V22" s="200">
        <f t="shared" si="10"/>
        <v>86.625</v>
      </c>
      <c r="W22" s="229">
        <f t="shared" si="11"/>
        <v>349</v>
      </c>
      <c r="X22" s="232">
        <v>1.375</v>
      </c>
      <c r="Y22" s="235">
        <f t="shared" si="12"/>
        <v>479.875</v>
      </c>
      <c r="Z22" s="299">
        <f>Y26</f>
        <v>4867.5</v>
      </c>
      <c r="AC22" s="303"/>
    </row>
    <row r="23" spans="1:39" ht="18" customHeight="1" thickBot="1" x14ac:dyDescent="0.35">
      <c r="A23" s="161">
        <v>10</v>
      </c>
      <c r="B23" s="165" t="s">
        <v>60</v>
      </c>
      <c r="C23" s="14">
        <f>BilanP1!H13</f>
        <v>5</v>
      </c>
      <c r="D23" s="175">
        <v>7</v>
      </c>
      <c r="E23" s="198">
        <f t="shared" si="1"/>
        <v>35</v>
      </c>
      <c r="F23" s="201">
        <f t="shared" si="2"/>
        <v>48.125</v>
      </c>
      <c r="G23" s="195">
        <f>BilanP2!H13</f>
        <v>3</v>
      </c>
      <c r="H23" s="175">
        <v>7</v>
      </c>
      <c r="I23" s="203">
        <f t="shared" si="3"/>
        <v>21</v>
      </c>
      <c r="J23" s="200">
        <f t="shared" si="4"/>
        <v>28.875</v>
      </c>
      <c r="K23" s="178">
        <f>BilanP3!H13</f>
        <v>0</v>
      </c>
      <c r="L23" s="175">
        <v>7</v>
      </c>
      <c r="M23" s="203">
        <f t="shared" si="5"/>
        <v>0</v>
      </c>
      <c r="N23" s="224">
        <f t="shared" si="6"/>
        <v>0</v>
      </c>
      <c r="O23" s="178">
        <f>BilanP4!H13</f>
        <v>0</v>
      </c>
      <c r="P23" s="175">
        <v>8</v>
      </c>
      <c r="Q23" s="203">
        <f t="shared" si="7"/>
        <v>0</v>
      </c>
      <c r="R23" s="207">
        <f t="shared" si="8"/>
        <v>0</v>
      </c>
      <c r="S23" s="168">
        <f>BilanP5!H13</f>
        <v>4</v>
      </c>
      <c r="T23" s="175">
        <v>7</v>
      </c>
      <c r="U23" s="203">
        <f t="shared" si="9"/>
        <v>28</v>
      </c>
      <c r="V23" s="200">
        <f t="shared" si="10"/>
        <v>38.5</v>
      </c>
      <c r="W23" s="229">
        <f t="shared" si="11"/>
        <v>84</v>
      </c>
      <c r="X23" s="232">
        <v>1.375</v>
      </c>
      <c r="Y23" s="235">
        <f t="shared" si="12"/>
        <v>115.5</v>
      </c>
      <c r="Z23" s="316" t="s">
        <v>195</v>
      </c>
      <c r="AC23" s="303"/>
    </row>
    <row r="24" spans="1:39" ht="18" customHeight="1" thickBot="1" x14ac:dyDescent="0.35">
      <c r="A24" s="161">
        <v>11</v>
      </c>
      <c r="B24" s="165" t="s">
        <v>61</v>
      </c>
      <c r="C24" s="14">
        <f>BilanP1!H14</f>
        <v>0</v>
      </c>
      <c r="D24" s="175">
        <v>7</v>
      </c>
      <c r="E24" s="198">
        <f t="shared" si="1"/>
        <v>0</v>
      </c>
      <c r="F24" s="201">
        <f t="shared" si="2"/>
        <v>0</v>
      </c>
      <c r="G24" s="195">
        <f>BilanP2!H14</f>
        <v>0</v>
      </c>
      <c r="H24" s="175">
        <v>7</v>
      </c>
      <c r="I24" s="203">
        <f t="shared" si="3"/>
        <v>0</v>
      </c>
      <c r="J24" s="200">
        <f t="shared" si="4"/>
        <v>0</v>
      </c>
      <c r="K24" s="178">
        <f>BilanP3!H14</f>
        <v>0</v>
      </c>
      <c r="L24" s="175">
        <v>7</v>
      </c>
      <c r="M24" s="203">
        <f t="shared" si="5"/>
        <v>0</v>
      </c>
      <c r="N24" s="224">
        <f t="shared" si="6"/>
        <v>0</v>
      </c>
      <c r="O24" s="178">
        <f>BilanP4!H14</f>
        <v>0</v>
      </c>
      <c r="P24" s="175">
        <v>8</v>
      </c>
      <c r="Q24" s="203">
        <f t="shared" si="7"/>
        <v>0</v>
      </c>
      <c r="R24" s="207">
        <f t="shared" si="8"/>
        <v>0</v>
      </c>
      <c r="S24" s="168">
        <f>BilanP5!H14</f>
        <v>0</v>
      </c>
      <c r="T24" s="175">
        <v>7</v>
      </c>
      <c r="U24" s="203">
        <f t="shared" si="9"/>
        <v>0</v>
      </c>
      <c r="V24" s="200">
        <f t="shared" si="10"/>
        <v>0</v>
      </c>
      <c r="W24" s="229">
        <f t="shared" si="11"/>
        <v>0</v>
      </c>
      <c r="X24" s="232">
        <v>1.375</v>
      </c>
      <c r="Y24" s="235">
        <f t="shared" si="12"/>
        <v>0</v>
      </c>
      <c r="Z24" s="317">
        <f>Y20</f>
        <v>246.125</v>
      </c>
      <c r="AC24" s="303"/>
      <c r="AE24" s="308"/>
      <c r="AF24" s="308" t="s">
        <v>184</v>
      </c>
      <c r="AG24" s="308"/>
      <c r="AH24" s="308"/>
      <c r="AI24" s="308" t="s">
        <v>185</v>
      </c>
      <c r="AJ24" s="308"/>
    </row>
    <row r="25" spans="1:39" ht="18" customHeight="1" x14ac:dyDescent="0.3">
      <c r="A25" s="161">
        <v>12</v>
      </c>
      <c r="B25" s="165" t="s">
        <v>100</v>
      </c>
      <c r="C25" s="14">
        <f>BilanP1!H15</f>
        <v>0</v>
      </c>
      <c r="D25" s="175">
        <v>7</v>
      </c>
      <c r="E25" s="198">
        <f t="shared" si="1"/>
        <v>0</v>
      </c>
      <c r="F25" s="201">
        <f t="shared" si="2"/>
        <v>0</v>
      </c>
      <c r="G25" s="195">
        <f>BilanP2!H15</f>
        <v>0</v>
      </c>
      <c r="H25" s="175">
        <v>7</v>
      </c>
      <c r="I25" s="203">
        <f t="shared" si="3"/>
        <v>0</v>
      </c>
      <c r="J25" s="200">
        <f t="shared" si="4"/>
        <v>0</v>
      </c>
      <c r="K25" s="178">
        <f>BilanP3!H15</f>
        <v>0</v>
      </c>
      <c r="L25" s="175">
        <v>7</v>
      </c>
      <c r="M25" s="203">
        <f t="shared" si="5"/>
        <v>0</v>
      </c>
      <c r="N25" s="224">
        <f t="shared" si="6"/>
        <v>0</v>
      </c>
      <c r="O25" s="178">
        <f>BilanP4!H15</f>
        <v>0</v>
      </c>
      <c r="P25" s="175">
        <v>8</v>
      </c>
      <c r="Q25" s="203">
        <f t="shared" si="7"/>
        <v>0</v>
      </c>
      <c r="R25" s="207">
        <f t="shared" si="8"/>
        <v>0</v>
      </c>
      <c r="S25" s="168">
        <f>BilanP5!H15</f>
        <v>2</v>
      </c>
      <c r="T25" s="175">
        <v>7</v>
      </c>
      <c r="U25" s="203">
        <f t="shared" si="9"/>
        <v>14</v>
      </c>
      <c r="V25" s="200">
        <f t="shared" si="10"/>
        <v>19.25</v>
      </c>
      <c r="W25" s="229">
        <f t="shared" si="11"/>
        <v>14</v>
      </c>
      <c r="X25" s="232">
        <v>1.375</v>
      </c>
      <c r="Y25" s="235">
        <f t="shared" si="12"/>
        <v>19.25</v>
      </c>
      <c r="AE25" s="309" t="s">
        <v>191</v>
      </c>
      <c r="AF25" s="308"/>
      <c r="AG25" s="308">
        <f>SUM(M21:M25)</f>
        <v>77</v>
      </c>
      <c r="AH25" s="309" t="s">
        <v>193</v>
      </c>
      <c r="AI25" s="308"/>
      <c r="AJ25" s="308">
        <f>SUM(Q21:Q25)</f>
        <v>88</v>
      </c>
    </row>
    <row r="26" spans="1:39" ht="18" customHeight="1" thickBot="1" x14ac:dyDescent="0.35">
      <c r="A26" s="162">
        <v>13</v>
      </c>
      <c r="B26" s="167" t="s">
        <v>131</v>
      </c>
      <c r="C26" s="15">
        <f>BilanP1!H16</f>
        <v>4</v>
      </c>
      <c r="D26" s="176">
        <v>7</v>
      </c>
      <c r="E26" s="199">
        <f>(D26*4)/2</f>
        <v>14</v>
      </c>
      <c r="F26" s="202">
        <f t="shared" si="2"/>
        <v>577.5</v>
      </c>
      <c r="G26" s="219">
        <f>BilanP2!H16</f>
        <v>4</v>
      </c>
      <c r="H26" s="176">
        <v>7</v>
      </c>
      <c r="I26" s="220">
        <f>(G26*H26)/2</f>
        <v>14</v>
      </c>
      <c r="J26" s="205">
        <f t="shared" si="4"/>
        <v>577.5</v>
      </c>
      <c r="K26" s="221">
        <f>BilanP3!H16</f>
        <v>12</v>
      </c>
      <c r="L26" s="176">
        <v>7</v>
      </c>
      <c r="M26" s="220">
        <f>(K26*$L26)/2</f>
        <v>42</v>
      </c>
      <c r="N26" s="225">
        <f t="shared" si="6"/>
        <v>1732.5</v>
      </c>
      <c r="O26" s="221">
        <f>BilanP4!H16</f>
        <v>12</v>
      </c>
      <c r="P26" s="176">
        <v>8</v>
      </c>
      <c r="Q26" s="220">
        <f>(O26*$P26)/2</f>
        <v>48</v>
      </c>
      <c r="R26" s="208">
        <f t="shared" si="8"/>
        <v>1980</v>
      </c>
      <c r="S26" s="222">
        <f>BilanP5!H16</f>
        <v>0</v>
      </c>
      <c r="T26" s="176">
        <v>7</v>
      </c>
      <c r="U26" s="220">
        <f>(S26*$T26)/2</f>
        <v>0</v>
      </c>
      <c r="V26" s="205">
        <f t="shared" si="10"/>
        <v>0</v>
      </c>
      <c r="W26" s="230">
        <f t="shared" si="11"/>
        <v>118</v>
      </c>
      <c r="X26" s="233">
        <v>41.25</v>
      </c>
      <c r="Y26" s="236">
        <f t="shared" si="12"/>
        <v>4867.5</v>
      </c>
      <c r="AE26" s="309" t="s">
        <v>193</v>
      </c>
      <c r="AF26" s="308"/>
      <c r="AG26" s="308">
        <f>SUM(Q21:Q25)</f>
        <v>88</v>
      </c>
      <c r="AH26" s="309" t="s">
        <v>194</v>
      </c>
      <c r="AI26" s="308"/>
      <c r="AJ26" s="308">
        <f>SUM(U21:U25)</f>
        <v>154</v>
      </c>
    </row>
    <row r="27" spans="1:39" ht="15" thickBot="1" x14ac:dyDescent="0.35">
      <c r="A27" s="56"/>
      <c r="B27" s="56"/>
      <c r="C27" s="209">
        <f>SUM(C14:C26)</f>
        <v>56</v>
      </c>
      <c r="E27" s="448">
        <f>SUM(F14:F26)</f>
        <v>1110.7249999999999</v>
      </c>
      <c r="F27" s="443"/>
      <c r="G27" s="210">
        <f>SUM(G14:G26)</f>
        <v>56</v>
      </c>
      <c r="I27" s="442">
        <f>SUM(J14:J26)</f>
        <v>1128.05</v>
      </c>
      <c r="J27" s="443"/>
      <c r="K27" s="211">
        <f>SUM(K14:K26)</f>
        <v>56</v>
      </c>
      <c r="M27" s="442">
        <f>SUM(N14:N26)</f>
        <v>2204.125</v>
      </c>
      <c r="N27" s="443"/>
      <c r="O27" s="212">
        <f>SUM(O14:O26)</f>
        <v>56</v>
      </c>
      <c r="Q27" s="442">
        <f>SUM(R14:R26)</f>
        <v>2516.8000000000002</v>
      </c>
      <c r="R27" s="443"/>
      <c r="S27" s="213">
        <f>SUM(S14:S26)</f>
        <v>56</v>
      </c>
      <c r="U27" s="442">
        <f>SUM(V14:V26)</f>
        <v>575.57500000000005</v>
      </c>
      <c r="V27" s="443"/>
      <c r="W27" s="56"/>
      <c r="X27" s="56"/>
      <c r="Y27" s="163">
        <f>SUM(Y14:Y26)</f>
        <v>7535.2749999999996</v>
      </c>
      <c r="AE27" s="309" t="s">
        <v>192</v>
      </c>
      <c r="AF27" s="308"/>
      <c r="AG27" s="308">
        <f>AG26/2</f>
        <v>44</v>
      </c>
      <c r="AH27" s="309" t="s">
        <v>192</v>
      </c>
      <c r="AI27" s="308"/>
      <c r="AJ27" s="308">
        <f>AJ25/2</f>
        <v>44</v>
      </c>
    </row>
    <row r="28" spans="1:39" x14ac:dyDescent="0.3">
      <c r="A28" s="56"/>
      <c r="B28" s="56"/>
      <c r="C28" s="288" t="s">
        <v>116</v>
      </c>
      <c r="D28" s="289"/>
      <c r="E28" s="415" t="s">
        <v>173</v>
      </c>
      <c r="F28" s="415"/>
      <c r="G28" s="288" t="s">
        <v>116</v>
      </c>
      <c r="H28" s="289"/>
      <c r="I28" s="415" t="s">
        <v>174</v>
      </c>
      <c r="J28" s="415"/>
      <c r="K28" s="288" t="s">
        <v>116</v>
      </c>
      <c r="L28" s="289"/>
      <c r="M28" s="415" t="s">
        <v>175</v>
      </c>
      <c r="N28" s="415"/>
      <c r="O28" s="288" t="s">
        <v>116</v>
      </c>
      <c r="P28" s="289"/>
      <c r="Q28" s="415" t="s">
        <v>176</v>
      </c>
      <c r="R28" s="415"/>
      <c r="S28" s="288" t="s">
        <v>116</v>
      </c>
      <c r="T28" s="284"/>
      <c r="U28" s="415" t="s">
        <v>177</v>
      </c>
      <c r="V28" s="415"/>
      <c r="W28" s="56"/>
      <c r="X28" s="56"/>
      <c r="Y28" s="51"/>
      <c r="AE28" s="308"/>
      <c r="AF28" s="308" t="s">
        <v>115</v>
      </c>
      <c r="AG28" s="308">
        <f>SUM(AG25,AG27)</f>
        <v>121</v>
      </c>
      <c r="AH28" s="308"/>
      <c r="AI28" s="308" t="s">
        <v>115</v>
      </c>
      <c r="AJ28" s="308">
        <f>SUM(AJ26:AJ27)</f>
        <v>198</v>
      </c>
    </row>
    <row r="29" spans="1:39" x14ac:dyDescent="0.3">
      <c r="A29" s="56"/>
      <c r="B29" s="56" t="s">
        <v>143</v>
      </c>
      <c r="C29" s="56"/>
      <c r="D29" s="284"/>
      <c r="E29" s="56"/>
      <c r="F29" s="56"/>
      <c r="G29" s="56"/>
      <c r="H29" s="284"/>
      <c r="I29" s="56"/>
      <c r="J29" s="56" t="s">
        <v>119</v>
      </c>
      <c r="K29" s="56"/>
      <c r="L29" s="284"/>
      <c r="M29" s="56"/>
      <c r="N29" s="56"/>
      <c r="O29" s="56"/>
      <c r="P29" s="284"/>
      <c r="Q29" s="56"/>
      <c r="R29" s="56"/>
      <c r="S29" s="56"/>
      <c r="T29" s="284"/>
      <c r="U29" s="56" t="s">
        <v>120</v>
      </c>
      <c r="V29" s="56"/>
      <c r="W29" s="56"/>
      <c r="X29" s="56"/>
      <c r="Y29" s="51"/>
      <c r="AJ29" s="310"/>
      <c r="AK29" s="310"/>
    </row>
    <row r="30" spans="1:39" x14ac:dyDescent="0.3">
      <c r="A30" s="56"/>
      <c r="B30" s="56"/>
      <c r="C30" s="56"/>
      <c r="D30" s="284"/>
      <c r="E30" s="56"/>
      <c r="F30" s="56"/>
      <c r="G30" s="56"/>
      <c r="H30" s="284"/>
      <c r="I30" s="56"/>
      <c r="J30" s="56"/>
      <c r="K30" s="56"/>
      <c r="L30" s="284"/>
      <c r="M30" s="56"/>
      <c r="N30" s="56"/>
      <c r="O30" s="56"/>
      <c r="P30" s="284"/>
      <c r="Q30" s="56"/>
      <c r="R30" s="56"/>
      <c r="S30" s="56"/>
      <c r="T30" s="284"/>
      <c r="U30" s="56"/>
      <c r="V30" s="56"/>
      <c r="W30" s="56"/>
      <c r="X30" s="56"/>
      <c r="Y30" s="51"/>
      <c r="AJ30" s="310"/>
      <c r="AK30" s="310"/>
    </row>
  </sheetData>
  <sheetProtection sheet="1" objects="1" scenarios="1"/>
  <mergeCells count="27">
    <mergeCell ref="U27:V27"/>
    <mergeCell ref="A12:B13"/>
    <mergeCell ref="Q27:R27"/>
    <mergeCell ref="E27:F27"/>
    <mergeCell ref="I27:J27"/>
    <mergeCell ref="M27:N27"/>
    <mergeCell ref="D1:F1"/>
    <mergeCell ref="A1:C1"/>
    <mergeCell ref="C11:J11"/>
    <mergeCell ref="K11:P11"/>
    <mergeCell ref="Q11:V11"/>
    <mergeCell ref="AD12:AE12"/>
    <mergeCell ref="AF12:AG12"/>
    <mergeCell ref="AH12:AI12"/>
    <mergeCell ref="E28:F28"/>
    <mergeCell ref="I28:J28"/>
    <mergeCell ref="M28:N28"/>
    <mergeCell ref="Q28:R28"/>
    <mergeCell ref="U28:V28"/>
    <mergeCell ref="Y12:Y13"/>
    <mergeCell ref="W12:W13"/>
    <mergeCell ref="X12:X13"/>
    <mergeCell ref="C12:F12"/>
    <mergeCell ref="G12:J12"/>
    <mergeCell ref="K12:N12"/>
    <mergeCell ref="O12:R12"/>
    <mergeCell ref="S12:V12"/>
  </mergeCells>
  <pageMargins left="0" right="0" top="0" bottom="0" header="0" footer="0.31496062992125984"/>
  <pageSetup paperSize="9" orientation="landscape" horizontalDpi="0" verticalDpi="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Listes!$F$3:$F$15</xm:f>
          </x14:formula1>
          <xm:sqref>D1:F1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rgb="FFFF0000"/>
    <pageSetUpPr fitToPage="1"/>
  </sheetPr>
  <dimension ref="A1:AL34"/>
  <sheetViews>
    <sheetView topLeftCell="A7" zoomScale="70" zoomScaleNormal="70" workbookViewId="0">
      <selection activeCell="P7" sqref="P7"/>
    </sheetView>
  </sheetViews>
  <sheetFormatPr baseColWidth="10" defaultRowHeight="14.4" x14ac:dyDescent="0.3"/>
  <cols>
    <col min="1" max="1" width="1.33203125" customWidth="1"/>
    <col min="3" max="3" width="7.5546875" customWidth="1"/>
    <col min="4" max="4" width="9.33203125" customWidth="1"/>
    <col min="5" max="5" width="11" customWidth="1"/>
    <col min="6" max="6" width="7.5546875" customWidth="1"/>
    <col min="7" max="7" width="9.33203125" customWidth="1"/>
    <col min="8" max="8" width="11" customWidth="1"/>
    <col min="9" max="9" width="7.5546875" customWidth="1"/>
    <col min="10" max="10" width="9.33203125" customWidth="1"/>
    <col min="11" max="11" width="11" customWidth="1"/>
    <col min="12" max="12" width="17.44140625" customWidth="1"/>
    <col min="13" max="13" width="10.33203125" style="375" customWidth="1"/>
    <col min="14" max="14" width="11.6640625" customWidth="1"/>
    <col min="15" max="15" width="10.88671875" customWidth="1"/>
  </cols>
  <sheetData>
    <row r="1" spans="1:38" ht="18" x14ac:dyDescent="0.3">
      <c r="A1" s="454" t="s">
        <v>109</v>
      </c>
      <c r="B1" s="455"/>
      <c r="C1" s="455"/>
      <c r="D1" s="436" t="s">
        <v>178</v>
      </c>
      <c r="E1" s="436"/>
      <c r="F1" s="436"/>
      <c r="G1" s="1"/>
      <c r="H1" s="174"/>
      <c r="I1" s="1"/>
      <c r="J1" s="1"/>
      <c r="K1" s="1"/>
      <c r="L1" s="1"/>
      <c r="M1" s="373"/>
      <c r="N1" s="1"/>
      <c r="O1" s="1"/>
      <c r="P1" s="1"/>
      <c r="Q1" s="174"/>
      <c r="R1" s="1"/>
      <c r="S1" s="1"/>
      <c r="T1" s="1"/>
      <c r="U1" s="174"/>
      <c r="V1" s="1"/>
      <c r="W1" s="1"/>
      <c r="X1" s="1"/>
      <c r="Y1" s="1"/>
      <c r="Z1" s="133" t="s">
        <v>15</v>
      </c>
    </row>
    <row r="2" spans="1:38" x14ac:dyDescent="0.3">
      <c r="A2" s="1"/>
      <c r="B2" s="300"/>
      <c r="C2" s="1"/>
      <c r="D2" s="174"/>
      <c r="E2" s="1"/>
      <c r="F2" s="1"/>
      <c r="G2" s="1"/>
      <c r="H2" s="174"/>
      <c r="I2" s="1"/>
      <c r="J2" s="1"/>
      <c r="K2" s="1"/>
      <c r="L2" s="1"/>
      <c r="M2" s="373"/>
      <c r="N2" s="1"/>
      <c r="O2" s="1"/>
      <c r="P2" s="1"/>
      <c r="Q2" s="174"/>
      <c r="R2" s="1"/>
      <c r="S2" s="1"/>
      <c r="T2" s="1"/>
      <c r="U2" s="174"/>
      <c r="V2" s="1"/>
      <c r="W2" s="1"/>
      <c r="X2" s="1"/>
      <c r="Y2" s="1"/>
      <c r="Z2" s="133"/>
    </row>
    <row r="3" spans="1:38" ht="21" x14ac:dyDescent="0.3">
      <c r="A3" s="1"/>
      <c r="B3" s="1"/>
      <c r="C3" s="1"/>
      <c r="D3" s="174"/>
      <c r="E3" s="1"/>
      <c r="H3" s="134" t="s">
        <v>111</v>
      </c>
      <c r="I3" s="1"/>
      <c r="J3" s="1"/>
      <c r="K3" s="1"/>
      <c r="L3" s="1"/>
      <c r="M3" s="373"/>
      <c r="O3" s="1"/>
      <c r="P3" s="1"/>
      <c r="Q3" s="174"/>
      <c r="R3" s="1"/>
      <c r="S3" s="1"/>
      <c r="T3" s="1"/>
      <c r="U3" s="174"/>
      <c r="V3" s="1"/>
      <c r="W3" s="1"/>
      <c r="X3" s="1"/>
      <c r="Y3" s="1"/>
      <c r="Z3" s="6"/>
    </row>
    <row r="4" spans="1:38" x14ac:dyDescent="0.3">
      <c r="A4" s="56"/>
      <c r="B4" s="56"/>
      <c r="C4" s="56"/>
      <c r="D4" s="284"/>
      <c r="E4" s="56"/>
      <c r="F4" s="56"/>
      <c r="G4" s="56"/>
      <c r="H4" s="284"/>
      <c r="I4" s="56"/>
      <c r="J4" s="56"/>
      <c r="K4" s="56"/>
      <c r="L4" s="56"/>
      <c r="M4" s="374"/>
      <c r="N4" s="56"/>
      <c r="O4" s="56"/>
      <c r="P4" s="56"/>
      <c r="Q4" s="284"/>
      <c r="R4" s="56"/>
      <c r="S4" s="56"/>
      <c r="T4" s="56"/>
      <c r="U4" s="284"/>
      <c r="V4" s="56"/>
      <c r="W4" s="56"/>
      <c r="X4" s="56"/>
      <c r="Y4" s="56"/>
      <c r="Z4" s="51"/>
    </row>
    <row r="5" spans="1:38" x14ac:dyDescent="0.3">
      <c r="A5" s="56"/>
      <c r="B5" s="56"/>
      <c r="C5" s="56"/>
      <c r="D5" s="284"/>
      <c r="E5" s="56"/>
      <c r="F5" s="56"/>
      <c r="G5" s="56"/>
      <c r="H5" s="285" t="s">
        <v>118</v>
      </c>
      <c r="I5" s="56"/>
      <c r="J5" s="56"/>
      <c r="K5" s="56"/>
      <c r="L5" s="56"/>
      <c r="M5" s="374"/>
      <c r="N5" s="56"/>
      <c r="O5" s="56"/>
      <c r="P5" s="56"/>
      <c r="Q5" s="284"/>
      <c r="R5" s="56"/>
      <c r="S5" s="56"/>
      <c r="T5" s="56"/>
      <c r="U5" s="284"/>
      <c r="V5" s="56"/>
      <c r="W5" s="56"/>
      <c r="X5" s="56"/>
      <c r="Y5" s="56"/>
      <c r="Z5" s="51"/>
    </row>
    <row r="6" spans="1:38" x14ac:dyDescent="0.3">
      <c r="A6" s="56"/>
      <c r="B6" s="56"/>
      <c r="C6" s="56"/>
      <c r="D6" s="284"/>
      <c r="E6" s="56"/>
      <c r="F6" s="56"/>
      <c r="G6" s="56"/>
      <c r="H6" s="286" t="s">
        <v>129</v>
      </c>
      <c r="I6" s="56"/>
      <c r="J6" s="56"/>
      <c r="K6" s="56"/>
      <c r="L6" s="56"/>
      <c r="M6" s="374"/>
      <c r="N6" s="56"/>
      <c r="O6" s="56"/>
      <c r="P6" s="56"/>
      <c r="Q6" s="284"/>
      <c r="R6" s="56"/>
      <c r="S6" s="56"/>
      <c r="T6" s="56"/>
      <c r="U6" s="284"/>
      <c r="V6" s="56"/>
      <c r="W6" s="56"/>
      <c r="X6" s="56"/>
      <c r="Y6" s="56"/>
      <c r="Z6" s="51"/>
    </row>
    <row r="7" spans="1:38" ht="26.4" customHeight="1" x14ac:dyDescent="0.3">
      <c r="A7" s="56"/>
      <c r="B7" s="56"/>
      <c r="C7" s="56"/>
      <c r="D7" s="284"/>
      <c r="E7" s="56"/>
      <c r="F7" s="56"/>
      <c r="G7" s="56"/>
      <c r="H7" s="285"/>
      <c r="I7" s="56"/>
      <c r="J7" s="56"/>
      <c r="K7" s="56"/>
      <c r="L7" s="56"/>
      <c r="M7" s="374"/>
      <c r="N7" s="56"/>
      <c r="O7" s="56"/>
      <c r="P7" s="56"/>
      <c r="Q7" s="284"/>
      <c r="R7" s="56"/>
      <c r="S7" s="56"/>
      <c r="T7" s="56"/>
      <c r="U7" s="284"/>
      <c r="V7" s="56"/>
      <c r="W7" s="56"/>
      <c r="X7" s="56"/>
      <c r="Y7" s="56"/>
      <c r="Z7" s="51"/>
    </row>
    <row r="8" spans="1:38" ht="26.4" customHeight="1" x14ac:dyDescent="0.3">
      <c r="A8" s="353" t="s">
        <v>121</v>
      </c>
      <c r="C8" s="56"/>
      <c r="D8" s="284"/>
      <c r="E8" s="56"/>
      <c r="F8" s="56"/>
      <c r="G8" s="56"/>
      <c r="H8" s="284"/>
      <c r="I8" s="56"/>
      <c r="J8" s="56"/>
      <c r="K8" s="56"/>
      <c r="L8" s="56"/>
      <c r="M8" s="374"/>
      <c r="N8" s="56"/>
      <c r="O8" s="56"/>
      <c r="P8" s="56"/>
      <c r="Q8" s="284"/>
      <c r="R8" s="56"/>
      <c r="S8" s="56"/>
      <c r="T8" s="56"/>
      <c r="U8" s="284"/>
      <c r="V8" s="56"/>
      <c r="W8" s="56"/>
      <c r="X8" s="56"/>
      <c r="Y8" s="56"/>
      <c r="Z8" s="51"/>
    </row>
    <row r="9" spans="1:38" ht="26.4" customHeight="1" x14ac:dyDescent="0.3">
      <c r="A9" s="353" t="s">
        <v>196</v>
      </c>
      <c r="C9" s="56"/>
      <c r="D9" s="284"/>
      <c r="E9" s="56"/>
      <c r="F9" s="56"/>
      <c r="G9" s="56"/>
      <c r="H9" s="284"/>
      <c r="I9" s="56"/>
      <c r="J9" s="56"/>
      <c r="K9" s="56"/>
      <c r="L9" s="56"/>
      <c r="M9" s="374"/>
      <c r="N9" s="56"/>
      <c r="O9" s="56"/>
      <c r="P9" s="56"/>
      <c r="Q9" s="284"/>
      <c r="R9" s="56"/>
      <c r="S9" s="56"/>
      <c r="T9" s="56"/>
      <c r="U9" s="284"/>
      <c r="V9" s="56"/>
      <c r="W9" s="56"/>
      <c r="X9" s="56"/>
      <c r="Y9" s="56"/>
      <c r="Z9" s="51"/>
    </row>
    <row r="10" spans="1:38" ht="26.4" customHeight="1" x14ac:dyDescent="0.3">
      <c r="A10" s="353" t="s">
        <v>197</v>
      </c>
    </row>
    <row r="11" spans="1:38" ht="15" thickBot="1" x14ac:dyDescent="0.35">
      <c r="B11" s="10"/>
      <c r="C11" s="10"/>
      <c r="D11" s="10"/>
      <c r="E11" s="10"/>
      <c r="F11" s="10"/>
      <c r="G11" s="10"/>
      <c r="H11" s="10"/>
      <c r="I11" s="10"/>
      <c r="J11" s="10"/>
      <c r="K11" s="10"/>
      <c r="L11" s="10"/>
      <c r="M11" s="363"/>
      <c r="N11" s="10"/>
      <c r="O11" s="10"/>
    </row>
    <row r="12" spans="1:38" ht="21.6" thickBot="1" x14ac:dyDescent="0.35">
      <c r="B12" s="10"/>
      <c r="C12" s="409" t="s">
        <v>183</v>
      </c>
      <c r="D12" s="451"/>
      <c r="E12" s="410"/>
      <c r="F12" s="411" t="s">
        <v>184</v>
      </c>
      <c r="G12" s="452"/>
      <c r="H12" s="412"/>
      <c r="I12" s="413" t="s">
        <v>185</v>
      </c>
      <c r="J12" s="453"/>
      <c r="K12" s="414"/>
      <c r="L12" s="372"/>
      <c r="M12" s="363"/>
      <c r="N12" s="10"/>
      <c r="O12" s="10"/>
    </row>
    <row r="13" spans="1:38" s="1" customFormat="1" ht="35.4" customHeight="1" thickBot="1" x14ac:dyDescent="0.35">
      <c r="A13"/>
      <c r="B13" s="10"/>
      <c r="C13" s="404" t="s">
        <v>116</v>
      </c>
      <c r="D13" s="354" t="s">
        <v>198</v>
      </c>
      <c r="E13" s="306" t="s">
        <v>188</v>
      </c>
      <c r="F13" s="404" t="s">
        <v>116</v>
      </c>
      <c r="G13" s="354" t="s">
        <v>198</v>
      </c>
      <c r="H13" s="306" t="s">
        <v>188</v>
      </c>
      <c r="I13" s="404" t="s">
        <v>116</v>
      </c>
      <c r="J13" s="354" t="s">
        <v>198</v>
      </c>
      <c r="K13" s="306" t="s">
        <v>188</v>
      </c>
      <c r="L13" s="397" t="s">
        <v>200</v>
      </c>
      <c r="M13" s="376" t="s">
        <v>116</v>
      </c>
      <c r="N13" s="364" t="s">
        <v>186</v>
      </c>
      <c r="O13" s="368" t="s">
        <v>199</v>
      </c>
      <c r="P13"/>
      <c r="Q13"/>
      <c r="R13"/>
      <c r="S13"/>
      <c r="T13"/>
      <c r="U13"/>
      <c r="V13"/>
      <c r="W13"/>
      <c r="X13"/>
      <c r="Y13"/>
      <c r="Z13"/>
      <c r="AK13" s="310"/>
      <c r="AL13" s="310"/>
    </row>
    <row r="14" spans="1:38" ht="48.6" customHeight="1" x14ac:dyDescent="0.3">
      <c r="B14" s="355" t="s">
        <v>180</v>
      </c>
      <c r="C14" s="318">
        <v>301</v>
      </c>
      <c r="D14" s="350">
        <v>14</v>
      </c>
      <c r="E14" s="360">
        <v>3115.35</v>
      </c>
      <c r="F14" s="318">
        <v>175</v>
      </c>
      <c r="G14" s="350">
        <v>11</v>
      </c>
      <c r="H14" s="360">
        <v>1811.25</v>
      </c>
      <c r="I14" s="318">
        <v>77</v>
      </c>
      <c r="J14" s="350">
        <v>11</v>
      </c>
      <c r="K14" s="360">
        <v>796.94999999999993</v>
      </c>
      <c r="L14" s="398">
        <v>20</v>
      </c>
      <c r="M14" s="377">
        <v>553</v>
      </c>
      <c r="N14" s="365">
        <v>5723.55</v>
      </c>
      <c r="O14" s="369">
        <v>10.35</v>
      </c>
    </row>
    <row r="15" spans="1:38" ht="45" customHeight="1" x14ac:dyDescent="0.3">
      <c r="B15" s="356" t="s">
        <v>181</v>
      </c>
      <c r="C15" s="322">
        <v>70</v>
      </c>
      <c r="D15" s="351">
        <v>14</v>
      </c>
      <c r="E15" s="361">
        <v>724.5</v>
      </c>
      <c r="F15" s="322">
        <v>55</v>
      </c>
      <c r="G15" s="351">
        <v>11</v>
      </c>
      <c r="H15" s="361">
        <v>569.25</v>
      </c>
      <c r="I15" s="322">
        <v>48</v>
      </c>
      <c r="J15" s="351">
        <v>11</v>
      </c>
      <c r="K15" s="361">
        <v>496.79999999999995</v>
      </c>
      <c r="L15" s="399">
        <v>30</v>
      </c>
      <c r="M15" s="378">
        <v>173</v>
      </c>
      <c r="N15" s="366">
        <v>1790.55</v>
      </c>
      <c r="O15" s="370">
        <v>10.35</v>
      </c>
    </row>
    <row r="16" spans="1:38" ht="40.200000000000003" customHeight="1" x14ac:dyDescent="0.3">
      <c r="B16" s="357" t="s">
        <v>182</v>
      </c>
      <c r="C16" s="326">
        <v>357</v>
      </c>
      <c r="D16" s="352">
        <v>14</v>
      </c>
      <c r="E16" s="362">
        <v>2945.25</v>
      </c>
      <c r="F16" s="326">
        <v>121</v>
      </c>
      <c r="G16" s="352">
        <v>11</v>
      </c>
      <c r="H16" s="362">
        <v>998.25</v>
      </c>
      <c r="I16" s="326">
        <v>198</v>
      </c>
      <c r="J16" s="352">
        <v>11</v>
      </c>
      <c r="K16" s="362">
        <v>1633.5</v>
      </c>
      <c r="L16" s="400">
        <v>50</v>
      </c>
      <c r="M16" s="379">
        <v>676</v>
      </c>
      <c r="N16" s="367">
        <v>5577</v>
      </c>
      <c r="O16" s="371">
        <v>8.25</v>
      </c>
    </row>
    <row r="17" spans="1:26" ht="31.2" customHeight="1" thickBot="1" x14ac:dyDescent="0.35">
      <c r="B17" s="358" t="s">
        <v>189</v>
      </c>
      <c r="C17" s="382">
        <v>49</v>
      </c>
      <c r="D17" s="383">
        <v>14</v>
      </c>
      <c r="E17" s="384">
        <v>404.25</v>
      </c>
      <c r="F17" s="382">
        <v>37</v>
      </c>
      <c r="G17" s="383">
        <v>11</v>
      </c>
      <c r="H17" s="384">
        <v>305.25</v>
      </c>
      <c r="I17" s="382">
        <v>93</v>
      </c>
      <c r="J17" s="383">
        <v>11</v>
      </c>
      <c r="K17" s="384">
        <v>767.25</v>
      </c>
      <c r="L17" s="401">
        <v>25</v>
      </c>
      <c r="M17" s="385">
        <v>179</v>
      </c>
      <c r="N17" s="386">
        <v>1476.75</v>
      </c>
      <c r="O17" s="387">
        <v>8.25</v>
      </c>
    </row>
    <row r="18" spans="1:26" ht="31.2" customHeight="1" thickBot="1" x14ac:dyDescent="0.35">
      <c r="B18" s="359" t="s">
        <v>131</v>
      </c>
      <c r="C18" s="391">
        <v>28</v>
      </c>
      <c r="D18" s="392">
        <v>14</v>
      </c>
      <c r="E18" s="393">
        <v>1155</v>
      </c>
      <c r="F18" s="391">
        <v>66</v>
      </c>
      <c r="G18" s="392">
        <v>11</v>
      </c>
      <c r="H18" s="393">
        <v>2722.5</v>
      </c>
      <c r="I18" s="391">
        <v>24</v>
      </c>
      <c r="J18" s="392">
        <v>11</v>
      </c>
      <c r="K18" s="393">
        <v>990</v>
      </c>
      <c r="L18" s="402"/>
      <c r="M18" s="394">
        <v>118</v>
      </c>
      <c r="N18" s="395">
        <v>4867.5</v>
      </c>
      <c r="O18" s="396">
        <v>41.25</v>
      </c>
    </row>
    <row r="19" spans="1:26" ht="28.2" customHeight="1" thickBot="1" x14ac:dyDescent="0.35">
      <c r="B19" s="348"/>
      <c r="C19" s="380"/>
      <c r="D19" s="388" t="s">
        <v>190</v>
      </c>
      <c r="E19" s="340">
        <v>8344.35</v>
      </c>
      <c r="F19" s="380"/>
      <c r="G19" s="388" t="s">
        <v>190</v>
      </c>
      <c r="H19" s="341">
        <v>6406.5</v>
      </c>
      <c r="I19" s="380"/>
      <c r="J19" s="388" t="s">
        <v>190</v>
      </c>
      <c r="K19" s="342">
        <v>4684.5</v>
      </c>
      <c r="L19" s="381"/>
      <c r="M19" s="389" t="s">
        <v>116</v>
      </c>
      <c r="N19" s="390">
        <v>19435.349999999999</v>
      </c>
      <c r="O19" s="281"/>
    </row>
    <row r="20" spans="1:26" x14ac:dyDescent="0.3">
      <c r="B20" s="349"/>
      <c r="C20" s="10"/>
      <c r="D20" s="10"/>
      <c r="E20" s="10"/>
      <c r="F20" s="10"/>
      <c r="G20" s="10"/>
      <c r="H20" s="10"/>
      <c r="I20" s="10"/>
      <c r="J20" s="10"/>
      <c r="K20" s="10"/>
      <c r="L20" s="10"/>
      <c r="M20" s="449" t="s">
        <v>201</v>
      </c>
      <c r="N20" s="450"/>
      <c r="O20" s="10"/>
    </row>
    <row r="21" spans="1:26" x14ac:dyDescent="0.3">
      <c r="B21" s="349"/>
      <c r="C21" s="10"/>
      <c r="D21" s="10"/>
      <c r="E21" s="10"/>
      <c r="F21" s="10"/>
      <c r="G21" s="10"/>
      <c r="H21" s="10"/>
      <c r="I21" s="10"/>
      <c r="J21" s="10"/>
      <c r="K21" s="10"/>
      <c r="L21" s="10"/>
      <c r="M21" s="363"/>
      <c r="N21" s="10"/>
      <c r="O21" s="10"/>
    </row>
    <row r="22" spans="1:26" x14ac:dyDescent="0.3">
      <c r="A22" s="56"/>
      <c r="B22" s="56" t="s">
        <v>143</v>
      </c>
      <c r="C22" s="56"/>
      <c r="D22" s="284"/>
      <c r="E22" s="56"/>
      <c r="F22" s="56"/>
      <c r="G22" s="56"/>
      <c r="H22" s="284"/>
      <c r="I22" s="56"/>
      <c r="J22" s="56" t="s">
        <v>119</v>
      </c>
      <c r="K22" s="56"/>
      <c r="L22" s="56"/>
      <c r="M22" s="403" t="s">
        <v>120</v>
      </c>
      <c r="N22" s="56"/>
      <c r="O22" s="56"/>
      <c r="P22" s="56"/>
      <c r="Q22" s="284"/>
      <c r="R22" s="56"/>
      <c r="S22" s="56"/>
      <c r="T22" s="56"/>
      <c r="U22" s="284"/>
      <c r="V22" s="56" t="s">
        <v>120</v>
      </c>
      <c r="W22" s="56"/>
      <c r="X22" s="56"/>
      <c r="Y22" s="56"/>
      <c r="Z22" s="51"/>
    </row>
    <row r="34" spans="5:5" x14ac:dyDescent="0.3">
      <c r="E34">
        <f>125/4</f>
        <v>31.25</v>
      </c>
    </row>
  </sheetData>
  <mergeCells count="6">
    <mergeCell ref="M20:N20"/>
    <mergeCell ref="C12:E12"/>
    <mergeCell ref="F12:H12"/>
    <mergeCell ref="I12:K12"/>
    <mergeCell ref="A1:C1"/>
    <mergeCell ref="D1:F1"/>
  </mergeCells>
  <pageMargins left="0" right="0" top="0" bottom="0" header="0" footer="0.31496062992125984"/>
  <pageSetup paperSize="9" orientation="landscape" horizontalDpi="0"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Listes!$F$3:$F$15</xm:f>
          </x14:formula1>
          <xm:sqref>D1:F1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00B0F0"/>
    <pageSetUpPr fitToPage="1"/>
  </sheetPr>
  <dimension ref="A1:AT94"/>
  <sheetViews>
    <sheetView zoomScale="50" zoomScaleNormal="50" workbookViewId="0">
      <selection activeCell="AL32" sqref="AL32"/>
    </sheetView>
  </sheetViews>
  <sheetFormatPr baseColWidth="10" defaultColWidth="11.5546875" defaultRowHeight="14.4" x14ac:dyDescent="0.3"/>
  <cols>
    <col min="1" max="1" width="5.109375" style="1" customWidth="1"/>
    <col min="2" max="2" width="8.5546875" style="43" customWidth="1"/>
    <col min="3" max="3" width="5.44140625" style="6" customWidth="1"/>
    <col min="4" max="4" width="11.44140625" style="26" customWidth="1"/>
    <col min="5" max="5" width="7.109375" style="5" customWidth="1"/>
    <col min="6" max="6" width="8.88671875" style="4" hidden="1" customWidth="1"/>
    <col min="7" max="7" width="5.44140625" style="6" customWidth="1"/>
    <col min="8" max="8" width="11.21875" style="2" customWidth="1"/>
    <col min="9" max="9" width="7.109375" style="5" customWidth="1"/>
    <col min="10" max="10" width="8.88671875" style="4" hidden="1" customWidth="1"/>
    <col min="11" max="11" width="5.44140625" style="6" customWidth="1"/>
    <col min="12" max="12" width="11.21875" style="2" customWidth="1"/>
    <col min="13" max="13" width="7.109375" style="5" customWidth="1"/>
    <col min="14" max="14" width="8.88671875" style="4" hidden="1" customWidth="1"/>
    <col min="15" max="15" width="5.44140625" style="6" customWidth="1"/>
    <col min="16" max="16" width="11.21875" style="2" customWidth="1"/>
    <col min="17" max="17" width="7.109375" style="5" customWidth="1"/>
    <col min="18" max="18" width="8.88671875" style="4" hidden="1" customWidth="1"/>
    <col min="19" max="19" width="5.44140625" style="6" customWidth="1"/>
    <col min="20" max="20" width="11.21875" style="2" customWidth="1"/>
    <col min="21" max="21" width="7.109375" style="5" customWidth="1"/>
    <col min="22" max="22" width="6.5546875" style="4" hidden="1" customWidth="1"/>
    <col min="23" max="25" width="2.21875" style="10" customWidth="1"/>
    <col min="26" max="27" width="2.21875" style="1" customWidth="1"/>
    <col min="28" max="28" width="2.21875" style="56" customWidth="1"/>
    <col min="29" max="29" width="11.5546875" style="10"/>
    <col min="30" max="30" width="11.5546875" style="10" customWidth="1"/>
    <col min="31" max="34" width="11.5546875" style="1" hidden="1" customWidth="1"/>
    <col min="35" max="46" width="11.5546875" style="56"/>
    <col min="47" max="16384" width="11.5546875" style="1"/>
  </cols>
  <sheetData>
    <row r="1" spans="1:35" s="1" customFormat="1" ht="21" x14ac:dyDescent="0.3">
      <c r="A1" s="49" t="s">
        <v>15</v>
      </c>
      <c r="B1" s="50"/>
      <c r="C1" s="51"/>
      <c r="D1" s="52"/>
      <c r="E1" s="53"/>
      <c r="F1" s="54"/>
      <c r="G1" s="51"/>
      <c r="H1" s="54"/>
      <c r="I1" s="53"/>
      <c r="J1" s="54"/>
      <c r="K1" s="55" t="s">
        <v>16</v>
      </c>
      <c r="L1" s="54"/>
      <c r="M1" s="53"/>
      <c r="N1" s="54"/>
      <c r="O1" s="51"/>
      <c r="P1" s="54" t="s">
        <v>144</v>
      </c>
      <c r="Q1" s="53"/>
      <c r="R1" s="54"/>
      <c r="S1" s="51"/>
      <c r="T1" s="54" t="s">
        <v>95</v>
      </c>
      <c r="U1" s="456" t="s">
        <v>93</v>
      </c>
      <c r="V1" s="437"/>
      <c r="W1" s="437"/>
      <c r="X1" s="457" t="s">
        <v>81</v>
      </c>
      <c r="Y1" s="458"/>
      <c r="Z1" s="458"/>
      <c r="AA1" s="458"/>
      <c r="AB1" s="458"/>
      <c r="AC1" s="10"/>
      <c r="AD1" s="10"/>
      <c r="AE1" s="7"/>
      <c r="AF1" s="8" t="s">
        <v>72</v>
      </c>
      <c r="AG1" s="7"/>
      <c r="AH1" s="7"/>
    </row>
    <row r="2" spans="1:35" s="1" customFormat="1" ht="15" thickBot="1" x14ac:dyDescent="0.35">
      <c r="A2" s="56"/>
      <c r="B2" s="50"/>
      <c r="C2" s="51"/>
      <c r="D2" s="52"/>
      <c r="E2" s="53"/>
      <c r="F2" s="54"/>
      <c r="G2" s="51"/>
      <c r="H2" s="54"/>
      <c r="I2" s="53"/>
      <c r="J2" s="54"/>
      <c r="K2" s="51"/>
      <c r="L2" s="54"/>
      <c r="M2" s="53"/>
      <c r="N2" s="54"/>
      <c r="O2" s="51"/>
      <c r="P2" s="54"/>
      <c r="Q2" s="53"/>
      <c r="R2" s="54"/>
      <c r="S2" s="51"/>
      <c r="T2" s="54"/>
      <c r="U2" s="53"/>
      <c r="V2" s="4"/>
      <c r="W2" s="56"/>
      <c r="X2" s="56"/>
      <c r="Y2" s="56"/>
      <c r="Z2" s="56"/>
      <c r="AA2" s="56"/>
      <c r="AB2" s="56"/>
      <c r="AC2" s="10"/>
      <c r="AD2" s="10"/>
      <c r="AE2" s="7" t="s">
        <v>68</v>
      </c>
      <c r="AF2" s="7" t="s">
        <v>69</v>
      </c>
      <c r="AG2" s="7" t="s">
        <v>70</v>
      </c>
      <c r="AH2" s="7" t="s">
        <v>71</v>
      </c>
    </row>
    <row r="3" spans="1:35" s="1" customFormat="1" ht="18.600000000000001" thickBot="1" x14ac:dyDescent="0.35">
      <c r="A3" s="480" t="s">
        <v>96</v>
      </c>
      <c r="B3" s="481"/>
      <c r="C3" s="465" t="s">
        <v>17</v>
      </c>
      <c r="D3" s="466"/>
      <c r="E3" s="467"/>
      <c r="F3" s="48"/>
      <c r="G3" s="465" t="s">
        <v>18</v>
      </c>
      <c r="H3" s="466"/>
      <c r="I3" s="467"/>
      <c r="J3" s="48"/>
      <c r="K3" s="465" t="s">
        <v>19</v>
      </c>
      <c r="L3" s="466"/>
      <c r="M3" s="467"/>
      <c r="N3" s="48"/>
      <c r="O3" s="465" t="s">
        <v>153</v>
      </c>
      <c r="P3" s="466"/>
      <c r="Q3" s="467"/>
      <c r="R3" s="48"/>
      <c r="S3" s="465" t="s">
        <v>108</v>
      </c>
      <c r="T3" s="466"/>
      <c r="U3" s="467"/>
      <c r="V3" s="4"/>
      <c r="W3" s="470" t="s">
        <v>58</v>
      </c>
      <c r="X3" s="472" t="s">
        <v>38</v>
      </c>
      <c r="Y3" s="474" t="s">
        <v>36</v>
      </c>
      <c r="Z3" s="476" t="s">
        <v>40</v>
      </c>
      <c r="AA3" s="478" t="s">
        <v>77</v>
      </c>
      <c r="AB3" s="468" t="s">
        <v>39</v>
      </c>
      <c r="AC3" s="10"/>
      <c r="AD3" s="10"/>
      <c r="AE3" s="7" t="s">
        <v>42</v>
      </c>
      <c r="AF3" s="7" t="s">
        <v>104</v>
      </c>
      <c r="AG3" s="7" t="s">
        <v>101</v>
      </c>
      <c r="AH3" s="7" t="s">
        <v>73</v>
      </c>
    </row>
    <row r="4" spans="1:35" s="1" customFormat="1" ht="15" thickBot="1" x14ac:dyDescent="0.35">
      <c r="A4" s="482"/>
      <c r="B4" s="483"/>
      <c r="C4" s="67" t="s">
        <v>10</v>
      </c>
      <c r="D4" s="68" t="s">
        <v>8</v>
      </c>
      <c r="E4" s="69" t="s">
        <v>9</v>
      </c>
      <c r="F4" s="19"/>
      <c r="G4" s="67" t="s">
        <v>10</v>
      </c>
      <c r="H4" s="68" t="s">
        <v>8</v>
      </c>
      <c r="I4" s="69" t="s">
        <v>9</v>
      </c>
      <c r="J4" s="19"/>
      <c r="K4" s="67" t="s">
        <v>10</v>
      </c>
      <c r="L4" s="68" t="s">
        <v>8</v>
      </c>
      <c r="M4" s="69" t="s">
        <v>9</v>
      </c>
      <c r="N4" s="19"/>
      <c r="O4" s="67" t="s">
        <v>10</v>
      </c>
      <c r="P4" s="68" t="s">
        <v>8</v>
      </c>
      <c r="Q4" s="194" t="s">
        <v>9</v>
      </c>
      <c r="R4" s="19"/>
      <c r="S4" s="67" t="s">
        <v>10</v>
      </c>
      <c r="T4" s="68" t="s">
        <v>8</v>
      </c>
      <c r="U4" s="69" t="s">
        <v>9</v>
      </c>
      <c r="V4" s="4"/>
      <c r="W4" s="471"/>
      <c r="X4" s="473"/>
      <c r="Y4" s="475"/>
      <c r="Z4" s="477"/>
      <c r="AA4" s="479"/>
      <c r="AB4" s="469"/>
      <c r="AC4" s="10"/>
      <c r="AD4" s="185"/>
      <c r="AE4" s="7" t="s">
        <v>43</v>
      </c>
      <c r="AF4" s="7" t="s">
        <v>104</v>
      </c>
      <c r="AG4" s="7" t="s">
        <v>101</v>
      </c>
      <c r="AH4" s="7"/>
    </row>
    <row r="5" spans="1:35" s="1" customFormat="1" x14ac:dyDescent="0.3">
      <c r="A5" s="459" t="s">
        <v>6</v>
      </c>
      <c r="B5" s="44" t="s">
        <v>1</v>
      </c>
      <c r="C5" s="101" t="s">
        <v>22</v>
      </c>
      <c r="D5" s="27" t="s">
        <v>130</v>
      </c>
      <c r="E5" s="136" t="s">
        <v>131</v>
      </c>
      <c r="F5" s="21" t="str">
        <f t="shared" ref="F5:F40" si="0">IF(E5="","",$E5)</f>
        <v>Piscine</v>
      </c>
      <c r="G5" s="97" t="s">
        <v>26</v>
      </c>
      <c r="H5" s="27" t="s">
        <v>130</v>
      </c>
      <c r="I5" s="94" t="s">
        <v>131</v>
      </c>
      <c r="J5" s="21" t="str">
        <f>IF(I5="","",$I5)</f>
        <v>Piscine</v>
      </c>
      <c r="K5" s="22" t="s">
        <v>30</v>
      </c>
      <c r="L5" s="27"/>
      <c r="M5" s="94"/>
      <c r="N5" s="21" t="str">
        <f>IF(M5="","",$M5)</f>
        <v/>
      </c>
      <c r="O5" s="22"/>
      <c r="P5" s="27"/>
      <c r="Q5" s="94"/>
      <c r="R5" s="21" t="str">
        <f>IF(Q5="","",$Q5)</f>
        <v/>
      </c>
      <c r="S5" s="22"/>
      <c r="T5" s="80"/>
      <c r="U5" s="94"/>
      <c r="V5" s="24" t="str">
        <f>IF(U5="","",$U5)</f>
        <v/>
      </c>
      <c r="W5" s="70"/>
      <c r="X5" s="71"/>
      <c r="Y5" s="71"/>
      <c r="Z5" s="71"/>
      <c r="AA5" s="71"/>
      <c r="AB5" s="77"/>
      <c r="AC5" s="10"/>
      <c r="AD5" s="10"/>
      <c r="AE5" s="7" t="s">
        <v>44</v>
      </c>
      <c r="AF5" s="7" t="s">
        <v>41</v>
      </c>
      <c r="AG5" s="7" t="s">
        <v>101</v>
      </c>
      <c r="AH5" s="7"/>
    </row>
    <row r="6" spans="1:35" s="1" customFormat="1" x14ac:dyDescent="0.3">
      <c r="A6" s="460"/>
      <c r="B6" s="45" t="s">
        <v>0</v>
      </c>
      <c r="C6" s="58" t="s">
        <v>22</v>
      </c>
      <c r="D6" s="28" t="s">
        <v>130</v>
      </c>
      <c r="E6" s="137" t="s">
        <v>131</v>
      </c>
      <c r="F6" s="17" t="str">
        <f t="shared" si="0"/>
        <v>Piscine</v>
      </c>
      <c r="G6" s="57" t="s">
        <v>26</v>
      </c>
      <c r="H6" s="28" t="s">
        <v>130</v>
      </c>
      <c r="I6" s="91" t="s">
        <v>131</v>
      </c>
      <c r="J6" s="17" t="str">
        <f t="shared" ref="J6:J40" si="1">IF(I6="","",$I6)</f>
        <v>Piscine</v>
      </c>
      <c r="K6" s="14"/>
      <c r="L6" s="28"/>
      <c r="M6" s="91"/>
      <c r="N6" s="17" t="str">
        <f t="shared" ref="N6:N40" si="2">IF(M6="","",$M6)</f>
        <v/>
      </c>
      <c r="O6" s="14"/>
      <c r="P6" s="28"/>
      <c r="Q6" s="91"/>
      <c r="R6" s="17" t="str">
        <f t="shared" ref="R6:R40" si="3">IF(Q6="","",$Q6)</f>
        <v/>
      </c>
      <c r="S6" s="14"/>
      <c r="T6" s="28"/>
      <c r="U6" s="91"/>
      <c r="V6" s="19" t="str">
        <f t="shared" ref="V6:V40" si="4">IF(U6="","",$U6)</f>
        <v/>
      </c>
      <c r="W6" s="61"/>
      <c r="X6" s="60"/>
      <c r="Y6" s="60"/>
      <c r="Z6" s="3"/>
      <c r="AA6" s="60"/>
      <c r="AB6" s="78"/>
      <c r="AC6" s="10"/>
      <c r="AD6" s="10"/>
      <c r="AE6" s="7" t="s">
        <v>45</v>
      </c>
      <c r="AF6" s="7" t="s">
        <v>41</v>
      </c>
      <c r="AG6" s="7"/>
      <c r="AH6" s="7"/>
    </row>
    <row r="7" spans="1:35" s="1" customFormat="1" x14ac:dyDescent="0.3">
      <c r="A7" s="460"/>
      <c r="B7" s="45" t="s">
        <v>7</v>
      </c>
      <c r="C7" s="100" t="s">
        <v>29</v>
      </c>
      <c r="D7" s="28" t="s">
        <v>56</v>
      </c>
      <c r="E7" s="137" t="s">
        <v>39</v>
      </c>
      <c r="F7" s="17" t="str">
        <f t="shared" si="0"/>
        <v>Piste</v>
      </c>
      <c r="G7" s="100" t="s">
        <v>31</v>
      </c>
      <c r="H7" s="28" t="s">
        <v>37</v>
      </c>
      <c r="I7" s="91" t="s">
        <v>58</v>
      </c>
      <c r="J7" s="17" t="str">
        <f t="shared" si="1"/>
        <v>1/3 SAE</v>
      </c>
      <c r="K7" s="14"/>
      <c r="L7" s="28"/>
      <c r="M7" s="91"/>
      <c r="N7" s="17" t="str">
        <f t="shared" si="2"/>
        <v/>
      </c>
      <c r="O7" s="14"/>
      <c r="P7" s="28"/>
      <c r="Q7" s="91"/>
      <c r="R7" s="17" t="str">
        <f t="shared" si="3"/>
        <v/>
      </c>
      <c r="S7" s="14"/>
      <c r="T7" s="28"/>
      <c r="U7" s="91"/>
      <c r="V7" s="19" t="str">
        <f t="shared" si="4"/>
        <v/>
      </c>
      <c r="W7" s="61"/>
      <c r="X7" s="60"/>
      <c r="Y7" s="60"/>
      <c r="Z7" s="3"/>
      <c r="AA7" s="60"/>
      <c r="AB7" s="62"/>
      <c r="AC7" s="10"/>
      <c r="AD7" s="10"/>
      <c r="AE7" s="7" t="s">
        <v>46</v>
      </c>
      <c r="AF7" s="7" t="s">
        <v>41</v>
      </c>
      <c r="AG7" s="7" t="s">
        <v>105</v>
      </c>
      <c r="AH7" s="7" t="s">
        <v>101</v>
      </c>
    </row>
    <row r="8" spans="1:35" s="1" customFormat="1" x14ac:dyDescent="0.3">
      <c r="A8" s="460"/>
      <c r="B8" s="45" t="s">
        <v>2</v>
      </c>
      <c r="C8" s="100"/>
      <c r="D8" s="28" t="s">
        <v>44</v>
      </c>
      <c r="E8" s="11" t="s">
        <v>41</v>
      </c>
      <c r="F8" s="17" t="str">
        <f t="shared" si="0"/>
        <v>Pelouse</v>
      </c>
      <c r="G8" s="100" t="s">
        <v>31</v>
      </c>
      <c r="H8" s="28" t="s">
        <v>37</v>
      </c>
      <c r="I8" s="91" t="s">
        <v>58</v>
      </c>
      <c r="J8" s="17" t="str">
        <f t="shared" si="1"/>
        <v>1/3 SAE</v>
      </c>
      <c r="K8" s="14"/>
      <c r="L8" s="28"/>
      <c r="M8" s="91"/>
      <c r="N8" s="17" t="str">
        <f t="shared" si="2"/>
        <v/>
      </c>
      <c r="O8" s="14"/>
      <c r="P8" s="28"/>
      <c r="Q8" s="91"/>
      <c r="R8" s="17" t="str">
        <f t="shared" si="3"/>
        <v/>
      </c>
      <c r="S8" s="14"/>
      <c r="T8" s="81"/>
      <c r="U8" s="91"/>
      <c r="V8" s="19" t="str">
        <f t="shared" si="4"/>
        <v/>
      </c>
      <c r="W8" s="61"/>
      <c r="X8" s="60"/>
      <c r="Y8" s="60"/>
      <c r="Z8" s="3"/>
      <c r="AA8" s="3"/>
      <c r="AB8" s="62"/>
      <c r="AC8" s="10"/>
      <c r="AD8" s="10"/>
      <c r="AE8" s="7" t="s">
        <v>47</v>
      </c>
      <c r="AF8" s="7" t="s">
        <v>104</v>
      </c>
      <c r="AG8" s="7" t="s">
        <v>101</v>
      </c>
      <c r="AH8" s="7" t="s">
        <v>73</v>
      </c>
    </row>
    <row r="9" spans="1:35" s="1" customFormat="1" ht="9.6" customHeight="1" x14ac:dyDescent="0.3">
      <c r="A9" s="460"/>
      <c r="B9" s="46"/>
      <c r="C9" s="12"/>
      <c r="D9" s="29"/>
      <c r="E9" s="13"/>
      <c r="F9" s="17" t="str">
        <f t="shared" si="0"/>
        <v/>
      </c>
      <c r="G9" s="12"/>
      <c r="H9" s="29"/>
      <c r="I9" s="92"/>
      <c r="J9" s="25" t="str">
        <f t="shared" si="1"/>
        <v/>
      </c>
      <c r="K9" s="12"/>
      <c r="L9" s="29"/>
      <c r="M9" s="92"/>
      <c r="N9" s="25" t="str">
        <f t="shared" si="2"/>
        <v/>
      </c>
      <c r="O9" s="12"/>
      <c r="P9" s="29"/>
      <c r="Q9" s="92"/>
      <c r="R9" s="17" t="str">
        <f t="shared" si="3"/>
        <v/>
      </c>
      <c r="S9" s="12"/>
      <c r="T9" s="82"/>
      <c r="U9" s="92"/>
      <c r="V9" s="19" t="str">
        <f t="shared" si="4"/>
        <v/>
      </c>
      <c r="W9" s="74"/>
      <c r="X9" s="9"/>
      <c r="Y9" s="9"/>
      <c r="Z9" s="9"/>
      <c r="AA9" s="9"/>
      <c r="AB9" s="75"/>
      <c r="AC9" s="10"/>
      <c r="AD9" s="10"/>
      <c r="AE9" s="7" t="s">
        <v>78</v>
      </c>
      <c r="AF9" s="7" t="s">
        <v>36</v>
      </c>
      <c r="AG9" s="7" t="s">
        <v>73</v>
      </c>
      <c r="AH9" s="7"/>
      <c r="AI9" s="196" t="s">
        <v>162</v>
      </c>
    </row>
    <row r="10" spans="1:35" s="1" customFormat="1" x14ac:dyDescent="0.3">
      <c r="A10" s="460"/>
      <c r="B10" s="45" t="s">
        <v>3</v>
      </c>
      <c r="C10" s="14"/>
      <c r="D10" s="28"/>
      <c r="E10" s="11"/>
      <c r="F10" s="17" t="str">
        <f t="shared" si="0"/>
        <v/>
      </c>
      <c r="G10" s="58" t="s">
        <v>32</v>
      </c>
      <c r="H10" s="28" t="s">
        <v>56</v>
      </c>
      <c r="I10" s="91" t="s">
        <v>39</v>
      </c>
      <c r="J10" s="17" t="str">
        <f t="shared" si="1"/>
        <v>Piste</v>
      </c>
      <c r="K10" s="100" t="s">
        <v>29</v>
      </c>
      <c r="L10" s="28" t="s">
        <v>56</v>
      </c>
      <c r="M10" s="91" t="s">
        <v>39</v>
      </c>
      <c r="N10" s="17" t="str">
        <f t="shared" si="2"/>
        <v>Piste</v>
      </c>
      <c r="O10" s="14"/>
      <c r="P10" s="28"/>
      <c r="Q10" s="91"/>
      <c r="R10" s="17" t="str">
        <f t="shared" si="3"/>
        <v/>
      </c>
      <c r="S10" s="14"/>
      <c r="T10" s="83"/>
      <c r="U10" s="91"/>
      <c r="V10" s="19" t="str">
        <f t="shared" si="4"/>
        <v/>
      </c>
      <c r="W10" s="61"/>
      <c r="X10" s="60"/>
      <c r="Y10" s="60"/>
      <c r="Z10" s="3"/>
      <c r="AA10" s="3"/>
      <c r="AB10" s="78"/>
      <c r="AC10" s="10"/>
      <c r="AD10" s="10"/>
      <c r="AE10" s="7" t="s">
        <v>57</v>
      </c>
      <c r="AF10" s="7" t="s">
        <v>73</v>
      </c>
      <c r="AG10" s="7" t="s">
        <v>38</v>
      </c>
      <c r="AH10" s="7" t="s">
        <v>101</v>
      </c>
      <c r="AI10" s="196" t="s">
        <v>163</v>
      </c>
    </row>
    <row r="11" spans="1:35" s="1" customFormat="1" x14ac:dyDescent="0.3">
      <c r="A11" s="460"/>
      <c r="B11" s="45" t="s">
        <v>4</v>
      </c>
      <c r="C11" s="14"/>
      <c r="D11" s="28"/>
      <c r="E11" s="11"/>
      <c r="F11" s="17" t="str">
        <f t="shared" si="0"/>
        <v/>
      </c>
      <c r="G11" s="58" t="s">
        <v>27</v>
      </c>
      <c r="H11" s="28" t="s">
        <v>56</v>
      </c>
      <c r="I11" s="91" t="s">
        <v>39</v>
      </c>
      <c r="J11" s="17" t="str">
        <f t="shared" si="1"/>
        <v>Piste</v>
      </c>
      <c r="K11" s="100" t="s">
        <v>29</v>
      </c>
      <c r="L11" s="28" t="s">
        <v>56</v>
      </c>
      <c r="M11" s="91" t="s">
        <v>39</v>
      </c>
      <c r="N11" s="17" t="str">
        <f t="shared" si="2"/>
        <v>Piste</v>
      </c>
      <c r="O11" s="14"/>
      <c r="P11" s="28"/>
      <c r="Q11" s="91"/>
      <c r="R11" s="17" t="str">
        <f t="shared" si="3"/>
        <v/>
      </c>
      <c r="S11" s="14"/>
      <c r="T11" s="28"/>
      <c r="U11" s="91"/>
      <c r="V11" s="19" t="str">
        <f t="shared" si="4"/>
        <v/>
      </c>
      <c r="W11" s="61"/>
      <c r="X11" s="60"/>
      <c r="Y11" s="60"/>
      <c r="Z11" s="3"/>
      <c r="AA11" s="3"/>
      <c r="AB11" s="78"/>
      <c r="AC11" s="10"/>
      <c r="AD11" s="10"/>
      <c r="AE11" s="7" t="s">
        <v>37</v>
      </c>
      <c r="AF11" s="7" t="s">
        <v>58</v>
      </c>
      <c r="AG11" s="7"/>
      <c r="AH11" s="7"/>
      <c r="AI11" s="196" t="s">
        <v>164</v>
      </c>
    </row>
    <row r="12" spans="1:35" s="1" customFormat="1" ht="15" thickBot="1" x14ac:dyDescent="0.35">
      <c r="A12" s="461"/>
      <c r="B12" s="47" t="s">
        <v>5</v>
      </c>
      <c r="C12" s="15"/>
      <c r="D12" s="30"/>
      <c r="E12" s="16"/>
      <c r="F12" s="23" t="str">
        <f t="shared" si="0"/>
        <v/>
      </c>
      <c r="G12" s="15"/>
      <c r="H12" s="30"/>
      <c r="I12" s="95"/>
      <c r="J12" s="23" t="str">
        <f t="shared" si="1"/>
        <v/>
      </c>
      <c r="K12" s="15"/>
      <c r="L12" s="30" t="s">
        <v>159</v>
      </c>
      <c r="M12" s="95"/>
      <c r="N12" s="23" t="str">
        <f t="shared" si="2"/>
        <v/>
      </c>
      <c r="O12" s="15"/>
      <c r="P12" s="30"/>
      <c r="Q12" s="95"/>
      <c r="R12" s="23" t="str">
        <f t="shared" si="3"/>
        <v/>
      </c>
      <c r="S12" s="15"/>
      <c r="T12" s="96"/>
      <c r="U12" s="95"/>
      <c r="V12" s="18" t="str">
        <f t="shared" si="4"/>
        <v/>
      </c>
      <c r="W12" s="63"/>
      <c r="X12" s="64"/>
      <c r="Y12" s="64"/>
      <c r="Z12" s="65"/>
      <c r="AA12" s="65"/>
      <c r="AB12" s="79"/>
      <c r="AC12" s="10"/>
      <c r="AD12" s="10"/>
      <c r="AE12" s="7" t="s">
        <v>48</v>
      </c>
      <c r="AF12" s="7" t="s">
        <v>100</v>
      </c>
      <c r="AG12" s="7"/>
      <c r="AH12" s="7"/>
      <c r="AI12" s="196" t="s">
        <v>165</v>
      </c>
    </row>
    <row r="13" spans="1:35" s="1" customFormat="1" x14ac:dyDescent="0.3">
      <c r="A13" s="459" t="s">
        <v>11</v>
      </c>
      <c r="B13" s="44" t="s">
        <v>1</v>
      </c>
      <c r="C13" s="22"/>
      <c r="D13" s="27"/>
      <c r="E13" s="20"/>
      <c r="F13" s="21" t="str">
        <f t="shared" si="0"/>
        <v/>
      </c>
      <c r="G13" s="97" t="s">
        <v>27</v>
      </c>
      <c r="H13" s="27" t="s">
        <v>37</v>
      </c>
      <c r="I13" s="94" t="s">
        <v>58</v>
      </c>
      <c r="J13" s="21" t="str">
        <f t="shared" si="1"/>
        <v>1/3 SAE</v>
      </c>
      <c r="K13" s="101" t="s">
        <v>21</v>
      </c>
      <c r="L13" s="27" t="s">
        <v>56</v>
      </c>
      <c r="M13" s="94" t="s">
        <v>39</v>
      </c>
      <c r="N13" s="21" t="str">
        <f t="shared" si="2"/>
        <v>Piste</v>
      </c>
      <c r="O13" s="22"/>
      <c r="P13" s="27"/>
      <c r="Q13" s="94"/>
      <c r="R13" s="21" t="str">
        <f t="shared" si="3"/>
        <v/>
      </c>
      <c r="S13" s="22"/>
      <c r="T13" s="80"/>
      <c r="U13" s="94"/>
      <c r="V13" s="24" t="str">
        <f t="shared" si="4"/>
        <v/>
      </c>
      <c r="W13" s="70"/>
      <c r="X13" s="71"/>
      <c r="Y13" s="71"/>
      <c r="Z13" s="72"/>
      <c r="AA13" s="72"/>
      <c r="AB13" s="73"/>
      <c r="AC13" s="10"/>
      <c r="AD13" s="10"/>
      <c r="AE13" s="7" t="s">
        <v>49</v>
      </c>
      <c r="AF13" s="7" t="s">
        <v>40</v>
      </c>
      <c r="AG13" s="7"/>
      <c r="AH13" s="7"/>
    </row>
    <row r="14" spans="1:35" s="1" customFormat="1" x14ac:dyDescent="0.3">
      <c r="A14" s="460"/>
      <c r="B14" s="45" t="s">
        <v>0</v>
      </c>
      <c r="C14" s="14"/>
      <c r="D14" s="28"/>
      <c r="E14" s="11"/>
      <c r="F14" s="17" t="str">
        <f t="shared" si="0"/>
        <v/>
      </c>
      <c r="G14" s="57" t="s">
        <v>27</v>
      </c>
      <c r="H14" s="28" t="s">
        <v>37</v>
      </c>
      <c r="I14" s="91" t="s">
        <v>58</v>
      </c>
      <c r="J14" s="17" t="str">
        <f t="shared" si="1"/>
        <v>1/3 SAE</v>
      </c>
      <c r="K14" s="58" t="s">
        <v>21</v>
      </c>
      <c r="L14" s="28" t="s">
        <v>56</v>
      </c>
      <c r="M14" s="91" t="s">
        <v>39</v>
      </c>
      <c r="N14" s="17" t="str">
        <f t="shared" si="2"/>
        <v>Piste</v>
      </c>
      <c r="O14" s="14"/>
      <c r="P14" s="28"/>
      <c r="Q14" s="91"/>
      <c r="R14" s="17" t="str">
        <f t="shared" si="3"/>
        <v/>
      </c>
      <c r="S14" s="14"/>
      <c r="T14" s="83"/>
      <c r="U14" s="91"/>
      <c r="V14" s="19" t="str">
        <f t="shared" si="4"/>
        <v/>
      </c>
      <c r="W14" s="61"/>
      <c r="X14" s="60"/>
      <c r="Y14" s="60"/>
      <c r="Z14" s="60"/>
      <c r="AA14" s="3"/>
      <c r="AB14" s="62"/>
      <c r="AC14" s="10"/>
      <c r="AD14" s="10"/>
      <c r="AE14" s="7" t="s">
        <v>103</v>
      </c>
      <c r="AF14" s="7" t="s">
        <v>40</v>
      </c>
      <c r="AG14" s="7"/>
      <c r="AH14" s="7"/>
    </row>
    <row r="15" spans="1:35" s="1" customFormat="1" x14ac:dyDescent="0.3">
      <c r="A15" s="460"/>
      <c r="B15" s="45" t="s">
        <v>7</v>
      </c>
      <c r="C15" s="57" t="s">
        <v>26</v>
      </c>
      <c r="D15" s="28" t="s">
        <v>56</v>
      </c>
      <c r="E15" s="11" t="s">
        <v>39</v>
      </c>
      <c r="F15" s="17" t="str">
        <f t="shared" si="0"/>
        <v>Piste</v>
      </c>
      <c r="G15" s="151" t="s">
        <v>32</v>
      </c>
      <c r="H15" s="28" t="s">
        <v>44</v>
      </c>
      <c r="I15" s="91" t="s">
        <v>41</v>
      </c>
      <c r="J15" s="17" t="str">
        <f t="shared" si="1"/>
        <v>Pelouse</v>
      </c>
      <c r="K15" s="151" t="s">
        <v>32</v>
      </c>
      <c r="L15" s="28" t="s">
        <v>56</v>
      </c>
      <c r="M15" s="91" t="s">
        <v>39</v>
      </c>
      <c r="N15" s="17" t="str">
        <f t="shared" si="2"/>
        <v>Piste</v>
      </c>
      <c r="O15" s="58" t="s">
        <v>20</v>
      </c>
      <c r="P15" s="28" t="s">
        <v>57</v>
      </c>
      <c r="Q15" s="91" t="s">
        <v>73</v>
      </c>
      <c r="R15" s="17" t="str">
        <f t="shared" si="3"/>
        <v>2/3 Gymn</v>
      </c>
      <c r="S15" s="14"/>
      <c r="T15" s="28"/>
      <c r="U15" s="91"/>
      <c r="V15" s="19" t="str">
        <f t="shared" si="4"/>
        <v/>
      </c>
      <c r="W15" s="61"/>
      <c r="X15" s="60"/>
      <c r="Y15" s="60"/>
      <c r="Z15" s="3"/>
      <c r="AA15" s="60"/>
      <c r="AB15" s="78"/>
      <c r="AC15" s="10"/>
      <c r="AD15" s="10"/>
      <c r="AE15" s="7" t="s">
        <v>50</v>
      </c>
      <c r="AF15" s="7" t="s">
        <v>40</v>
      </c>
      <c r="AG15" s="7"/>
      <c r="AH15" s="7"/>
    </row>
    <row r="16" spans="1:35" s="1" customFormat="1" x14ac:dyDescent="0.3">
      <c r="A16" s="460"/>
      <c r="B16" s="45" t="s">
        <v>2</v>
      </c>
      <c r="C16" s="57" t="s">
        <v>21</v>
      </c>
      <c r="D16" s="28" t="s">
        <v>56</v>
      </c>
      <c r="E16" s="11" t="s">
        <v>39</v>
      </c>
      <c r="F16" s="17" t="str">
        <f t="shared" si="0"/>
        <v>Piste</v>
      </c>
      <c r="G16" s="59" t="s">
        <v>34</v>
      </c>
      <c r="H16" s="28" t="s">
        <v>44</v>
      </c>
      <c r="I16" s="91" t="s">
        <v>41</v>
      </c>
      <c r="J16" s="17" t="str">
        <f t="shared" si="1"/>
        <v>Pelouse</v>
      </c>
      <c r="K16" s="59" t="s">
        <v>34</v>
      </c>
      <c r="L16" s="28" t="s">
        <v>56</v>
      </c>
      <c r="M16" s="91" t="s">
        <v>39</v>
      </c>
      <c r="N16" s="17" t="str">
        <f t="shared" si="2"/>
        <v>Piste</v>
      </c>
      <c r="O16" s="58" t="s">
        <v>20</v>
      </c>
      <c r="P16" s="28" t="s">
        <v>57</v>
      </c>
      <c r="Q16" s="91" t="s">
        <v>73</v>
      </c>
      <c r="R16" s="17" t="str">
        <f t="shared" si="3"/>
        <v>2/3 Gymn</v>
      </c>
      <c r="S16" s="14"/>
      <c r="T16" s="81"/>
      <c r="U16" s="91"/>
      <c r="V16" s="19" t="str">
        <f t="shared" si="4"/>
        <v/>
      </c>
      <c r="W16" s="61"/>
      <c r="X16" s="60"/>
      <c r="Y16" s="60"/>
      <c r="Z16" s="3"/>
      <c r="AA16" s="3"/>
      <c r="AB16" s="62"/>
      <c r="AC16" s="10"/>
      <c r="AD16" s="10"/>
      <c r="AE16" s="7" t="s">
        <v>51</v>
      </c>
      <c r="AF16" s="7" t="s">
        <v>40</v>
      </c>
      <c r="AG16" s="7"/>
      <c r="AH16" s="7"/>
    </row>
    <row r="17" spans="1:34" s="1" customFormat="1" ht="9.6" customHeight="1" x14ac:dyDescent="0.3">
      <c r="A17" s="460"/>
      <c r="B17" s="46"/>
      <c r="C17" s="12"/>
      <c r="D17" s="193" t="s">
        <v>158</v>
      </c>
      <c r="E17" s="13"/>
      <c r="F17" s="17" t="str">
        <f t="shared" si="0"/>
        <v/>
      </c>
      <c r="G17" s="12"/>
      <c r="H17" s="193" t="s">
        <v>157</v>
      </c>
      <c r="I17" s="92"/>
      <c r="J17" s="17" t="str">
        <f t="shared" si="1"/>
        <v/>
      </c>
      <c r="K17" s="12"/>
      <c r="L17" s="29"/>
      <c r="M17" s="92"/>
      <c r="N17" s="17" t="str">
        <f t="shared" si="2"/>
        <v/>
      </c>
      <c r="O17" s="12"/>
      <c r="P17" s="29" t="s">
        <v>160</v>
      </c>
      <c r="Q17" s="92"/>
      <c r="R17" s="17" t="str">
        <f t="shared" si="3"/>
        <v/>
      </c>
      <c r="S17" s="12"/>
      <c r="T17" s="82"/>
      <c r="U17" s="92"/>
      <c r="V17" s="19" t="str">
        <f t="shared" si="4"/>
        <v/>
      </c>
      <c r="W17" s="74"/>
      <c r="X17" s="9"/>
      <c r="Y17" s="9"/>
      <c r="Z17" s="9"/>
      <c r="AA17" s="9"/>
      <c r="AB17" s="75"/>
      <c r="AC17" s="10"/>
      <c r="AD17" s="10"/>
      <c r="AE17" s="7" t="s">
        <v>52</v>
      </c>
      <c r="AF17" s="7" t="s">
        <v>40</v>
      </c>
      <c r="AG17" s="7" t="s">
        <v>36</v>
      </c>
      <c r="AH17" s="7"/>
    </row>
    <row r="18" spans="1:34" s="1" customFormat="1" x14ac:dyDescent="0.3">
      <c r="A18" s="460"/>
      <c r="B18" s="45" t="s">
        <v>3</v>
      </c>
      <c r="C18" s="14"/>
      <c r="D18" s="28" t="s">
        <v>167</v>
      </c>
      <c r="E18" s="11"/>
      <c r="F18" s="17" t="str">
        <f t="shared" si="0"/>
        <v/>
      </c>
      <c r="G18" s="14"/>
      <c r="H18" s="28" t="s">
        <v>167</v>
      </c>
      <c r="I18" s="91"/>
      <c r="J18" s="17" t="str">
        <f t="shared" si="1"/>
        <v/>
      </c>
      <c r="K18" s="14"/>
      <c r="L18" s="28" t="s">
        <v>167</v>
      </c>
      <c r="M18" s="91"/>
      <c r="N18" s="17" t="str">
        <f t="shared" si="2"/>
        <v/>
      </c>
      <c r="O18" s="14"/>
      <c r="P18" s="28" t="s">
        <v>167</v>
      </c>
      <c r="Q18" s="91"/>
      <c r="R18" s="17" t="str">
        <f t="shared" si="3"/>
        <v/>
      </c>
      <c r="S18" s="14"/>
      <c r="T18" s="83" t="s">
        <v>167</v>
      </c>
      <c r="U18" s="91"/>
      <c r="V18" s="19" t="str">
        <f t="shared" si="4"/>
        <v/>
      </c>
      <c r="W18" s="61"/>
      <c r="X18" s="60"/>
      <c r="Y18" s="60"/>
      <c r="Z18" s="60"/>
      <c r="AA18" s="60"/>
      <c r="AB18" s="62"/>
      <c r="AC18" s="10"/>
      <c r="AD18" s="10"/>
      <c r="AE18" s="7" t="s">
        <v>53</v>
      </c>
      <c r="AF18" s="7" t="s">
        <v>39</v>
      </c>
      <c r="AG18" s="7"/>
      <c r="AH18" s="7"/>
    </row>
    <row r="19" spans="1:34" s="1" customFormat="1" x14ac:dyDescent="0.3">
      <c r="A19" s="460"/>
      <c r="B19" s="45" t="s">
        <v>4</v>
      </c>
      <c r="C19" s="59" t="s">
        <v>33</v>
      </c>
      <c r="D19" s="28" t="s">
        <v>45</v>
      </c>
      <c r="E19" s="11" t="s">
        <v>41</v>
      </c>
      <c r="F19" s="17" t="str">
        <f t="shared" si="0"/>
        <v>Pelouse</v>
      </c>
      <c r="G19" s="157" t="s">
        <v>132</v>
      </c>
      <c r="H19" s="28" t="s">
        <v>37</v>
      </c>
      <c r="I19" s="91" t="s">
        <v>58</v>
      </c>
      <c r="J19" s="17" t="str">
        <f t="shared" si="1"/>
        <v>1/3 SAE</v>
      </c>
      <c r="K19" s="57" t="s">
        <v>25</v>
      </c>
      <c r="L19" s="28" t="s">
        <v>65</v>
      </c>
      <c r="M19" s="91" t="s">
        <v>60</v>
      </c>
      <c r="N19" s="17" t="str">
        <f t="shared" si="2"/>
        <v>Sautoir H</v>
      </c>
      <c r="O19" s="59" t="s">
        <v>33</v>
      </c>
      <c r="P19" s="28" t="s">
        <v>57</v>
      </c>
      <c r="Q19" s="91" t="s">
        <v>73</v>
      </c>
      <c r="R19" s="17" t="str">
        <f t="shared" si="3"/>
        <v>2/3 Gymn</v>
      </c>
      <c r="S19" s="14"/>
      <c r="T19" s="28"/>
      <c r="U19" s="91"/>
      <c r="V19" s="19" t="str">
        <f t="shared" si="4"/>
        <v/>
      </c>
      <c r="W19" s="61"/>
      <c r="X19" s="60"/>
      <c r="Y19" s="60"/>
      <c r="Z19" s="3"/>
      <c r="AA19" s="3"/>
      <c r="AB19" s="62"/>
      <c r="AC19" s="10"/>
      <c r="AD19" s="10"/>
      <c r="AE19" s="7" t="s">
        <v>54</v>
      </c>
      <c r="AF19" s="7" t="s">
        <v>39</v>
      </c>
      <c r="AG19" s="7"/>
      <c r="AH19" s="7"/>
    </row>
    <row r="20" spans="1:34" s="1" customFormat="1" ht="15" thickBot="1" x14ac:dyDescent="0.35">
      <c r="A20" s="461"/>
      <c r="B20" s="47" t="s">
        <v>5</v>
      </c>
      <c r="C20" s="138" t="s">
        <v>35</v>
      </c>
      <c r="D20" s="30" t="s">
        <v>45</v>
      </c>
      <c r="E20" s="16" t="s">
        <v>41</v>
      </c>
      <c r="F20" s="23" t="str">
        <f t="shared" si="0"/>
        <v>Pelouse</v>
      </c>
      <c r="G20" s="158" t="s">
        <v>132</v>
      </c>
      <c r="H20" s="30" t="s">
        <v>37</v>
      </c>
      <c r="I20" s="95" t="s">
        <v>58</v>
      </c>
      <c r="J20" s="23" t="str">
        <f t="shared" si="1"/>
        <v>1/3 SAE</v>
      </c>
      <c r="K20" s="15"/>
      <c r="L20" s="30" t="s">
        <v>159</v>
      </c>
      <c r="M20" s="95"/>
      <c r="N20" s="23" t="str">
        <f t="shared" si="2"/>
        <v/>
      </c>
      <c r="O20" s="138" t="s">
        <v>35</v>
      </c>
      <c r="P20" s="30" t="s">
        <v>57</v>
      </c>
      <c r="Q20" s="95" t="s">
        <v>73</v>
      </c>
      <c r="R20" s="23" t="str">
        <f t="shared" si="3"/>
        <v>2/3 Gymn</v>
      </c>
      <c r="S20" s="15"/>
      <c r="T20" s="96"/>
      <c r="U20" s="95"/>
      <c r="V20" s="18" t="str">
        <f t="shared" si="4"/>
        <v/>
      </c>
      <c r="W20" s="63"/>
      <c r="X20" s="64"/>
      <c r="Y20" s="226"/>
      <c r="Z20" s="65"/>
      <c r="AA20" s="64"/>
      <c r="AB20" s="66"/>
      <c r="AC20" s="10"/>
      <c r="AD20" s="10"/>
      <c r="AE20" s="7" t="s">
        <v>55</v>
      </c>
      <c r="AF20" s="7" t="s">
        <v>39</v>
      </c>
      <c r="AG20" s="7"/>
      <c r="AH20" s="7"/>
    </row>
    <row r="21" spans="1:34" s="1" customFormat="1" x14ac:dyDescent="0.3">
      <c r="A21" s="462" t="s">
        <v>12</v>
      </c>
      <c r="B21" s="44" t="s">
        <v>1</v>
      </c>
      <c r="C21" s="22"/>
      <c r="D21" s="27"/>
      <c r="E21" s="20"/>
      <c r="F21" s="21" t="str">
        <f t="shared" si="0"/>
        <v/>
      </c>
      <c r="G21" s="22"/>
      <c r="H21" s="27"/>
      <c r="I21" s="94"/>
      <c r="J21" s="21" t="str">
        <f t="shared" si="1"/>
        <v/>
      </c>
      <c r="K21" s="22"/>
      <c r="L21" s="27"/>
      <c r="M21" s="94"/>
      <c r="N21" s="21" t="str">
        <f t="shared" si="2"/>
        <v/>
      </c>
      <c r="O21" s="22"/>
      <c r="P21" s="27"/>
      <c r="Q21" s="94"/>
      <c r="R21" s="21" t="str">
        <f t="shared" si="3"/>
        <v/>
      </c>
      <c r="S21" s="22"/>
      <c r="T21" s="80"/>
      <c r="U21" s="94"/>
      <c r="V21" s="24" t="str">
        <f t="shared" si="4"/>
        <v/>
      </c>
      <c r="W21" s="70"/>
      <c r="X21" s="71"/>
      <c r="Y21" s="71"/>
      <c r="Z21" s="72"/>
      <c r="AA21" s="72"/>
      <c r="AB21" s="73"/>
      <c r="AC21" s="10"/>
      <c r="AD21" s="10"/>
      <c r="AE21" s="7" t="s">
        <v>66</v>
      </c>
      <c r="AF21" s="7" t="s">
        <v>39</v>
      </c>
      <c r="AG21" s="7"/>
      <c r="AH21" s="7"/>
    </row>
    <row r="22" spans="1:34" s="1" customFormat="1" x14ac:dyDescent="0.3">
      <c r="A22" s="463"/>
      <c r="B22" s="45" t="s">
        <v>0</v>
      </c>
      <c r="C22" s="14"/>
      <c r="D22" s="28"/>
      <c r="E22" s="11"/>
      <c r="F22" s="17" t="str">
        <f t="shared" si="0"/>
        <v/>
      </c>
      <c r="G22" s="14"/>
      <c r="H22" s="28"/>
      <c r="I22" s="91"/>
      <c r="J22" s="17" t="str">
        <f t="shared" si="1"/>
        <v/>
      </c>
      <c r="K22" s="14"/>
      <c r="L22" s="28"/>
      <c r="M22" s="91"/>
      <c r="N22" s="17" t="str">
        <f t="shared" si="2"/>
        <v/>
      </c>
      <c r="O22" s="14"/>
      <c r="P22" s="28"/>
      <c r="Q22" s="91"/>
      <c r="R22" s="17" t="str">
        <f t="shared" si="3"/>
        <v/>
      </c>
      <c r="S22" s="14"/>
      <c r="T22" s="83"/>
      <c r="U22" s="91"/>
      <c r="V22" s="19" t="str">
        <f t="shared" si="4"/>
        <v/>
      </c>
      <c r="W22" s="61"/>
      <c r="X22" s="60"/>
      <c r="Y22" s="60"/>
      <c r="Z22" s="3"/>
      <c r="AA22" s="3"/>
      <c r="AB22" s="62"/>
      <c r="AC22" s="10"/>
      <c r="AD22" s="10"/>
      <c r="AE22" s="7" t="s">
        <v>56</v>
      </c>
      <c r="AF22" s="7" t="s">
        <v>39</v>
      </c>
      <c r="AG22" s="7"/>
      <c r="AH22" s="7"/>
    </row>
    <row r="23" spans="1:34" s="1" customFormat="1" x14ac:dyDescent="0.3">
      <c r="A23" s="463"/>
      <c r="B23" s="45" t="s">
        <v>7</v>
      </c>
      <c r="C23" s="58" t="s">
        <v>22</v>
      </c>
      <c r="D23" s="28" t="s">
        <v>56</v>
      </c>
      <c r="E23" s="11" t="s">
        <v>39</v>
      </c>
      <c r="F23" s="17" t="str">
        <f t="shared" si="0"/>
        <v>Piste</v>
      </c>
      <c r="G23" s="14"/>
      <c r="H23" s="28"/>
      <c r="I23" s="91"/>
      <c r="J23" s="17" t="str">
        <f t="shared" si="1"/>
        <v/>
      </c>
      <c r="K23" s="14"/>
      <c r="L23" s="28"/>
      <c r="M23" s="91"/>
      <c r="N23" s="17" t="str">
        <f t="shared" si="2"/>
        <v/>
      </c>
      <c r="O23" s="14"/>
      <c r="P23" s="28"/>
      <c r="Q23" s="91"/>
      <c r="R23" s="17" t="str">
        <f t="shared" si="3"/>
        <v/>
      </c>
      <c r="S23" s="14" t="s">
        <v>23</v>
      </c>
      <c r="T23" s="28"/>
      <c r="U23" s="91"/>
      <c r="V23" s="19" t="str">
        <f t="shared" si="4"/>
        <v/>
      </c>
      <c r="W23" s="61"/>
      <c r="X23" s="60"/>
      <c r="Y23" s="60"/>
      <c r="Z23" s="60"/>
      <c r="AA23" s="60"/>
      <c r="AB23" s="62"/>
      <c r="AC23" s="10"/>
      <c r="AD23" s="10"/>
      <c r="AE23" s="7" t="s">
        <v>64</v>
      </c>
      <c r="AF23" s="7" t="s">
        <v>61</v>
      </c>
      <c r="AG23" s="7"/>
      <c r="AH23" s="7"/>
    </row>
    <row r="24" spans="1:34" s="1" customFormat="1" ht="15" thickBot="1" x14ac:dyDescent="0.35">
      <c r="A24" s="464"/>
      <c r="B24" s="47" t="s">
        <v>2</v>
      </c>
      <c r="C24" s="98" t="s">
        <v>22</v>
      </c>
      <c r="D24" s="30" t="s">
        <v>56</v>
      </c>
      <c r="E24" s="16" t="s">
        <v>39</v>
      </c>
      <c r="F24" s="23" t="str">
        <f t="shared" si="0"/>
        <v>Piste</v>
      </c>
      <c r="G24" s="15"/>
      <c r="H24" s="30"/>
      <c r="I24" s="95"/>
      <c r="J24" s="23" t="str">
        <f t="shared" si="1"/>
        <v/>
      </c>
      <c r="K24" s="15"/>
      <c r="L24" s="30"/>
      <c r="M24" s="95"/>
      <c r="N24" s="23" t="str">
        <f t="shared" si="2"/>
        <v/>
      </c>
      <c r="O24" s="15"/>
      <c r="P24" s="30"/>
      <c r="Q24" s="95"/>
      <c r="R24" s="23" t="str">
        <f t="shared" si="3"/>
        <v/>
      </c>
      <c r="S24" s="15"/>
      <c r="T24" s="96"/>
      <c r="U24" s="95"/>
      <c r="V24" s="18" t="str">
        <f t="shared" si="4"/>
        <v/>
      </c>
      <c r="W24" s="63"/>
      <c r="X24" s="64"/>
      <c r="Y24" s="64"/>
      <c r="Z24" s="227"/>
      <c r="AA24" s="65"/>
      <c r="AB24" s="66"/>
      <c r="AC24" s="10"/>
      <c r="AD24" s="10"/>
      <c r="AE24" s="7" t="s">
        <v>65</v>
      </c>
      <c r="AF24" s="7" t="s">
        <v>60</v>
      </c>
      <c r="AG24" s="7"/>
      <c r="AH24" s="7"/>
    </row>
    <row r="25" spans="1:34" s="1" customFormat="1" x14ac:dyDescent="0.3">
      <c r="A25" s="459" t="s">
        <v>13</v>
      </c>
      <c r="B25" s="44" t="s">
        <v>1</v>
      </c>
      <c r="C25" s="22"/>
      <c r="D25" s="27"/>
      <c r="E25" s="20"/>
      <c r="F25" s="21" t="str">
        <f t="shared" si="0"/>
        <v/>
      </c>
      <c r="G25" s="99" t="s">
        <v>31</v>
      </c>
      <c r="H25" s="27" t="s">
        <v>56</v>
      </c>
      <c r="I25" s="94" t="s">
        <v>39</v>
      </c>
      <c r="J25" s="21" t="str">
        <f t="shared" si="1"/>
        <v>Piste</v>
      </c>
      <c r="K25" s="22"/>
      <c r="L25" s="27"/>
      <c r="M25" s="94"/>
      <c r="N25" s="21" t="str">
        <f t="shared" si="2"/>
        <v/>
      </c>
      <c r="O25" s="22"/>
      <c r="P25" s="27"/>
      <c r="Q25" s="94"/>
      <c r="R25" s="21" t="str">
        <f t="shared" si="3"/>
        <v/>
      </c>
      <c r="S25" s="22"/>
      <c r="T25" s="80"/>
      <c r="U25" s="94"/>
      <c r="V25" s="24" t="str">
        <f t="shared" si="4"/>
        <v/>
      </c>
      <c r="W25" s="70"/>
      <c r="X25" s="71"/>
      <c r="Y25" s="71"/>
      <c r="Z25" s="72"/>
      <c r="AA25" s="72"/>
      <c r="AB25" s="73"/>
      <c r="AC25" s="10"/>
      <c r="AD25" s="10"/>
      <c r="AE25" s="7" t="s">
        <v>102</v>
      </c>
      <c r="AF25" s="7" t="s">
        <v>41</v>
      </c>
      <c r="AG25" s="7"/>
      <c r="AH25" s="7"/>
    </row>
    <row r="26" spans="1:34" s="1" customFormat="1" x14ac:dyDescent="0.3">
      <c r="A26" s="460"/>
      <c r="B26" s="45" t="s">
        <v>0</v>
      </c>
      <c r="C26" s="14"/>
      <c r="D26" s="28"/>
      <c r="E26" s="11"/>
      <c r="F26" s="17" t="str">
        <f t="shared" si="0"/>
        <v/>
      </c>
      <c r="G26" s="57" t="s">
        <v>27</v>
      </c>
      <c r="H26" s="28" t="s">
        <v>56</v>
      </c>
      <c r="I26" s="91" t="s">
        <v>39</v>
      </c>
      <c r="J26" s="17" t="str">
        <f t="shared" si="1"/>
        <v>Piste</v>
      </c>
      <c r="K26" s="14"/>
      <c r="L26" s="28"/>
      <c r="M26" s="91"/>
      <c r="N26" s="17" t="str">
        <f t="shared" si="2"/>
        <v/>
      </c>
      <c r="O26" s="14"/>
      <c r="P26" s="28"/>
      <c r="Q26" s="91"/>
      <c r="R26" s="17" t="str">
        <f t="shared" si="3"/>
        <v/>
      </c>
      <c r="S26" s="100" t="s">
        <v>28</v>
      </c>
      <c r="T26" s="83" t="s">
        <v>78</v>
      </c>
      <c r="U26" s="91" t="s">
        <v>36</v>
      </c>
      <c r="V26" s="19" t="str">
        <f t="shared" si="4"/>
        <v>1/3 Gym</v>
      </c>
      <c r="W26" s="61"/>
      <c r="X26" s="60"/>
      <c r="Y26" s="60"/>
      <c r="Z26" s="3"/>
      <c r="AA26" s="3"/>
      <c r="AB26" s="62"/>
      <c r="AC26" s="10"/>
      <c r="AD26" s="10"/>
      <c r="AE26" s="7" t="s">
        <v>79</v>
      </c>
      <c r="AF26" s="7" t="s">
        <v>36</v>
      </c>
      <c r="AG26" s="7" t="s">
        <v>73</v>
      </c>
      <c r="AH26" s="7" t="s">
        <v>40</v>
      </c>
    </row>
    <row r="27" spans="1:34" s="1" customFormat="1" x14ac:dyDescent="0.3">
      <c r="A27" s="460"/>
      <c r="B27" s="45" t="s">
        <v>7</v>
      </c>
      <c r="C27" s="57" t="s">
        <v>24</v>
      </c>
      <c r="D27" s="28" t="s">
        <v>42</v>
      </c>
      <c r="E27" s="11" t="s">
        <v>104</v>
      </c>
      <c r="F27" s="17" t="str">
        <f t="shared" si="0"/>
        <v>Plat Ext</v>
      </c>
      <c r="G27" s="57" t="s">
        <v>26</v>
      </c>
      <c r="H27" s="28" t="s">
        <v>56</v>
      </c>
      <c r="I27" s="91" t="s">
        <v>39</v>
      </c>
      <c r="J27" s="17" t="str">
        <f t="shared" si="1"/>
        <v>Piste</v>
      </c>
      <c r="K27" s="14"/>
      <c r="L27" s="28"/>
      <c r="M27" s="91"/>
      <c r="N27" s="17" t="str">
        <f t="shared" si="2"/>
        <v/>
      </c>
      <c r="O27" s="14"/>
      <c r="P27" s="28"/>
      <c r="Q27" s="91"/>
      <c r="R27" s="17" t="str">
        <f t="shared" si="3"/>
        <v/>
      </c>
      <c r="S27" s="100" t="s">
        <v>30</v>
      </c>
      <c r="T27" s="28" t="s">
        <v>78</v>
      </c>
      <c r="U27" s="91" t="s">
        <v>36</v>
      </c>
      <c r="V27" s="19" t="str">
        <f t="shared" si="4"/>
        <v>1/3 Gym</v>
      </c>
      <c r="W27" s="61"/>
      <c r="X27" s="60"/>
      <c r="Y27" s="60"/>
      <c r="Z27" s="3"/>
      <c r="AA27" s="3"/>
      <c r="AB27" s="62"/>
      <c r="AC27" s="10"/>
      <c r="AD27" s="10"/>
      <c r="AE27" s="135" t="s">
        <v>166</v>
      </c>
      <c r="AF27" s="135" t="s">
        <v>40</v>
      </c>
      <c r="AG27" s="135" t="s">
        <v>36</v>
      </c>
      <c r="AH27" s="135"/>
    </row>
    <row r="28" spans="1:34" s="1" customFormat="1" x14ac:dyDescent="0.3">
      <c r="A28" s="460"/>
      <c r="B28" s="45" t="s">
        <v>2</v>
      </c>
      <c r="C28" s="59" t="s">
        <v>33</v>
      </c>
      <c r="D28" s="28" t="s">
        <v>56</v>
      </c>
      <c r="E28" s="11" t="s">
        <v>39</v>
      </c>
      <c r="F28" s="17" t="str">
        <f t="shared" si="0"/>
        <v>Piste</v>
      </c>
      <c r="G28" s="14"/>
      <c r="H28" s="28"/>
      <c r="I28" s="91"/>
      <c r="J28" s="17" t="str">
        <f t="shared" si="1"/>
        <v/>
      </c>
      <c r="K28" s="14"/>
      <c r="L28" s="28"/>
      <c r="M28" s="91"/>
      <c r="N28" s="17" t="str">
        <f t="shared" si="2"/>
        <v/>
      </c>
      <c r="O28" s="59" t="s">
        <v>33</v>
      </c>
      <c r="P28" s="28" t="s">
        <v>56</v>
      </c>
      <c r="Q28" s="91" t="s">
        <v>39</v>
      </c>
      <c r="R28" s="17" t="str">
        <f t="shared" si="3"/>
        <v>Piste</v>
      </c>
      <c r="S28" s="100" t="s">
        <v>30</v>
      </c>
      <c r="T28" s="81" t="s">
        <v>78</v>
      </c>
      <c r="U28" s="91" t="s">
        <v>36</v>
      </c>
      <c r="V28" s="19" t="str">
        <f t="shared" si="4"/>
        <v>1/3 Gym</v>
      </c>
      <c r="W28" s="61"/>
      <c r="X28" s="60"/>
      <c r="Y28" s="60"/>
      <c r="Z28" s="3"/>
      <c r="AA28" s="3"/>
      <c r="AB28" s="62"/>
      <c r="AC28" s="10"/>
      <c r="AD28" s="10"/>
      <c r="AE28" s="135" t="s">
        <v>130</v>
      </c>
      <c r="AF28" s="135" t="s">
        <v>131</v>
      </c>
      <c r="AG28" s="156"/>
      <c r="AH28" s="156"/>
    </row>
    <row r="29" spans="1:34" s="1" customFormat="1" ht="9.6" customHeight="1" x14ac:dyDescent="0.3">
      <c r="A29" s="460"/>
      <c r="B29" s="46"/>
      <c r="C29" s="12"/>
      <c r="D29" s="29"/>
      <c r="E29" s="13"/>
      <c r="F29" s="17" t="str">
        <f t="shared" si="0"/>
        <v/>
      </c>
      <c r="G29" s="12"/>
      <c r="H29" s="29"/>
      <c r="I29" s="92"/>
      <c r="J29" s="17" t="str">
        <f t="shared" si="1"/>
        <v/>
      </c>
      <c r="K29" s="12"/>
      <c r="L29" s="29"/>
      <c r="M29" s="92"/>
      <c r="N29" s="17" t="str">
        <f t="shared" si="2"/>
        <v/>
      </c>
      <c r="O29" s="12"/>
      <c r="P29" s="29" t="s">
        <v>160</v>
      </c>
      <c r="Q29" s="92"/>
      <c r="R29" s="17" t="str">
        <f t="shared" si="3"/>
        <v/>
      </c>
      <c r="S29" s="12"/>
      <c r="T29" s="82"/>
      <c r="U29" s="92"/>
      <c r="V29" s="19" t="str">
        <f t="shared" si="4"/>
        <v/>
      </c>
      <c r="W29" s="74"/>
      <c r="X29" s="9"/>
      <c r="Y29" s="9"/>
      <c r="Z29" s="9"/>
      <c r="AA29" s="9"/>
      <c r="AB29" s="75"/>
      <c r="AC29" s="10"/>
      <c r="AD29" s="10"/>
      <c r="AE29" s="135" t="s">
        <v>139</v>
      </c>
      <c r="AF29" s="135" t="s">
        <v>140</v>
      </c>
      <c r="AG29" s="156"/>
      <c r="AH29" s="156"/>
    </row>
    <row r="30" spans="1:34" s="1" customFormat="1" x14ac:dyDescent="0.3">
      <c r="A30" s="460"/>
      <c r="B30" s="45" t="s">
        <v>3</v>
      </c>
      <c r="C30" s="14"/>
      <c r="D30" s="28"/>
      <c r="E30" s="11"/>
      <c r="F30" s="17" t="str">
        <f t="shared" si="0"/>
        <v/>
      </c>
      <c r="G30" s="14"/>
      <c r="H30" s="28"/>
      <c r="I30" s="91"/>
      <c r="J30" s="17" t="str">
        <f t="shared" si="1"/>
        <v/>
      </c>
      <c r="K30" s="14"/>
      <c r="L30" s="28"/>
      <c r="M30" s="91"/>
      <c r="N30" s="17" t="str">
        <f t="shared" si="2"/>
        <v/>
      </c>
      <c r="O30" s="58" t="s">
        <v>20</v>
      </c>
      <c r="P30" s="28" t="s">
        <v>56</v>
      </c>
      <c r="Q30" s="91" t="s">
        <v>39</v>
      </c>
      <c r="R30" s="17" t="str">
        <f t="shared" si="3"/>
        <v>Piste</v>
      </c>
      <c r="S30" s="14"/>
      <c r="T30" s="83"/>
      <c r="U30" s="91"/>
      <c r="V30" s="19" t="str">
        <f t="shared" si="4"/>
        <v/>
      </c>
      <c r="W30" s="61"/>
      <c r="X30" s="60"/>
      <c r="Y30" s="60"/>
      <c r="Z30" s="3"/>
      <c r="AA30" s="3"/>
      <c r="AB30" s="62"/>
      <c r="AC30" s="10"/>
      <c r="AD30" s="10"/>
      <c r="AE30" s="56"/>
      <c r="AF30" s="56"/>
      <c r="AG30" s="56"/>
      <c r="AH30" s="56"/>
    </row>
    <row r="31" spans="1:34" s="1" customFormat="1" x14ac:dyDescent="0.3">
      <c r="A31" s="460"/>
      <c r="B31" s="45" t="s">
        <v>4</v>
      </c>
      <c r="C31" s="154" t="s">
        <v>133</v>
      </c>
      <c r="D31" s="28" t="s">
        <v>37</v>
      </c>
      <c r="E31" s="11" t="s">
        <v>58</v>
      </c>
      <c r="F31" s="17" t="str">
        <f t="shared" si="0"/>
        <v>1/3 SAE</v>
      </c>
      <c r="G31" s="14"/>
      <c r="H31" s="28"/>
      <c r="I31" s="91"/>
      <c r="J31" s="17" t="str">
        <f t="shared" si="1"/>
        <v/>
      </c>
      <c r="K31" s="14"/>
      <c r="L31" s="28"/>
      <c r="M31" s="91"/>
      <c r="N31" s="17" t="str">
        <f t="shared" si="2"/>
        <v/>
      </c>
      <c r="O31" s="58" t="s">
        <v>20</v>
      </c>
      <c r="P31" s="28" t="s">
        <v>56</v>
      </c>
      <c r="Q31" s="91" t="s">
        <v>39</v>
      </c>
      <c r="R31" s="17" t="str">
        <f t="shared" si="3"/>
        <v>Piste</v>
      </c>
      <c r="S31" s="14"/>
      <c r="T31" s="28"/>
      <c r="U31" s="91"/>
      <c r="V31" s="19" t="str">
        <f t="shared" si="4"/>
        <v/>
      </c>
      <c r="W31" s="61"/>
      <c r="X31" s="60"/>
      <c r="Y31" s="60"/>
      <c r="Z31" s="88"/>
      <c r="AA31" s="3"/>
      <c r="AB31" s="62"/>
      <c r="AC31" s="10"/>
      <c r="AD31" s="10"/>
      <c r="AE31" s="56"/>
      <c r="AF31" s="56"/>
      <c r="AG31" s="56"/>
      <c r="AH31" s="56"/>
    </row>
    <row r="32" spans="1:34" s="1" customFormat="1" ht="15" thickBot="1" x14ac:dyDescent="0.35">
      <c r="A32" s="461"/>
      <c r="B32" s="47" t="s">
        <v>5</v>
      </c>
      <c r="C32" s="155" t="s">
        <v>133</v>
      </c>
      <c r="D32" s="30" t="s">
        <v>37</v>
      </c>
      <c r="E32" s="16" t="s">
        <v>58</v>
      </c>
      <c r="F32" s="23" t="str">
        <f t="shared" si="0"/>
        <v>1/3 SAE</v>
      </c>
      <c r="G32" s="15"/>
      <c r="H32" s="30"/>
      <c r="I32" s="95"/>
      <c r="J32" s="23" t="str">
        <f t="shared" si="1"/>
        <v/>
      </c>
      <c r="K32" s="15"/>
      <c r="L32" s="30"/>
      <c r="M32" s="95"/>
      <c r="N32" s="23" t="str">
        <f t="shared" si="2"/>
        <v/>
      </c>
      <c r="O32" s="15"/>
      <c r="P32" s="30"/>
      <c r="Q32" s="95"/>
      <c r="R32" s="23" t="str">
        <f t="shared" si="3"/>
        <v/>
      </c>
      <c r="S32" s="15"/>
      <c r="T32" s="96"/>
      <c r="U32" s="95"/>
      <c r="V32" s="18" t="str">
        <f t="shared" si="4"/>
        <v/>
      </c>
      <c r="W32" s="63"/>
      <c r="X32" s="64"/>
      <c r="Y32" s="64"/>
      <c r="Z32" s="65"/>
      <c r="AA32" s="65"/>
      <c r="AB32" s="66"/>
      <c r="AC32" s="10"/>
      <c r="AD32" s="10"/>
      <c r="AE32" s="56"/>
      <c r="AF32" s="56"/>
      <c r="AG32" s="56"/>
      <c r="AH32" s="56"/>
    </row>
    <row r="33" spans="1:35" s="1" customFormat="1" x14ac:dyDescent="0.3">
      <c r="A33" s="459" t="s">
        <v>14</v>
      </c>
      <c r="B33" s="44" t="s">
        <v>1</v>
      </c>
      <c r="C33" s="22"/>
      <c r="D33" s="27"/>
      <c r="E33" s="20"/>
      <c r="F33" s="21" t="str">
        <f t="shared" si="0"/>
        <v/>
      </c>
      <c r="G33" s="22"/>
      <c r="H33" s="27"/>
      <c r="I33" s="94"/>
      <c r="J33" s="21" t="str">
        <f t="shared" si="1"/>
        <v/>
      </c>
      <c r="K33" s="101" t="s">
        <v>21</v>
      </c>
      <c r="L33" s="27" t="s">
        <v>65</v>
      </c>
      <c r="M33" s="94" t="s">
        <v>60</v>
      </c>
      <c r="N33" s="21" t="str">
        <f t="shared" si="2"/>
        <v>Sautoir H</v>
      </c>
      <c r="O33" s="22"/>
      <c r="P33" s="27"/>
      <c r="Q33" s="94"/>
      <c r="R33" s="21" t="str">
        <f t="shared" si="3"/>
        <v/>
      </c>
      <c r="S33" s="22"/>
      <c r="T33" s="80"/>
      <c r="U33" s="94"/>
      <c r="V33" s="24" t="str">
        <f t="shared" si="4"/>
        <v/>
      </c>
      <c r="W33" s="70"/>
      <c r="X33" s="71"/>
      <c r="Y33" s="71"/>
      <c r="Z33" s="72"/>
      <c r="AA33" s="72"/>
      <c r="AB33" s="73"/>
      <c r="AC33" s="10"/>
      <c r="AD33" s="10"/>
      <c r="AE33" s="56"/>
      <c r="AF33" s="56"/>
      <c r="AG33" s="56"/>
      <c r="AH33" s="56"/>
    </row>
    <row r="34" spans="1:35" s="1" customFormat="1" x14ac:dyDescent="0.3">
      <c r="A34" s="460"/>
      <c r="B34" s="45" t="s">
        <v>0</v>
      </c>
      <c r="C34" s="14"/>
      <c r="D34" s="28"/>
      <c r="E34" s="11"/>
      <c r="F34" s="17" t="str">
        <f t="shared" si="0"/>
        <v/>
      </c>
      <c r="G34" s="14"/>
      <c r="H34" s="28"/>
      <c r="I34" s="91"/>
      <c r="J34" s="17" t="str">
        <f t="shared" si="1"/>
        <v/>
      </c>
      <c r="K34" s="58" t="s">
        <v>21</v>
      </c>
      <c r="L34" s="28" t="s">
        <v>65</v>
      </c>
      <c r="M34" s="91" t="s">
        <v>60</v>
      </c>
      <c r="N34" s="17" t="str">
        <f t="shared" si="2"/>
        <v>Sautoir H</v>
      </c>
      <c r="O34" s="14"/>
      <c r="P34" s="28"/>
      <c r="Q34" s="91"/>
      <c r="R34" s="17" t="str">
        <f t="shared" si="3"/>
        <v/>
      </c>
      <c r="S34" s="14"/>
      <c r="T34" s="83"/>
      <c r="U34" s="91"/>
      <c r="V34" s="19" t="str">
        <f t="shared" si="4"/>
        <v/>
      </c>
      <c r="W34" s="61"/>
      <c r="X34" s="60"/>
      <c r="Y34" s="60"/>
      <c r="Z34" s="3"/>
      <c r="AA34" s="3"/>
      <c r="AB34" s="62"/>
      <c r="AC34" s="10"/>
      <c r="AD34" s="10"/>
      <c r="AE34" s="56"/>
      <c r="AF34" s="56"/>
      <c r="AG34" s="56"/>
      <c r="AH34" s="56"/>
    </row>
    <row r="35" spans="1:35" s="1" customFormat="1" x14ac:dyDescent="0.3">
      <c r="A35" s="460"/>
      <c r="B35" s="45" t="s">
        <v>7</v>
      </c>
      <c r="C35" s="14"/>
      <c r="D35" s="28"/>
      <c r="E35" s="11"/>
      <c r="F35" s="17" t="str">
        <f t="shared" si="0"/>
        <v/>
      </c>
      <c r="G35" s="100" t="s">
        <v>31</v>
      </c>
      <c r="H35" s="28" t="s">
        <v>56</v>
      </c>
      <c r="I35" s="91" t="s">
        <v>39</v>
      </c>
      <c r="J35" s="17" t="str">
        <f t="shared" si="1"/>
        <v>Piste</v>
      </c>
      <c r="K35" s="100" t="s">
        <v>29</v>
      </c>
      <c r="L35" s="28" t="s">
        <v>65</v>
      </c>
      <c r="M35" s="91" t="s">
        <v>60</v>
      </c>
      <c r="N35" s="17" t="str">
        <f t="shared" si="2"/>
        <v>Sautoir H</v>
      </c>
      <c r="O35" s="14"/>
      <c r="P35" s="28"/>
      <c r="Q35" s="91"/>
      <c r="R35" s="17" t="str">
        <f t="shared" si="3"/>
        <v/>
      </c>
      <c r="S35" s="14"/>
      <c r="T35" s="28"/>
      <c r="U35" s="91"/>
      <c r="V35" s="19" t="str">
        <f t="shared" si="4"/>
        <v/>
      </c>
      <c r="W35" s="61"/>
      <c r="X35" s="60"/>
      <c r="Y35" s="60"/>
      <c r="Z35" s="3"/>
      <c r="AA35" s="3"/>
      <c r="AB35" s="62"/>
      <c r="AC35" s="10"/>
      <c r="AD35" s="10"/>
      <c r="AE35" s="56"/>
      <c r="AF35" s="56"/>
      <c r="AG35" s="56"/>
      <c r="AH35" s="56"/>
    </row>
    <row r="36" spans="1:35" s="1" customFormat="1" x14ac:dyDescent="0.3">
      <c r="A36" s="460"/>
      <c r="B36" s="45" t="s">
        <v>2</v>
      </c>
      <c r="C36" s="14"/>
      <c r="D36" s="28"/>
      <c r="E36" s="11"/>
      <c r="F36" s="17" t="str">
        <f t="shared" si="0"/>
        <v/>
      </c>
      <c r="G36" s="151" t="s">
        <v>32</v>
      </c>
      <c r="H36" s="28" t="s">
        <v>56</v>
      </c>
      <c r="I36" s="91" t="s">
        <v>39</v>
      </c>
      <c r="J36" s="17" t="str">
        <f t="shared" si="1"/>
        <v>Piste</v>
      </c>
      <c r="K36" s="151" t="s">
        <v>32</v>
      </c>
      <c r="L36" s="28" t="s">
        <v>65</v>
      </c>
      <c r="M36" s="91" t="s">
        <v>60</v>
      </c>
      <c r="N36" s="17" t="str">
        <f t="shared" si="2"/>
        <v>Sautoir H</v>
      </c>
      <c r="O36" s="14"/>
      <c r="P36" s="28"/>
      <c r="Q36" s="91"/>
      <c r="R36" s="17" t="str">
        <f t="shared" si="3"/>
        <v/>
      </c>
      <c r="S36" s="14"/>
      <c r="T36" s="81"/>
      <c r="U36" s="91"/>
      <c r="V36" s="19" t="str">
        <f t="shared" si="4"/>
        <v/>
      </c>
      <c r="W36" s="61"/>
      <c r="X36" s="60"/>
      <c r="Y36" s="60"/>
      <c r="Z36" s="3"/>
      <c r="AA36" s="60"/>
      <c r="AB36" s="62"/>
      <c r="AC36" s="10"/>
      <c r="AD36" s="10"/>
      <c r="AE36" s="56"/>
      <c r="AF36" s="56"/>
      <c r="AG36" s="56"/>
      <c r="AH36" s="56"/>
    </row>
    <row r="37" spans="1:35" s="1" customFormat="1" ht="9.6" customHeight="1" x14ac:dyDescent="0.3">
      <c r="A37" s="460"/>
      <c r="B37" s="46"/>
      <c r="C37" s="12"/>
      <c r="D37" s="29"/>
      <c r="E37" s="13"/>
      <c r="F37" s="17" t="str">
        <f t="shared" si="0"/>
        <v/>
      </c>
      <c r="G37" s="12"/>
      <c r="H37" s="193" t="s">
        <v>157</v>
      </c>
      <c r="I37" s="92"/>
      <c r="J37" s="17" t="str">
        <f t="shared" si="1"/>
        <v/>
      </c>
      <c r="K37" s="12"/>
      <c r="L37" s="29"/>
      <c r="M37" s="92"/>
      <c r="N37" s="17" t="str">
        <f t="shared" si="2"/>
        <v/>
      </c>
      <c r="O37" s="12"/>
      <c r="P37" s="29"/>
      <c r="Q37" s="92"/>
      <c r="R37" s="17" t="str">
        <f t="shared" si="3"/>
        <v/>
      </c>
      <c r="S37" s="12"/>
      <c r="T37" s="82"/>
      <c r="U37" s="92"/>
      <c r="V37" s="19" t="str">
        <f t="shared" si="4"/>
        <v/>
      </c>
      <c r="W37" s="74"/>
      <c r="X37" s="9"/>
      <c r="Y37" s="9"/>
      <c r="Z37" s="9"/>
      <c r="AA37" s="9"/>
      <c r="AB37" s="75"/>
      <c r="AC37" s="10"/>
      <c r="AD37" s="10"/>
      <c r="AE37" s="56"/>
      <c r="AF37" s="56"/>
      <c r="AG37" s="56"/>
      <c r="AH37" s="56"/>
    </row>
    <row r="38" spans="1:35" s="1" customFormat="1" x14ac:dyDescent="0.3">
      <c r="A38" s="460"/>
      <c r="B38" s="45" t="s">
        <v>3</v>
      </c>
      <c r="C38" s="14"/>
      <c r="D38" s="28"/>
      <c r="E38" s="11"/>
      <c r="F38" s="17" t="str">
        <f t="shared" si="0"/>
        <v/>
      </c>
      <c r="G38" s="58" t="s">
        <v>23</v>
      </c>
      <c r="H38" s="28" t="s">
        <v>37</v>
      </c>
      <c r="I38" s="91" t="s">
        <v>58</v>
      </c>
      <c r="J38" s="17" t="str">
        <f t="shared" si="1"/>
        <v>1/3 SAE</v>
      </c>
      <c r="K38" s="57" t="s">
        <v>25</v>
      </c>
      <c r="L38" s="28" t="s">
        <v>56</v>
      </c>
      <c r="M38" s="91" t="s">
        <v>39</v>
      </c>
      <c r="N38" s="17" t="str">
        <f t="shared" si="2"/>
        <v>Piste</v>
      </c>
      <c r="O38" s="14"/>
      <c r="P38" s="28"/>
      <c r="Q38" s="91"/>
      <c r="R38" s="17" t="str">
        <f t="shared" si="3"/>
        <v/>
      </c>
      <c r="S38" s="14"/>
      <c r="T38" s="83"/>
      <c r="U38" s="91"/>
      <c r="V38" s="19" t="str">
        <f t="shared" si="4"/>
        <v/>
      </c>
      <c r="W38" s="61"/>
      <c r="X38" s="60"/>
      <c r="Y38" s="60"/>
      <c r="Z38" s="3"/>
      <c r="AA38" s="3"/>
      <c r="AB38" s="62"/>
      <c r="AC38" s="10"/>
      <c r="AD38" s="10"/>
      <c r="AE38" s="56"/>
      <c r="AF38" s="56"/>
      <c r="AG38" s="56"/>
      <c r="AH38" s="56"/>
    </row>
    <row r="39" spans="1:35" s="1" customFormat="1" x14ac:dyDescent="0.3">
      <c r="A39" s="460"/>
      <c r="B39" s="45" t="s">
        <v>4</v>
      </c>
      <c r="C39" s="14"/>
      <c r="D39" s="28"/>
      <c r="E39" s="11"/>
      <c r="F39" s="17" t="str">
        <f t="shared" si="0"/>
        <v/>
      </c>
      <c r="G39" s="58" t="s">
        <v>23</v>
      </c>
      <c r="H39" s="28" t="s">
        <v>37</v>
      </c>
      <c r="I39" s="91" t="s">
        <v>58</v>
      </c>
      <c r="J39" s="17" t="str">
        <f t="shared" si="1"/>
        <v>1/3 SAE</v>
      </c>
      <c r="K39" s="57" t="s">
        <v>25</v>
      </c>
      <c r="L39" s="28" t="s">
        <v>56</v>
      </c>
      <c r="M39" s="91" t="s">
        <v>39</v>
      </c>
      <c r="N39" s="17" t="str">
        <f t="shared" si="2"/>
        <v>Piste</v>
      </c>
      <c r="O39" s="14"/>
      <c r="P39" s="28"/>
      <c r="Q39" s="91"/>
      <c r="R39" s="17" t="str">
        <f t="shared" si="3"/>
        <v/>
      </c>
      <c r="S39" s="14"/>
      <c r="T39" s="83"/>
      <c r="U39" s="91"/>
      <c r="V39" s="19" t="str">
        <f t="shared" si="4"/>
        <v/>
      </c>
      <c r="W39" s="61"/>
      <c r="X39" s="60"/>
      <c r="Y39" s="60"/>
      <c r="Z39" s="3"/>
      <c r="AA39" s="3"/>
      <c r="AB39" s="62"/>
      <c r="AC39" s="10"/>
      <c r="AD39" s="10"/>
      <c r="AE39" s="56"/>
      <c r="AF39" s="56"/>
      <c r="AG39" s="56"/>
      <c r="AH39" s="56"/>
    </row>
    <row r="40" spans="1:35" s="1" customFormat="1" ht="15" thickBot="1" x14ac:dyDescent="0.35">
      <c r="A40" s="461"/>
      <c r="B40" s="47" t="s">
        <v>5</v>
      </c>
      <c r="C40" s="15"/>
      <c r="D40" s="30"/>
      <c r="E40" s="16"/>
      <c r="F40" s="23" t="str">
        <f t="shared" si="0"/>
        <v/>
      </c>
      <c r="G40" s="15"/>
      <c r="H40" s="30"/>
      <c r="I40" s="95"/>
      <c r="J40" s="23" t="str">
        <f t="shared" si="1"/>
        <v/>
      </c>
      <c r="K40" s="15"/>
      <c r="L40" s="30"/>
      <c r="M40" s="95"/>
      <c r="N40" s="23" t="str">
        <f t="shared" si="2"/>
        <v/>
      </c>
      <c r="O40" s="15"/>
      <c r="P40" s="30"/>
      <c r="Q40" s="95"/>
      <c r="R40" s="23" t="str">
        <f t="shared" si="3"/>
        <v/>
      </c>
      <c r="S40" s="15"/>
      <c r="T40" s="30"/>
      <c r="U40" s="95"/>
      <c r="V40" s="18" t="str">
        <f t="shared" si="4"/>
        <v/>
      </c>
      <c r="W40" s="63"/>
      <c r="X40" s="64"/>
      <c r="Y40" s="64"/>
      <c r="Z40" s="65"/>
      <c r="AA40" s="65"/>
      <c r="AB40" s="66"/>
      <c r="AC40" s="10"/>
      <c r="AD40" s="10"/>
      <c r="AE40" s="56"/>
      <c r="AF40" s="56"/>
      <c r="AG40" s="56"/>
      <c r="AH40" s="56"/>
      <c r="AI40" s="10"/>
    </row>
    <row r="41" spans="1:35" s="10" customFormat="1" x14ac:dyDescent="0.3">
      <c r="B41" s="126"/>
      <c r="C41" s="1"/>
      <c r="E41" s="126"/>
      <c r="F41" s="1"/>
      <c r="H41" s="126"/>
      <c r="I41" s="1"/>
      <c r="K41" s="126"/>
      <c r="L41" s="1"/>
      <c r="N41" s="126"/>
      <c r="O41" s="1"/>
      <c r="Q41" s="126"/>
      <c r="R41" s="1"/>
      <c r="T41" s="126"/>
      <c r="U41" s="1"/>
      <c r="W41" s="127"/>
      <c r="X41" s="1"/>
      <c r="Y41" s="127"/>
      <c r="Z41" s="127"/>
      <c r="AA41" s="1"/>
      <c r="AB41" s="127"/>
      <c r="AC41" s="126"/>
      <c r="AD41" s="1"/>
      <c r="AF41" s="126"/>
      <c r="AG41" s="1"/>
    </row>
    <row r="42" spans="1:35" s="10" customFormat="1" x14ac:dyDescent="0.3">
      <c r="B42" s="126"/>
      <c r="C42" s="128"/>
      <c r="D42" s="129"/>
      <c r="E42" s="127"/>
      <c r="F42" s="130"/>
      <c r="G42" s="128"/>
      <c r="H42" s="130"/>
      <c r="I42" s="127"/>
      <c r="J42" s="130"/>
      <c r="K42" s="128"/>
      <c r="L42" s="130"/>
      <c r="M42" s="127"/>
      <c r="N42" s="130"/>
      <c r="O42" s="128"/>
      <c r="P42" s="130"/>
      <c r="Q42" s="127"/>
      <c r="R42" s="130"/>
      <c r="S42" s="128"/>
      <c r="T42" s="130"/>
      <c r="U42" s="127"/>
      <c r="V42" s="130"/>
    </row>
    <row r="43" spans="1:35" s="10" customFormat="1" x14ac:dyDescent="0.3">
      <c r="B43" s="126"/>
      <c r="C43" s="128"/>
      <c r="D43" s="129"/>
      <c r="E43" s="127"/>
      <c r="F43" s="130"/>
      <c r="G43" s="128"/>
      <c r="H43" s="130"/>
      <c r="I43" s="127"/>
      <c r="J43" s="130"/>
      <c r="K43" s="128"/>
      <c r="L43" s="130"/>
      <c r="M43" s="127"/>
      <c r="N43" s="130"/>
      <c r="O43" s="128"/>
      <c r="P43" s="130"/>
      <c r="Q43" s="127"/>
      <c r="R43" s="130"/>
      <c r="S43" s="128"/>
      <c r="T43" s="130"/>
      <c r="U43" s="127"/>
      <c r="V43" s="130"/>
    </row>
    <row r="44" spans="1:35" s="10" customFormat="1" x14ac:dyDescent="0.3">
      <c r="B44" s="126"/>
      <c r="C44" s="128"/>
      <c r="D44" s="129"/>
      <c r="E44" s="127"/>
      <c r="F44" s="130"/>
      <c r="G44" s="128"/>
      <c r="H44" s="130"/>
      <c r="I44" s="127"/>
      <c r="J44" s="130"/>
      <c r="K44" s="128"/>
      <c r="L44" s="130"/>
      <c r="M44" s="127"/>
      <c r="N44" s="130"/>
      <c r="O44" s="128"/>
      <c r="P44" s="130"/>
      <c r="Q44" s="127"/>
      <c r="R44" s="130"/>
      <c r="S44" s="128"/>
      <c r="T44" s="130"/>
      <c r="U44" s="127"/>
      <c r="V44" s="130"/>
    </row>
    <row r="45" spans="1:35" s="10" customFormat="1" x14ac:dyDescent="0.3">
      <c r="B45" s="126"/>
      <c r="C45" s="128"/>
      <c r="D45" s="129"/>
      <c r="E45" s="127"/>
      <c r="F45" s="130"/>
      <c r="G45" s="128"/>
      <c r="H45" s="130"/>
      <c r="I45" s="127"/>
      <c r="J45" s="130"/>
      <c r="K45" s="128"/>
      <c r="L45" s="130"/>
      <c r="M45" s="127"/>
      <c r="N45" s="130"/>
      <c r="O45" s="128"/>
      <c r="P45" s="130"/>
      <c r="Q45" s="127"/>
      <c r="R45" s="130"/>
      <c r="S45" s="128"/>
      <c r="T45" s="130"/>
      <c r="U45" s="127"/>
      <c r="V45" s="130"/>
    </row>
    <row r="46" spans="1:35" s="10" customFormat="1" x14ac:dyDescent="0.3">
      <c r="B46" s="126"/>
      <c r="C46" s="128"/>
      <c r="D46" s="129"/>
      <c r="E46" s="127"/>
      <c r="F46" s="130"/>
      <c r="G46" s="128"/>
      <c r="H46" s="130"/>
      <c r="I46" s="127"/>
      <c r="J46" s="130"/>
      <c r="K46" s="128"/>
      <c r="L46" s="130"/>
      <c r="M46" s="127"/>
      <c r="N46" s="130"/>
      <c r="O46" s="128"/>
      <c r="P46" s="130"/>
      <c r="Q46" s="127"/>
      <c r="R46" s="130"/>
      <c r="S46" s="128"/>
      <c r="T46" s="130"/>
      <c r="U46" s="127"/>
      <c r="V46" s="130"/>
    </row>
    <row r="47" spans="1:35" s="10" customFormat="1" x14ac:dyDescent="0.3">
      <c r="B47" s="126"/>
      <c r="C47" s="128"/>
      <c r="D47" s="129"/>
      <c r="E47" s="127"/>
      <c r="F47" s="130"/>
      <c r="G47" s="128"/>
      <c r="H47" s="130"/>
      <c r="I47" s="127"/>
      <c r="J47" s="130"/>
      <c r="K47" s="128"/>
      <c r="L47" s="130"/>
      <c r="M47" s="127"/>
      <c r="N47" s="130"/>
      <c r="O47" s="128"/>
      <c r="P47" s="130"/>
      <c r="Q47" s="127"/>
      <c r="R47" s="130"/>
      <c r="S47" s="128"/>
      <c r="T47" s="130"/>
      <c r="U47" s="127"/>
      <c r="V47" s="130"/>
    </row>
    <row r="48" spans="1:35" s="10" customFormat="1" x14ac:dyDescent="0.3">
      <c r="B48" s="126"/>
      <c r="C48" s="128"/>
      <c r="D48" s="129"/>
      <c r="E48" s="127"/>
      <c r="F48" s="130"/>
      <c r="G48" s="128"/>
      <c r="H48" s="130"/>
      <c r="I48" s="127"/>
      <c r="J48" s="130"/>
      <c r="K48" s="128"/>
      <c r="L48" s="130"/>
      <c r="M48" s="127"/>
      <c r="N48" s="130"/>
      <c r="O48" s="128"/>
      <c r="P48" s="130"/>
      <c r="Q48" s="127"/>
      <c r="R48" s="130"/>
      <c r="S48" s="128"/>
      <c r="T48" s="130"/>
      <c r="U48" s="127"/>
      <c r="V48" s="130"/>
    </row>
    <row r="49" spans="2:22" s="10" customFormat="1" x14ac:dyDescent="0.3">
      <c r="B49" s="126"/>
      <c r="C49" s="128"/>
      <c r="D49" s="129"/>
      <c r="E49" s="127"/>
      <c r="F49" s="130"/>
      <c r="G49" s="128"/>
      <c r="H49" s="130"/>
      <c r="I49" s="127"/>
      <c r="J49" s="130"/>
      <c r="K49" s="128"/>
      <c r="L49" s="130"/>
      <c r="M49" s="127"/>
      <c r="N49" s="130"/>
      <c r="O49" s="128"/>
      <c r="P49" s="130"/>
      <c r="Q49" s="127"/>
      <c r="R49" s="130"/>
      <c r="S49" s="128"/>
      <c r="T49" s="130"/>
      <c r="U49" s="127"/>
      <c r="V49" s="130"/>
    </row>
    <row r="50" spans="2:22" s="10" customFormat="1" x14ac:dyDescent="0.3">
      <c r="B50" s="126"/>
      <c r="C50" s="128"/>
      <c r="D50" s="129"/>
      <c r="E50" s="127"/>
      <c r="F50" s="130"/>
      <c r="G50" s="128"/>
      <c r="H50" s="130"/>
      <c r="I50" s="127"/>
      <c r="J50" s="130"/>
      <c r="K50" s="128"/>
      <c r="L50" s="130"/>
      <c r="M50" s="127"/>
      <c r="N50" s="130"/>
      <c r="O50" s="128"/>
      <c r="P50" s="130"/>
      <c r="Q50" s="127"/>
      <c r="R50" s="130"/>
      <c r="S50" s="128"/>
      <c r="T50" s="130"/>
      <c r="U50" s="127"/>
      <c r="V50" s="130"/>
    </row>
    <row r="51" spans="2:22" s="10" customFormat="1" x14ac:dyDescent="0.3">
      <c r="B51" s="126"/>
      <c r="C51" s="128"/>
      <c r="D51" s="129"/>
      <c r="E51" s="127"/>
      <c r="F51" s="130"/>
      <c r="G51" s="128"/>
      <c r="H51" s="130"/>
      <c r="I51" s="127"/>
      <c r="J51" s="130"/>
      <c r="K51" s="128"/>
      <c r="L51" s="130"/>
      <c r="M51" s="127"/>
      <c r="N51" s="130"/>
      <c r="O51" s="128"/>
      <c r="P51" s="130"/>
      <c r="Q51" s="127"/>
      <c r="R51" s="130"/>
      <c r="S51" s="128"/>
      <c r="T51" s="130"/>
      <c r="U51" s="127"/>
      <c r="V51" s="130"/>
    </row>
    <row r="52" spans="2:22" s="10" customFormat="1" x14ac:dyDescent="0.3">
      <c r="B52" s="126"/>
      <c r="C52" s="128"/>
      <c r="D52" s="129"/>
      <c r="E52" s="127"/>
      <c r="F52" s="130"/>
      <c r="G52" s="128"/>
      <c r="H52" s="130"/>
      <c r="I52" s="127"/>
      <c r="J52" s="130"/>
      <c r="K52" s="128"/>
      <c r="L52" s="130"/>
      <c r="M52" s="127"/>
      <c r="N52" s="130"/>
      <c r="O52" s="128"/>
      <c r="P52" s="130"/>
      <c r="Q52" s="127"/>
      <c r="R52" s="130"/>
      <c r="S52" s="128"/>
      <c r="T52" s="130"/>
      <c r="U52" s="127"/>
      <c r="V52" s="130"/>
    </row>
    <row r="53" spans="2:22" s="10" customFormat="1" x14ac:dyDescent="0.3">
      <c r="B53" s="126"/>
      <c r="C53" s="128"/>
      <c r="D53" s="129"/>
      <c r="E53" s="127"/>
      <c r="F53" s="130"/>
      <c r="G53" s="128"/>
      <c r="H53" s="130"/>
      <c r="I53" s="127"/>
      <c r="J53" s="130"/>
      <c r="K53" s="128"/>
      <c r="L53" s="130"/>
      <c r="M53" s="127"/>
      <c r="N53" s="130"/>
      <c r="O53" s="128"/>
      <c r="P53" s="130"/>
      <c r="Q53" s="127"/>
      <c r="R53" s="130"/>
      <c r="S53" s="128"/>
      <c r="T53" s="130"/>
      <c r="U53" s="127"/>
      <c r="V53" s="130"/>
    </row>
    <row r="54" spans="2:22" s="10" customFormat="1" x14ac:dyDescent="0.3">
      <c r="B54" s="126"/>
      <c r="C54" s="128"/>
      <c r="D54" s="129"/>
      <c r="E54" s="127"/>
      <c r="F54" s="130"/>
      <c r="G54" s="128"/>
      <c r="H54" s="130"/>
      <c r="I54" s="127"/>
      <c r="J54" s="130"/>
      <c r="K54" s="128"/>
      <c r="L54" s="130"/>
      <c r="M54" s="127"/>
      <c r="N54" s="130"/>
      <c r="O54" s="128"/>
      <c r="P54" s="130"/>
      <c r="Q54" s="127"/>
      <c r="R54" s="130"/>
      <c r="S54" s="128"/>
      <c r="T54" s="130"/>
      <c r="U54" s="127"/>
      <c r="V54" s="130"/>
    </row>
    <row r="55" spans="2:22" s="10" customFormat="1" x14ac:dyDescent="0.3">
      <c r="B55" s="126"/>
      <c r="C55" s="128"/>
      <c r="D55" s="129"/>
      <c r="E55" s="127"/>
      <c r="F55" s="130"/>
      <c r="G55" s="128"/>
      <c r="H55" s="130"/>
      <c r="I55" s="127"/>
      <c r="J55" s="130"/>
      <c r="K55" s="128"/>
      <c r="L55" s="130"/>
      <c r="M55" s="127"/>
      <c r="N55" s="130"/>
      <c r="O55" s="128"/>
      <c r="P55" s="130"/>
      <c r="Q55" s="127"/>
      <c r="R55" s="130"/>
      <c r="S55" s="128"/>
      <c r="T55" s="130"/>
      <c r="U55" s="127"/>
      <c r="V55" s="130"/>
    </row>
    <row r="56" spans="2:22" s="10" customFormat="1" x14ac:dyDescent="0.3">
      <c r="B56" s="126"/>
      <c r="C56" s="128"/>
      <c r="D56" s="129"/>
      <c r="E56" s="127"/>
      <c r="F56" s="130"/>
      <c r="G56" s="128"/>
      <c r="H56" s="130"/>
      <c r="I56" s="127"/>
      <c r="J56" s="130"/>
      <c r="K56" s="128"/>
      <c r="L56" s="130"/>
      <c r="M56" s="127"/>
      <c r="N56" s="130"/>
      <c r="O56" s="128"/>
      <c r="P56" s="130"/>
      <c r="Q56" s="127"/>
      <c r="R56" s="130"/>
      <c r="S56" s="128"/>
      <c r="T56" s="130"/>
      <c r="U56" s="127"/>
      <c r="V56" s="130"/>
    </row>
    <row r="57" spans="2:22" s="10" customFormat="1" x14ac:dyDescent="0.3">
      <c r="B57" s="126"/>
      <c r="C57" s="128"/>
      <c r="D57" s="129"/>
      <c r="E57" s="127"/>
      <c r="F57" s="130"/>
      <c r="G57" s="128"/>
      <c r="H57" s="130"/>
      <c r="I57" s="127"/>
      <c r="J57" s="130"/>
      <c r="K57" s="128"/>
      <c r="L57" s="130"/>
      <c r="M57" s="127"/>
      <c r="N57" s="130"/>
      <c r="O57" s="128"/>
      <c r="P57" s="130"/>
      <c r="Q57" s="127"/>
      <c r="R57" s="130"/>
      <c r="S57" s="128"/>
      <c r="T57" s="130"/>
      <c r="U57" s="127"/>
      <c r="V57" s="130"/>
    </row>
    <row r="58" spans="2:22" s="10" customFormat="1" x14ac:dyDescent="0.3">
      <c r="B58" s="126"/>
      <c r="C58" s="128"/>
      <c r="D58" s="129"/>
      <c r="E58" s="127"/>
      <c r="F58" s="130"/>
      <c r="G58" s="128"/>
      <c r="H58" s="130"/>
      <c r="I58" s="127"/>
      <c r="J58" s="130"/>
      <c r="K58" s="128"/>
      <c r="L58" s="130"/>
      <c r="M58" s="127"/>
      <c r="N58" s="130"/>
      <c r="O58" s="128"/>
      <c r="P58" s="130"/>
      <c r="Q58" s="127"/>
      <c r="R58" s="130"/>
      <c r="S58" s="128"/>
      <c r="T58" s="130"/>
      <c r="U58" s="127"/>
      <c r="V58" s="130"/>
    </row>
    <row r="59" spans="2:22" s="10" customFormat="1" x14ac:dyDescent="0.3">
      <c r="B59" s="126"/>
      <c r="C59" s="128"/>
      <c r="D59" s="129"/>
      <c r="E59" s="127"/>
      <c r="F59" s="130"/>
      <c r="G59" s="128"/>
      <c r="H59" s="130"/>
      <c r="I59" s="127"/>
      <c r="J59" s="130"/>
      <c r="K59" s="128"/>
      <c r="L59" s="130"/>
      <c r="M59" s="127"/>
      <c r="N59" s="130"/>
      <c r="O59" s="128"/>
      <c r="P59" s="130"/>
      <c r="Q59" s="127"/>
      <c r="R59" s="130"/>
      <c r="S59" s="128"/>
      <c r="T59" s="130"/>
      <c r="U59" s="127"/>
      <c r="V59" s="130"/>
    </row>
    <row r="60" spans="2:22" s="10" customFormat="1" x14ac:dyDescent="0.3">
      <c r="B60" s="126"/>
      <c r="C60" s="128"/>
      <c r="D60" s="129"/>
      <c r="E60" s="127"/>
      <c r="F60" s="130"/>
      <c r="G60" s="128"/>
      <c r="H60" s="130"/>
      <c r="I60" s="127"/>
      <c r="J60" s="130"/>
      <c r="K60" s="128"/>
      <c r="L60" s="130"/>
      <c r="M60" s="127"/>
      <c r="N60" s="130"/>
      <c r="O60" s="128"/>
      <c r="P60" s="130"/>
      <c r="Q60" s="127"/>
      <c r="R60" s="130"/>
      <c r="S60" s="128"/>
      <c r="T60" s="130"/>
      <c r="U60" s="127"/>
      <c r="V60" s="130"/>
    </row>
    <row r="61" spans="2:22" s="10" customFormat="1" x14ac:dyDescent="0.3">
      <c r="B61" s="126"/>
      <c r="C61" s="128"/>
      <c r="D61" s="129"/>
      <c r="E61" s="127"/>
      <c r="F61" s="130"/>
      <c r="G61" s="128"/>
      <c r="H61" s="130"/>
      <c r="I61" s="127"/>
      <c r="J61" s="130"/>
      <c r="K61" s="128"/>
      <c r="L61" s="130"/>
      <c r="M61" s="127"/>
      <c r="N61" s="130"/>
      <c r="O61" s="128"/>
      <c r="P61" s="130"/>
      <c r="Q61" s="127"/>
      <c r="R61" s="130"/>
      <c r="S61" s="128"/>
      <c r="T61" s="130"/>
      <c r="U61" s="127"/>
      <c r="V61" s="130"/>
    </row>
    <row r="62" spans="2:22" s="10" customFormat="1" x14ac:dyDescent="0.3">
      <c r="B62" s="126"/>
      <c r="C62" s="128"/>
      <c r="D62" s="129"/>
      <c r="E62" s="127"/>
      <c r="F62" s="130"/>
      <c r="G62" s="128"/>
      <c r="H62" s="130"/>
      <c r="I62" s="127"/>
      <c r="J62" s="130"/>
      <c r="K62" s="128"/>
      <c r="L62" s="130"/>
      <c r="M62" s="127"/>
      <c r="N62" s="130"/>
      <c r="O62" s="128"/>
      <c r="P62" s="130"/>
      <c r="Q62" s="127"/>
      <c r="R62" s="130"/>
      <c r="S62" s="128"/>
      <c r="T62" s="130"/>
      <c r="U62" s="127"/>
      <c r="V62" s="130"/>
    </row>
    <row r="63" spans="2:22" s="10" customFormat="1" x14ac:dyDescent="0.3">
      <c r="B63" s="126"/>
      <c r="C63" s="128"/>
      <c r="D63" s="129"/>
      <c r="E63" s="127"/>
      <c r="F63" s="130"/>
      <c r="G63" s="128"/>
      <c r="H63" s="130"/>
      <c r="I63" s="127"/>
      <c r="J63" s="130"/>
      <c r="K63" s="128"/>
      <c r="L63" s="130"/>
      <c r="M63" s="127"/>
      <c r="N63" s="130"/>
      <c r="O63" s="128"/>
      <c r="P63" s="130"/>
      <c r="Q63" s="127"/>
      <c r="R63" s="130"/>
      <c r="S63" s="128"/>
      <c r="T63" s="130"/>
      <c r="U63" s="127"/>
      <c r="V63" s="130"/>
    </row>
    <row r="64" spans="2:22" s="10" customFormat="1" x14ac:dyDescent="0.3">
      <c r="B64" s="126"/>
      <c r="C64" s="128"/>
      <c r="D64" s="129"/>
      <c r="E64" s="127"/>
      <c r="F64" s="130"/>
      <c r="G64" s="128"/>
      <c r="H64" s="130"/>
      <c r="I64" s="127"/>
      <c r="J64" s="130"/>
      <c r="K64" s="128"/>
      <c r="L64" s="130"/>
      <c r="M64" s="127"/>
      <c r="N64" s="130"/>
      <c r="O64" s="128"/>
      <c r="P64" s="130"/>
      <c r="Q64" s="127"/>
      <c r="R64" s="130"/>
      <c r="S64" s="128"/>
      <c r="T64" s="130"/>
      <c r="U64" s="127"/>
      <c r="V64" s="130"/>
    </row>
    <row r="65" spans="2:22" s="10" customFormat="1" x14ac:dyDescent="0.3">
      <c r="B65" s="126"/>
      <c r="C65" s="128"/>
      <c r="D65" s="129"/>
      <c r="E65" s="127"/>
      <c r="F65" s="130"/>
      <c r="G65" s="128"/>
      <c r="H65" s="130"/>
      <c r="I65" s="127"/>
      <c r="J65" s="130"/>
      <c r="K65" s="128"/>
      <c r="L65" s="130"/>
      <c r="M65" s="127"/>
      <c r="N65" s="130"/>
      <c r="O65" s="128"/>
      <c r="P65" s="130"/>
      <c r="Q65" s="127"/>
      <c r="R65" s="130"/>
      <c r="S65" s="128"/>
      <c r="T65" s="130"/>
      <c r="U65" s="127"/>
      <c r="V65" s="130"/>
    </row>
    <row r="66" spans="2:22" s="10" customFormat="1" x14ac:dyDescent="0.3">
      <c r="B66" s="126"/>
      <c r="C66" s="128"/>
      <c r="D66" s="129"/>
      <c r="E66" s="127"/>
      <c r="F66" s="130"/>
      <c r="G66" s="128"/>
      <c r="H66" s="130"/>
      <c r="I66" s="127"/>
      <c r="J66" s="130"/>
      <c r="K66" s="128"/>
      <c r="L66" s="130"/>
      <c r="M66" s="127"/>
      <c r="N66" s="130"/>
      <c r="O66" s="128"/>
      <c r="P66" s="130"/>
      <c r="Q66" s="127"/>
      <c r="R66" s="130"/>
      <c r="S66" s="128"/>
      <c r="T66" s="130"/>
      <c r="U66" s="127"/>
      <c r="V66" s="130"/>
    </row>
    <row r="67" spans="2:22" s="10" customFormat="1" x14ac:dyDescent="0.3">
      <c r="B67" s="126"/>
      <c r="C67" s="128"/>
      <c r="D67" s="129"/>
      <c r="E67" s="127"/>
      <c r="F67" s="130"/>
      <c r="G67" s="128"/>
      <c r="H67" s="130"/>
      <c r="I67" s="127"/>
      <c r="J67" s="130"/>
      <c r="K67" s="128"/>
      <c r="L67" s="130"/>
      <c r="M67" s="127"/>
      <c r="N67" s="130"/>
      <c r="O67" s="128"/>
      <c r="P67" s="130"/>
      <c r="Q67" s="127"/>
      <c r="R67" s="130"/>
      <c r="S67" s="128"/>
      <c r="T67" s="130"/>
      <c r="U67" s="127"/>
      <c r="V67" s="130"/>
    </row>
    <row r="68" spans="2:22" s="10" customFormat="1" x14ac:dyDescent="0.3">
      <c r="B68" s="126"/>
      <c r="C68" s="128"/>
      <c r="D68" s="129"/>
      <c r="E68" s="127"/>
      <c r="F68" s="130"/>
      <c r="G68" s="128"/>
      <c r="H68" s="130"/>
      <c r="I68" s="127"/>
      <c r="J68" s="130"/>
      <c r="K68" s="128"/>
      <c r="L68" s="130"/>
      <c r="M68" s="127"/>
      <c r="N68" s="130"/>
      <c r="O68" s="128"/>
      <c r="P68" s="130"/>
      <c r="Q68" s="127"/>
      <c r="R68" s="130"/>
      <c r="S68" s="128"/>
      <c r="T68" s="130"/>
      <c r="U68" s="127"/>
      <c r="V68" s="130"/>
    </row>
    <row r="69" spans="2:22" s="10" customFormat="1" x14ac:dyDescent="0.3">
      <c r="B69" s="126"/>
      <c r="C69" s="128"/>
      <c r="D69" s="129"/>
      <c r="E69" s="127"/>
      <c r="F69" s="130"/>
      <c r="G69" s="128"/>
      <c r="H69" s="130"/>
      <c r="I69" s="127"/>
      <c r="J69" s="130"/>
      <c r="K69" s="128"/>
      <c r="L69" s="130"/>
      <c r="M69" s="127"/>
      <c r="N69" s="130"/>
      <c r="O69" s="128"/>
      <c r="P69" s="130"/>
      <c r="Q69" s="127"/>
      <c r="R69" s="130"/>
      <c r="S69" s="128"/>
      <c r="T69" s="130"/>
      <c r="U69" s="127"/>
      <c r="V69" s="130"/>
    </row>
    <row r="70" spans="2:22" s="10" customFormat="1" x14ac:dyDescent="0.3">
      <c r="B70" s="126"/>
      <c r="C70" s="128"/>
      <c r="D70" s="129"/>
      <c r="E70" s="127"/>
      <c r="F70" s="130"/>
      <c r="G70" s="128"/>
      <c r="H70" s="130"/>
      <c r="I70" s="127"/>
      <c r="J70" s="130"/>
      <c r="K70" s="128"/>
      <c r="L70" s="130"/>
      <c r="M70" s="127"/>
      <c r="N70" s="130"/>
      <c r="O70" s="128"/>
      <c r="P70" s="130"/>
      <c r="Q70" s="127"/>
      <c r="R70" s="130"/>
      <c r="S70" s="128"/>
      <c r="T70" s="130"/>
      <c r="U70" s="127"/>
      <c r="V70" s="130"/>
    </row>
    <row r="71" spans="2:22" s="10" customFormat="1" x14ac:dyDescent="0.3">
      <c r="B71" s="126"/>
      <c r="C71" s="128"/>
      <c r="D71" s="129"/>
      <c r="E71" s="127"/>
      <c r="F71" s="130"/>
      <c r="G71" s="128"/>
      <c r="H71" s="130"/>
      <c r="I71" s="127"/>
      <c r="J71" s="130"/>
      <c r="K71" s="128"/>
      <c r="L71" s="130"/>
      <c r="M71" s="127"/>
      <c r="N71" s="130"/>
      <c r="O71" s="128"/>
      <c r="P71" s="130"/>
      <c r="Q71" s="127"/>
      <c r="R71" s="130"/>
      <c r="S71" s="128"/>
      <c r="T71" s="130"/>
      <c r="U71" s="127"/>
      <c r="V71" s="130"/>
    </row>
    <row r="72" spans="2:22" s="10" customFormat="1" x14ac:dyDescent="0.3">
      <c r="B72" s="126"/>
      <c r="C72" s="128"/>
      <c r="D72" s="129"/>
      <c r="E72" s="127"/>
      <c r="F72" s="130"/>
      <c r="G72" s="128"/>
      <c r="H72" s="130"/>
      <c r="I72" s="127"/>
      <c r="J72" s="130"/>
      <c r="K72" s="128"/>
      <c r="L72" s="130"/>
      <c r="M72" s="127"/>
      <c r="N72" s="130"/>
      <c r="O72" s="128"/>
      <c r="P72" s="130"/>
      <c r="Q72" s="127"/>
      <c r="R72" s="130"/>
      <c r="S72" s="128"/>
      <c r="T72" s="130"/>
      <c r="U72" s="127"/>
      <c r="V72" s="130"/>
    </row>
    <row r="73" spans="2:22" s="10" customFormat="1" x14ac:dyDescent="0.3">
      <c r="B73" s="126"/>
      <c r="C73" s="128"/>
      <c r="D73" s="129"/>
      <c r="E73" s="127"/>
      <c r="F73" s="130"/>
      <c r="G73" s="128"/>
      <c r="H73" s="130"/>
      <c r="I73" s="127"/>
      <c r="J73" s="130"/>
      <c r="K73" s="128"/>
      <c r="L73" s="130"/>
      <c r="M73" s="127"/>
      <c r="N73" s="130"/>
      <c r="O73" s="128"/>
      <c r="P73" s="130"/>
      <c r="Q73" s="127"/>
      <c r="R73" s="130"/>
      <c r="S73" s="128"/>
      <c r="T73" s="130"/>
      <c r="U73" s="127"/>
      <c r="V73" s="130"/>
    </row>
    <row r="74" spans="2:22" s="10" customFormat="1" x14ac:dyDescent="0.3">
      <c r="B74" s="126"/>
      <c r="C74" s="128"/>
      <c r="D74" s="129"/>
      <c r="E74" s="127"/>
      <c r="F74" s="130"/>
      <c r="G74" s="128"/>
      <c r="H74" s="130"/>
      <c r="I74" s="127"/>
      <c r="J74" s="130"/>
      <c r="K74" s="128"/>
      <c r="L74" s="130"/>
      <c r="M74" s="127"/>
      <c r="N74" s="130"/>
      <c r="O74" s="128"/>
      <c r="P74" s="130"/>
      <c r="Q74" s="127"/>
      <c r="R74" s="130"/>
      <c r="S74" s="128"/>
      <c r="T74" s="130"/>
      <c r="U74" s="127"/>
      <c r="V74" s="130"/>
    </row>
    <row r="75" spans="2:22" s="10" customFormat="1" x14ac:dyDescent="0.3">
      <c r="B75" s="126"/>
      <c r="C75" s="128"/>
      <c r="D75" s="129"/>
      <c r="E75" s="127"/>
      <c r="F75" s="130"/>
      <c r="G75" s="128"/>
      <c r="H75" s="130"/>
      <c r="I75" s="127"/>
      <c r="J75" s="130"/>
      <c r="K75" s="128"/>
      <c r="L75" s="130"/>
      <c r="M75" s="127"/>
      <c r="N75" s="130"/>
      <c r="O75" s="128"/>
      <c r="P75" s="130"/>
      <c r="Q75" s="127"/>
      <c r="R75" s="130"/>
      <c r="S75" s="128"/>
      <c r="T75" s="130"/>
      <c r="U75" s="127"/>
      <c r="V75" s="130"/>
    </row>
    <row r="76" spans="2:22" s="10" customFormat="1" x14ac:dyDescent="0.3">
      <c r="B76" s="126"/>
      <c r="C76" s="128"/>
      <c r="D76" s="129"/>
      <c r="E76" s="127"/>
      <c r="F76" s="130"/>
      <c r="G76" s="128"/>
      <c r="H76" s="130"/>
      <c r="I76" s="127"/>
      <c r="J76" s="130"/>
      <c r="K76" s="128"/>
      <c r="L76" s="130"/>
      <c r="M76" s="127"/>
      <c r="N76" s="130"/>
      <c r="O76" s="128"/>
      <c r="P76" s="130"/>
      <c r="Q76" s="127"/>
      <c r="R76" s="130"/>
      <c r="S76" s="128"/>
      <c r="T76" s="130"/>
      <c r="U76" s="127"/>
      <c r="V76" s="130"/>
    </row>
    <row r="77" spans="2:22" s="10" customFormat="1" x14ac:dyDescent="0.3">
      <c r="B77" s="126"/>
      <c r="C77" s="128"/>
      <c r="D77" s="129"/>
      <c r="E77" s="127"/>
      <c r="F77" s="130"/>
      <c r="G77" s="128"/>
      <c r="H77" s="130"/>
      <c r="I77" s="127"/>
      <c r="J77" s="130"/>
      <c r="K77" s="128"/>
      <c r="L77" s="130"/>
      <c r="M77" s="127"/>
      <c r="N77" s="130"/>
      <c r="O77" s="128"/>
      <c r="P77" s="130"/>
      <c r="Q77" s="127"/>
      <c r="R77" s="130"/>
      <c r="S77" s="128"/>
      <c r="T77" s="130"/>
      <c r="U77" s="127"/>
      <c r="V77" s="130"/>
    </row>
    <row r="78" spans="2:22" s="10" customFormat="1" x14ac:dyDescent="0.3">
      <c r="B78" s="126"/>
      <c r="C78" s="128"/>
      <c r="D78" s="129"/>
      <c r="E78" s="127"/>
      <c r="F78" s="130"/>
      <c r="G78" s="128"/>
      <c r="H78" s="130"/>
      <c r="I78" s="127"/>
      <c r="J78" s="130"/>
      <c r="K78" s="128"/>
      <c r="L78" s="130"/>
      <c r="M78" s="127"/>
      <c r="N78" s="130"/>
      <c r="O78" s="128"/>
      <c r="P78" s="130"/>
      <c r="Q78" s="127"/>
      <c r="R78" s="130"/>
      <c r="S78" s="128"/>
      <c r="T78" s="130"/>
      <c r="U78" s="127"/>
      <c r="V78" s="130"/>
    </row>
    <row r="79" spans="2:22" s="10" customFormat="1" x14ac:dyDescent="0.3">
      <c r="B79" s="126"/>
      <c r="C79" s="128"/>
      <c r="D79" s="129"/>
      <c r="E79" s="127"/>
      <c r="F79" s="130"/>
      <c r="G79" s="128"/>
      <c r="H79" s="130"/>
      <c r="I79" s="127"/>
      <c r="J79" s="130"/>
      <c r="K79" s="128"/>
      <c r="L79" s="130"/>
      <c r="M79" s="127"/>
      <c r="N79" s="130"/>
      <c r="O79" s="128"/>
      <c r="P79" s="130"/>
      <c r="Q79" s="127"/>
      <c r="R79" s="130"/>
      <c r="S79" s="128"/>
      <c r="T79" s="130"/>
      <c r="U79" s="127"/>
      <c r="V79" s="130"/>
    </row>
    <row r="80" spans="2:22" s="10" customFormat="1" x14ac:dyDescent="0.3">
      <c r="B80" s="126"/>
      <c r="C80" s="128"/>
      <c r="D80" s="129"/>
      <c r="E80" s="127"/>
      <c r="F80" s="130"/>
      <c r="G80" s="128"/>
      <c r="H80" s="130"/>
      <c r="I80" s="127"/>
      <c r="J80" s="130"/>
      <c r="K80" s="128"/>
      <c r="L80" s="130"/>
      <c r="M80" s="127"/>
      <c r="N80" s="130"/>
      <c r="O80" s="128"/>
      <c r="P80" s="130"/>
      <c r="Q80" s="127"/>
      <c r="R80" s="130"/>
      <c r="S80" s="128"/>
      <c r="T80" s="130"/>
      <c r="U80" s="127"/>
      <c r="V80" s="130"/>
    </row>
    <row r="81" spans="2:22" s="10" customFormat="1" x14ac:dyDescent="0.3">
      <c r="B81" s="126"/>
      <c r="C81" s="128"/>
      <c r="D81" s="129"/>
      <c r="E81" s="127"/>
      <c r="F81" s="130"/>
      <c r="G81" s="128"/>
      <c r="H81" s="130"/>
      <c r="I81" s="127"/>
      <c r="J81" s="130"/>
      <c r="K81" s="128"/>
      <c r="L81" s="130"/>
      <c r="M81" s="127"/>
      <c r="N81" s="130"/>
      <c r="O81" s="128"/>
      <c r="P81" s="130"/>
      <c r="Q81" s="127"/>
      <c r="R81" s="130"/>
      <c r="S81" s="128"/>
      <c r="T81" s="130"/>
      <c r="U81" s="127"/>
      <c r="V81" s="130"/>
    </row>
    <row r="82" spans="2:22" s="10" customFormat="1" x14ac:dyDescent="0.3">
      <c r="B82" s="126"/>
      <c r="C82" s="128"/>
      <c r="D82" s="129"/>
      <c r="E82" s="127"/>
      <c r="F82" s="130"/>
      <c r="G82" s="128"/>
      <c r="H82" s="130"/>
      <c r="I82" s="127"/>
      <c r="J82" s="130"/>
      <c r="K82" s="128"/>
      <c r="L82" s="130"/>
      <c r="M82" s="127"/>
      <c r="N82" s="130"/>
      <c r="O82" s="128"/>
      <c r="P82" s="130"/>
      <c r="Q82" s="127"/>
      <c r="R82" s="130"/>
      <c r="S82" s="128"/>
      <c r="T82" s="130"/>
      <c r="U82" s="127"/>
      <c r="V82" s="130"/>
    </row>
    <row r="83" spans="2:22" s="10" customFormat="1" x14ac:dyDescent="0.3">
      <c r="B83" s="126"/>
      <c r="C83" s="128"/>
      <c r="D83" s="129"/>
      <c r="E83" s="127"/>
      <c r="F83" s="130"/>
      <c r="G83" s="128"/>
      <c r="H83" s="130"/>
      <c r="I83" s="127"/>
      <c r="J83" s="130"/>
      <c r="K83" s="128"/>
      <c r="L83" s="130"/>
      <c r="M83" s="127"/>
      <c r="N83" s="130"/>
      <c r="O83" s="128"/>
      <c r="P83" s="130"/>
      <c r="Q83" s="127"/>
      <c r="R83" s="130"/>
      <c r="S83" s="128"/>
      <c r="T83" s="130"/>
      <c r="U83" s="127"/>
      <c r="V83" s="130"/>
    </row>
    <row r="84" spans="2:22" s="10" customFormat="1" x14ac:dyDescent="0.3">
      <c r="B84" s="126"/>
      <c r="C84" s="128"/>
      <c r="D84" s="129"/>
      <c r="E84" s="127"/>
      <c r="F84" s="130"/>
      <c r="G84" s="128"/>
      <c r="H84" s="130"/>
      <c r="I84" s="127"/>
      <c r="J84" s="130"/>
      <c r="K84" s="128"/>
      <c r="L84" s="130"/>
      <c r="M84" s="127"/>
      <c r="N84" s="130"/>
      <c r="O84" s="128"/>
      <c r="P84" s="130"/>
      <c r="Q84" s="127"/>
      <c r="R84" s="130"/>
      <c r="S84" s="128"/>
      <c r="T84" s="130"/>
      <c r="U84" s="127"/>
      <c r="V84" s="130"/>
    </row>
    <row r="85" spans="2:22" s="10" customFormat="1" x14ac:dyDescent="0.3">
      <c r="B85" s="126"/>
      <c r="C85" s="128"/>
      <c r="D85" s="129"/>
      <c r="E85" s="127"/>
      <c r="F85" s="130"/>
      <c r="G85" s="128"/>
      <c r="H85" s="130"/>
      <c r="I85" s="127"/>
      <c r="J85" s="130"/>
      <c r="K85" s="128"/>
      <c r="L85" s="130"/>
      <c r="M85" s="127"/>
      <c r="N85" s="130"/>
      <c r="O85" s="128"/>
      <c r="P85" s="130"/>
      <c r="Q85" s="127"/>
      <c r="R85" s="130"/>
      <c r="S85" s="128"/>
      <c r="T85" s="130"/>
      <c r="U85" s="127"/>
      <c r="V85" s="130"/>
    </row>
    <row r="86" spans="2:22" s="10" customFormat="1" x14ac:dyDescent="0.3">
      <c r="B86" s="126"/>
      <c r="C86" s="128"/>
      <c r="D86" s="129"/>
      <c r="E86" s="127"/>
      <c r="F86" s="130"/>
      <c r="G86" s="128"/>
      <c r="H86" s="130"/>
      <c r="I86" s="127"/>
      <c r="J86" s="130"/>
      <c r="K86" s="128"/>
      <c r="L86" s="130"/>
      <c r="M86" s="127"/>
      <c r="N86" s="130"/>
      <c r="O86" s="128"/>
      <c r="P86" s="130"/>
      <c r="Q86" s="127"/>
      <c r="R86" s="130"/>
      <c r="S86" s="128"/>
      <c r="T86" s="130"/>
      <c r="U86" s="127"/>
      <c r="V86" s="130"/>
    </row>
    <row r="87" spans="2:22" s="10" customFormat="1" x14ac:dyDescent="0.3">
      <c r="B87" s="126"/>
      <c r="C87" s="128"/>
      <c r="D87" s="129"/>
      <c r="E87" s="127"/>
      <c r="F87" s="130"/>
      <c r="G87" s="128"/>
      <c r="H87" s="130"/>
      <c r="I87" s="127"/>
      <c r="J87" s="130"/>
      <c r="K87" s="128"/>
      <c r="L87" s="130"/>
      <c r="M87" s="127"/>
      <c r="N87" s="130"/>
      <c r="O87" s="128"/>
      <c r="P87" s="130"/>
      <c r="Q87" s="127"/>
      <c r="R87" s="130"/>
      <c r="S87" s="128"/>
      <c r="T87" s="130"/>
      <c r="U87" s="127"/>
      <c r="V87" s="130"/>
    </row>
    <row r="88" spans="2:22" s="10" customFormat="1" x14ac:dyDescent="0.3">
      <c r="B88" s="126"/>
      <c r="C88" s="128"/>
      <c r="D88" s="129"/>
      <c r="E88" s="127"/>
      <c r="F88" s="130"/>
      <c r="G88" s="128"/>
      <c r="H88" s="130"/>
      <c r="I88" s="127"/>
      <c r="J88" s="130"/>
      <c r="K88" s="128"/>
      <c r="L88" s="130"/>
      <c r="M88" s="127"/>
      <c r="N88" s="130"/>
      <c r="O88" s="128"/>
      <c r="P88" s="130"/>
      <c r="Q88" s="127"/>
      <c r="R88" s="130"/>
      <c r="S88" s="128"/>
      <c r="T88" s="130"/>
      <c r="U88" s="127"/>
      <c r="V88" s="130"/>
    </row>
    <row r="89" spans="2:22" s="10" customFormat="1" x14ac:dyDescent="0.3">
      <c r="B89" s="126"/>
      <c r="C89" s="128"/>
      <c r="D89" s="129"/>
      <c r="E89" s="127"/>
      <c r="F89" s="130"/>
      <c r="G89" s="128"/>
      <c r="H89" s="130"/>
      <c r="I89" s="127"/>
      <c r="J89" s="130"/>
      <c r="K89" s="128"/>
      <c r="L89" s="130"/>
      <c r="M89" s="127"/>
      <c r="N89" s="130"/>
      <c r="O89" s="128"/>
      <c r="P89" s="130"/>
      <c r="Q89" s="127"/>
      <c r="R89" s="130"/>
      <c r="S89" s="128"/>
      <c r="T89" s="130"/>
      <c r="U89" s="127"/>
      <c r="V89" s="130"/>
    </row>
    <row r="90" spans="2:22" s="10" customFormat="1" x14ac:dyDescent="0.3">
      <c r="B90" s="126"/>
      <c r="C90" s="128"/>
      <c r="D90" s="129"/>
      <c r="E90" s="127"/>
      <c r="F90" s="130"/>
      <c r="G90" s="128"/>
      <c r="H90" s="130"/>
      <c r="I90" s="127"/>
      <c r="J90" s="130"/>
      <c r="K90" s="128"/>
      <c r="L90" s="130"/>
      <c r="M90" s="127"/>
      <c r="N90" s="130"/>
      <c r="O90" s="128"/>
      <c r="P90" s="130"/>
      <c r="Q90" s="127"/>
      <c r="R90" s="130"/>
      <c r="S90" s="128"/>
      <c r="T90" s="130"/>
      <c r="U90" s="127"/>
      <c r="V90" s="130"/>
    </row>
    <row r="91" spans="2:22" s="10" customFormat="1" x14ac:dyDescent="0.3">
      <c r="B91" s="126"/>
      <c r="C91" s="128"/>
      <c r="D91" s="129"/>
      <c r="E91" s="127"/>
      <c r="F91" s="130"/>
      <c r="G91" s="128"/>
      <c r="H91" s="130"/>
      <c r="I91" s="127"/>
      <c r="J91" s="130"/>
      <c r="K91" s="128"/>
      <c r="L91" s="130"/>
      <c r="M91" s="127"/>
      <c r="N91" s="130"/>
      <c r="O91" s="128"/>
      <c r="P91" s="130"/>
      <c r="Q91" s="127"/>
      <c r="R91" s="130"/>
      <c r="S91" s="128"/>
      <c r="T91" s="130"/>
      <c r="U91" s="127"/>
      <c r="V91" s="130"/>
    </row>
    <row r="92" spans="2:22" s="10" customFormat="1" x14ac:dyDescent="0.3">
      <c r="B92" s="126"/>
      <c r="C92" s="128"/>
      <c r="D92" s="129"/>
      <c r="E92" s="127"/>
      <c r="F92" s="130"/>
      <c r="G92" s="128"/>
      <c r="H92" s="130"/>
      <c r="I92" s="127"/>
      <c r="J92" s="130"/>
      <c r="K92" s="128"/>
      <c r="L92" s="130"/>
      <c r="M92" s="127"/>
      <c r="N92" s="130"/>
      <c r="O92" s="128"/>
      <c r="P92" s="130"/>
      <c r="Q92" s="127"/>
      <c r="R92" s="130"/>
      <c r="S92" s="128"/>
      <c r="T92" s="130"/>
      <c r="U92" s="127"/>
      <c r="V92" s="130"/>
    </row>
    <row r="93" spans="2:22" s="10" customFormat="1" x14ac:dyDescent="0.3">
      <c r="B93" s="126"/>
      <c r="C93" s="128"/>
      <c r="D93" s="129"/>
      <c r="E93" s="127"/>
      <c r="F93" s="130"/>
      <c r="G93" s="128"/>
      <c r="H93" s="130"/>
      <c r="I93" s="127"/>
      <c r="J93" s="130"/>
      <c r="K93" s="128"/>
      <c r="L93" s="130"/>
      <c r="M93" s="127"/>
      <c r="N93" s="130"/>
      <c r="O93" s="128"/>
      <c r="P93" s="130"/>
      <c r="Q93" s="127"/>
      <c r="R93" s="130"/>
      <c r="S93" s="128"/>
      <c r="T93" s="130"/>
      <c r="U93" s="127"/>
      <c r="V93" s="130"/>
    </row>
    <row r="94" spans="2:22" s="10" customFormat="1" x14ac:dyDescent="0.3">
      <c r="B94" s="126"/>
      <c r="C94" s="128"/>
      <c r="D94" s="129"/>
      <c r="E94" s="127"/>
      <c r="F94" s="130"/>
      <c r="G94" s="128"/>
      <c r="H94" s="130"/>
      <c r="I94" s="127"/>
      <c r="J94" s="130"/>
      <c r="K94" s="128"/>
      <c r="L94" s="130"/>
      <c r="M94" s="127"/>
      <c r="N94" s="130"/>
      <c r="O94" s="128"/>
      <c r="P94" s="130"/>
      <c r="Q94" s="127"/>
      <c r="R94" s="130"/>
      <c r="S94" s="128"/>
      <c r="T94" s="130"/>
      <c r="U94" s="127"/>
      <c r="V94" s="130"/>
    </row>
  </sheetData>
  <mergeCells count="19">
    <mergeCell ref="A33:A40"/>
    <mergeCell ref="C3:E3"/>
    <mergeCell ref="A3:B4"/>
    <mergeCell ref="G3:I3"/>
    <mergeCell ref="K3:M3"/>
    <mergeCell ref="A5:A12"/>
    <mergeCell ref="U1:W1"/>
    <mergeCell ref="X1:AB1"/>
    <mergeCell ref="A13:A20"/>
    <mergeCell ref="A21:A24"/>
    <mergeCell ref="A25:A32"/>
    <mergeCell ref="O3:Q3"/>
    <mergeCell ref="S3:U3"/>
    <mergeCell ref="AB3:AB4"/>
    <mergeCell ref="W3:W4"/>
    <mergeCell ref="X3:X4"/>
    <mergeCell ref="Y3:Y4"/>
    <mergeCell ref="Z3:Z4"/>
    <mergeCell ref="AA3:AA4"/>
  </mergeCells>
  <conditionalFormatting sqref="C3">
    <cfRule type="expression" dxfId="2195" priority="381">
      <formula>$C3="TZR2"</formula>
    </cfRule>
    <cfRule type="expression" dxfId="2194" priority="382">
      <formula>$C3="Gaël LIZOT"</formula>
    </cfRule>
    <cfRule type="expression" dxfId="2193" priority="383">
      <formula>$C3="Isabelle BERGE"</formula>
    </cfRule>
    <cfRule type="expression" dxfId="2192" priority="384">
      <formula>$C3="Stéphane OUALLET"</formula>
    </cfRule>
    <cfRule type="expression" dxfId="2191" priority="385">
      <formula>$C3="Jérôme MALMEZET"</formula>
    </cfRule>
  </conditionalFormatting>
  <conditionalFormatting sqref="G3">
    <cfRule type="expression" dxfId="2190" priority="376">
      <formula>$G3="TZR2"</formula>
    </cfRule>
    <cfRule type="expression" dxfId="2189" priority="377">
      <formula>$G3="Gaël LIZOT"</formula>
    </cfRule>
    <cfRule type="expression" dxfId="2188" priority="378">
      <formula>$G3="Isabelle BERGE"</formula>
    </cfRule>
    <cfRule type="expression" dxfId="2187" priority="379">
      <formula>$G3="Stéphane OUALLET"</formula>
    </cfRule>
    <cfRule type="expression" dxfId="2186" priority="380">
      <formula>$G3="Jérôme MALMEZET"</formula>
    </cfRule>
  </conditionalFormatting>
  <conditionalFormatting sqref="K3">
    <cfRule type="expression" dxfId="2185" priority="371">
      <formula>$K3="TZR2"</formula>
    </cfRule>
    <cfRule type="expression" dxfId="2184" priority="372">
      <formula>$K3="Gaël LIZOT"</formula>
    </cfRule>
    <cfRule type="expression" dxfId="2183" priority="373">
      <formula>$K3="Isabelle BERGE"</formula>
    </cfRule>
    <cfRule type="expression" dxfId="2182" priority="374">
      <formula>$K3="Stéphane OUALLET"</formula>
    </cfRule>
    <cfRule type="expression" dxfId="2181" priority="375">
      <formula>$K3="Jérôme MALMEZET"</formula>
    </cfRule>
  </conditionalFormatting>
  <conditionalFormatting sqref="O3">
    <cfRule type="expression" dxfId="2180" priority="366">
      <formula>$O3="TZR2"</formula>
    </cfRule>
    <cfRule type="expression" dxfId="2179" priority="367">
      <formula>$O3="Gaël LIZOT"</formula>
    </cfRule>
    <cfRule type="expression" dxfId="2178" priority="368">
      <formula>$O3="Isabelle BERGE"</formula>
    </cfRule>
    <cfRule type="expression" dxfId="2177" priority="369">
      <formula>$O3="Stéphane OUALLET"</formula>
    </cfRule>
    <cfRule type="expression" dxfId="2176" priority="370">
      <formula>$O3="Jérôme MALMEZET"</formula>
    </cfRule>
  </conditionalFormatting>
  <conditionalFormatting sqref="S3">
    <cfRule type="expression" dxfId="2175" priority="361">
      <formula>$S3="TZR2"</formula>
    </cfRule>
    <cfRule type="expression" dxfId="2174" priority="362">
      <formula>$S3="Gaël LIZOT"</formula>
    </cfRule>
    <cfRule type="expression" dxfId="2173" priority="363">
      <formula>$S3="Isabelle BERGE"</formula>
    </cfRule>
    <cfRule type="expression" dxfId="2172" priority="364">
      <formula>$S3="Stéphane OUALLET"</formula>
    </cfRule>
    <cfRule type="expression" dxfId="2171" priority="365">
      <formula>$S3="Jérôme MALMEZET"</formula>
    </cfRule>
  </conditionalFormatting>
  <conditionalFormatting sqref="D10:D16 D18:D28 D30:E36 D38:E40 D5:E8">
    <cfRule type="expression" dxfId="2170" priority="356">
      <formula>$C$3="TZR2"</formula>
    </cfRule>
    <cfRule type="expression" dxfId="2169" priority="357">
      <formula>$C$3="Gaël LIZOT"</formula>
    </cfRule>
    <cfRule type="expression" dxfId="2168" priority="358">
      <formula>$C$3="Isabelle BERGE"</formula>
    </cfRule>
    <cfRule type="expression" dxfId="2167" priority="359">
      <formula>$C$3="Stéphane OUALLET"</formula>
    </cfRule>
    <cfRule type="expression" dxfId="2166" priority="360">
      <formula>$C$3="Jérôme MALMEZET"</formula>
    </cfRule>
  </conditionalFormatting>
  <conditionalFormatting sqref="D1">
    <cfRule type="expression" dxfId="2165" priority="355">
      <formula>$C1048576="6°1"</formula>
    </cfRule>
  </conditionalFormatting>
  <conditionalFormatting sqref="C5:C8 C10:C12 C10:C16 C19:C28 C30:C36 C38:C40 G5:G8 G10:G16 G19:G28 G30:G36 G38:G40 K5:K8 K10:K16 K19:K28 K30:K36 K38:K40 O5:O8 O10:O12 O13:O16 O19:O28 O30:O36 O38:O40 S5:S8 S10:S16 S19:S28 S30:S36 S38:S40">
    <cfRule type="cellIs" priority="354" stopIfTrue="1" operator="equal">
      <formula>mDF</formula>
    </cfRule>
  </conditionalFormatting>
  <conditionalFormatting sqref="D6:E6 E7:E8">
    <cfRule type="expression" dxfId="2164" priority="353" stopIfTrue="1">
      <formula>ISBLANK($C$6)</formula>
    </cfRule>
  </conditionalFormatting>
  <conditionalFormatting sqref="D7:E7">
    <cfRule type="expression" dxfId="2163" priority="352">
      <formula>ISBLANK($C7)</formula>
    </cfRule>
  </conditionalFormatting>
  <conditionalFormatting sqref="D8:E8">
    <cfRule type="expression" dxfId="2162" priority="351">
      <formula>ISBLANK($C8)</formula>
    </cfRule>
  </conditionalFormatting>
  <conditionalFormatting sqref="D5:E5 E6:E8">
    <cfRule type="expression" dxfId="2161" priority="350">
      <formula>ISBLANK($C5)</formula>
    </cfRule>
  </conditionalFormatting>
  <conditionalFormatting sqref="H6:I6">
    <cfRule type="expression" dxfId="2160" priority="304" stopIfTrue="1">
      <formula>ISBLANK(G7)</formula>
    </cfRule>
    <cfRule type="expression" dxfId="2159" priority="305">
      <formula>G4="TZR2"</formula>
    </cfRule>
    <cfRule type="expression" dxfId="2158" priority="306">
      <formula>G4="Gaël LIZOT"</formula>
    </cfRule>
    <cfRule type="expression" dxfId="2157" priority="307">
      <formula>G4="Isabelle BERGE"</formula>
    </cfRule>
    <cfRule type="expression" dxfId="2156" priority="308">
      <formula>G4="Stéphane OUALLET"</formula>
    </cfRule>
    <cfRule type="expression" dxfId="2155" priority="349" stopIfTrue="1">
      <formula>ISBLANK($C$6)</formula>
    </cfRule>
  </conditionalFormatting>
  <conditionalFormatting sqref="H7:I7">
    <cfRule type="expression" dxfId="2154" priority="348">
      <formula>ISBLANK($C7)</formula>
    </cfRule>
  </conditionalFormatting>
  <conditionalFormatting sqref="H8:I8 H30:I36 H38:I40 H18:I28 H10:I16">
    <cfRule type="expression" dxfId="2153" priority="347">
      <formula>ISBLANK($C8)</formula>
    </cfRule>
  </conditionalFormatting>
  <conditionalFormatting sqref="L5:M5">
    <cfRule type="expression" dxfId="2152" priority="341">
      <formula>ISBLANK($K5)</formula>
    </cfRule>
    <cfRule type="expression" dxfId="2151" priority="342">
      <formula>$K$3="TZR2"</formula>
    </cfRule>
    <cfRule type="expression" dxfId="2150" priority="343">
      <formula>$K$3="Gaël LIZOT"</formula>
    </cfRule>
    <cfRule type="expression" dxfId="2149" priority="344">
      <formula>$K$3="Isabelle BERGE"</formula>
    </cfRule>
    <cfRule type="expression" dxfId="2148" priority="345">
      <formula>$K$3="Stéphane OUALLET"</formula>
    </cfRule>
    <cfRule type="expression" dxfId="2147" priority="346">
      <formula>$K$3="Jérôme MALMEZET"</formula>
    </cfRule>
  </conditionalFormatting>
  <conditionalFormatting sqref="P5:Q8">
    <cfRule type="expression" dxfId="2146" priority="336">
      <formula>$O$3="TZR2"</formula>
    </cfRule>
    <cfRule type="expression" dxfId="2145" priority="337">
      <formula>$O$3="Gaël LIZOT"</formula>
    </cfRule>
    <cfRule type="expression" dxfId="2144" priority="338">
      <formula>$O$3="Isabelle BERGE"</formula>
    </cfRule>
    <cfRule type="expression" dxfId="2143" priority="339">
      <formula>$O$3="Stéphane OUALLET"</formula>
    </cfRule>
    <cfRule type="expression" dxfId="2142" priority="340">
      <formula>$O$3="Jérôme MALMEZET"</formula>
    </cfRule>
  </conditionalFormatting>
  <conditionalFormatting sqref="P6:Q6">
    <cfRule type="expression" dxfId="2141" priority="335" stopIfTrue="1">
      <formula>ISBLANK($C$6)</formula>
    </cfRule>
  </conditionalFormatting>
  <conditionalFormatting sqref="P7:Q7">
    <cfRule type="expression" dxfId="2140" priority="334">
      <formula>ISBLANK($C7)</formula>
    </cfRule>
  </conditionalFormatting>
  <conditionalFormatting sqref="P8:Q8">
    <cfRule type="expression" dxfId="2139" priority="333">
      <formula>ISBLANK($C8)</formula>
    </cfRule>
  </conditionalFormatting>
  <conditionalFormatting sqref="P5:Q5">
    <cfRule type="expression" dxfId="2138" priority="332">
      <formula>ISBLANK($O5)</formula>
    </cfRule>
  </conditionalFormatting>
  <conditionalFormatting sqref="T5:U8">
    <cfRule type="expression" dxfId="2137" priority="327">
      <formula>$S$3="TZR2"</formula>
    </cfRule>
    <cfRule type="expression" dxfId="2136" priority="328">
      <formula>$S$3="Gaël LIZOT"</formula>
    </cfRule>
    <cfRule type="expression" dxfId="2135" priority="329">
      <formula>$S$3="Isabelle BERGE"</formula>
    </cfRule>
    <cfRule type="expression" dxfId="2134" priority="330">
      <formula>$S$3="Stéphane OUALLET"</formula>
    </cfRule>
    <cfRule type="expression" dxfId="2133" priority="331">
      <formula>$S$3="Jérôme MALMEZET"</formula>
    </cfRule>
  </conditionalFormatting>
  <conditionalFormatting sqref="T6:U6">
    <cfRule type="expression" dxfId="2132" priority="326" stopIfTrue="1">
      <formula>ISBLANK($C$6)</formula>
    </cfRule>
  </conditionalFormatting>
  <conditionalFormatting sqref="T7:U7">
    <cfRule type="expression" dxfId="2131" priority="325">
      <formula>ISBLANK($C7)</formula>
    </cfRule>
  </conditionalFormatting>
  <conditionalFormatting sqref="T8:U8">
    <cfRule type="expression" dxfId="2130" priority="324">
      <formula>ISBLANK($C8)</formula>
    </cfRule>
  </conditionalFormatting>
  <conditionalFormatting sqref="T5:U5">
    <cfRule type="expression" dxfId="2129" priority="323">
      <formula>ISBLANK($S5)</formula>
    </cfRule>
  </conditionalFormatting>
  <conditionalFormatting sqref="D6:D8">
    <cfRule type="expression" dxfId="2128" priority="322">
      <formula>ISBLANK($C6)</formula>
    </cfRule>
  </conditionalFormatting>
  <conditionalFormatting sqref="D10:D16">
    <cfRule type="expression" dxfId="2127" priority="321">
      <formula>ISBLANK($C10)</formula>
    </cfRule>
  </conditionalFormatting>
  <conditionalFormatting sqref="D18:D28">
    <cfRule type="expression" dxfId="2126" priority="320">
      <formula>ISBLANK($C18)</formula>
    </cfRule>
  </conditionalFormatting>
  <conditionalFormatting sqref="D30:D36">
    <cfRule type="expression" dxfId="2125" priority="319">
      <formula>ISBLANK($C30)</formula>
    </cfRule>
  </conditionalFormatting>
  <conditionalFormatting sqref="D38:D40">
    <cfRule type="expression" dxfId="2124" priority="318">
      <formula>ISBLANK($C38)</formula>
    </cfRule>
  </conditionalFormatting>
  <conditionalFormatting sqref="D6:D8">
    <cfRule type="expression" dxfId="2123" priority="317">
      <formula>ISBLANK($C6)</formula>
    </cfRule>
  </conditionalFormatting>
  <conditionalFormatting sqref="D10:D16">
    <cfRule type="expression" dxfId="2122" priority="316">
      <formula>ISBLANK($C10)</formula>
    </cfRule>
  </conditionalFormatting>
  <conditionalFormatting sqref="D18:D28">
    <cfRule type="expression" dxfId="2121" priority="315">
      <formula>ISBLANK($C18)</formula>
    </cfRule>
  </conditionalFormatting>
  <conditionalFormatting sqref="D30:D36">
    <cfRule type="expression" dxfId="2120" priority="314">
      <formula>ISBLANK($C30)</formula>
    </cfRule>
  </conditionalFormatting>
  <conditionalFormatting sqref="D38:D40">
    <cfRule type="expression" dxfId="2119" priority="313">
      <formula>ISBLANK($C38)</formula>
    </cfRule>
  </conditionalFormatting>
  <conditionalFormatting sqref="H6:H8 H30:H36 H38:H40 H18:H28 H10:H16">
    <cfRule type="expression" dxfId="2118" priority="312">
      <formula>ISBLANK($C6)</formula>
    </cfRule>
  </conditionalFormatting>
  <conditionalFormatting sqref="E6:E8">
    <cfRule type="expression" dxfId="2117" priority="311">
      <formula>ISBLANK($C6)</formula>
    </cfRule>
  </conditionalFormatting>
  <conditionalFormatting sqref="E30:E36">
    <cfRule type="expression" dxfId="2116" priority="310">
      <formula>ISBLANK($C30)</formula>
    </cfRule>
  </conditionalFormatting>
  <conditionalFormatting sqref="E38:E40">
    <cfRule type="expression" dxfId="2115" priority="309">
      <formula>ISBLANK($C38)</formula>
    </cfRule>
  </conditionalFormatting>
  <conditionalFormatting sqref="H5:I8 H10:I16 H18:I28 H30:I36 H38:I40">
    <cfRule type="expression" dxfId="2114" priority="292" stopIfTrue="1">
      <formula>$G$3="Gaël LIZOT"</formula>
    </cfRule>
    <cfRule type="expression" dxfId="2113" priority="294" stopIfTrue="1">
      <formula>$G$3="Stéphane OUALLET"</formula>
    </cfRule>
    <cfRule type="expression" dxfId="2112" priority="295" stopIfTrue="1">
      <formula>$G$3="Isabelle BERGE"</formula>
    </cfRule>
    <cfRule type="expression" dxfId="2111" priority="302" stopIfTrue="1">
      <formula>$G$3="Jérôme MALMEZET"</formula>
    </cfRule>
    <cfRule type="expression" dxfId="2110" priority="303" stopIfTrue="1">
      <formula>$G$3="TZR2"</formula>
    </cfRule>
  </conditionalFormatting>
  <conditionalFormatting sqref="H5:I8">
    <cfRule type="expression" dxfId="2109" priority="291">
      <formula>ISBLANK($G5)</formula>
    </cfRule>
  </conditionalFormatting>
  <conditionalFormatting sqref="H10:I16">
    <cfRule type="expression" dxfId="2108" priority="301">
      <formula>ISBLANK($G10)</formula>
    </cfRule>
  </conditionalFormatting>
  <conditionalFormatting sqref="H18:I28">
    <cfRule type="expression" dxfId="2107" priority="300">
      <formula>ISBLANK($G18)</formula>
    </cfRule>
  </conditionalFormatting>
  <conditionalFormatting sqref="H30:I36">
    <cfRule type="expression" dxfId="2106" priority="299">
      <formula>ISBLANK($G30)</formula>
    </cfRule>
  </conditionalFormatting>
  <conditionalFormatting sqref="H30:I36">
    <cfRule type="expression" dxfId="2105" priority="298">
      <formula>ISBLANK($G30)</formula>
    </cfRule>
  </conditionalFormatting>
  <conditionalFormatting sqref="H38:I40">
    <cfRule type="expression" dxfId="2104" priority="297">
      <formula>ISBLANK($G38)</formula>
    </cfRule>
  </conditionalFormatting>
  <conditionalFormatting sqref="H38:I40">
    <cfRule type="expression" dxfId="2103" priority="296">
      <formula>ISBLANK($G38)</formula>
    </cfRule>
  </conditionalFormatting>
  <conditionalFormatting sqref="H38:I40 H30:I36 H18:I28 H10:I16">
    <cfRule type="expression" dxfId="2102" priority="293">
      <formula>ISBLANK($G10)</formula>
    </cfRule>
  </conditionalFormatting>
  <conditionalFormatting sqref="H38:I40 H30:I36 H18:I28 H10:I16">
    <cfRule type="expression" dxfId="2101" priority="290">
      <formula>ISBLANK($G10)</formula>
    </cfRule>
  </conditionalFormatting>
  <conditionalFormatting sqref="L6:L8">
    <cfRule type="expression" dxfId="2100" priority="284">
      <formula>ISBLANK($K6)</formula>
    </cfRule>
    <cfRule type="expression" dxfId="2099" priority="285">
      <formula>$K$3="TZR2"</formula>
    </cfRule>
    <cfRule type="expression" dxfId="2098" priority="286">
      <formula>$K$3="Gaël LIZOT"</formula>
    </cfRule>
    <cfRule type="expression" dxfId="2097" priority="287">
      <formula>$K$3="Isabelle BERGE"</formula>
    </cfRule>
    <cfRule type="expression" dxfId="2096" priority="288">
      <formula>$K$3="Stéphane OUALLET"</formula>
    </cfRule>
    <cfRule type="expression" dxfId="2095" priority="289">
      <formula>$K$3="Jérôme MALMEZET"</formula>
    </cfRule>
  </conditionalFormatting>
  <conditionalFormatting sqref="L10:L16">
    <cfRule type="expression" dxfId="2094" priority="278">
      <formula>ISBLANK($K10)</formula>
    </cfRule>
    <cfRule type="expression" dxfId="2093" priority="279">
      <formula>$K$3="TZR2"</formula>
    </cfRule>
    <cfRule type="expression" dxfId="2092" priority="280">
      <formula>$K$3="Gaël LIZOT"</formula>
    </cfRule>
    <cfRule type="expression" dxfId="2091" priority="281">
      <formula>$K$3="Isabelle BERGE"</formula>
    </cfRule>
    <cfRule type="expression" dxfId="2090" priority="282">
      <formula>$K$3="Stéphane OUALLET"</formula>
    </cfRule>
    <cfRule type="expression" dxfId="2089" priority="283">
      <formula>$K$3="Jérôme MALMEZET"</formula>
    </cfRule>
  </conditionalFormatting>
  <conditionalFormatting sqref="L18">
    <cfRule type="expression" dxfId="2088" priority="272">
      <formula>ISBLANK($K18)</formula>
    </cfRule>
    <cfRule type="expression" dxfId="2087" priority="273">
      <formula>$K$3="TZR2"</formula>
    </cfRule>
    <cfRule type="expression" dxfId="2086" priority="274">
      <formula>$K$3="Gaël LIZOT"</formula>
    </cfRule>
    <cfRule type="expression" dxfId="2085" priority="275">
      <formula>$K$3="Isabelle BERGE"</formula>
    </cfRule>
    <cfRule type="expression" dxfId="2084" priority="276">
      <formula>$K$3="Stéphane OUALLET"</formula>
    </cfRule>
    <cfRule type="expression" dxfId="2083" priority="277">
      <formula>$K$3="Jérôme MALMEZET"</formula>
    </cfRule>
  </conditionalFormatting>
  <conditionalFormatting sqref="L19:L28">
    <cfRule type="expression" dxfId="2082" priority="266">
      <formula>ISBLANK($K19)</formula>
    </cfRule>
    <cfRule type="expression" dxfId="2081" priority="267">
      <formula>$K$3="TZR2"</formula>
    </cfRule>
    <cfRule type="expression" dxfId="2080" priority="268">
      <formula>$K$3="Gaël LIZOT"</formula>
    </cfRule>
    <cfRule type="expression" dxfId="2079" priority="269">
      <formula>$K$3="Isabelle BERGE"</formula>
    </cfRule>
    <cfRule type="expression" dxfId="2078" priority="270">
      <formula>$K$3="Stéphane OUALLET"</formula>
    </cfRule>
    <cfRule type="expression" dxfId="2077" priority="271">
      <formula>$K$3="Jérôme MALMEZET"</formula>
    </cfRule>
  </conditionalFormatting>
  <conditionalFormatting sqref="L30">
    <cfRule type="expression" dxfId="2076" priority="260">
      <formula>ISBLANK($K30)</formula>
    </cfRule>
    <cfRule type="expression" dxfId="2075" priority="261">
      <formula>$K$3="TZR2"</formula>
    </cfRule>
    <cfRule type="expression" dxfId="2074" priority="262">
      <formula>$K$3="Gaël LIZOT"</formula>
    </cfRule>
    <cfRule type="expression" dxfId="2073" priority="263">
      <formula>$K$3="Isabelle BERGE"</formula>
    </cfRule>
    <cfRule type="expression" dxfId="2072" priority="264">
      <formula>$K$3="Stéphane OUALLET"</formula>
    </cfRule>
    <cfRule type="expression" dxfId="2071" priority="265">
      <formula>$K$3="Jérôme MALMEZET"</formula>
    </cfRule>
  </conditionalFormatting>
  <conditionalFormatting sqref="L31:L36">
    <cfRule type="expression" dxfId="2070" priority="254">
      <formula>ISBLANK($K31)</formula>
    </cfRule>
    <cfRule type="expression" dxfId="2069" priority="255">
      <formula>$K$3="TZR2"</formula>
    </cfRule>
    <cfRule type="expression" dxfId="2068" priority="256">
      <formula>$K$3="Gaël LIZOT"</formula>
    </cfRule>
    <cfRule type="expression" dxfId="2067" priority="257">
      <formula>$K$3="Isabelle BERGE"</formula>
    </cfRule>
    <cfRule type="expression" dxfId="2066" priority="258">
      <formula>$K$3="Stéphane OUALLET"</formula>
    </cfRule>
    <cfRule type="expression" dxfId="2065" priority="259">
      <formula>$K$3="Jérôme MALMEZET"</formula>
    </cfRule>
  </conditionalFormatting>
  <conditionalFormatting sqref="L38:L40">
    <cfRule type="expression" dxfId="2064" priority="248">
      <formula>ISBLANK($K38)</formula>
    </cfRule>
    <cfRule type="expression" dxfId="2063" priority="249">
      <formula>$K$3="TZR2"</formula>
    </cfRule>
    <cfRule type="expression" dxfId="2062" priority="250">
      <formula>$K$3="Gaël LIZOT"</formula>
    </cfRule>
    <cfRule type="expression" dxfId="2061" priority="251">
      <formula>$K$3="Isabelle BERGE"</formula>
    </cfRule>
    <cfRule type="expression" dxfId="2060" priority="252">
      <formula>$K$3="Stéphane OUALLET"</formula>
    </cfRule>
    <cfRule type="expression" dxfId="2059" priority="253">
      <formula>$K$3="Jérôme MALMEZET"</formula>
    </cfRule>
  </conditionalFormatting>
  <conditionalFormatting sqref="I38:I40 I30:I36 I18:I28 I10:I16">
    <cfRule type="expression" dxfId="2058" priority="247">
      <formula>ISBLANK($G10)</formula>
    </cfRule>
  </conditionalFormatting>
  <conditionalFormatting sqref="E38:E40 E30:E36">
    <cfRule type="expression" dxfId="2057" priority="246">
      <formula>ISBLANK($C30)</formula>
    </cfRule>
  </conditionalFormatting>
  <conditionalFormatting sqref="P6:Q8">
    <cfRule type="expression" dxfId="2056" priority="245">
      <formula>ISBLANK($O6)</formula>
    </cfRule>
  </conditionalFormatting>
  <conditionalFormatting sqref="P10:P16">
    <cfRule type="expression" dxfId="2055" priority="240">
      <formula>$O$3="TZR2"</formula>
    </cfRule>
    <cfRule type="expression" dxfId="2054" priority="241">
      <formula>$O$3="Gaël LIZOT"</formula>
    </cfRule>
    <cfRule type="expression" dxfId="2053" priority="242">
      <formula>$O$3="Isabelle BERGE"</formula>
    </cfRule>
    <cfRule type="expression" dxfId="2052" priority="243">
      <formula>$O$3="Stéphane OUALLET"</formula>
    </cfRule>
    <cfRule type="expression" dxfId="2051" priority="244">
      <formula>$O$3="Jérôme MALMEZET"</formula>
    </cfRule>
  </conditionalFormatting>
  <conditionalFormatting sqref="P10:P16">
    <cfRule type="expression" dxfId="2050" priority="239">
      <formula>ISBLANK($O10)</formula>
    </cfRule>
  </conditionalFormatting>
  <conditionalFormatting sqref="P18:P28">
    <cfRule type="expression" dxfId="2049" priority="234">
      <formula>$O$3="TZR2"</formula>
    </cfRule>
    <cfRule type="expression" dxfId="2048" priority="235">
      <formula>$O$3="Gaël LIZOT"</formula>
    </cfRule>
    <cfRule type="expression" dxfId="2047" priority="236">
      <formula>$O$3="Isabelle BERGE"</formula>
    </cfRule>
    <cfRule type="expression" dxfId="2046" priority="237">
      <formula>$O$3="Stéphane OUALLET"</formula>
    </cfRule>
    <cfRule type="expression" dxfId="2045" priority="238">
      <formula>$O$3="Jérôme MALMEZET"</formula>
    </cfRule>
  </conditionalFormatting>
  <conditionalFormatting sqref="P18:P28">
    <cfRule type="expression" dxfId="2044" priority="233">
      <formula>ISBLANK($O18)</formula>
    </cfRule>
  </conditionalFormatting>
  <conditionalFormatting sqref="P30:P36">
    <cfRule type="expression" dxfId="2043" priority="228">
      <formula>$O$3="TZR2"</formula>
    </cfRule>
    <cfRule type="expression" dxfId="2042" priority="229">
      <formula>$O$3="Gaël LIZOT"</formula>
    </cfRule>
    <cfRule type="expression" dxfId="2041" priority="230">
      <formula>$O$3="Isabelle BERGE"</formula>
    </cfRule>
    <cfRule type="expression" dxfId="2040" priority="231">
      <formula>$O$3="Stéphane OUALLET"</formula>
    </cfRule>
    <cfRule type="expression" dxfId="2039" priority="232">
      <formula>$O$3="Jérôme MALMEZET"</formula>
    </cfRule>
  </conditionalFormatting>
  <conditionalFormatting sqref="P30:P36">
    <cfRule type="expression" dxfId="2038" priority="227">
      <formula>ISBLANK($O30)</formula>
    </cfRule>
  </conditionalFormatting>
  <conditionalFormatting sqref="P38:P40">
    <cfRule type="expression" dxfId="2037" priority="222">
      <formula>$O$3="TZR2"</formula>
    </cfRule>
    <cfRule type="expression" dxfId="2036" priority="223">
      <formula>$O$3="Gaël LIZOT"</formula>
    </cfRule>
    <cfRule type="expression" dxfId="2035" priority="224">
      <formula>$O$3="Isabelle BERGE"</formula>
    </cfRule>
    <cfRule type="expression" dxfId="2034" priority="225">
      <formula>$O$3="Stéphane OUALLET"</formula>
    </cfRule>
    <cfRule type="expression" dxfId="2033" priority="226">
      <formula>$O$3="Jérôme MALMEZET"</formula>
    </cfRule>
  </conditionalFormatting>
  <conditionalFormatting sqref="P38:P40">
    <cfRule type="expression" dxfId="2032" priority="221">
      <formula>ISBLANK($O38)</formula>
    </cfRule>
  </conditionalFormatting>
  <conditionalFormatting sqref="Q6:Q8">
    <cfRule type="expression" dxfId="2031" priority="220">
      <formula>ISBLANK($O6)</formula>
    </cfRule>
  </conditionalFormatting>
  <conditionalFormatting sqref="T6:U8">
    <cfRule type="expression" dxfId="2030" priority="219">
      <formula>ISBLANK($S6)</formula>
    </cfRule>
  </conditionalFormatting>
  <conditionalFormatting sqref="U6:U8">
    <cfRule type="expression" dxfId="2029" priority="218">
      <formula>ISBLANK($S6)</formula>
    </cfRule>
  </conditionalFormatting>
  <conditionalFormatting sqref="T6:U8">
    <cfRule type="expression" dxfId="2028" priority="217">
      <formula>ISBLANK($S6)</formula>
    </cfRule>
  </conditionalFormatting>
  <conditionalFormatting sqref="T10:T12">
    <cfRule type="expression" dxfId="2027" priority="212">
      <formula>$S$3="TZR2"</formula>
    </cfRule>
    <cfRule type="expression" dxfId="2026" priority="213">
      <formula>$S$3="Gaël LIZOT"</formula>
    </cfRule>
    <cfRule type="expression" dxfId="2025" priority="214">
      <formula>$S$3="Isabelle BERGE"</formula>
    </cfRule>
    <cfRule type="expression" dxfId="2024" priority="215">
      <formula>$S$3="Stéphane OUALLET"</formula>
    </cfRule>
    <cfRule type="expression" dxfId="2023" priority="216">
      <formula>$S$3="Jérôme MALMEZET"</formula>
    </cfRule>
  </conditionalFormatting>
  <conditionalFormatting sqref="T10:T12">
    <cfRule type="expression" dxfId="2022" priority="211">
      <formula>ISBLANK($S10)</formula>
    </cfRule>
  </conditionalFormatting>
  <conditionalFormatting sqref="T13:T16">
    <cfRule type="expression" dxfId="2021" priority="206">
      <formula>$S$3="TZR2"</formula>
    </cfRule>
    <cfRule type="expression" dxfId="2020" priority="207">
      <formula>$S$3="Gaël LIZOT"</formula>
    </cfRule>
    <cfRule type="expression" dxfId="2019" priority="208">
      <formula>$S$3="Isabelle BERGE"</formula>
    </cfRule>
    <cfRule type="expression" dxfId="2018" priority="209">
      <formula>$S$3="Stéphane OUALLET"</formula>
    </cfRule>
    <cfRule type="expression" dxfId="2017" priority="210">
      <formula>$S$3="Jérôme MALMEZET"</formula>
    </cfRule>
  </conditionalFormatting>
  <conditionalFormatting sqref="T13:T16">
    <cfRule type="expression" dxfId="2016" priority="205">
      <formula>ISBLANK($S13)</formula>
    </cfRule>
  </conditionalFormatting>
  <conditionalFormatting sqref="T18:T20">
    <cfRule type="expression" dxfId="2015" priority="200">
      <formula>$S$3="TZR2"</formula>
    </cfRule>
    <cfRule type="expression" dxfId="2014" priority="201">
      <formula>$S$3="Gaël LIZOT"</formula>
    </cfRule>
    <cfRule type="expression" dxfId="2013" priority="202">
      <formula>$S$3="Isabelle BERGE"</formula>
    </cfRule>
    <cfRule type="expression" dxfId="2012" priority="203">
      <formula>$S$3="Stéphane OUALLET"</formula>
    </cfRule>
    <cfRule type="expression" dxfId="2011" priority="204">
      <formula>$S$3="Jérôme MALMEZET"</formula>
    </cfRule>
  </conditionalFormatting>
  <conditionalFormatting sqref="T18:T20">
    <cfRule type="expression" dxfId="2010" priority="199">
      <formula>ISBLANK($S18)</formula>
    </cfRule>
  </conditionalFormatting>
  <conditionalFormatting sqref="T21:T24">
    <cfRule type="expression" dxfId="2009" priority="194">
      <formula>$S$3="TZR2"</formula>
    </cfRule>
    <cfRule type="expression" dxfId="2008" priority="195">
      <formula>$S$3="Gaël LIZOT"</formula>
    </cfRule>
    <cfRule type="expression" dxfId="2007" priority="196">
      <formula>$S$3="Isabelle BERGE"</formula>
    </cfRule>
    <cfRule type="expression" dxfId="2006" priority="197">
      <formula>$S$3="Stéphane OUALLET"</formula>
    </cfRule>
    <cfRule type="expression" dxfId="2005" priority="198">
      <formula>$S$3="Jérôme MALMEZET"</formula>
    </cfRule>
  </conditionalFormatting>
  <conditionalFormatting sqref="T21:T24">
    <cfRule type="expression" dxfId="2004" priority="193">
      <formula>ISBLANK($S21)</formula>
    </cfRule>
  </conditionalFormatting>
  <conditionalFormatting sqref="T25:T28">
    <cfRule type="expression" dxfId="2003" priority="188">
      <formula>$S$3="TZR2"</formula>
    </cfRule>
    <cfRule type="expression" dxfId="2002" priority="189">
      <formula>$S$3="Gaël LIZOT"</formula>
    </cfRule>
    <cfRule type="expression" dxfId="2001" priority="190">
      <formula>$S$3="Isabelle BERGE"</formula>
    </cfRule>
    <cfRule type="expression" dxfId="2000" priority="191">
      <formula>$S$3="Stéphane OUALLET"</formula>
    </cfRule>
    <cfRule type="expression" dxfId="1999" priority="192">
      <formula>$S$3="Jérôme MALMEZET"</formula>
    </cfRule>
  </conditionalFormatting>
  <conditionalFormatting sqref="T25:T28">
    <cfRule type="expression" dxfId="1998" priority="187">
      <formula>ISBLANK($S25)</formula>
    </cfRule>
  </conditionalFormatting>
  <conditionalFormatting sqref="T30:T32">
    <cfRule type="expression" dxfId="1997" priority="182">
      <formula>$S$3="TZR2"</formula>
    </cfRule>
    <cfRule type="expression" dxfId="1996" priority="183">
      <formula>$S$3="Gaël LIZOT"</formula>
    </cfRule>
    <cfRule type="expression" dxfId="1995" priority="184">
      <formula>$S$3="Isabelle BERGE"</formula>
    </cfRule>
    <cfRule type="expression" dxfId="1994" priority="185">
      <formula>$S$3="Stéphane OUALLET"</formula>
    </cfRule>
    <cfRule type="expression" dxfId="1993" priority="186">
      <formula>$S$3="Jérôme MALMEZET"</formula>
    </cfRule>
  </conditionalFormatting>
  <conditionalFormatting sqref="T30:T32">
    <cfRule type="expression" dxfId="1992" priority="181">
      <formula>ISBLANK($S30)</formula>
    </cfRule>
  </conditionalFormatting>
  <conditionalFormatting sqref="T33:T36">
    <cfRule type="expression" dxfId="1991" priority="176">
      <formula>$S$3="TZR2"</formula>
    </cfRule>
    <cfRule type="expression" dxfId="1990" priority="177">
      <formula>$S$3="Gaël LIZOT"</formula>
    </cfRule>
    <cfRule type="expression" dxfId="1989" priority="178">
      <formula>$S$3="Isabelle BERGE"</formula>
    </cfRule>
    <cfRule type="expression" dxfId="1988" priority="179">
      <formula>$S$3="Stéphane OUALLET"</formula>
    </cfRule>
    <cfRule type="expression" dxfId="1987" priority="180">
      <formula>$S$3="Jérôme MALMEZET"</formula>
    </cfRule>
  </conditionalFormatting>
  <conditionalFormatting sqref="T33:T36">
    <cfRule type="expression" dxfId="1986" priority="175">
      <formula>ISBLANK($S33)</formula>
    </cfRule>
  </conditionalFormatting>
  <conditionalFormatting sqref="T38:T40">
    <cfRule type="expression" dxfId="1985" priority="170">
      <formula>$S$3="TZR2"</formula>
    </cfRule>
    <cfRule type="expression" dxfId="1984" priority="171">
      <formula>$S$3="Gaël LIZOT"</formula>
    </cfRule>
    <cfRule type="expression" dxfId="1983" priority="172">
      <formula>$S$3="Isabelle BERGE"</formula>
    </cfRule>
    <cfRule type="expression" dxfId="1982" priority="173">
      <formula>$S$3="Stéphane OUALLET"</formula>
    </cfRule>
    <cfRule type="expression" dxfId="1981" priority="174">
      <formula>$S$3="Jérôme MALMEZET"</formula>
    </cfRule>
  </conditionalFormatting>
  <conditionalFormatting sqref="T38:T40">
    <cfRule type="expression" dxfId="1980" priority="169">
      <formula>ISBLANK($S38)</formula>
    </cfRule>
  </conditionalFormatting>
  <conditionalFormatting sqref="E18:E28 E10:E16">
    <cfRule type="expression" dxfId="1979" priority="164">
      <formula>$C$3="TZR2"</formula>
    </cfRule>
    <cfRule type="expression" dxfId="1978" priority="165">
      <formula>$C$3="Gaël LIZOT"</formula>
    </cfRule>
    <cfRule type="expression" dxfId="1977" priority="166">
      <formula>$C$3="Isabelle BERGE"</formula>
    </cfRule>
    <cfRule type="expression" dxfId="1976" priority="167">
      <formula>$C$3="Stéphane OUALLET"</formula>
    </cfRule>
    <cfRule type="expression" dxfId="1975" priority="168">
      <formula>$C$3="Jérôme MALMEZET"</formula>
    </cfRule>
  </conditionalFormatting>
  <conditionalFormatting sqref="E38:E40 E30:E36 E18:E28 E10:E16">
    <cfRule type="expression" dxfId="1974" priority="163" stopIfTrue="1">
      <formula>ISBLANK($C$6)</formula>
    </cfRule>
  </conditionalFormatting>
  <conditionalFormatting sqref="E38:E40 E30:E36 E18:E28 E10:E16">
    <cfRule type="expression" dxfId="1973" priority="162">
      <formula>ISBLANK($C10)</formula>
    </cfRule>
  </conditionalFormatting>
  <conditionalFormatting sqref="E38:E40 E30:E36 E18:E28 E10:E16">
    <cfRule type="expression" dxfId="1972" priority="161">
      <formula>ISBLANK($C10)</formula>
    </cfRule>
  </conditionalFormatting>
  <conditionalFormatting sqref="I13:I16">
    <cfRule type="expression" dxfId="1971" priority="160">
      <formula>ISBLANK($G13)</formula>
    </cfRule>
  </conditionalFormatting>
  <conditionalFormatting sqref="I10:I12">
    <cfRule type="expression" dxfId="1970" priority="159">
      <formula>ISBLANK($G10)</formula>
    </cfRule>
  </conditionalFormatting>
  <conditionalFormatting sqref="I18:I20">
    <cfRule type="expression" dxfId="1969" priority="158">
      <formula>ISBLANK($G18)</formula>
    </cfRule>
  </conditionalFormatting>
  <conditionalFormatting sqref="I25:I28">
    <cfRule type="expression" dxfId="1968" priority="157">
      <formula>ISBLANK($G25)</formula>
    </cfRule>
  </conditionalFormatting>
  <conditionalFormatting sqref="I21:I24">
    <cfRule type="expression" dxfId="1967" priority="156">
      <formula>ISBLANK($G21)</formula>
    </cfRule>
  </conditionalFormatting>
  <conditionalFormatting sqref="I30:I32">
    <cfRule type="expression" dxfId="1966" priority="155">
      <formula>ISBLANK($G30)</formula>
    </cfRule>
  </conditionalFormatting>
  <conditionalFormatting sqref="I33:I36">
    <cfRule type="expression" dxfId="1965" priority="154">
      <formula>ISBLANK($G33)</formula>
    </cfRule>
  </conditionalFormatting>
  <conditionalFormatting sqref="I38:I40">
    <cfRule type="expression" dxfId="1964" priority="153">
      <formula>ISBLANK($G38)</formula>
    </cfRule>
  </conditionalFormatting>
  <conditionalFormatting sqref="M6:M8">
    <cfRule type="expression" dxfId="1963" priority="147">
      <formula>ISBLANK($K6)</formula>
    </cfRule>
    <cfRule type="expression" dxfId="1962" priority="148">
      <formula>$K$3="TZR2"</formula>
    </cfRule>
    <cfRule type="expression" dxfId="1961" priority="149">
      <formula>$K$3="Gaël LIZOT"</formula>
    </cfRule>
    <cfRule type="expression" dxfId="1960" priority="150">
      <formula>$K$3="Isabelle BERGE"</formula>
    </cfRule>
    <cfRule type="expression" dxfId="1959" priority="151">
      <formula>$K$3="Stéphane OUALLET"</formula>
    </cfRule>
    <cfRule type="expression" dxfId="1958" priority="152">
      <formula>$K$3="Jérôme MALMEZET"</formula>
    </cfRule>
  </conditionalFormatting>
  <conditionalFormatting sqref="M10:M12">
    <cfRule type="expression" dxfId="1957" priority="141">
      <formula>ISBLANK($K10)</formula>
    </cfRule>
    <cfRule type="expression" dxfId="1956" priority="142">
      <formula>$K$3="TZR2"</formula>
    </cfRule>
    <cfRule type="expression" dxfId="1955" priority="143">
      <formula>$K$3="Gaël LIZOT"</formula>
    </cfRule>
    <cfRule type="expression" dxfId="1954" priority="144">
      <formula>$K$3="Isabelle BERGE"</formula>
    </cfRule>
    <cfRule type="expression" dxfId="1953" priority="145">
      <formula>$K$3="Stéphane OUALLET"</formula>
    </cfRule>
    <cfRule type="expression" dxfId="1952" priority="146">
      <formula>$K$3="Jérôme MALMEZET"</formula>
    </cfRule>
  </conditionalFormatting>
  <conditionalFormatting sqref="M13:M16">
    <cfRule type="expression" dxfId="1951" priority="135">
      <formula>ISBLANK($K13)</formula>
    </cfRule>
    <cfRule type="expression" dxfId="1950" priority="136">
      <formula>$K$3="TZR2"</formula>
    </cfRule>
    <cfRule type="expression" dxfId="1949" priority="137">
      <formula>$K$3="Gaël LIZOT"</formula>
    </cfRule>
    <cfRule type="expression" dxfId="1948" priority="138">
      <formula>$K$3="Isabelle BERGE"</formula>
    </cfRule>
    <cfRule type="expression" dxfId="1947" priority="139">
      <formula>$K$3="Stéphane OUALLET"</formula>
    </cfRule>
    <cfRule type="expression" dxfId="1946" priority="140">
      <formula>$K$3="Jérôme MALMEZET"</formula>
    </cfRule>
  </conditionalFormatting>
  <conditionalFormatting sqref="M18:M20">
    <cfRule type="expression" dxfId="1945" priority="129">
      <formula>ISBLANK($K18)</formula>
    </cfRule>
    <cfRule type="expression" dxfId="1944" priority="130">
      <formula>$K$3="TZR2"</formula>
    </cfRule>
    <cfRule type="expression" dxfId="1943" priority="131">
      <formula>$K$3="Gaël LIZOT"</formula>
    </cfRule>
    <cfRule type="expression" dxfId="1942" priority="132">
      <formula>$K$3="Isabelle BERGE"</formula>
    </cfRule>
    <cfRule type="expression" dxfId="1941" priority="133">
      <formula>$K$3="Stéphane OUALLET"</formula>
    </cfRule>
    <cfRule type="expression" dxfId="1940" priority="134">
      <formula>$K$3="Jérôme MALMEZET"</formula>
    </cfRule>
  </conditionalFormatting>
  <conditionalFormatting sqref="M25:M28">
    <cfRule type="expression" dxfId="1939" priority="123">
      <formula>ISBLANK($K25)</formula>
    </cfRule>
    <cfRule type="expression" dxfId="1938" priority="124">
      <formula>$K$3="TZR2"</formula>
    </cfRule>
    <cfRule type="expression" dxfId="1937" priority="125">
      <formula>$K$3="Gaël LIZOT"</formula>
    </cfRule>
    <cfRule type="expression" dxfId="1936" priority="126">
      <formula>$K$3="Isabelle BERGE"</formula>
    </cfRule>
    <cfRule type="expression" dxfId="1935" priority="127">
      <formula>$K$3="Stéphane OUALLET"</formula>
    </cfRule>
    <cfRule type="expression" dxfId="1934" priority="128">
      <formula>$K$3="Jérôme MALMEZET"</formula>
    </cfRule>
  </conditionalFormatting>
  <conditionalFormatting sqref="M21:M24">
    <cfRule type="expression" dxfId="1933" priority="117">
      <formula>ISBLANK($K21)</formula>
    </cfRule>
    <cfRule type="expression" dxfId="1932" priority="118">
      <formula>$K$3="TZR2"</formula>
    </cfRule>
    <cfRule type="expression" dxfId="1931" priority="119">
      <formula>$K$3="Gaël LIZOT"</formula>
    </cfRule>
    <cfRule type="expression" dxfId="1930" priority="120">
      <formula>$K$3="Isabelle BERGE"</formula>
    </cfRule>
    <cfRule type="expression" dxfId="1929" priority="121">
      <formula>$K$3="Stéphane OUALLET"</formula>
    </cfRule>
    <cfRule type="expression" dxfId="1928" priority="122">
      <formula>$K$3="Jérôme MALMEZET"</formula>
    </cfRule>
  </conditionalFormatting>
  <conditionalFormatting sqref="M33:M36">
    <cfRule type="expression" dxfId="1927" priority="111">
      <formula>ISBLANK($K33)</formula>
    </cfRule>
    <cfRule type="expression" dxfId="1926" priority="112">
      <formula>$K$3="TZR2"</formula>
    </cfRule>
    <cfRule type="expression" dxfId="1925" priority="113">
      <formula>$K$3="Gaël LIZOT"</formula>
    </cfRule>
    <cfRule type="expression" dxfId="1924" priority="114">
      <formula>$K$3="Isabelle BERGE"</formula>
    </cfRule>
    <cfRule type="expression" dxfId="1923" priority="115">
      <formula>$K$3="Stéphane OUALLET"</formula>
    </cfRule>
    <cfRule type="expression" dxfId="1922" priority="116">
      <formula>$K$3="Jérôme MALMEZET"</formula>
    </cfRule>
  </conditionalFormatting>
  <conditionalFormatting sqref="M30:M32">
    <cfRule type="expression" dxfId="1921" priority="105">
      <formula>ISBLANK($K30)</formula>
    </cfRule>
    <cfRule type="expression" dxfId="1920" priority="106">
      <formula>$K$3="TZR2"</formula>
    </cfRule>
    <cfRule type="expression" dxfId="1919" priority="107">
      <formula>$K$3="Gaël LIZOT"</formula>
    </cfRule>
    <cfRule type="expression" dxfId="1918" priority="108">
      <formula>$K$3="Isabelle BERGE"</formula>
    </cfRule>
    <cfRule type="expression" dxfId="1917" priority="109">
      <formula>$K$3="Stéphane OUALLET"</formula>
    </cfRule>
    <cfRule type="expression" dxfId="1916" priority="110">
      <formula>$K$3="Jérôme MALMEZET"</formula>
    </cfRule>
  </conditionalFormatting>
  <conditionalFormatting sqref="M38:M40">
    <cfRule type="expression" dxfId="1915" priority="99">
      <formula>ISBLANK($K38)</formula>
    </cfRule>
    <cfRule type="expression" dxfId="1914" priority="100">
      <formula>$K$3="TZR2"</formula>
    </cfRule>
    <cfRule type="expression" dxfId="1913" priority="101">
      <formula>$K$3="Gaël LIZOT"</formula>
    </cfRule>
    <cfRule type="expression" dxfId="1912" priority="102">
      <formula>$K$3="Isabelle BERGE"</formula>
    </cfRule>
    <cfRule type="expression" dxfId="1911" priority="103">
      <formula>$K$3="Stéphane OUALLET"</formula>
    </cfRule>
    <cfRule type="expression" dxfId="1910" priority="104">
      <formula>$K$3="Jérôme MALMEZET"</formula>
    </cfRule>
  </conditionalFormatting>
  <conditionalFormatting sqref="Q6:Q8">
    <cfRule type="expression" dxfId="1909" priority="98">
      <formula>ISBLANK($O6)</formula>
    </cfRule>
  </conditionalFormatting>
  <conditionalFormatting sqref="Q13:Q16">
    <cfRule type="expression" dxfId="1908" priority="93">
      <formula>$O$3="TZR2"</formula>
    </cfRule>
    <cfRule type="expression" dxfId="1907" priority="94">
      <formula>$O$3="Gaël LIZOT"</formula>
    </cfRule>
    <cfRule type="expression" dxfId="1906" priority="95">
      <formula>$O$3="Isabelle BERGE"</formula>
    </cfRule>
    <cfRule type="expression" dxfId="1905" priority="96">
      <formula>$O$3="Stéphane OUALLET"</formula>
    </cfRule>
    <cfRule type="expression" dxfId="1904" priority="97">
      <formula>$O$3="Jérôme MALMEZET"</formula>
    </cfRule>
  </conditionalFormatting>
  <conditionalFormatting sqref="Q13:Q16">
    <cfRule type="expression" dxfId="1903" priority="92">
      <formula>ISBLANK($O13)</formula>
    </cfRule>
  </conditionalFormatting>
  <conditionalFormatting sqref="Q10:Q12">
    <cfRule type="expression" dxfId="1902" priority="87">
      <formula>$O$3="TZR2"</formula>
    </cfRule>
    <cfRule type="expression" dxfId="1901" priority="88">
      <formula>$O$3="Gaël LIZOT"</formula>
    </cfRule>
    <cfRule type="expression" dxfId="1900" priority="89">
      <formula>$O$3="Isabelle BERGE"</formula>
    </cfRule>
    <cfRule type="expression" dxfId="1899" priority="90">
      <formula>$O$3="Stéphane OUALLET"</formula>
    </cfRule>
    <cfRule type="expression" dxfId="1898" priority="91">
      <formula>$O$3="Jérôme MALMEZET"</formula>
    </cfRule>
  </conditionalFormatting>
  <conditionalFormatting sqref="Q10:Q12">
    <cfRule type="expression" dxfId="1897" priority="86">
      <formula>ISBLANK($O10)</formula>
    </cfRule>
  </conditionalFormatting>
  <conditionalFormatting sqref="Q21:Q24">
    <cfRule type="expression" dxfId="1896" priority="81">
      <formula>$O$3="TZR2"</formula>
    </cfRule>
    <cfRule type="expression" dxfId="1895" priority="82">
      <formula>$O$3="Gaël LIZOT"</formula>
    </cfRule>
    <cfRule type="expression" dxfId="1894" priority="83">
      <formula>$O$3="Isabelle BERGE"</formula>
    </cfRule>
    <cfRule type="expression" dxfId="1893" priority="84">
      <formula>$O$3="Stéphane OUALLET"</formula>
    </cfRule>
    <cfRule type="expression" dxfId="1892" priority="85">
      <formula>$O$3="Jérôme MALMEZET"</formula>
    </cfRule>
  </conditionalFormatting>
  <conditionalFormatting sqref="Q21:Q24">
    <cfRule type="expression" dxfId="1891" priority="80">
      <formula>ISBLANK($O21)</formula>
    </cfRule>
  </conditionalFormatting>
  <conditionalFormatting sqref="Q18:Q20">
    <cfRule type="expression" dxfId="1890" priority="75">
      <formula>$O$3="TZR2"</formula>
    </cfRule>
    <cfRule type="expression" dxfId="1889" priority="76">
      <formula>$O$3="Gaël LIZOT"</formula>
    </cfRule>
    <cfRule type="expression" dxfId="1888" priority="77">
      <formula>$O$3="Isabelle BERGE"</formula>
    </cfRule>
    <cfRule type="expression" dxfId="1887" priority="78">
      <formula>$O$3="Stéphane OUALLET"</formula>
    </cfRule>
    <cfRule type="expression" dxfId="1886" priority="79">
      <formula>$O$3="Jérôme MALMEZET"</formula>
    </cfRule>
  </conditionalFormatting>
  <conditionalFormatting sqref="Q18:Q20">
    <cfRule type="expression" dxfId="1885" priority="74">
      <formula>ISBLANK($O18)</formula>
    </cfRule>
  </conditionalFormatting>
  <conditionalFormatting sqref="Q25:Q28">
    <cfRule type="expression" dxfId="1884" priority="69">
      <formula>$O$3="TZR2"</formula>
    </cfRule>
    <cfRule type="expression" dxfId="1883" priority="70">
      <formula>$O$3="Gaël LIZOT"</formula>
    </cfRule>
    <cfRule type="expression" dxfId="1882" priority="71">
      <formula>$O$3="Isabelle BERGE"</formula>
    </cfRule>
    <cfRule type="expression" dxfId="1881" priority="72">
      <formula>$O$3="Stéphane OUALLET"</formula>
    </cfRule>
    <cfRule type="expression" dxfId="1880" priority="73">
      <formula>$O$3="Jérôme MALMEZET"</formula>
    </cfRule>
  </conditionalFormatting>
  <conditionalFormatting sqref="Q25:Q28">
    <cfRule type="expression" dxfId="1879" priority="68">
      <formula>ISBLANK($O25)</formula>
    </cfRule>
  </conditionalFormatting>
  <conditionalFormatting sqref="Q33:Q36">
    <cfRule type="expression" dxfId="1878" priority="63">
      <formula>$O$3="TZR2"</formula>
    </cfRule>
    <cfRule type="expression" dxfId="1877" priority="64">
      <formula>$O$3="Gaël LIZOT"</formula>
    </cfRule>
    <cfRule type="expression" dxfId="1876" priority="65">
      <formula>$O$3="Isabelle BERGE"</formula>
    </cfRule>
    <cfRule type="expression" dxfId="1875" priority="66">
      <formula>$O$3="Stéphane OUALLET"</formula>
    </cfRule>
    <cfRule type="expression" dxfId="1874" priority="67">
      <formula>$O$3="Jérôme MALMEZET"</formula>
    </cfRule>
  </conditionalFormatting>
  <conditionalFormatting sqref="Q33:Q36">
    <cfRule type="expression" dxfId="1873" priority="62">
      <formula>ISBLANK($O33)</formula>
    </cfRule>
  </conditionalFormatting>
  <conditionalFormatting sqref="Q30:Q32">
    <cfRule type="expression" dxfId="1872" priority="57">
      <formula>$O$3="TZR2"</formula>
    </cfRule>
    <cfRule type="expression" dxfId="1871" priority="58">
      <formula>$O$3="Gaël LIZOT"</formula>
    </cfRule>
    <cfRule type="expression" dxfId="1870" priority="59">
      <formula>$O$3="Isabelle BERGE"</formula>
    </cfRule>
    <cfRule type="expression" dxfId="1869" priority="60">
      <formula>$O$3="Stéphane OUALLET"</formula>
    </cfRule>
    <cfRule type="expression" dxfId="1868" priority="61">
      <formula>$O$3="Jérôme MALMEZET"</formula>
    </cfRule>
  </conditionalFormatting>
  <conditionalFormatting sqref="Q30:Q32">
    <cfRule type="expression" dxfId="1867" priority="56">
      <formula>ISBLANK($O30)</formula>
    </cfRule>
  </conditionalFormatting>
  <conditionalFormatting sqref="Q38:Q40">
    <cfRule type="expression" dxfId="1866" priority="51">
      <formula>$O$3="TZR2"</formula>
    </cfRule>
    <cfRule type="expression" dxfId="1865" priority="52">
      <formula>$O$3="Gaël LIZOT"</formula>
    </cfRule>
    <cfRule type="expression" dxfId="1864" priority="53">
      <formula>$O$3="Isabelle BERGE"</formula>
    </cfRule>
    <cfRule type="expression" dxfId="1863" priority="54">
      <formula>$O$3="Stéphane OUALLET"</formula>
    </cfRule>
    <cfRule type="expression" dxfId="1862" priority="55">
      <formula>$O$3="Jérôme MALMEZET"</formula>
    </cfRule>
  </conditionalFormatting>
  <conditionalFormatting sqref="Q38:Q40">
    <cfRule type="expression" dxfId="1861" priority="50">
      <formula>ISBLANK($O38)</formula>
    </cfRule>
  </conditionalFormatting>
  <conditionalFormatting sqref="U6:U8">
    <cfRule type="expression" dxfId="1860" priority="49">
      <formula>ISBLANK($S6)</formula>
    </cfRule>
  </conditionalFormatting>
  <conditionalFormatting sqref="U10:U12">
    <cfRule type="expression" dxfId="1859" priority="44">
      <formula>$S$3="TZR2"</formula>
    </cfRule>
    <cfRule type="expression" dxfId="1858" priority="45">
      <formula>$S$3="Gaël LIZOT"</formula>
    </cfRule>
    <cfRule type="expression" dxfId="1857" priority="46">
      <formula>$S$3="Isabelle BERGE"</formula>
    </cfRule>
    <cfRule type="expression" dxfId="1856" priority="47">
      <formula>$S$3="Stéphane OUALLET"</formula>
    </cfRule>
    <cfRule type="expression" dxfId="1855" priority="48">
      <formula>$S$3="Jérôme MALMEZET"</formula>
    </cfRule>
  </conditionalFormatting>
  <conditionalFormatting sqref="U10:U12">
    <cfRule type="expression" dxfId="1854" priority="43">
      <formula>ISBLANK($S10)</formula>
    </cfRule>
  </conditionalFormatting>
  <conditionalFormatting sqref="U18:U20">
    <cfRule type="expression" dxfId="1853" priority="38">
      <formula>$S$3="TZR2"</formula>
    </cfRule>
    <cfRule type="expression" dxfId="1852" priority="39">
      <formula>$S$3="Gaël LIZOT"</formula>
    </cfRule>
    <cfRule type="expression" dxfId="1851" priority="40">
      <formula>$S$3="Isabelle BERGE"</formula>
    </cfRule>
    <cfRule type="expression" dxfId="1850" priority="41">
      <formula>$S$3="Stéphane OUALLET"</formula>
    </cfRule>
    <cfRule type="expression" dxfId="1849" priority="42">
      <formula>$S$3="Jérôme MALMEZET"</formula>
    </cfRule>
  </conditionalFormatting>
  <conditionalFormatting sqref="U18:U20">
    <cfRule type="expression" dxfId="1848" priority="37">
      <formula>ISBLANK($S18)</formula>
    </cfRule>
  </conditionalFormatting>
  <conditionalFormatting sqref="U13:U16">
    <cfRule type="expression" dxfId="1847" priority="32">
      <formula>$S$3="TZR2"</formula>
    </cfRule>
    <cfRule type="expression" dxfId="1846" priority="33">
      <formula>$S$3="Gaël LIZOT"</formula>
    </cfRule>
    <cfRule type="expression" dxfId="1845" priority="34">
      <formula>$S$3="Isabelle BERGE"</formula>
    </cfRule>
    <cfRule type="expression" dxfId="1844" priority="35">
      <formula>$S$3="Stéphane OUALLET"</formula>
    </cfRule>
    <cfRule type="expression" dxfId="1843" priority="36">
      <formula>$S$3="Jérôme MALMEZET"</formula>
    </cfRule>
  </conditionalFormatting>
  <conditionalFormatting sqref="U13:U16">
    <cfRule type="expression" dxfId="1842" priority="31">
      <formula>ISBLANK($S13)</formula>
    </cfRule>
  </conditionalFormatting>
  <conditionalFormatting sqref="U25:U28">
    <cfRule type="expression" dxfId="1841" priority="26">
      <formula>$S$3="TZR2"</formula>
    </cfRule>
    <cfRule type="expression" dxfId="1840" priority="27">
      <formula>$S$3="Gaël LIZOT"</formula>
    </cfRule>
    <cfRule type="expression" dxfId="1839" priority="28">
      <formula>$S$3="Isabelle BERGE"</formula>
    </cfRule>
    <cfRule type="expression" dxfId="1838" priority="29">
      <formula>$S$3="Stéphane OUALLET"</formula>
    </cfRule>
    <cfRule type="expression" dxfId="1837" priority="30">
      <formula>$S$3="Jérôme MALMEZET"</formula>
    </cfRule>
  </conditionalFormatting>
  <conditionalFormatting sqref="U25:U28">
    <cfRule type="expression" dxfId="1836" priority="25">
      <formula>ISBLANK($S25)</formula>
    </cfRule>
  </conditionalFormatting>
  <conditionalFormatting sqref="U21:U24">
    <cfRule type="expression" dxfId="1835" priority="20">
      <formula>$S$3="TZR2"</formula>
    </cfRule>
    <cfRule type="expression" dxfId="1834" priority="21">
      <formula>$S$3="Gaël LIZOT"</formula>
    </cfRule>
    <cfRule type="expression" dxfId="1833" priority="22">
      <formula>$S$3="Isabelle BERGE"</formula>
    </cfRule>
    <cfRule type="expression" dxfId="1832" priority="23">
      <formula>$S$3="Stéphane OUALLET"</formula>
    </cfRule>
    <cfRule type="expression" dxfId="1831" priority="24">
      <formula>$S$3="Jérôme MALMEZET"</formula>
    </cfRule>
  </conditionalFormatting>
  <conditionalFormatting sqref="U21:U24">
    <cfRule type="expression" dxfId="1830" priority="19">
      <formula>ISBLANK($S21)</formula>
    </cfRule>
  </conditionalFormatting>
  <conditionalFormatting sqref="U30:U32">
    <cfRule type="expression" dxfId="1829" priority="14">
      <formula>$S$3="TZR2"</formula>
    </cfRule>
    <cfRule type="expression" dxfId="1828" priority="15">
      <formula>$S$3="Gaël LIZOT"</formula>
    </cfRule>
    <cfRule type="expression" dxfId="1827" priority="16">
      <formula>$S$3="Isabelle BERGE"</formula>
    </cfRule>
    <cfRule type="expression" dxfId="1826" priority="17">
      <formula>$S$3="Stéphane OUALLET"</formula>
    </cfRule>
    <cfRule type="expression" dxfId="1825" priority="18">
      <formula>$S$3="Jérôme MALMEZET"</formula>
    </cfRule>
  </conditionalFormatting>
  <conditionalFormatting sqref="U30:U32">
    <cfRule type="expression" dxfId="1824" priority="13">
      <formula>ISBLANK($S30)</formula>
    </cfRule>
  </conditionalFormatting>
  <conditionalFormatting sqref="U38:U40">
    <cfRule type="expression" dxfId="1823" priority="8">
      <formula>$S$3="TZR2"</formula>
    </cfRule>
    <cfRule type="expression" dxfId="1822" priority="9">
      <formula>$S$3="Gaël LIZOT"</formula>
    </cfRule>
    <cfRule type="expression" dxfId="1821" priority="10">
      <formula>$S$3="Isabelle BERGE"</formula>
    </cfRule>
    <cfRule type="expression" dxfId="1820" priority="11">
      <formula>$S$3="Stéphane OUALLET"</formula>
    </cfRule>
    <cfRule type="expression" dxfId="1819" priority="12">
      <formula>$S$3="Jérôme MALMEZET"</formula>
    </cfRule>
  </conditionalFormatting>
  <conditionalFormatting sqref="U38:U40">
    <cfRule type="expression" dxfId="1818" priority="7">
      <formula>ISBLANK($S38)</formula>
    </cfRule>
  </conditionalFormatting>
  <conditionalFormatting sqref="U33:U36">
    <cfRule type="expression" dxfId="1817" priority="2">
      <formula>$S$3="TZR2"</formula>
    </cfRule>
    <cfRule type="expression" dxfId="1816" priority="3">
      <formula>$S$3="Gaël LIZOT"</formula>
    </cfRule>
    <cfRule type="expression" dxfId="1815" priority="4">
      <formula>$S$3="Isabelle BERGE"</formula>
    </cfRule>
    <cfRule type="expression" dxfId="1814" priority="5">
      <formula>$S$3="Stéphane OUALLET"</formula>
    </cfRule>
    <cfRule type="expression" dxfId="1813" priority="6">
      <formula>$S$3="Jérôme MALMEZET"</formula>
    </cfRule>
  </conditionalFormatting>
  <conditionalFormatting sqref="U33:U36">
    <cfRule type="expression" dxfId="1812" priority="1">
      <formula>ISBLANK($S33)</formula>
    </cfRule>
  </conditionalFormatting>
  <dataValidations count="11">
    <dataValidation type="list" allowBlank="1" showInputMessage="1" showErrorMessage="1" sqref="O3 G3 K3 S3 C3">
      <formula1>ListeProfEPS</formula1>
    </dataValidation>
    <dataValidation type="list" allowBlank="1" showInputMessage="1" showErrorMessage="1" sqref="A3:B4">
      <formula1>Cycle</formula1>
    </dataValidation>
    <dataValidation type="list" allowBlank="1" showInputMessage="1" showErrorMessage="1" sqref="C18:C28 C10:C16">
      <formula1>ListeClasses</formula1>
    </dataValidation>
    <dataValidation type="list" allowBlank="1" showInputMessage="1" showErrorMessage="1" sqref="C6:C8">
      <formula1>ListeClass</formula1>
    </dataValidation>
    <dataValidation type="list" showInputMessage="1" showErrorMessage="1" sqref="C5">
      <formula1>ListeClass</formula1>
    </dataValidation>
    <dataValidation type="list" showInputMessage="1" showErrorMessage="1" sqref="F18:F28 F30:F40 F5:F8 I37 F10:F16">
      <formula1>Install</formula1>
    </dataValidation>
    <dataValidation type="list" showInputMessage="1" showErrorMessage="1" sqref="D5:D8 D10:D16 D18:D28 D30:D36 D38:D40 T18:T28 P38:P40 T30:T36 T5:T8 T10:T16 T38:T40 L5:L8 L10:L16 L18:L28 L30:L36 L38:L40 P5:P8 P30:P36 P10:P16 P18:P28 H5:H8 H18:H28 H10:H16 H30:H36 H38:H40">
      <formula1>APSA</formula1>
    </dataValidation>
    <dataValidation type="list" showInputMessage="1" showErrorMessage="1" sqref="Q37 E17">
      <formula1>OFFSET($AE$2,MATCH(D17,$AE$3:$AE$25,0),1,1,COUNTA(OFFSET($AE$2,MATCH(D17,$AE$3:$AE$25,0),1,1,3)))</formula1>
    </dataValidation>
    <dataValidation showInputMessage="1" showErrorMessage="1" sqref="H37"/>
    <dataValidation type="list" showInputMessage="1" showErrorMessage="1" sqref="E30:E36 E18:E28 E10:E16 E38:E40">
      <formula1>OFFSET($AE$2,MATCH(D10,$AE$3:$AE$29,0),1,1,3)</formula1>
    </dataValidation>
    <dataValidation type="list" showInputMessage="1" showErrorMessage="1" sqref="U38:U40 U30:U36 U18:U28 U10:U16 U5:U8 Q38:Q40 Q30:Q36 Q18:Q28 Q10:Q16 Q5:Q8 M38:M40 M30:M36 M18:M28 M10:M16 M5:M8 I38:I40 I30:I36 I18:I28 I10:I16 I5:I8 E5:E8">
      <formula1>OFFSET($AE$2,MATCH(D5,$AE$3:$AE$29,0),1,1,COUNTA(OFFSET($AE$2,MATCH(D5,$AE$3:$AE$29,0),1,1,3)))</formula1>
    </dataValidation>
  </dataValidations>
  <pageMargins left="0" right="0" top="0" bottom="0" header="0" footer="0.31496062992125984"/>
  <pageSetup paperSize="9" scale="72" orientation="landscape" horizontalDpi="0" verticalDpi="0" r:id="rId1"/>
  <drawing r:id="rId2"/>
  <legacyDrawing r:id="rId3"/>
  <controls>
    <mc:AlternateContent xmlns:mc="http://schemas.openxmlformats.org/markup-compatibility/2006">
      <mc:Choice Requires="x14">
        <control shapeId="1036" r:id="rId4" name="DTPicker1">
          <controlPr locked="0" defaultSize="0" autoLine="0" autoPict="0" linkedCell="P1" r:id="rId5">
            <anchor moveWithCells="1">
              <from>
                <xdr:col>14</xdr:col>
                <xdr:colOff>350520</xdr:colOff>
                <xdr:row>0</xdr:row>
                <xdr:rowOff>83820</xdr:rowOff>
              </from>
              <to>
                <xdr:col>16</xdr:col>
                <xdr:colOff>259080</xdr:colOff>
                <xdr:row>1</xdr:row>
                <xdr:rowOff>76200</xdr:rowOff>
              </to>
            </anchor>
          </controlPr>
        </control>
      </mc:Choice>
      <mc:Fallback>
        <control shapeId="1036" r:id="rId4" name="DTPicker1"/>
      </mc:Fallback>
    </mc:AlternateContent>
    <mc:AlternateContent xmlns:mc="http://schemas.openxmlformats.org/markup-compatibility/2006">
      <mc:Choice Requires="x14">
        <control shapeId="1037" r:id="rId6" name="DTPicker2">
          <controlPr locked="0" defaultSize="0" autoLine="0" autoPict="0" linkedCell="T1" r:id="rId7">
            <anchor moveWithCells="1">
              <from>
                <xdr:col>16</xdr:col>
                <xdr:colOff>480060</xdr:colOff>
                <xdr:row>0</xdr:row>
                <xdr:rowOff>91440</xdr:rowOff>
              </from>
              <to>
                <xdr:col>19</xdr:col>
                <xdr:colOff>662940</xdr:colOff>
                <xdr:row>1</xdr:row>
                <xdr:rowOff>83820</xdr:rowOff>
              </to>
            </anchor>
          </controlPr>
        </control>
      </mc:Choice>
      <mc:Fallback>
        <control shapeId="1037" r:id="rId6" name="DTPicker2"/>
      </mc:Fallback>
    </mc:AlternateContent>
  </controls>
  <extLst>
    <ext xmlns:x14="http://schemas.microsoft.com/office/spreadsheetml/2009/9/main" uri="{CCE6A557-97BC-4b89-ADB6-D9C93CAAB3DF}">
      <x14:dataValidations xmlns:xm="http://schemas.microsoft.com/office/excel/2006/main" count="23">
        <x14:dataValidation type="list" allowBlank="1" showInputMessage="1" showErrorMessage="1">
          <x14:formula1>
            <xm:f>Listes!$F$3:$F$15</xm:f>
          </x14:formula1>
          <xm:sqref>X1:AB1</xm:sqref>
        </x14:dataValidation>
        <x14:dataValidation type="list" allowBlank="1" showInputMessage="1" showErrorMessage="1">
          <x14:formula1>
            <xm:f>MFC!$A$1:$A$18</xm:f>
          </x14:formula1>
          <xm:sqref>C30:C36</xm:sqref>
        </x14:dataValidation>
        <x14:dataValidation type="list" allowBlank="1" showInputMessage="1" showErrorMessage="1">
          <x14:formula1>
            <xm:f>MFC!$A$1:$A$18</xm:f>
          </x14:formula1>
          <xm:sqref>C38:C40</xm:sqref>
        </x14:dataValidation>
        <x14:dataValidation type="list" allowBlank="1" showInputMessage="1" showErrorMessage="1">
          <x14:formula1>
            <xm:f>MFC!$A$1:$A$18</xm:f>
          </x14:formula1>
          <xm:sqref>G5:G8</xm:sqref>
        </x14:dataValidation>
        <x14:dataValidation type="list" allowBlank="1" showInputMessage="1" showErrorMessage="1">
          <x14:formula1>
            <xm:f>MFC!$A$1:$A$18</xm:f>
          </x14:formula1>
          <xm:sqref>G10:G16</xm:sqref>
        </x14:dataValidation>
        <x14:dataValidation type="list" allowBlank="1" showInputMessage="1" showErrorMessage="1">
          <x14:formula1>
            <xm:f>MFC!$A$1:$A$18</xm:f>
          </x14:formula1>
          <xm:sqref>G18:G28</xm:sqref>
        </x14:dataValidation>
        <x14:dataValidation type="list" allowBlank="1" showInputMessage="1" showErrorMessage="1">
          <x14:formula1>
            <xm:f>MFC!$A$1:$A$18</xm:f>
          </x14:formula1>
          <xm:sqref>G30:G36</xm:sqref>
        </x14:dataValidation>
        <x14:dataValidation type="list" allowBlank="1" showInputMessage="1" showErrorMessage="1">
          <x14:formula1>
            <xm:f>MFC!$A$1:$A$18</xm:f>
          </x14:formula1>
          <xm:sqref>G38:G40</xm:sqref>
        </x14:dataValidation>
        <x14:dataValidation type="list" allowBlank="1" showInputMessage="1" showErrorMessage="1">
          <x14:formula1>
            <xm:f>MFC!$A$1:$A$18</xm:f>
          </x14:formula1>
          <xm:sqref>K5:K8</xm:sqref>
        </x14:dataValidation>
        <x14:dataValidation type="list" allowBlank="1" showInputMessage="1" showErrorMessage="1">
          <x14:formula1>
            <xm:f>MFC!$A$1:$A$18</xm:f>
          </x14:formula1>
          <xm:sqref>K10:K16</xm:sqref>
        </x14:dataValidation>
        <x14:dataValidation type="list" allowBlank="1" showInputMessage="1" showErrorMessage="1">
          <x14:formula1>
            <xm:f>MFC!$A$1:$A$18</xm:f>
          </x14:formula1>
          <xm:sqref>K18:K28</xm:sqref>
        </x14:dataValidation>
        <x14:dataValidation type="list" allowBlank="1" showInputMessage="1" showErrorMessage="1">
          <x14:formula1>
            <xm:f>MFC!$A$1:$A$18</xm:f>
          </x14:formula1>
          <xm:sqref>K30:K36</xm:sqref>
        </x14:dataValidation>
        <x14:dataValidation type="list" allowBlank="1" showInputMessage="1" showErrorMessage="1">
          <x14:formula1>
            <xm:f>MFC!$A$1:$A$18</xm:f>
          </x14:formula1>
          <xm:sqref>K38:K40</xm:sqref>
        </x14:dataValidation>
        <x14:dataValidation type="list" allowBlank="1" showInputMessage="1" showErrorMessage="1">
          <x14:formula1>
            <xm:f>MFC!$A$1:$A$18</xm:f>
          </x14:formula1>
          <xm:sqref>O5:O8</xm:sqref>
        </x14:dataValidation>
        <x14:dataValidation type="list" allowBlank="1" showInputMessage="1" showErrorMessage="1">
          <x14:formula1>
            <xm:f>MFC!$A$1:$A$18</xm:f>
          </x14:formula1>
          <xm:sqref>O10:O16</xm:sqref>
        </x14:dataValidation>
        <x14:dataValidation type="list" allowBlank="1" showInputMessage="1" showErrorMessage="1">
          <x14:formula1>
            <xm:f>MFC!$A$1:$A$18</xm:f>
          </x14:formula1>
          <xm:sqref>O18:O28</xm:sqref>
        </x14:dataValidation>
        <x14:dataValidation type="list" allowBlank="1" showInputMessage="1" showErrorMessage="1">
          <x14:formula1>
            <xm:f>MFC!$A$1:$A$18</xm:f>
          </x14:formula1>
          <xm:sqref>O30:O36</xm:sqref>
        </x14:dataValidation>
        <x14:dataValidation type="list" allowBlank="1" showInputMessage="1" showErrorMessage="1">
          <x14:formula1>
            <xm:f>MFC!$A$1:$A$18</xm:f>
          </x14:formula1>
          <xm:sqref>O38:O40</xm:sqref>
        </x14:dataValidation>
        <x14:dataValidation type="list" allowBlank="1" showInputMessage="1" showErrorMessage="1">
          <x14:formula1>
            <xm:f>MFC!$A$1:$A$18</xm:f>
          </x14:formula1>
          <xm:sqref>S5:S8</xm:sqref>
        </x14:dataValidation>
        <x14:dataValidation type="list" allowBlank="1" showInputMessage="1" showErrorMessage="1">
          <x14:formula1>
            <xm:f>MFC!$A$1:$A$18</xm:f>
          </x14:formula1>
          <xm:sqref>S10:S16</xm:sqref>
        </x14:dataValidation>
        <x14:dataValidation type="list" allowBlank="1" showInputMessage="1" showErrorMessage="1">
          <x14:formula1>
            <xm:f>MFC!$A$1:$A$18</xm:f>
          </x14:formula1>
          <xm:sqref>S18:S28</xm:sqref>
        </x14:dataValidation>
        <x14:dataValidation type="list" allowBlank="1" showInputMessage="1" showErrorMessage="1">
          <x14:formula1>
            <xm:f>MFC!$A$1:$A$18</xm:f>
          </x14:formula1>
          <xm:sqref>S30:S36</xm:sqref>
        </x14:dataValidation>
        <x14:dataValidation type="list" allowBlank="1" showInputMessage="1" showErrorMessage="1">
          <x14:formula1>
            <xm:f>MFC!$A$1:$A$18</xm:f>
          </x14:formula1>
          <xm:sqref>S38:S40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A19"/>
  <sheetViews>
    <sheetView tabSelected="1" workbookViewId="0">
      <selection activeCell="C16" sqref="C16"/>
    </sheetView>
  </sheetViews>
  <sheetFormatPr baseColWidth="10" defaultRowHeight="14.4" x14ac:dyDescent="0.3"/>
  <cols>
    <col min="1" max="16384" width="11.5546875" style="31"/>
  </cols>
  <sheetData>
    <row r="1" spans="1:1" x14ac:dyDescent="0.3">
      <c r="A1" s="39" t="s">
        <v>32</v>
      </c>
    </row>
    <row r="2" spans="1:1" x14ac:dyDescent="0.3">
      <c r="A2" s="39" t="s">
        <v>33</v>
      </c>
    </row>
    <row r="3" spans="1:1" x14ac:dyDescent="0.3">
      <c r="A3" s="39" t="s">
        <v>34</v>
      </c>
    </row>
    <row r="4" spans="1:1" x14ac:dyDescent="0.3">
      <c r="A4" s="39" t="s">
        <v>35</v>
      </c>
    </row>
    <row r="5" spans="1:1" x14ac:dyDescent="0.3">
      <c r="A5" s="40" t="s">
        <v>28</v>
      </c>
    </row>
    <row r="6" spans="1:1" x14ac:dyDescent="0.3">
      <c r="A6" s="40" t="s">
        <v>29</v>
      </c>
    </row>
    <row r="7" spans="1:1" x14ac:dyDescent="0.3">
      <c r="A7" s="40" t="s">
        <v>30</v>
      </c>
    </row>
    <row r="8" spans="1:1" x14ac:dyDescent="0.3">
      <c r="A8" s="40" t="s">
        <v>31</v>
      </c>
    </row>
    <row r="9" spans="1:1" x14ac:dyDescent="0.3">
      <c r="A9" s="41" t="s">
        <v>24</v>
      </c>
    </row>
    <row r="10" spans="1:1" x14ac:dyDescent="0.3">
      <c r="A10" s="41" t="s">
        <v>25</v>
      </c>
    </row>
    <row r="11" spans="1:1" x14ac:dyDescent="0.3">
      <c r="A11" s="41" t="s">
        <v>26</v>
      </c>
    </row>
    <row r="12" spans="1:1" x14ac:dyDescent="0.3">
      <c r="A12" s="41" t="s">
        <v>27</v>
      </c>
    </row>
    <row r="13" spans="1:1" x14ac:dyDescent="0.3">
      <c r="A13" s="42" t="s">
        <v>20</v>
      </c>
    </row>
    <row r="14" spans="1:1" x14ac:dyDescent="0.3">
      <c r="A14" s="42" t="s">
        <v>21</v>
      </c>
    </row>
    <row r="15" spans="1:1" x14ac:dyDescent="0.3">
      <c r="A15" s="42" t="s">
        <v>22</v>
      </c>
    </row>
    <row r="16" spans="1:1" x14ac:dyDescent="0.3">
      <c r="A16" s="42" t="s">
        <v>23</v>
      </c>
    </row>
    <row r="17" spans="1:1" x14ac:dyDescent="0.3">
      <c r="A17" s="159" t="s">
        <v>141</v>
      </c>
    </row>
    <row r="18" spans="1:1" x14ac:dyDescent="0.3">
      <c r="A18" s="140" t="s">
        <v>133</v>
      </c>
    </row>
    <row r="19" spans="1:1" x14ac:dyDescent="0.3">
      <c r="A19" s="139" t="s">
        <v>132</v>
      </c>
    </row>
  </sheetData>
  <sortState ref="A1:A19">
    <sortCondition ref="A2"/>
  </sortState>
  <pageMargins left="0" right="0" top="0" bottom="0"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00B0F0"/>
    <pageSetUpPr fitToPage="1"/>
  </sheetPr>
  <dimension ref="A1:L98"/>
  <sheetViews>
    <sheetView zoomScale="70" zoomScaleNormal="70" workbookViewId="0">
      <selection activeCell="I39" sqref="I39"/>
    </sheetView>
  </sheetViews>
  <sheetFormatPr baseColWidth="10" defaultRowHeight="14.4" x14ac:dyDescent="0.3"/>
  <cols>
    <col min="1" max="1" width="4" style="10" customWidth="1"/>
    <col min="2" max="2" width="12.88671875" style="1" customWidth="1"/>
    <col min="3" max="7" width="21.88671875" style="1" customWidth="1"/>
    <col min="8" max="8" width="11.5546875" style="1" hidden="1" customWidth="1"/>
    <col min="9" max="16384" width="11.5546875" style="1"/>
  </cols>
  <sheetData>
    <row r="1" spans="1:9" s="10" customFormat="1" ht="23.4" x14ac:dyDescent="0.3">
      <c r="A1" s="484" t="s">
        <v>136</v>
      </c>
      <c r="B1" s="484"/>
      <c r="E1" s="132" t="s">
        <v>62</v>
      </c>
      <c r="I1" s="10" t="s">
        <v>154</v>
      </c>
    </row>
    <row r="2" spans="1:9" s="10" customFormat="1" ht="15" thickBot="1" x14ac:dyDescent="0.35"/>
    <row r="3" spans="1:9" ht="15" thickBot="1" x14ac:dyDescent="0.35">
      <c r="A3" s="1"/>
      <c r="C3" s="123" t="str">
        <f>'P1'!$C$3</f>
        <v>Jérôme MALMEZET</v>
      </c>
      <c r="D3" s="123" t="str">
        <f>'P1'!$G$3</f>
        <v>Stéphane OUALLET</v>
      </c>
      <c r="E3" s="171" t="str">
        <f>'P1'!$K$3</f>
        <v>Isabelle BERGE</v>
      </c>
      <c r="F3" s="170" t="str">
        <f>'P1'!$O3</f>
        <v>Gaël LIZOT</v>
      </c>
      <c r="G3" s="125" t="str">
        <f>'P1'!$S3</f>
        <v>TZR2</v>
      </c>
      <c r="H3" s="192" t="s">
        <v>63</v>
      </c>
      <c r="I3" s="10"/>
    </row>
    <row r="4" spans="1:9" ht="18" customHeight="1" x14ac:dyDescent="0.3">
      <c r="A4" s="1"/>
      <c r="B4" s="240" t="s">
        <v>36</v>
      </c>
      <c r="C4" s="241">
        <f>COUNTIF('P1'!F$5:F$40,BilanP1!$B4)</f>
        <v>0</v>
      </c>
      <c r="D4" s="242">
        <f>COUNTIF('P1'!J$5:J$40,BilanP1!$B4)</f>
        <v>0</v>
      </c>
      <c r="E4" s="242">
        <f>COUNTIF('P1'!N$5:N$40,BilanP1!$B4)</f>
        <v>0</v>
      </c>
      <c r="F4" s="243">
        <f>COUNTIF('P1'!R$5:R$40,BilanP1!$B4)</f>
        <v>0</v>
      </c>
      <c r="G4" s="244">
        <f>COUNTIF('P1'!V$5:V$40,BilanP1!$B4)</f>
        <v>3</v>
      </c>
      <c r="H4" s="245">
        <f>SUM(C4:G4)</f>
        <v>3</v>
      </c>
      <c r="I4" s="246" t="str">
        <f>CONCATENATE(H4,"h")</f>
        <v>3h</v>
      </c>
    </row>
    <row r="5" spans="1:9" ht="18" customHeight="1" x14ac:dyDescent="0.3">
      <c r="A5" s="1"/>
      <c r="B5" s="247" t="s">
        <v>58</v>
      </c>
      <c r="C5" s="248">
        <f>COUNTIF('P1'!F$5:F$40,BilanP1!$B5)</f>
        <v>2</v>
      </c>
      <c r="D5" s="249">
        <f>COUNTIF('P1'!J$5:J$40,BilanP1!$B5)</f>
        <v>8</v>
      </c>
      <c r="E5" s="249">
        <f>COUNTIF('P1'!N$5:N$40,BilanP1!$B5)</f>
        <v>0</v>
      </c>
      <c r="F5" s="248">
        <f>COUNTIF('P1'!R$5:R$40,BilanP1!$B5)</f>
        <v>0</v>
      </c>
      <c r="G5" s="250">
        <f>COUNTIF('P1'!V$5:V$40,BilanP1!$B5)</f>
        <v>0</v>
      </c>
      <c r="H5" s="251">
        <f t="shared" ref="H5" si="0">SUM(C5:G5)</f>
        <v>10</v>
      </c>
      <c r="I5" s="252" t="str">
        <f t="shared" ref="I5:I27" si="1">CONCATENATE(H5,"h")</f>
        <v>10h</v>
      </c>
    </row>
    <row r="6" spans="1:9" ht="18" customHeight="1" x14ac:dyDescent="0.3">
      <c r="A6" s="1"/>
      <c r="B6" s="247" t="s">
        <v>38</v>
      </c>
      <c r="C6" s="248">
        <f>COUNTIF('P1'!F$5:F$40,BilanP1!$B6)</f>
        <v>0</v>
      </c>
      <c r="D6" s="249">
        <f>COUNTIF('P1'!J$5:J$40,BilanP1!$B6)</f>
        <v>0</v>
      </c>
      <c r="E6" s="249">
        <f>COUNTIF('P1'!N$5:N$40,BilanP1!$B6)</f>
        <v>0</v>
      </c>
      <c r="F6" s="248">
        <f>COUNTIF('P1'!R$5:R$40,BilanP1!$B6)</f>
        <v>0</v>
      </c>
      <c r="G6" s="250">
        <f>COUNTIF('P1'!V$5:V$40,BilanP1!$B6)</f>
        <v>0</v>
      </c>
      <c r="H6" s="251">
        <f t="shared" ref="H6:H27" si="2">SUM(C6:G6)</f>
        <v>0</v>
      </c>
      <c r="I6" s="252" t="str">
        <f t="shared" si="1"/>
        <v>0h</v>
      </c>
    </row>
    <row r="7" spans="1:9" ht="18" customHeight="1" x14ac:dyDescent="0.3">
      <c r="A7" s="1"/>
      <c r="B7" s="247" t="s">
        <v>73</v>
      </c>
      <c r="C7" s="248">
        <f>COUNTIF('P1'!F$5:F$40,BilanP1!$B7)</f>
        <v>0</v>
      </c>
      <c r="D7" s="249">
        <f>COUNTIF('P1'!J$5:J$40,BilanP1!$B7)</f>
        <v>0</v>
      </c>
      <c r="E7" s="249">
        <f>COUNTIF('P1'!N$5:N$40,BilanP1!$B7)</f>
        <v>0</v>
      </c>
      <c r="F7" s="248">
        <f>COUNTIF('P1'!R$5:R$40,BilanP1!$B7)</f>
        <v>4</v>
      </c>
      <c r="G7" s="250">
        <f>COUNTIF('P1'!V$5:V$40,BilanP1!$B7)</f>
        <v>0</v>
      </c>
      <c r="H7" s="251">
        <f t="shared" si="2"/>
        <v>4</v>
      </c>
      <c r="I7" s="252" t="str">
        <f t="shared" si="1"/>
        <v>4h</v>
      </c>
    </row>
    <row r="8" spans="1:9" ht="18" customHeight="1" x14ac:dyDescent="0.3">
      <c r="A8" s="1"/>
      <c r="B8" s="247" t="s">
        <v>101</v>
      </c>
      <c r="C8" s="248">
        <f>COUNTIF('P1'!F$5:F$40,BilanP1!$B8)</f>
        <v>0</v>
      </c>
      <c r="D8" s="249">
        <f>COUNTIF('P1'!J$5:J$40,BilanP1!$B8)</f>
        <v>0</v>
      </c>
      <c r="E8" s="249">
        <f>COUNTIF('P1'!N$5:N$40,BilanP1!$B8)</f>
        <v>0</v>
      </c>
      <c r="F8" s="248">
        <f>COUNTIF('P1'!R$5:R$40,BilanP1!$B8)</f>
        <v>0</v>
      </c>
      <c r="G8" s="250">
        <f>COUNTIF('P1'!V$5:V$40,BilanP1!$B8)</f>
        <v>0</v>
      </c>
      <c r="H8" s="251">
        <f t="shared" si="2"/>
        <v>0</v>
      </c>
      <c r="I8" s="252" t="str">
        <f t="shared" si="1"/>
        <v>0h</v>
      </c>
    </row>
    <row r="9" spans="1:9" ht="18" customHeight="1" x14ac:dyDescent="0.3">
      <c r="A9" s="1"/>
      <c r="B9" s="247" t="s">
        <v>40</v>
      </c>
      <c r="C9" s="248">
        <f>COUNTIF('P1'!F$5:F$40,BilanP1!$B9)</f>
        <v>0</v>
      </c>
      <c r="D9" s="249">
        <f>COUNTIF('P1'!J$5:J$40,BilanP1!$B9)</f>
        <v>0</v>
      </c>
      <c r="E9" s="249">
        <f>COUNTIF('P1'!N$5:N$40,BilanP1!$B9)</f>
        <v>0</v>
      </c>
      <c r="F9" s="248">
        <f>COUNTIF('P1'!R$5:R$40,BilanP1!$B9)</f>
        <v>0</v>
      </c>
      <c r="G9" s="250">
        <f>COUNTIF('P1'!V$5:V$40,BilanP1!$B9)</f>
        <v>0</v>
      </c>
      <c r="H9" s="251">
        <f t="shared" si="2"/>
        <v>0</v>
      </c>
      <c r="I9" s="252" t="str">
        <f t="shared" si="1"/>
        <v>0h</v>
      </c>
    </row>
    <row r="10" spans="1:9" ht="18" customHeight="1" x14ac:dyDescent="0.3">
      <c r="A10" s="1"/>
      <c r="B10" s="247" t="s">
        <v>104</v>
      </c>
      <c r="C10" s="248">
        <f>COUNTIF('P1'!F$5:F$40,BilanP1!$B10)</f>
        <v>1</v>
      </c>
      <c r="D10" s="249">
        <f>COUNTIF('P1'!J$5:J$40,BilanP1!$B10)</f>
        <v>0</v>
      </c>
      <c r="E10" s="249">
        <f>COUNTIF('P1'!N$5:N$40,BilanP1!$B10)</f>
        <v>0</v>
      </c>
      <c r="F10" s="248">
        <f>COUNTIF('P1'!R$5:R$40,BilanP1!$B10)</f>
        <v>0</v>
      </c>
      <c r="G10" s="250">
        <f>COUNTIF('P1'!V$5:V$40,BilanP1!$B10)</f>
        <v>0</v>
      </c>
      <c r="H10" s="251">
        <f t="shared" si="2"/>
        <v>1</v>
      </c>
      <c r="I10" s="252" t="str">
        <f t="shared" si="1"/>
        <v>1h</v>
      </c>
    </row>
    <row r="11" spans="1:9" ht="18" customHeight="1" x14ac:dyDescent="0.3">
      <c r="A11" s="1"/>
      <c r="B11" s="247" t="s">
        <v>41</v>
      </c>
      <c r="C11" s="248">
        <f>COUNTIF('P1'!F$5:F$40,BilanP1!$B11)</f>
        <v>3</v>
      </c>
      <c r="D11" s="249">
        <f>COUNTIF('P1'!J$5:J$40,BilanP1!$B11)</f>
        <v>2</v>
      </c>
      <c r="E11" s="249">
        <f>COUNTIF('P1'!N$5:N$40,BilanP1!$B11)</f>
        <v>0</v>
      </c>
      <c r="F11" s="248">
        <f>COUNTIF('P1'!R$5:R$40,BilanP1!$B11)</f>
        <v>0</v>
      </c>
      <c r="G11" s="250">
        <f>COUNTIF('P1'!V$5:V$40,BilanP1!$B11)</f>
        <v>0</v>
      </c>
      <c r="H11" s="251">
        <f t="shared" si="2"/>
        <v>5</v>
      </c>
      <c r="I11" s="252" t="str">
        <f t="shared" si="1"/>
        <v>5h</v>
      </c>
    </row>
    <row r="12" spans="1:9" ht="18" customHeight="1" x14ac:dyDescent="0.3">
      <c r="A12" s="1"/>
      <c r="B12" s="253" t="s">
        <v>39</v>
      </c>
      <c r="C12" s="248">
        <f>COUNTIF('P1'!F$5:F$40,BilanP1!$B12)</f>
        <v>6</v>
      </c>
      <c r="D12" s="249">
        <f>COUNTIF('P1'!J$5:J$40,BilanP1!$B12)</f>
        <v>7</v>
      </c>
      <c r="E12" s="249">
        <f>COUNTIF('P1'!N$5:N$40,BilanP1!$B12)</f>
        <v>8</v>
      </c>
      <c r="F12" s="248">
        <f>COUNTIF('P1'!R$5:R$40,BilanP1!$B12)</f>
        <v>3</v>
      </c>
      <c r="G12" s="250">
        <f>COUNTIF('P1'!V$5:V$40,BilanP1!$B12)</f>
        <v>0</v>
      </c>
      <c r="H12" s="251">
        <f t="shared" si="2"/>
        <v>24</v>
      </c>
      <c r="I12" s="252" t="str">
        <f t="shared" si="1"/>
        <v>24h</v>
      </c>
    </row>
    <row r="13" spans="1:9" ht="18" customHeight="1" x14ac:dyDescent="0.3">
      <c r="A13" s="1"/>
      <c r="B13" s="247" t="s">
        <v>60</v>
      </c>
      <c r="C13" s="248">
        <f>COUNTIF('P1'!F$5:F$40,BilanP1!$B13)</f>
        <v>0</v>
      </c>
      <c r="D13" s="249">
        <f>COUNTIF('P1'!J$5:J$40,BilanP1!$B13)</f>
        <v>0</v>
      </c>
      <c r="E13" s="249">
        <f>COUNTIF('P1'!N$5:N$40,BilanP1!$B13)</f>
        <v>5</v>
      </c>
      <c r="F13" s="248">
        <f>COUNTIF('P1'!R$5:R$40,BilanP1!$B13)</f>
        <v>0</v>
      </c>
      <c r="G13" s="250">
        <f>COUNTIF('P1'!V$5:V$40,BilanP1!$B13)</f>
        <v>0</v>
      </c>
      <c r="H13" s="251">
        <f t="shared" si="2"/>
        <v>5</v>
      </c>
      <c r="I13" s="252" t="str">
        <f t="shared" si="1"/>
        <v>5h</v>
      </c>
    </row>
    <row r="14" spans="1:9" ht="18" customHeight="1" x14ac:dyDescent="0.3">
      <c r="A14" s="1"/>
      <c r="B14" s="247" t="s">
        <v>61</v>
      </c>
      <c r="C14" s="248">
        <f>COUNTIF('P1'!F$5:F$40,BilanP1!$B14)</f>
        <v>0</v>
      </c>
      <c r="D14" s="249">
        <f>COUNTIF('P1'!J$5:J$40,BilanP1!$B14)</f>
        <v>0</v>
      </c>
      <c r="E14" s="249">
        <f>COUNTIF('P1'!N$5:N$40,BilanP1!$B14)</f>
        <v>0</v>
      </c>
      <c r="F14" s="248">
        <f>COUNTIF('P1'!R$5:R$40,BilanP1!$B14)</f>
        <v>0</v>
      </c>
      <c r="G14" s="250">
        <f>COUNTIF('P1'!V$5:V$40,BilanP1!$B14)</f>
        <v>0</v>
      </c>
      <c r="H14" s="251">
        <f t="shared" si="2"/>
        <v>0</v>
      </c>
      <c r="I14" s="252" t="str">
        <f t="shared" si="1"/>
        <v>0h</v>
      </c>
    </row>
    <row r="15" spans="1:9" ht="18" customHeight="1" x14ac:dyDescent="0.3">
      <c r="A15" s="1"/>
      <c r="B15" s="247" t="s">
        <v>100</v>
      </c>
      <c r="C15" s="248">
        <f>COUNTIF('P1'!F$5:F$40,BilanP1!$B15)</f>
        <v>0</v>
      </c>
      <c r="D15" s="249">
        <f>COUNTIF('P1'!J$5:J$40,BilanP1!$B15)</f>
        <v>0</v>
      </c>
      <c r="E15" s="249">
        <f>COUNTIF('P1'!N$5:N$40,BilanP1!$B15)</f>
        <v>0</v>
      </c>
      <c r="F15" s="248">
        <f>COUNTIF('P1'!R$5:R$40,BilanP1!$B15)</f>
        <v>0</v>
      </c>
      <c r="G15" s="250">
        <f>COUNTIF('P1'!V$5:V$40,BilanP1!$B15)</f>
        <v>0</v>
      </c>
      <c r="H15" s="251">
        <f t="shared" si="2"/>
        <v>0</v>
      </c>
      <c r="I15" s="252" t="str">
        <f t="shared" si="1"/>
        <v>0h</v>
      </c>
    </row>
    <row r="16" spans="1:9" ht="18" customHeight="1" x14ac:dyDescent="0.3">
      <c r="A16" s="1"/>
      <c r="B16" s="247" t="s">
        <v>131</v>
      </c>
      <c r="C16" s="248">
        <f>COUNTIF('P1'!F$5:F$40,BilanP1!$B16)</f>
        <v>2</v>
      </c>
      <c r="D16" s="249">
        <f>COUNTIF('P1'!J$5:J$40,BilanP1!$B16)</f>
        <v>2</v>
      </c>
      <c r="E16" s="249">
        <f>COUNTIF('P1'!N$5:N$40,BilanP1!$B16)</f>
        <v>0</v>
      </c>
      <c r="F16" s="248">
        <f>COUNTIF('P1'!R$5:R$40,BilanP1!$B16)</f>
        <v>0</v>
      </c>
      <c r="G16" s="250">
        <f>COUNTIF('P1'!V$5:V$40,BilanP1!$B16)</f>
        <v>0</v>
      </c>
      <c r="H16" s="251">
        <f t="shared" si="2"/>
        <v>4</v>
      </c>
      <c r="I16" s="252" t="str">
        <f t="shared" si="1"/>
        <v>4h</v>
      </c>
    </row>
    <row r="17" spans="1:9" ht="18" customHeight="1" x14ac:dyDescent="0.3">
      <c r="A17" s="1"/>
      <c r="B17" s="247"/>
      <c r="C17" s="248">
        <f>COUNTIF('P1'!F$5:F$40,BilanP1!$B17)</f>
        <v>0</v>
      </c>
      <c r="D17" s="249">
        <f>COUNTIF('P1'!J$5:J$40,BilanP1!$B17)</f>
        <v>0</v>
      </c>
      <c r="E17" s="249">
        <f>COUNTIF('P1'!N$5:N$40,BilanP1!$B17)</f>
        <v>0</v>
      </c>
      <c r="F17" s="248">
        <f>COUNTIF('P1'!R$5:R$40,BilanP1!$B17)</f>
        <v>0</v>
      </c>
      <c r="G17" s="250">
        <f>COUNTIF('P1'!V$5:V$40,BilanP1!$B17)</f>
        <v>0</v>
      </c>
      <c r="H17" s="251">
        <f t="shared" si="2"/>
        <v>0</v>
      </c>
      <c r="I17" s="252" t="str">
        <f t="shared" si="1"/>
        <v>0h</v>
      </c>
    </row>
    <row r="18" spans="1:9" ht="18" customHeight="1" x14ac:dyDescent="0.3">
      <c r="A18" s="1"/>
      <c r="B18" s="247"/>
      <c r="C18" s="248">
        <f>COUNTIF('P1'!F$5:F$40,BilanP1!$B18)</f>
        <v>0</v>
      </c>
      <c r="D18" s="249">
        <f>COUNTIF('P1'!J$5:J$40,BilanP1!$B18)</f>
        <v>0</v>
      </c>
      <c r="E18" s="249">
        <f>COUNTIF('P1'!N$5:N$40,BilanP1!$B18)</f>
        <v>0</v>
      </c>
      <c r="F18" s="248">
        <f>COUNTIF('P1'!R$5:R$40,BilanP1!$B18)</f>
        <v>0</v>
      </c>
      <c r="G18" s="250">
        <f>COUNTIF('P1'!V$5:V$40,BilanP1!$B18)</f>
        <v>0</v>
      </c>
      <c r="H18" s="251">
        <f t="shared" si="2"/>
        <v>0</v>
      </c>
      <c r="I18" s="252" t="str">
        <f t="shared" si="1"/>
        <v>0h</v>
      </c>
    </row>
    <row r="19" spans="1:9" ht="18" customHeight="1" x14ac:dyDescent="0.3">
      <c r="A19" s="1"/>
      <c r="B19" s="247"/>
      <c r="C19" s="248">
        <f>COUNTIF('P1'!F$5:F$40,BilanP1!$B19)</f>
        <v>0</v>
      </c>
      <c r="D19" s="249">
        <f>COUNTIF('P1'!J$5:J$40,BilanP1!$B19)</f>
        <v>0</v>
      </c>
      <c r="E19" s="249">
        <f>COUNTIF('P1'!N$5:N$40,BilanP1!$B19)</f>
        <v>0</v>
      </c>
      <c r="F19" s="248">
        <f>COUNTIF('P1'!R$5:R$40,BilanP1!$B19)</f>
        <v>0</v>
      </c>
      <c r="G19" s="250">
        <f>COUNTIF('P1'!V$5:V$40,BilanP1!$B19)</f>
        <v>0</v>
      </c>
      <c r="H19" s="251">
        <f t="shared" si="2"/>
        <v>0</v>
      </c>
      <c r="I19" s="252" t="str">
        <f t="shared" si="1"/>
        <v>0h</v>
      </c>
    </row>
    <row r="20" spans="1:9" ht="18" customHeight="1" x14ac:dyDescent="0.3">
      <c r="A20" s="1"/>
      <c r="B20" s="247"/>
      <c r="C20" s="248">
        <f>COUNTIF('P1'!F$5:F$40,BilanP1!$B20)</f>
        <v>0</v>
      </c>
      <c r="D20" s="249">
        <f>COUNTIF('P1'!J$5:J$40,BilanP1!$B20)</f>
        <v>0</v>
      </c>
      <c r="E20" s="249">
        <f>COUNTIF('P1'!N$5:N$40,BilanP1!$B20)</f>
        <v>0</v>
      </c>
      <c r="F20" s="248">
        <f>COUNTIF('P1'!R$5:R$40,BilanP1!$B20)</f>
        <v>0</v>
      </c>
      <c r="G20" s="250">
        <f>COUNTIF('P1'!V$5:V$40,BilanP1!$B20)</f>
        <v>0</v>
      </c>
      <c r="H20" s="251">
        <f t="shared" si="2"/>
        <v>0</v>
      </c>
      <c r="I20" s="252" t="str">
        <f t="shared" si="1"/>
        <v>0h</v>
      </c>
    </row>
    <row r="21" spans="1:9" ht="18" customHeight="1" x14ac:dyDescent="0.3">
      <c r="A21" s="1"/>
      <c r="B21" s="247"/>
      <c r="C21" s="248">
        <f>COUNTIF('P1'!F$5:F$40,BilanP1!$B21)</f>
        <v>0</v>
      </c>
      <c r="D21" s="249">
        <f>COUNTIF('P1'!J$5:J$40,BilanP1!$B21)</f>
        <v>0</v>
      </c>
      <c r="E21" s="249">
        <f>COUNTIF('P1'!N$5:N$40,BilanP1!$B21)</f>
        <v>0</v>
      </c>
      <c r="F21" s="248">
        <f>COUNTIF('P1'!R$5:R$40,BilanP1!$B21)</f>
        <v>0</v>
      </c>
      <c r="G21" s="250">
        <f>COUNTIF('P1'!V$5:V$40,BilanP1!$B21)</f>
        <v>0</v>
      </c>
      <c r="H21" s="251">
        <f t="shared" si="2"/>
        <v>0</v>
      </c>
      <c r="I21" s="252" t="str">
        <f t="shared" si="1"/>
        <v>0h</v>
      </c>
    </row>
    <row r="22" spans="1:9" ht="18" customHeight="1" x14ac:dyDescent="0.3">
      <c r="A22" s="1"/>
      <c r="B22" s="247"/>
      <c r="C22" s="248">
        <f>COUNTIF('P1'!F$5:F$40,BilanP1!$B22)</f>
        <v>0</v>
      </c>
      <c r="D22" s="249">
        <f>COUNTIF('P1'!J$5:J$40,BilanP1!$B22)</f>
        <v>0</v>
      </c>
      <c r="E22" s="249">
        <f>COUNTIF('P1'!N$5:N$40,BilanP1!$B22)</f>
        <v>0</v>
      </c>
      <c r="F22" s="248">
        <f>COUNTIF('P1'!R$5:R$40,BilanP1!$B22)</f>
        <v>0</v>
      </c>
      <c r="G22" s="250">
        <f>COUNTIF('P1'!V$5:V$40,BilanP1!$B22)</f>
        <v>0</v>
      </c>
      <c r="H22" s="251">
        <f t="shared" si="2"/>
        <v>0</v>
      </c>
      <c r="I22" s="252" t="str">
        <f t="shared" si="1"/>
        <v>0h</v>
      </c>
    </row>
    <row r="23" spans="1:9" ht="18" customHeight="1" x14ac:dyDescent="0.3">
      <c r="A23" s="1"/>
      <c r="B23" s="247"/>
      <c r="C23" s="248">
        <f>COUNTIF('P1'!F$5:F$40,BilanP1!$B23)</f>
        <v>0</v>
      </c>
      <c r="D23" s="249">
        <f>COUNTIF('P1'!J$5:J$40,BilanP1!$B23)</f>
        <v>0</v>
      </c>
      <c r="E23" s="249">
        <f>COUNTIF('P1'!N$5:N$40,BilanP1!$B23)</f>
        <v>0</v>
      </c>
      <c r="F23" s="248">
        <f>COUNTIF('P1'!R$5:R$40,BilanP1!$B23)</f>
        <v>0</v>
      </c>
      <c r="G23" s="250">
        <f>COUNTIF('P1'!V$5:V$40,BilanP1!$B23)</f>
        <v>0</v>
      </c>
      <c r="H23" s="251">
        <f t="shared" si="2"/>
        <v>0</v>
      </c>
      <c r="I23" s="252" t="str">
        <f t="shared" si="1"/>
        <v>0h</v>
      </c>
    </row>
    <row r="24" spans="1:9" ht="18" customHeight="1" x14ac:dyDescent="0.3">
      <c r="A24" s="1"/>
      <c r="B24" s="247"/>
      <c r="C24" s="248">
        <f>COUNTIF('P1'!F$5:F$40,BilanP1!$B24)</f>
        <v>0</v>
      </c>
      <c r="D24" s="249">
        <f>COUNTIF('P1'!J$5:J$40,BilanP1!$B24)</f>
        <v>0</v>
      </c>
      <c r="E24" s="249">
        <f>COUNTIF('P1'!N$5:N$40,BilanP1!$B24)</f>
        <v>0</v>
      </c>
      <c r="F24" s="248">
        <f>COUNTIF('P1'!R$5:R$40,BilanP1!$B24)</f>
        <v>0</v>
      </c>
      <c r="G24" s="250">
        <f>COUNTIF('P1'!V$5:V$40,BilanP1!$B24)</f>
        <v>0</v>
      </c>
      <c r="H24" s="251">
        <f t="shared" si="2"/>
        <v>0</v>
      </c>
      <c r="I24" s="252" t="str">
        <f t="shared" si="1"/>
        <v>0h</v>
      </c>
    </row>
    <row r="25" spans="1:9" ht="18" customHeight="1" x14ac:dyDescent="0.3">
      <c r="A25" s="1"/>
      <c r="B25" s="247"/>
      <c r="C25" s="248">
        <f>COUNTIF('P1'!F$5:F$40,BilanP1!$B25)</f>
        <v>0</v>
      </c>
      <c r="D25" s="249">
        <f>COUNTIF('P1'!J$5:J$40,BilanP1!$B25)</f>
        <v>0</v>
      </c>
      <c r="E25" s="249">
        <f>COUNTIF('P1'!N$5:N$40,BilanP1!$B25)</f>
        <v>0</v>
      </c>
      <c r="F25" s="248">
        <f>COUNTIF('P1'!R$5:R$40,BilanP1!$B25)</f>
        <v>0</v>
      </c>
      <c r="G25" s="250">
        <f>COUNTIF('P1'!V$5:V$40,BilanP1!$B25)</f>
        <v>0</v>
      </c>
      <c r="H25" s="251">
        <f t="shared" si="2"/>
        <v>0</v>
      </c>
      <c r="I25" s="252" t="str">
        <f t="shared" si="1"/>
        <v>0h</v>
      </c>
    </row>
    <row r="26" spans="1:9" ht="18" customHeight="1" x14ac:dyDescent="0.3">
      <c r="A26" s="1"/>
      <c r="B26" s="247"/>
      <c r="C26" s="248">
        <f>COUNTIF('P1'!F$5:F$40,BilanP1!$B26)</f>
        <v>0</v>
      </c>
      <c r="D26" s="249">
        <f>COUNTIF('P1'!J$5:J$40,BilanP1!$B26)</f>
        <v>0</v>
      </c>
      <c r="E26" s="249">
        <f>COUNTIF('P1'!N$5:N$40,BilanP1!$B26)</f>
        <v>0</v>
      </c>
      <c r="F26" s="248">
        <f>COUNTIF('P1'!R$5:R$40,BilanP1!$B26)</f>
        <v>0</v>
      </c>
      <c r="G26" s="250">
        <f>COUNTIF('P1'!V$5:V$40,BilanP1!$B26)</f>
        <v>0</v>
      </c>
      <c r="H26" s="251">
        <f t="shared" si="2"/>
        <v>0</v>
      </c>
      <c r="I26" s="252" t="str">
        <f t="shared" si="1"/>
        <v>0h</v>
      </c>
    </row>
    <row r="27" spans="1:9" ht="18" customHeight="1" thickBot="1" x14ac:dyDescent="0.35">
      <c r="A27" s="1"/>
      <c r="B27" s="247"/>
      <c r="C27" s="248">
        <f>COUNTIF('P1'!F$5:F$40,BilanP1!$B27)</f>
        <v>0</v>
      </c>
      <c r="D27" s="249">
        <f>COUNTIF('P1'!J$5:J$40,BilanP1!$B27)</f>
        <v>0</v>
      </c>
      <c r="E27" s="249">
        <f>COUNTIF('P1'!N$5:N$40,BilanP1!$B27)</f>
        <v>0</v>
      </c>
      <c r="F27" s="248">
        <f>COUNTIF('P1'!R$5:R$40,BilanP1!$B27)</f>
        <v>0</v>
      </c>
      <c r="G27" s="250">
        <f>COUNTIF('P1'!V$5:V$40,BilanP1!$B27)</f>
        <v>0</v>
      </c>
      <c r="H27" s="254">
        <f t="shared" si="2"/>
        <v>0</v>
      </c>
      <c r="I27" s="252" t="str">
        <f t="shared" si="1"/>
        <v>0h</v>
      </c>
    </row>
    <row r="28" spans="1:9" ht="15" hidden="1" thickBot="1" x14ac:dyDescent="0.35">
      <c r="A28" s="1"/>
      <c r="B28" s="255"/>
      <c r="C28" s="256">
        <f t="shared" ref="C28:H28" si="3">SUM(C4:C27)</f>
        <v>14</v>
      </c>
      <c r="D28" s="254">
        <f t="shared" si="3"/>
        <v>19</v>
      </c>
      <c r="E28" s="257">
        <f t="shared" si="3"/>
        <v>13</v>
      </c>
      <c r="F28" s="254">
        <f t="shared" si="3"/>
        <v>7</v>
      </c>
      <c r="G28" s="258">
        <f t="shared" si="3"/>
        <v>3</v>
      </c>
      <c r="H28" s="259">
        <f t="shared" si="3"/>
        <v>56</v>
      </c>
      <c r="I28" s="260">
        <f>H28</f>
        <v>56</v>
      </c>
    </row>
    <row r="29" spans="1:9" ht="22.2" customHeight="1" thickBot="1" x14ac:dyDescent="0.35">
      <c r="A29" s="1"/>
      <c r="B29" s="261" t="s">
        <v>67</v>
      </c>
      <c r="C29" s="262" t="str">
        <f>CONCATENATE(C28,"h")</f>
        <v>14h</v>
      </c>
      <c r="D29" s="263" t="str">
        <f>CONCATENATE(D28,"h")</f>
        <v>19h</v>
      </c>
      <c r="E29" s="263" t="str">
        <f>CONCATENATE(E28,"h")</f>
        <v>13h</v>
      </c>
      <c r="F29" s="263" t="str">
        <f>CONCATENATE(F28,"h")</f>
        <v>7h</v>
      </c>
      <c r="G29" s="264" t="str">
        <f>CONCATENATE(G28,"h")</f>
        <v>3h</v>
      </c>
      <c r="H29" s="262" t="str">
        <f t="shared" ref="H29:I29" si="4">CONCATENATE(H28,"h")</f>
        <v>56h</v>
      </c>
      <c r="I29" s="265" t="str">
        <f t="shared" si="4"/>
        <v>56h</v>
      </c>
    </row>
    <row r="30" spans="1:9" ht="43.8" customHeight="1" thickBot="1" x14ac:dyDescent="0.35">
      <c r="A30" s="1"/>
      <c r="B30" s="259"/>
      <c r="C30" s="266" t="str">
        <f>CONCATENATE(C3,"","-",C29)</f>
        <v>Jérôme MALMEZET-14h</v>
      </c>
      <c r="D30" s="267" t="str">
        <f>CONCATENATE(D3,"","-",D29)</f>
        <v>Stéphane OUALLET-19h</v>
      </c>
      <c r="E30" s="267" t="str">
        <f>CONCATENATE(E3,"-","",E29)</f>
        <v>Isabelle BERGE-13h</v>
      </c>
      <c r="F30" s="268" t="str">
        <f>CONCATENATE(F3,"","-",F29)</f>
        <v>Gaël LIZOT-7h</v>
      </c>
      <c r="G30" s="269" t="str">
        <f>CONCATENATE(G3,"","-",G29)</f>
        <v>TZR2-3h</v>
      </c>
      <c r="H30" s="270"/>
      <c r="I30" s="271" t="s">
        <v>107</v>
      </c>
    </row>
    <row r="31" spans="1:9" s="10" customFormat="1" x14ac:dyDescent="0.3"/>
    <row r="32" spans="1:9" s="10" customFormat="1" x14ac:dyDescent="0.3"/>
    <row r="33" spans="7:12" s="10" customFormat="1" x14ac:dyDescent="0.3"/>
    <row r="34" spans="7:12" s="10" customFormat="1" x14ac:dyDescent="0.3">
      <c r="G34" s="149"/>
      <c r="H34" s="149"/>
      <c r="I34" s="149"/>
      <c r="J34" s="149"/>
      <c r="K34" s="149"/>
      <c r="L34" s="149"/>
    </row>
    <row r="35" spans="7:12" s="10" customFormat="1" x14ac:dyDescent="0.3">
      <c r="G35" s="149"/>
      <c r="H35" s="149"/>
      <c r="I35" s="149"/>
      <c r="J35" s="149"/>
      <c r="K35" s="149"/>
      <c r="L35" s="149"/>
    </row>
    <row r="36" spans="7:12" s="10" customFormat="1" x14ac:dyDescent="0.3">
      <c r="G36" s="149"/>
      <c r="H36" s="149"/>
      <c r="I36" s="149"/>
      <c r="J36" s="149"/>
      <c r="K36" s="149"/>
      <c r="L36" s="149"/>
    </row>
    <row r="37" spans="7:12" s="10" customFormat="1" x14ac:dyDescent="0.3">
      <c r="G37" s="131" t="str">
        <f t="shared" ref="G37:G59" si="5">B4</f>
        <v>1/3 Gym</v>
      </c>
      <c r="H37" s="131"/>
      <c r="I37" s="131">
        <f t="shared" ref="I37:I59" si="6">H4</f>
        <v>3</v>
      </c>
      <c r="J37" s="149"/>
      <c r="K37" s="149"/>
      <c r="L37" s="149"/>
    </row>
    <row r="38" spans="7:12" s="10" customFormat="1" x14ac:dyDescent="0.3">
      <c r="G38" s="131" t="str">
        <f t="shared" si="5"/>
        <v>1/3 SAE</v>
      </c>
      <c r="H38" s="131"/>
      <c r="I38" s="131">
        <f t="shared" si="6"/>
        <v>10</v>
      </c>
      <c r="J38" s="149"/>
      <c r="K38" s="149"/>
      <c r="L38" s="149"/>
    </row>
    <row r="39" spans="7:12" s="10" customFormat="1" x14ac:dyDescent="0.3">
      <c r="G39" s="131" t="str">
        <f t="shared" si="5"/>
        <v>1/3 Central</v>
      </c>
      <c r="H39" s="131"/>
      <c r="I39" s="131">
        <f t="shared" si="6"/>
        <v>0</v>
      </c>
      <c r="J39" s="149"/>
      <c r="K39" s="149"/>
      <c r="L39" s="149"/>
    </row>
    <row r="40" spans="7:12" s="10" customFormat="1" x14ac:dyDescent="0.3">
      <c r="G40" s="131" t="str">
        <f t="shared" si="5"/>
        <v>2/3 Gymn</v>
      </c>
      <c r="H40" s="131"/>
      <c r="I40" s="131">
        <f t="shared" si="6"/>
        <v>4</v>
      </c>
      <c r="J40" s="149"/>
      <c r="K40" s="149"/>
      <c r="L40" s="149"/>
    </row>
    <row r="41" spans="7:12" s="10" customFormat="1" x14ac:dyDescent="0.3">
      <c r="G41" s="131" t="str">
        <f t="shared" si="5"/>
        <v>Tt Gymn</v>
      </c>
      <c r="H41" s="131"/>
      <c r="I41" s="131">
        <f t="shared" si="6"/>
        <v>0</v>
      </c>
      <c r="J41" s="149"/>
      <c r="K41" s="149"/>
      <c r="L41" s="149"/>
    </row>
    <row r="42" spans="7:12" s="10" customFormat="1" x14ac:dyDescent="0.3">
      <c r="G42" s="131" t="str">
        <f t="shared" si="5"/>
        <v>Dojo</v>
      </c>
      <c r="H42" s="131"/>
      <c r="I42" s="131">
        <f t="shared" si="6"/>
        <v>0</v>
      </c>
      <c r="J42" s="149"/>
      <c r="K42" s="149"/>
      <c r="L42" s="149"/>
    </row>
    <row r="43" spans="7:12" s="10" customFormat="1" x14ac:dyDescent="0.3">
      <c r="G43" s="131" t="str">
        <f t="shared" si="5"/>
        <v>Plat Ext</v>
      </c>
      <c r="H43" s="131"/>
      <c r="I43" s="131">
        <f t="shared" si="6"/>
        <v>1</v>
      </c>
      <c r="J43" s="149"/>
      <c r="K43" s="149"/>
      <c r="L43" s="149"/>
    </row>
    <row r="44" spans="7:12" s="10" customFormat="1" x14ac:dyDescent="0.3">
      <c r="G44" s="131" t="str">
        <f t="shared" si="5"/>
        <v>Pelouse</v>
      </c>
      <c r="H44" s="131"/>
      <c r="I44" s="131">
        <f t="shared" si="6"/>
        <v>5</v>
      </c>
      <c r="J44" s="149"/>
      <c r="K44" s="149"/>
      <c r="L44" s="149"/>
    </row>
    <row r="45" spans="7:12" s="10" customFormat="1" x14ac:dyDescent="0.3">
      <c r="G45" s="131" t="str">
        <f t="shared" si="5"/>
        <v>Piste</v>
      </c>
      <c r="H45" s="131"/>
      <c r="I45" s="131">
        <f t="shared" si="6"/>
        <v>24</v>
      </c>
      <c r="J45" s="149"/>
      <c r="K45" s="149"/>
      <c r="L45" s="149"/>
    </row>
    <row r="46" spans="7:12" s="10" customFormat="1" x14ac:dyDescent="0.3">
      <c r="G46" s="131" t="str">
        <f t="shared" si="5"/>
        <v>Sautoir H</v>
      </c>
      <c r="H46" s="131"/>
      <c r="I46" s="131">
        <f t="shared" si="6"/>
        <v>5</v>
      </c>
      <c r="J46" s="149"/>
      <c r="K46" s="149"/>
      <c r="L46" s="149"/>
    </row>
    <row r="47" spans="7:12" s="10" customFormat="1" x14ac:dyDescent="0.3">
      <c r="G47" s="131" t="str">
        <f t="shared" si="5"/>
        <v>Sautoir L</v>
      </c>
      <c r="H47" s="131"/>
      <c r="I47" s="131">
        <f t="shared" si="6"/>
        <v>0</v>
      </c>
      <c r="J47" s="149"/>
      <c r="K47" s="149"/>
      <c r="L47" s="149"/>
    </row>
    <row r="48" spans="7:12" s="10" customFormat="1" x14ac:dyDescent="0.3">
      <c r="G48" s="131" t="str">
        <f t="shared" si="5"/>
        <v>Athlé</v>
      </c>
      <c r="H48" s="131"/>
      <c r="I48" s="131">
        <f t="shared" si="6"/>
        <v>0</v>
      </c>
      <c r="J48" s="149"/>
      <c r="K48" s="149"/>
      <c r="L48" s="149"/>
    </row>
    <row r="49" spans="7:12" s="10" customFormat="1" x14ac:dyDescent="0.3">
      <c r="G49" s="131" t="str">
        <f t="shared" si="5"/>
        <v>Piscine</v>
      </c>
      <c r="H49" s="131"/>
      <c r="I49" s="131">
        <f t="shared" si="6"/>
        <v>4</v>
      </c>
      <c r="J49" s="149"/>
      <c r="K49" s="149"/>
      <c r="L49" s="149"/>
    </row>
    <row r="50" spans="7:12" s="10" customFormat="1" x14ac:dyDescent="0.3">
      <c r="G50" s="131">
        <f t="shared" si="5"/>
        <v>0</v>
      </c>
      <c r="H50" s="131"/>
      <c r="I50" s="131">
        <f t="shared" si="6"/>
        <v>0</v>
      </c>
      <c r="J50" s="149"/>
      <c r="K50" s="149"/>
      <c r="L50" s="149"/>
    </row>
    <row r="51" spans="7:12" s="10" customFormat="1" x14ac:dyDescent="0.3">
      <c r="G51" s="131">
        <f t="shared" si="5"/>
        <v>0</v>
      </c>
      <c r="H51" s="131"/>
      <c r="I51" s="131">
        <f t="shared" si="6"/>
        <v>0</v>
      </c>
      <c r="J51" s="149"/>
      <c r="K51" s="149"/>
      <c r="L51" s="149"/>
    </row>
    <row r="52" spans="7:12" s="10" customFormat="1" x14ac:dyDescent="0.3">
      <c r="G52" s="131">
        <f t="shared" si="5"/>
        <v>0</v>
      </c>
      <c r="H52" s="131"/>
      <c r="I52" s="131">
        <f t="shared" si="6"/>
        <v>0</v>
      </c>
      <c r="J52" s="149"/>
      <c r="K52" s="149"/>
      <c r="L52" s="149"/>
    </row>
    <row r="53" spans="7:12" s="10" customFormat="1" x14ac:dyDescent="0.3">
      <c r="G53" s="131">
        <f t="shared" si="5"/>
        <v>0</v>
      </c>
      <c r="H53" s="131"/>
      <c r="I53" s="131">
        <f t="shared" si="6"/>
        <v>0</v>
      </c>
      <c r="J53" s="149"/>
      <c r="K53" s="149"/>
      <c r="L53" s="149"/>
    </row>
    <row r="54" spans="7:12" s="10" customFormat="1" x14ac:dyDescent="0.3">
      <c r="G54" s="131">
        <f t="shared" si="5"/>
        <v>0</v>
      </c>
      <c r="H54" s="131"/>
      <c r="I54" s="131">
        <f t="shared" si="6"/>
        <v>0</v>
      </c>
      <c r="J54" s="149"/>
      <c r="K54" s="149"/>
      <c r="L54" s="149"/>
    </row>
    <row r="55" spans="7:12" s="10" customFormat="1" x14ac:dyDescent="0.3">
      <c r="G55" s="131">
        <f t="shared" si="5"/>
        <v>0</v>
      </c>
      <c r="H55" s="131"/>
      <c r="I55" s="131">
        <f t="shared" si="6"/>
        <v>0</v>
      </c>
      <c r="J55" s="149"/>
      <c r="K55" s="149"/>
      <c r="L55" s="149"/>
    </row>
    <row r="56" spans="7:12" s="10" customFormat="1" x14ac:dyDescent="0.3">
      <c r="G56" s="131">
        <f t="shared" si="5"/>
        <v>0</v>
      </c>
      <c r="H56" s="131"/>
      <c r="I56" s="131">
        <f t="shared" si="6"/>
        <v>0</v>
      </c>
      <c r="J56" s="149"/>
      <c r="K56" s="149"/>
      <c r="L56" s="149"/>
    </row>
    <row r="57" spans="7:12" s="10" customFormat="1" x14ac:dyDescent="0.3">
      <c r="G57" s="131">
        <f t="shared" si="5"/>
        <v>0</v>
      </c>
      <c r="H57" s="131"/>
      <c r="I57" s="131">
        <f t="shared" si="6"/>
        <v>0</v>
      </c>
      <c r="J57" s="149"/>
      <c r="K57" s="149"/>
      <c r="L57" s="149"/>
    </row>
    <row r="58" spans="7:12" s="10" customFormat="1" x14ac:dyDescent="0.3">
      <c r="G58" s="131">
        <f t="shared" si="5"/>
        <v>0</v>
      </c>
      <c r="H58" s="131"/>
      <c r="I58" s="131">
        <f t="shared" si="6"/>
        <v>0</v>
      </c>
      <c r="J58" s="149"/>
      <c r="K58" s="149"/>
      <c r="L58" s="149"/>
    </row>
    <row r="59" spans="7:12" s="10" customFormat="1" x14ac:dyDescent="0.3">
      <c r="G59" s="131">
        <f t="shared" si="5"/>
        <v>0</v>
      </c>
      <c r="H59" s="131"/>
      <c r="I59" s="131">
        <f t="shared" si="6"/>
        <v>0</v>
      </c>
      <c r="J59" s="149"/>
      <c r="K59" s="149"/>
      <c r="L59" s="149"/>
    </row>
    <row r="60" spans="7:12" s="10" customFormat="1" x14ac:dyDescent="0.3">
      <c r="G60" s="131"/>
      <c r="H60" s="131"/>
      <c r="I60" s="131"/>
      <c r="J60" s="149"/>
      <c r="K60" s="149"/>
      <c r="L60" s="149"/>
    </row>
    <row r="61" spans="7:12" s="10" customFormat="1" x14ac:dyDescent="0.3">
      <c r="G61" s="149"/>
      <c r="H61" s="149"/>
      <c r="I61" s="149"/>
      <c r="J61" s="149"/>
      <c r="K61" s="149"/>
      <c r="L61" s="149"/>
    </row>
    <row r="62" spans="7:12" s="10" customFormat="1" x14ac:dyDescent="0.3">
      <c r="G62" s="149"/>
      <c r="H62" s="149"/>
      <c r="I62" s="149"/>
      <c r="J62" s="149"/>
      <c r="K62" s="149"/>
      <c r="L62" s="149"/>
    </row>
    <row r="63" spans="7:12" s="10" customFormat="1" x14ac:dyDescent="0.3">
      <c r="G63" s="149"/>
      <c r="H63" s="149"/>
      <c r="I63" s="149"/>
      <c r="J63" s="149"/>
      <c r="K63" s="149"/>
      <c r="L63" s="149"/>
    </row>
    <row r="64" spans="7:12" s="10" customFormat="1" x14ac:dyDescent="0.3">
      <c r="G64" s="149"/>
      <c r="H64" s="149"/>
      <c r="I64" s="149"/>
      <c r="J64" s="149"/>
      <c r="K64" s="149"/>
      <c r="L64" s="149"/>
    </row>
    <row r="65" spans="7:12" s="10" customFormat="1" x14ac:dyDescent="0.3">
      <c r="G65" s="149"/>
      <c r="H65" s="149"/>
      <c r="I65" s="149"/>
      <c r="J65" s="149"/>
      <c r="K65" s="149"/>
      <c r="L65" s="149"/>
    </row>
    <row r="66" spans="7:12" s="10" customFormat="1" x14ac:dyDescent="0.3">
      <c r="G66" s="149"/>
      <c r="H66" s="149"/>
      <c r="I66" s="149"/>
      <c r="J66" s="149"/>
      <c r="K66" s="149"/>
      <c r="L66" s="149"/>
    </row>
    <row r="67" spans="7:12" s="10" customFormat="1" x14ac:dyDescent="0.3">
      <c r="G67" s="131"/>
      <c r="H67" s="131"/>
      <c r="I67" s="131"/>
    </row>
    <row r="68" spans="7:12" s="10" customFormat="1" x14ac:dyDescent="0.3">
      <c r="G68" s="131"/>
      <c r="H68" s="131"/>
      <c r="I68" s="131"/>
    </row>
    <row r="69" spans="7:12" s="10" customFormat="1" x14ac:dyDescent="0.3">
      <c r="G69" s="131"/>
      <c r="H69" s="131"/>
      <c r="I69" s="131"/>
    </row>
    <row r="70" spans="7:12" s="10" customFormat="1" x14ac:dyDescent="0.3"/>
    <row r="71" spans="7:12" s="10" customFormat="1" x14ac:dyDescent="0.3"/>
    <row r="72" spans="7:12" s="10" customFormat="1" x14ac:dyDescent="0.3"/>
    <row r="73" spans="7:12" s="10" customFormat="1" x14ac:dyDescent="0.3"/>
    <row r="74" spans="7:12" s="10" customFormat="1" x14ac:dyDescent="0.3"/>
    <row r="75" spans="7:12" s="10" customFormat="1" x14ac:dyDescent="0.3"/>
    <row r="76" spans="7:12" s="10" customFormat="1" x14ac:dyDescent="0.3"/>
    <row r="77" spans="7:12" s="10" customFormat="1" x14ac:dyDescent="0.3"/>
    <row r="78" spans="7:12" s="10" customFormat="1" x14ac:dyDescent="0.3"/>
    <row r="79" spans="7:12" s="10" customFormat="1" x14ac:dyDescent="0.3"/>
    <row r="80" spans="7:12" s="10" customFormat="1" x14ac:dyDescent="0.3"/>
    <row r="81" s="10" customFormat="1" x14ac:dyDescent="0.3"/>
    <row r="82" s="10" customFormat="1" x14ac:dyDescent="0.3"/>
    <row r="83" s="10" customFormat="1" x14ac:dyDescent="0.3"/>
    <row r="84" s="10" customFormat="1" x14ac:dyDescent="0.3"/>
    <row r="85" s="10" customFormat="1" x14ac:dyDescent="0.3"/>
    <row r="86" s="10" customFormat="1" x14ac:dyDescent="0.3"/>
    <row r="87" s="10" customFormat="1" x14ac:dyDescent="0.3"/>
    <row r="88" s="10" customFormat="1" x14ac:dyDescent="0.3"/>
    <row r="89" s="10" customFormat="1" x14ac:dyDescent="0.3"/>
    <row r="90" s="10" customFormat="1" x14ac:dyDescent="0.3"/>
    <row r="91" s="10" customFormat="1" x14ac:dyDescent="0.3"/>
    <row r="92" s="10" customFormat="1" x14ac:dyDescent="0.3"/>
    <row r="93" s="10" customFormat="1" x14ac:dyDescent="0.3"/>
    <row r="94" s="10" customFormat="1" x14ac:dyDescent="0.3"/>
    <row r="95" s="10" customFormat="1" x14ac:dyDescent="0.3"/>
    <row r="96" s="10" customFormat="1" x14ac:dyDescent="0.3"/>
    <row r="97" s="10" customFormat="1" x14ac:dyDescent="0.3"/>
    <row r="98" s="10" customFormat="1" x14ac:dyDescent="0.3"/>
  </sheetData>
  <sheetProtection sheet="1" objects="1" scenarios="1"/>
  <mergeCells count="1">
    <mergeCell ref="A1:B1"/>
  </mergeCells>
  <conditionalFormatting sqref="H29 C3:C30">
    <cfRule type="expression" dxfId="1811" priority="36">
      <formula>$C$3="TZR2"</formula>
    </cfRule>
    <cfRule type="expression" dxfId="1810" priority="37">
      <formula>$C$3="Gaël LIZOT"</formula>
    </cfRule>
    <cfRule type="expression" dxfId="1809" priority="38">
      <formula>$C$3="Isabelle BERGE"</formula>
    </cfRule>
    <cfRule type="expression" dxfId="1808" priority="40">
      <formula>$C$3="Stéphane OUALLET"</formula>
    </cfRule>
    <cfRule type="expression" dxfId="1807" priority="41">
      <formula>$C$3="Jérôme MALMEZET"</formula>
    </cfRule>
  </conditionalFormatting>
  <conditionalFormatting sqref="D3:D30">
    <cfRule type="expression" dxfId="1806" priority="31">
      <formula>$D$3="TZR2"</formula>
    </cfRule>
    <cfRule type="expression" dxfId="1805" priority="32">
      <formula>$D$3="Gaël LIZOT"</formula>
    </cfRule>
    <cfRule type="expression" dxfId="1804" priority="33">
      <formula>$D$3="Isabelle BERGE"</formula>
    </cfRule>
    <cfRule type="expression" dxfId="1803" priority="34">
      <formula>$D$3="Stéphane OUALLET"</formula>
    </cfRule>
    <cfRule type="expression" dxfId="1802" priority="35">
      <formula>$D$3="Jérôme MALMEZET"</formula>
    </cfRule>
  </conditionalFormatting>
  <conditionalFormatting sqref="E5:E29">
    <cfRule type="expression" dxfId="1801" priority="26">
      <formula>$E$3="TZR2"</formula>
    </cfRule>
    <cfRule type="expression" dxfId="1800" priority="27">
      <formula>$C$3="Gaël LIZOT"</formula>
    </cfRule>
    <cfRule type="expression" dxfId="1799" priority="28">
      <formula>$E$3="Isabelle BERGE"</formula>
    </cfRule>
    <cfRule type="expression" dxfId="1798" priority="29">
      <formula>$E$3="Stéphane OUALLET"</formula>
    </cfRule>
    <cfRule type="expression" dxfId="1797" priority="30">
      <formula>$E$3="Jérôme MALMEZET"</formula>
    </cfRule>
  </conditionalFormatting>
  <conditionalFormatting sqref="F28:F30">
    <cfRule type="expression" dxfId="1796" priority="21">
      <formula>$F$3="TZR2"</formula>
    </cfRule>
    <cfRule type="expression" dxfId="1795" priority="22">
      <formula>$F$3="Gaël LIZOT"</formula>
    </cfRule>
    <cfRule type="expression" dxfId="1794" priority="23">
      <formula>$F$3="Isabelle BERGE"</formula>
    </cfRule>
    <cfRule type="expression" dxfId="1793" priority="24">
      <formula>$F$3="Stéphane OUALLET"</formula>
    </cfRule>
    <cfRule type="expression" dxfId="1792" priority="25">
      <formula>$F$3="Jérôme MALMEZET"</formula>
    </cfRule>
  </conditionalFormatting>
  <conditionalFormatting sqref="G3:G30">
    <cfRule type="expression" dxfId="1791" priority="16">
      <formula>$G$3="TZR2"</formula>
    </cfRule>
    <cfRule type="expression" dxfId="1790" priority="17">
      <formula>$G$3="Gaël LIZOT"</formula>
    </cfRule>
    <cfRule type="expression" dxfId="1789" priority="18">
      <formula>$G$3="Isabelle BERGE"</formula>
    </cfRule>
    <cfRule type="expression" dxfId="1788" priority="19">
      <formula>$G$3="Stéphane OUALLET"</formula>
    </cfRule>
    <cfRule type="expression" dxfId="1787" priority="20">
      <formula>$G$3="Jérôme MALMEZET"</formula>
    </cfRule>
  </conditionalFormatting>
  <conditionalFormatting sqref="F3:F27">
    <cfRule type="expression" dxfId="1786" priority="11">
      <formula>$F$3="TZR2"</formula>
    </cfRule>
    <cfRule type="expression" dxfId="1785" priority="12">
      <formula>$F$3="Gaël LIZOT"</formula>
    </cfRule>
    <cfRule type="expression" dxfId="1784" priority="13">
      <formula>$F$3="Isabelle BERGE"</formula>
    </cfRule>
    <cfRule type="expression" dxfId="1783" priority="14">
      <formula>$F$3="Stéphane OUALLET"</formula>
    </cfRule>
    <cfRule type="expression" dxfId="1782" priority="15">
      <formula>$F$3="Jérôme MALMEZET"</formula>
    </cfRule>
  </conditionalFormatting>
  <conditionalFormatting sqref="E3:E30">
    <cfRule type="expression" dxfId="1781" priority="6">
      <formula>$E$3="TZR2"</formula>
    </cfRule>
    <cfRule type="expression" dxfId="1780" priority="7">
      <formula>$E$3="Gaël LIZOT"</formula>
    </cfRule>
    <cfRule type="expression" dxfId="1779" priority="8">
      <formula>$E$3="Isabelle BERGE"</formula>
    </cfRule>
    <cfRule type="expression" dxfId="1778" priority="9">
      <formula>$E$3="Stéphane OUALLET"</formula>
    </cfRule>
    <cfRule type="expression" dxfId="1777" priority="10">
      <formula>$E$3="Jérôme MALMEZET"</formula>
    </cfRule>
  </conditionalFormatting>
  <pageMargins left="0" right="0" top="0" bottom="0" header="0.3" footer="0.3"/>
  <pageSetup paperSize="9" orientation="landscape"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rgb="FFFFC000"/>
    <pageSetUpPr fitToPage="1"/>
  </sheetPr>
  <dimension ref="A1:AT94"/>
  <sheetViews>
    <sheetView zoomScale="50" zoomScaleNormal="50" workbookViewId="0">
      <selection activeCell="C20" sqref="C20"/>
    </sheetView>
  </sheetViews>
  <sheetFormatPr baseColWidth="10" defaultColWidth="11.5546875" defaultRowHeight="14.4" x14ac:dyDescent="0.3"/>
  <cols>
    <col min="1" max="1" width="5.109375" style="1" customWidth="1"/>
    <col min="2" max="2" width="8.5546875" style="43" customWidth="1"/>
    <col min="3" max="3" width="5.44140625" style="6" customWidth="1"/>
    <col min="4" max="4" width="11.44140625" style="26" customWidth="1"/>
    <col min="5" max="5" width="7.109375" style="5" customWidth="1"/>
    <col min="6" max="6" width="8.88671875" style="4" hidden="1" customWidth="1"/>
    <col min="7" max="7" width="5.44140625" style="6" customWidth="1"/>
    <col min="8" max="8" width="11.21875" style="2" customWidth="1"/>
    <col min="9" max="9" width="7.109375" style="5" customWidth="1"/>
    <col min="10" max="10" width="8.88671875" style="4" hidden="1" customWidth="1"/>
    <col min="11" max="11" width="5.44140625" style="6" customWidth="1"/>
    <col min="12" max="12" width="11.21875" style="2" customWidth="1"/>
    <col min="13" max="13" width="7.109375" style="5" customWidth="1"/>
    <col min="14" max="14" width="8.88671875" style="4" hidden="1" customWidth="1"/>
    <col min="15" max="15" width="5.44140625" style="6" customWidth="1"/>
    <col min="16" max="16" width="11.21875" style="2" customWidth="1"/>
    <col min="17" max="17" width="7.109375" style="5" customWidth="1"/>
    <col min="18" max="18" width="8.88671875" style="4" hidden="1" customWidth="1"/>
    <col min="19" max="19" width="5.44140625" style="6" customWidth="1"/>
    <col min="20" max="20" width="11.21875" style="2" customWidth="1"/>
    <col min="21" max="21" width="7.109375" style="5" customWidth="1"/>
    <col min="22" max="22" width="6.5546875" style="4" hidden="1" customWidth="1"/>
    <col min="23" max="25" width="2.21875" style="10" customWidth="1"/>
    <col min="26" max="27" width="2.21875" style="1" customWidth="1"/>
    <col min="28" max="28" width="2.21875" style="56" customWidth="1"/>
    <col min="29" max="29" width="11.5546875" style="10"/>
    <col min="30" max="30" width="11.5546875" style="10" customWidth="1"/>
    <col min="31" max="34" width="11.5546875" style="1" hidden="1" customWidth="1"/>
    <col min="35" max="46" width="11.5546875" style="56"/>
    <col min="47" max="16384" width="11.5546875" style="1"/>
  </cols>
  <sheetData>
    <row r="1" spans="1:34" s="1" customFormat="1" ht="21" x14ac:dyDescent="0.3">
      <c r="A1" s="49" t="s">
        <v>15</v>
      </c>
      <c r="B1" s="50"/>
      <c r="C1" s="51"/>
      <c r="D1" s="52"/>
      <c r="E1" s="53"/>
      <c r="F1" s="54"/>
      <c r="G1" s="51"/>
      <c r="H1" s="54"/>
      <c r="I1" s="53"/>
      <c r="J1" s="54"/>
      <c r="K1" s="55" t="s">
        <v>16</v>
      </c>
      <c r="L1" s="54"/>
      <c r="M1" s="53"/>
      <c r="N1" s="54"/>
      <c r="O1" s="51"/>
      <c r="P1" s="54" t="s">
        <v>94</v>
      </c>
      <c r="Q1" s="53"/>
      <c r="R1" s="54"/>
      <c r="S1" s="51"/>
      <c r="T1" s="54" t="s">
        <v>95</v>
      </c>
      <c r="U1" s="456" t="s">
        <v>93</v>
      </c>
      <c r="V1" s="437"/>
      <c r="W1" s="437"/>
      <c r="X1" s="457" t="s">
        <v>81</v>
      </c>
      <c r="Y1" s="458"/>
      <c r="Z1" s="458"/>
      <c r="AA1" s="458"/>
      <c r="AB1" s="458"/>
      <c r="AC1" s="10"/>
      <c r="AD1" s="10"/>
      <c r="AE1" s="7"/>
      <c r="AF1" s="8" t="s">
        <v>72</v>
      </c>
      <c r="AG1" s="7"/>
      <c r="AH1" s="7"/>
    </row>
    <row r="2" spans="1:34" s="1" customFormat="1" ht="15" thickBot="1" x14ac:dyDescent="0.35">
      <c r="A2" s="56"/>
      <c r="B2" s="50"/>
      <c r="C2" s="51"/>
      <c r="D2" s="52"/>
      <c r="E2" s="53"/>
      <c r="F2" s="54"/>
      <c r="G2" s="51"/>
      <c r="H2" s="54"/>
      <c r="I2" s="53"/>
      <c r="J2" s="54"/>
      <c r="K2" s="51"/>
      <c r="L2" s="54"/>
      <c r="M2" s="53"/>
      <c r="N2" s="54"/>
      <c r="O2" s="51"/>
      <c r="P2" s="54"/>
      <c r="Q2" s="53"/>
      <c r="R2" s="54"/>
      <c r="S2" s="51"/>
      <c r="T2" s="54"/>
      <c r="U2" s="53"/>
      <c r="V2" s="4"/>
      <c r="W2" s="56"/>
      <c r="X2" s="56"/>
      <c r="Y2" s="56"/>
      <c r="Z2" s="56"/>
      <c r="AA2" s="56"/>
      <c r="AB2" s="56"/>
      <c r="AC2" s="10"/>
      <c r="AD2" s="10"/>
      <c r="AE2" s="7" t="s">
        <v>68</v>
      </c>
      <c r="AF2" s="7" t="s">
        <v>69</v>
      </c>
      <c r="AG2" s="7" t="s">
        <v>70</v>
      </c>
      <c r="AH2" s="7" t="s">
        <v>71</v>
      </c>
    </row>
    <row r="3" spans="1:34" s="1" customFormat="1" ht="18.600000000000001" customHeight="1" thickBot="1" x14ac:dyDescent="0.35">
      <c r="A3" s="480" t="s">
        <v>106</v>
      </c>
      <c r="B3" s="481"/>
      <c r="C3" s="465" t="s">
        <v>17</v>
      </c>
      <c r="D3" s="466"/>
      <c r="E3" s="467"/>
      <c r="F3" s="48"/>
      <c r="G3" s="465" t="s">
        <v>18</v>
      </c>
      <c r="H3" s="466"/>
      <c r="I3" s="467"/>
      <c r="J3" s="48"/>
      <c r="K3" s="465" t="s">
        <v>19</v>
      </c>
      <c r="L3" s="466"/>
      <c r="M3" s="467"/>
      <c r="N3" s="48"/>
      <c r="O3" s="465" t="s">
        <v>153</v>
      </c>
      <c r="P3" s="466"/>
      <c r="Q3" s="467"/>
      <c r="R3" s="48"/>
      <c r="S3" s="465" t="s">
        <v>108</v>
      </c>
      <c r="T3" s="466"/>
      <c r="U3" s="467"/>
      <c r="V3" s="4"/>
      <c r="W3" s="470" t="s">
        <v>58</v>
      </c>
      <c r="X3" s="472" t="s">
        <v>38</v>
      </c>
      <c r="Y3" s="474" t="s">
        <v>36</v>
      </c>
      <c r="Z3" s="476" t="s">
        <v>40</v>
      </c>
      <c r="AA3" s="478" t="s">
        <v>77</v>
      </c>
      <c r="AB3" s="468" t="s">
        <v>39</v>
      </c>
      <c r="AC3" s="10"/>
      <c r="AD3" s="10"/>
      <c r="AE3" s="7" t="s">
        <v>42</v>
      </c>
      <c r="AF3" s="7" t="s">
        <v>104</v>
      </c>
      <c r="AG3" s="7" t="s">
        <v>101</v>
      </c>
      <c r="AH3" s="7" t="s">
        <v>73</v>
      </c>
    </row>
    <row r="4" spans="1:34" s="1" customFormat="1" ht="15" customHeight="1" thickBot="1" x14ac:dyDescent="0.35">
      <c r="A4" s="482"/>
      <c r="B4" s="483"/>
      <c r="C4" s="67" t="s">
        <v>10</v>
      </c>
      <c r="D4" s="68" t="s">
        <v>8</v>
      </c>
      <c r="E4" s="69" t="s">
        <v>9</v>
      </c>
      <c r="F4" s="19"/>
      <c r="G4" s="67" t="s">
        <v>10</v>
      </c>
      <c r="H4" s="68" t="s">
        <v>8</v>
      </c>
      <c r="I4" s="69" t="s">
        <v>9</v>
      </c>
      <c r="J4" s="19"/>
      <c r="K4" s="67" t="s">
        <v>10</v>
      </c>
      <c r="L4" s="68" t="s">
        <v>8</v>
      </c>
      <c r="M4" s="69" t="s">
        <v>9</v>
      </c>
      <c r="N4" s="19"/>
      <c r="O4" s="67" t="s">
        <v>10</v>
      </c>
      <c r="P4" s="68" t="s">
        <v>8</v>
      </c>
      <c r="Q4" s="194" t="s">
        <v>9</v>
      </c>
      <c r="R4" s="19"/>
      <c r="S4" s="67" t="s">
        <v>10</v>
      </c>
      <c r="T4" s="68" t="s">
        <v>8</v>
      </c>
      <c r="U4" s="69" t="s">
        <v>9</v>
      </c>
      <c r="V4" s="4"/>
      <c r="W4" s="471"/>
      <c r="X4" s="473"/>
      <c r="Y4" s="475"/>
      <c r="Z4" s="477"/>
      <c r="AA4" s="479"/>
      <c r="AB4" s="469"/>
      <c r="AC4" s="10"/>
      <c r="AD4" s="10"/>
      <c r="AE4" s="7" t="s">
        <v>43</v>
      </c>
      <c r="AF4" s="7" t="s">
        <v>104</v>
      </c>
      <c r="AG4" s="7" t="s">
        <v>101</v>
      </c>
      <c r="AH4" s="7"/>
    </row>
    <row r="5" spans="1:34" s="1" customFormat="1" x14ac:dyDescent="0.3">
      <c r="A5" s="459" t="s">
        <v>6</v>
      </c>
      <c r="B5" s="44" t="s">
        <v>1</v>
      </c>
      <c r="C5" s="101" t="s">
        <v>22</v>
      </c>
      <c r="D5" s="27" t="s">
        <v>130</v>
      </c>
      <c r="E5" s="136" t="s">
        <v>131</v>
      </c>
      <c r="F5" s="21" t="str">
        <f t="shared" ref="F5:F40" si="0">IF(E5="","",$E5)</f>
        <v>Piscine</v>
      </c>
      <c r="G5" s="97" t="s">
        <v>26</v>
      </c>
      <c r="H5" s="27" t="s">
        <v>130</v>
      </c>
      <c r="I5" s="94" t="s">
        <v>131</v>
      </c>
      <c r="J5" s="21" t="str">
        <f>IF(I5="","",$I5)</f>
        <v>Piscine</v>
      </c>
      <c r="K5" s="22"/>
      <c r="L5" s="27"/>
      <c r="M5" s="94"/>
      <c r="N5" s="21" t="str">
        <f>IF(M5="","",$M5)</f>
        <v/>
      </c>
      <c r="O5" s="22"/>
      <c r="P5" s="27"/>
      <c r="Q5" s="94"/>
      <c r="R5" s="21" t="str">
        <f>IF(Q5="","",$Q5)</f>
        <v/>
      </c>
      <c r="S5" s="22"/>
      <c r="T5" s="80"/>
      <c r="U5" s="94"/>
      <c r="V5" s="24" t="str">
        <f>IF(U5="","",$U5)</f>
        <v/>
      </c>
      <c r="W5" s="70"/>
      <c r="X5" s="71"/>
      <c r="Y5" s="71"/>
      <c r="Z5" s="71"/>
      <c r="AA5" s="71"/>
      <c r="AB5" s="77"/>
      <c r="AC5" s="10"/>
      <c r="AD5" s="10"/>
      <c r="AE5" s="7" t="s">
        <v>44</v>
      </c>
      <c r="AF5" s="7" t="s">
        <v>41</v>
      </c>
      <c r="AG5" s="7" t="s">
        <v>101</v>
      </c>
      <c r="AH5" s="7"/>
    </row>
    <row r="6" spans="1:34" s="1" customFormat="1" x14ac:dyDescent="0.3">
      <c r="A6" s="460"/>
      <c r="B6" s="45" t="s">
        <v>0</v>
      </c>
      <c r="C6" s="58" t="s">
        <v>22</v>
      </c>
      <c r="D6" s="28" t="s">
        <v>130</v>
      </c>
      <c r="E6" s="137" t="s">
        <v>131</v>
      </c>
      <c r="F6" s="17" t="str">
        <f t="shared" si="0"/>
        <v>Piscine</v>
      </c>
      <c r="G6" s="57" t="s">
        <v>26</v>
      </c>
      <c r="H6" s="28" t="s">
        <v>130</v>
      </c>
      <c r="I6" s="91" t="s">
        <v>131</v>
      </c>
      <c r="J6" s="17" t="str">
        <f t="shared" ref="J6:J40" si="1">IF(I6="","",$I6)</f>
        <v>Piscine</v>
      </c>
      <c r="K6" s="14"/>
      <c r="L6" s="28"/>
      <c r="M6" s="91"/>
      <c r="N6" s="17" t="str">
        <f t="shared" ref="N6:N40" si="2">IF(M6="","",$M6)</f>
        <v/>
      </c>
      <c r="O6" s="14"/>
      <c r="P6" s="28"/>
      <c r="Q6" s="91"/>
      <c r="R6" s="17" t="str">
        <f t="shared" ref="R6:R40" si="3">IF(Q6="","",$Q6)</f>
        <v/>
      </c>
      <c r="S6" s="14"/>
      <c r="T6" s="28"/>
      <c r="U6" s="91"/>
      <c r="V6" s="19" t="str">
        <f t="shared" ref="V6:V40" si="4">IF(U6="","",$U6)</f>
        <v/>
      </c>
      <c r="W6" s="61"/>
      <c r="X6" s="60"/>
      <c r="Y6" s="60"/>
      <c r="Z6" s="3"/>
      <c r="AA6" s="60"/>
      <c r="AB6" s="78"/>
      <c r="AC6" s="10"/>
      <c r="AD6" s="10"/>
      <c r="AE6" s="7" t="s">
        <v>45</v>
      </c>
      <c r="AF6" s="7" t="s">
        <v>41</v>
      </c>
      <c r="AG6" s="7"/>
      <c r="AH6" s="7"/>
    </row>
    <row r="7" spans="1:34" s="1" customFormat="1" x14ac:dyDescent="0.3">
      <c r="A7" s="460"/>
      <c r="B7" s="45" t="s">
        <v>7</v>
      </c>
      <c r="C7" s="100" t="s">
        <v>28</v>
      </c>
      <c r="D7" s="28" t="s">
        <v>47</v>
      </c>
      <c r="E7" s="137" t="s">
        <v>73</v>
      </c>
      <c r="F7" s="17" t="str">
        <f t="shared" si="0"/>
        <v>2/3 Gymn</v>
      </c>
      <c r="G7" s="100" t="s">
        <v>31</v>
      </c>
      <c r="H7" s="28" t="s">
        <v>103</v>
      </c>
      <c r="I7" s="91" t="s">
        <v>40</v>
      </c>
      <c r="J7" s="17" t="str">
        <f t="shared" si="1"/>
        <v>Dojo</v>
      </c>
      <c r="K7" s="14"/>
      <c r="L7" s="28"/>
      <c r="M7" s="91"/>
      <c r="N7" s="17" t="str">
        <f t="shared" si="2"/>
        <v/>
      </c>
      <c r="O7" s="14"/>
      <c r="P7" s="28"/>
      <c r="Q7" s="91"/>
      <c r="R7" s="17" t="str">
        <f t="shared" si="3"/>
        <v/>
      </c>
      <c r="S7" s="14"/>
      <c r="T7" s="28"/>
      <c r="U7" s="91"/>
      <c r="V7" s="19" t="str">
        <f t="shared" si="4"/>
        <v/>
      </c>
      <c r="W7" s="61"/>
      <c r="X7" s="60"/>
      <c r="Y7" s="60"/>
      <c r="Z7" s="3"/>
      <c r="AA7" s="60"/>
      <c r="AB7" s="62"/>
      <c r="AC7" s="10"/>
      <c r="AD7" s="10"/>
      <c r="AE7" s="7" t="s">
        <v>46</v>
      </c>
      <c r="AF7" s="7" t="s">
        <v>41</v>
      </c>
      <c r="AG7" s="7" t="s">
        <v>105</v>
      </c>
      <c r="AH7" s="7" t="s">
        <v>101</v>
      </c>
    </row>
    <row r="8" spans="1:34" s="1" customFormat="1" x14ac:dyDescent="0.3">
      <c r="A8" s="460"/>
      <c r="B8" s="45" t="s">
        <v>2</v>
      </c>
      <c r="C8" s="100" t="s">
        <v>28</v>
      </c>
      <c r="D8" s="28" t="s">
        <v>47</v>
      </c>
      <c r="E8" s="11" t="s">
        <v>73</v>
      </c>
      <c r="F8" s="17" t="str">
        <f t="shared" si="0"/>
        <v>2/3 Gymn</v>
      </c>
      <c r="G8" s="100" t="s">
        <v>31</v>
      </c>
      <c r="H8" s="28" t="s">
        <v>103</v>
      </c>
      <c r="I8" s="91" t="s">
        <v>40</v>
      </c>
      <c r="J8" s="17" t="str">
        <f t="shared" si="1"/>
        <v>Dojo</v>
      </c>
      <c r="K8" s="14"/>
      <c r="L8" s="28"/>
      <c r="M8" s="91"/>
      <c r="N8" s="17" t="str">
        <f t="shared" si="2"/>
        <v/>
      </c>
      <c r="O8" s="14"/>
      <c r="P8" s="28"/>
      <c r="Q8" s="91"/>
      <c r="R8" s="17" t="str">
        <f t="shared" si="3"/>
        <v/>
      </c>
      <c r="S8" s="14"/>
      <c r="T8" s="81"/>
      <c r="U8" s="91"/>
      <c r="V8" s="19" t="str">
        <f t="shared" si="4"/>
        <v/>
      </c>
      <c r="W8" s="61"/>
      <c r="X8" s="60"/>
      <c r="Y8" s="60"/>
      <c r="Z8" s="3"/>
      <c r="AA8" s="3"/>
      <c r="AB8" s="62"/>
      <c r="AC8" s="10"/>
      <c r="AD8" s="10"/>
      <c r="AE8" s="7" t="s">
        <v>47</v>
      </c>
      <c r="AF8" s="7" t="s">
        <v>104</v>
      </c>
      <c r="AG8" s="7" t="s">
        <v>101</v>
      </c>
      <c r="AH8" s="7" t="s">
        <v>73</v>
      </c>
    </row>
    <row r="9" spans="1:34" s="1" customFormat="1" ht="9.6" customHeight="1" x14ac:dyDescent="0.3">
      <c r="A9" s="460"/>
      <c r="B9" s="46"/>
      <c r="C9" s="12"/>
      <c r="D9" s="29"/>
      <c r="E9" s="13"/>
      <c r="F9" s="17" t="str">
        <f t="shared" si="0"/>
        <v/>
      </c>
      <c r="G9" s="12"/>
      <c r="H9" s="29"/>
      <c r="I9" s="92"/>
      <c r="J9" s="25" t="str">
        <f t="shared" si="1"/>
        <v/>
      </c>
      <c r="K9" s="12"/>
      <c r="L9" s="29"/>
      <c r="M9" s="92"/>
      <c r="N9" s="25" t="str">
        <f t="shared" si="2"/>
        <v/>
      </c>
      <c r="O9" s="12"/>
      <c r="P9" s="29"/>
      <c r="Q9" s="92"/>
      <c r="R9" s="17" t="str">
        <f t="shared" si="3"/>
        <v/>
      </c>
      <c r="S9" s="12"/>
      <c r="T9" s="82"/>
      <c r="U9" s="92"/>
      <c r="V9" s="19" t="str">
        <f t="shared" si="4"/>
        <v/>
      </c>
      <c r="W9" s="74"/>
      <c r="X9" s="9"/>
      <c r="Y9" s="9"/>
      <c r="Z9" s="9"/>
      <c r="AA9" s="9"/>
      <c r="AB9" s="75"/>
      <c r="AC9" s="10"/>
      <c r="AD9" s="10"/>
      <c r="AE9" s="7" t="s">
        <v>78</v>
      </c>
      <c r="AF9" s="7" t="s">
        <v>36</v>
      </c>
      <c r="AG9" s="7" t="s">
        <v>73</v>
      </c>
      <c r="AH9" s="7"/>
    </row>
    <row r="10" spans="1:34" s="1" customFormat="1" x14ac:dyDescent="0.3">
      <c r="A10" s="460"/>
      <c r="B10" s="45" t="s">
        <v>3</v>
      </c>
      <c r="C10" s="14"/>
      <c r="D10" s="28"/>
      <c r="E10" s="11"/>
      <c r="F10" s="17" t="str">
        <f t="shared" si="0"/>
        <v/>
      </c>
      <c r="G10" s="58" t="s">
        <v>23</v>
      </c>
      <c r="H10" s="28" t="s">
        <v>45</v>
      </c>
      <c r="I10" s="91" t="s">
        <v>41</v>
      </c>
      <c r="J10" s="17" t="str">
        <f t="shared" si="1"/>
        <v>Pelouse</v>
      </c>
      <c r="K10" s="100" t="s">
        <v>29</v>
      </c>
      <c r="L10" s="28" t="s">
        <v>79</v>
      </c>
      <c r="M10" s="91" t="s">
        <v>36</v>
      </c>
      <c r="N10" s="17" t="str">
        <f t="shared" si="2"/>
        <v>1/3 Gym</v>
      </c>
      <c r="O10" s="14"/>
      <c r="P10" s="28"/>
      <c r="Q10" s="91"/>
      <c r="R10" s="17" t="str">
        <f t="shared" si="3"/>
        <v/>
      </c>
      <c r="S10" s="14"/>
      <c r="T10" s="83"/>
      <c r="U10" s="91"/>
      <c r="V10" s="19" t="str">
        <f t="shared" si="4"/>
        <v/>
      </c>
      <c r="W10" s="61"/>
      <c r="X10" s="60"/>
      <c r="Y10" s="60"/>
      <c r="Z10" s="3"/>
      <c r="AA10" s="3"/>
      <c r="AB10" s="78"/>
      <c r="AC10" s="10"/>
      <c r="AD10" s="10"/>
      <c r="AE10" s="7" t="s">
        <v>57</v>
      </c>
      <c r="AF10" s="7" t="s">
        <v>73</v>
      </c>
      <c r="AG10" s="7" t="s">
        <v>38</v>
      </c>
      <c r="AH10" s="7" t="s">
        <v>101</v>
      </c>
    </row>
    <row r="11" spans="1:34" s="1" customFormat="1" x14ac:dyDescent="0.3">
      <c r="A11" s="460"/>
      <c r="B11" s="45" t="s">
        <v>4</v>
      </c>
      <c r="C11" s="14"/>
      <c r="D11" s="28"/>
      <c r="E11" s="11"/>
      <c r="F11" s="17" t="str">
        <f t="shared" si="0"/>
        <v/>
      </c>
      <c r="G11" s="58" t="s">
        <v>23</v>
      </c>
      <c r="H11" s="28" t="s">
        <v>45</v>
      </c>
      <c r="I11" s="91" t="s">
        <v>41</v>
      </c>
      <c r="J11" s="17" t="str">
        <f t="shared" si="1"/>
        <v>Pelouse</v>
      </c>
      <c r="K11" s="100" t="s">
        <v>29</v>
      </c>
      <c r="L11" s="28" t="s">
        <v>79</v>
      </c>
      <c r="M11" s="91" t="s">
        <v>36</v>
      </c>
      <c r="N11" s="17" t="str">
        <f t="shared" si="2"/>
        <v>1/3 Gym</v>
      </c>
      <c r="O11" s="14"/>
      <c r="P11" s="28"/>
      <c r="Q11" s="91"/>
      <c r="R11" s="17" t="str">
        <f t="shared" si="3"/>
        <v/>
      </c>
      <c r="S11" s="14"/>
      <c r="T11" s="28"/>
      <c r="U11" s="91"/>
      <c r="V11" s="19" t="str">
        <f t="shared" si="4"/>
        <v/>
      </c>
      <c r="W11" s="61"/>
      <c r="X11" s="60"/>
      <c r="Y11" s="60"/>
      <c r="Z11" s="3"/>
      <c r="AA11" s="3"/>
      <c r="AB11" s="78"/>
      <c r="AC11" s="10"/>
      <c r="AD11" s="10"/>
      <c r="AE11" s="7" t="s">
        <v>37</v>
      </c>
      <c r="AF11" s="7" t="s">
        <v>58</v>
      </c>
      <c r="AG11" s="7"/>
      <c r="AH11" s="7"/>
    </row>
    <row r="12" spans="1:34" s="1" customFormat="1" ht="15" thickBot="1" x14ac:dyDescent="0.35">
      <c r="A12" s="461"/>
      <c r="B12" s="47" t="s">
        <v>5</v>
      </c>
      <c r="C12" s="15"/>
      <c r="D12" s="30"/>
      <c r="E12" s="16"/>
      <c r="F12" s="23" t="str">
        <f t="shared" si="0"/>
        <v/>
      </c>
      <c r="G12" s="15"/>
      <c r="H12" s="30"/>
      <c r="I12" s="95"/>
      <c r="J12" s="23" t="str">
        <f t="shared" si="1"/>
        <v/>
      </c>
      <c r="K12" s="15"/>
      <c r="L12" s="30"/>
      <c r="M12" s="95"/>
      <c r="N12" s="23" t="str">
        <f t="shared" si="2"/>
        <v/>
      </c>
      <c r="O12" s="15"/>
      <c r="P12" s="30"/>
      <c r="Q12" s="95"/>
      <c r="R12" s="23" t="str">
        <f t="shared" si="3"/>
        <v/>
      </c>
      <c r="S12" s="15"/>
      <c r="T12" s="96"/>
      <c r="U12" s="95"/>
      <c r="V12" s="18" t="str">
        <f t="shared" si="4"/>
        <v/>
      </c>
      <c r="W12" s="63"/>
      <c r="X12" s="64"/>
      <c r="Y12" s="64"/>
      <c r="Z12" s="65"/>
      <c r="AA12" s="65"/>
      <c r="AB12" s="79"/>
      <c r="AC12" s="10"/>
      <c r="AD12" s="10"/>
      <c r="AE12" s="7" t="s">
        <v>48</v>
      </c>
      <c r="AF12" s="7" t="s">
        <v>100</v>
      </c>
      <c r="AG12" s="7"/>
      <c r="AH12" s="7"/>
    </row>
    <row r="13" spans="1:34" s="1" customFormat="1" x14ac:dyDescent="0.3">
      <c r="A13" s="459" t="s">
        <v>11</v>
      </c>
      <c r="B13" s="44" t="s">
        <v>1</v>
      </c>
      <c r="C13" s="22"/>
      <c r="D13" s="27"/>
      <c r="E13" s="20"/>
      <c r="F13" s="21" t="str">
        <f t="shared" si="0"/>
        <v/>
      </c>
      <c r="G13" s="97" t="s">
        <v>27</v>
      </c>
      <c r="H13" s="27" t="s">
        <v>47</v>
      </c>
      <c r="I13" s="94" t="s">
        <v>73</v>
      </c>
      <c r="J13" s="21" t="str">
        <f t="shared" si="1"/>
        <v>2/3 Gymn</v>
      </c>
      <c r="K13" s="101" t="s">
        <v>21</v>
      </c>
      <c r="L13" s="27" t="s">
        <v>52</v>
      </c>
      <c r="M13" s="94" t="s">
        <v>40</v>
      </c>
      <c r="N13" s="21" t="str">
        <f t="shared" si="2"/>
        <v>Dojo</v>
      </c>
      <c r="O13" s="22"/>
      <c r="P13" s="27"/>
      <c r="Q13" s="94"/>
      <c r="R13" s="21" t="str">
        <f t="shared" si="3"/>
        <v/>
      </c>
      <c r="S13" s="22"/>
      <c r="T13" s="80"/>
      <c r="U13" s="94"/>
      <c r="V13" s="24" t="str">
        <f t="shared" si="4"/>
        <v/>
      </c>
      <c r="W13" s="70"/>
      <c r="X13" s="84"/>
      <c r="Y13" s="71"/>
      <c r="Z13" s="72"/>
      <c r="AA13" s="72"/>
      <c r="AB13" s="73"/>
      <c r="AC13" s="10"/>
      <c r="AD13" s="10"/>
      <c r="AE13" s="7" t="s">
        <v>49</v>
      </c>
      <c r="AF13" s="7" t="s">
        <v>40</v>
      </c>
      <c r="AG13" s="7"/>
      <c r="AH13" s="7"/>
    </row>
    <row r="14" spans="1:34" s="1" customFormat="1" x14ac:dyDescent="0.3">
      <c r="A14" s="460"/>
      <c r="B14" s="45" t="s">
        <v>0</v>
      </c>
      <c r="C14" s="14"/>
      <c r="D14" s="28"/>
      <c r="E14" s="11"/>
      <c r="F14" s="17" t="str">
        <f t="shared" si="0"/>
        <v/>
      </c>
      <c r="G14" s="57" t="s">
        <v>27</v>
      </c>
      <c r="H14" s="28" t="s">
        <v>47</v>
      </c>
      <c r="I14" s="91" t="s">
        <v>73</v>
      </c>
      <c r="J14" s="17" t="str">
        <f t="shared" si="1"/>
        <v>2/3 Gymn</v>
      </c>
      <c r="K14" s="58" t="s">
        <v>21</v>
      </c>
      <c r="L14" s="28" t="s">
        <v>52</v>
      </c>
      <c r="M14" s="91" t="s">
        <v>40</v>
      </c>
      <c r="N14" s="17" t="str">
        <f t="shared" si="2"/>
        <v>Dojo</v>
      </c>
      <c r="O14" s="14"/>
      <c r="P14" s="28"/>
      <c r="Q14" s="91"/>
      <c r="R14" s="17" t="str">
        <f t="shared" si="3"/>
        <v/>
      </c>
      <c r="S14" s="14"/>
      <c r="T14" s="83"/>
      <c r="U14" s="91"/>
      <c r="V14" s="19" t="str">
        <f t="shared" si="4"/>
        <v/>
      </c>
      <c r="W14" s="61"/>
      <c r="X14" s="60"/>
      <c r="Y14" s="60"/>
      <c r="Z14" s="60"/>
      <c r="AA14" s="3"/>
      <c r="AB14" s="62"/>
      <c r="AC14" s="10"/>
      <c r="AD14" s="10"/>
      <c r="AE14" s="7" t="s">
        <v>103</v>
      </c>
      <c r="AF14" s="7" t="s">
        <v>40</v>
      </c>
      <c r="AG14" s="7"/>
      <c r="AH14" s="7"/>
    </row>
    <row r="15" spans="1:34" s="1" customFormat="1" x14ac:dyDescent="0.3">
      <c r="A15" s="460"/>
      <c r="B15" s="45" t="s">
        <v>7</v>
      </c>
      <c r="C15" s="57" t="s">
        <v>25</v>
      </c>
      <c r="D15" s="28" t="s">
        <v>78</v>
      </c>
      <c r="E15" s="11" t="s">
        <v>36</v>
      </c>
      <c r="F15" s="17" t="str">
        <f t="shared" si="0"/>
        <v>1/3 Gym</v>
      </c>
      <c r="G15" s="14" t="s">
        <v>32</v>
      </c>
      <c r="H15" s="28" t="s">
        <v>103</v>
      </c>
      <c r="I15" s="91" t="s">
        <v>40</v>
      </c>
      <c r="J15" s="17" t="str">
        <f t="shared" si="1"/>
        <v>Dojo</v>
      </c>
      <c r="K15" s="14" t="s">
        <v>32</v>
      </c>
      <c r="L15" s="28" t="s">
        <v>37</v>
      </c>
      <c r="M15" s="91" t="s">
        <v>58</v>
      </c>
      <c r="N15" s="17" t="str">
        <f t="shared" si="2"/>
        <v>1/3 SAE</v>
      </c>
      <c r="O15" s="58" t="s">
        <v>20</v>
      </c>
      <c r="P15" s="28" t="s">
        <v>66</v>
      </c>
      <c r="Q15" s="91" t="s">
        <v>39</v>
      </c>
      <c r="R15" s="17" t="str">
        <f t="shared" si="3"/>
        <v>Piste</v>
      </c>
      <c r="S15" s="14"/>
      <c r="T15" s="28"/>
      <c r="U15" s="91"/>
      <c r="V15" s="19" t="str">
        <f t="shared" si="4"/>
        <v/>
      </c>
      <c r="W15" s="61"/>
      <c r="X15" s="60"/>
      <c r="Y15" s="85"/>
      <c r="Z15" s="3"/>
      <c r="AA15" s="86"/>
      <c r="AB15" s="87"/>
      <c r="AC15" s="10"/>
      <c r="AD15" s="10"/>
      <c r="AE15" s="7" t="s">
        <v>50</v>
      </c>
      <c r="AF15" s="7" t="s">
        <v>40</v>
      </c>
      <c r="AG15" s="7"/>
      <c r="AH15" s="7"/>
    </row>
    <row r="16" spans="1:34" s="1" customFormat="1" x14ac:dyDescent="0.3">
      <c r="A16" s="460"/>
      <c r="B16" s="45" t="s">
        <v>2</v>
      </c>
      <c r="C16" s="57" t="s">
        <v>24</v>
      </c>
      <c r="D16" s="28" t="s">
        <v>78</v>
      </c>
      <c r="E16" s="11" t="s">
        <v>36</v>
      </c>
      <c r="F16" s="17" t="str">
        <f t="shared" si="0"/>
        <v>1/3 Gym</v>
      </c>
      <c r="G16" s="59" t="s">
        <v>34</v>
      </c>
      <c r="H16" s="28" t="s">
        <v>103</v>
      </c>
      <c r="I16" s="91" t="s">
        <v>40</v>
      </c>
      <c r="J16" s="17" t="str">
        <f t="shared" si="1"/>
        <v>Dojo</v>
      </c>
      <c r="K16" s="59" t="s">
        <v>34</v>
      </c>
      <c r="L16" s="28" t="s">
        <v>37</v>
      </c>
      <c r="M16" s="91" t="s">
        <v>58</v>
      </c>
      <c r="N16" s="17" t="str">
        <f t="shared" si="2"/>
        <v>1/3 SAE</v>
      </c>
      <c r="O16" s="58" t="s">
        <v>20</v>
      </c>
      <c r="P16" s="28" t="s">
        <v>66</v>
      </c>
      <c r="Q16" s="91" t="s">
        <v>39</v>
      </c>
      <c r="R16" s="17" t="str">
        <f t="shared" si="3"/>
        <v>Piste</v>
      </c>
      <c r="S16" s="14"/>
      <c r="T16" s="81"/>
      <c r="U16" s="91"/>
      <c r="V16" s="19" t="str">
        <f t="shared" si="4"/>
        <v/>
      </c>
      <c r="W16" s="61"/>
      <c r="X16" s="60"/>
      <c r="Y16" s="60"/>
      <c r="Z16" s="3"/>
      <c r="AA16" s="3"/>
      <c r="AB16" s="62"/>
      <c r="AC16" s="10"/>
      <c r="AD16" s="10"/>
      <c r="AE16" s="7" t="s">
        <v>51</v>
      </c>
      <c r="AF16" s="7" t="s">
        <v>40</v>
      </c>
      <c r="AG16" s="7"/>
      <c r="AH16" s="7"/>
    </row>
    <row r="17" spans="1:34" s="1" customFormat="1" ht="9.6" customHeight="1" x14ac:dyDescent="0.3">
      <c r="A17" s="460"/>
      <c r="B17" s="46"/>
      <c r="C17" s="12"/>
      <c r="D17" s="29"/>
      <c r="E17" s="13"/>
      <c r="F17" s="17" t="str">
        <f t="shared" si="0"/>
        <v/>
      </c>
      <c r="G17" s="12"/>
      <c r="H17" s="29"/>
      <c r="I17" s="92"/>
      <c r="J17" s="17" t="str">
        <f t="shared" si="1"/>
        <v/>
      </c>
      <c r="K17" s="12"/>
      <c r="L17" s="29"/>
      <c r="M17" s="92"/>
      <c r="N17" s="17" t="str">
        <f t="shared" si="2"/>
        <v/>
      </c>
      <c r="O17" s="12"/>
      <c r="P17" s="29"/>
      <c r="Q17" s="92"/>
      <c r="R17" s="17" t="str">
        <f t="shared" si="3"/>
        <v/>
      </c>
      <c r="S17" s="12"/>
      <c r="T17" s="82"/>
      <c r="U17" s="92"/>
      <c r="V17" s="19" t="str">
        <f t="shared" si="4"/>
        <v/>
      </c>
      <c r="W17" s="74"/>
      <c r="X17" s="9"/>
      <c r="Y17" s="9"/>
      <c r="Z17" s="9"/>
      <c r="AA17" s="9"/>
      <c r="AB17" s="75"/>
      <c r="AC17" s="10"/>
      <c r="AD17" s="10"/>
      <c r="AE17" s="7" t="s">
        <v>52</v>
      </c>
      <c r="AF17" s="7" t="s">
        <v>40</v>
      </c>
      <c r="AG17" s="7" t="s">
        <v>36</v>
      </c>
      <c r="AH17" s="7"/>
    </row>
    <row r="18" spans="1:34" s="1" customFormat="1" x14ac:dyDescent="0.3">
      <c r="A18" s="460"/>
      <c r="B18" s="45" t="s">
        <v>3</v>
      </c>
      <c r="C18" s="14"/>
      <c r="D18" s="28" t="s">
        <v>167</v>
      </c>
      <c r="E18" s="11"/>
      <c r="F18" s="17" t="str">
        <f t="shared" si="0"/>
        <v/>
      </c>
      <c r="G18" s="14"/>
      <c r="H18" s="28" t="s">
        <v>167</v>
      </c>
      <c r="I18" s="91"/>
      <c r="J18" s="17" t="str">
        <f t="shared" si="1"/>
        <v/>
      </c>
      <c r="K18" s="14"/>
      <c r="L18" s="28" t="s">
        <v>167</v>
      </c>
      <c r="M18" s="91"/>
      <c r="N18" s="17" t="str">
        <f t="shared" si="2"/>
        <v/>
      </c>
      <c r="O18" s="14"/>
      <c r="P18" s="28" t="s">
        <v>167</v>
      </c>
      <c r="Q18" s="91"/>
      <c r="R18" s="17" t="str">
        <f t="shared" si="3"/>
        <v/>
      </c>
      <c r="S18" s="14"/>
      <c r="T18" s="83" t="s">
        <v>167</v>
      </c>
      <c r="U18" s="91"/>
      <c r="V18" s="19" t="str">
        <f t="shared" si="4"/>
        <v/>
      </c>
      <c r="W18" s="61"/>
      <c r="X18" s="60"/>
      <c r="Y18" s="60"/>
      <c r="Z18" s="60"/>
      <c r="AA18" s="60"/>
      <c r="AB18" s="62"/>
      <c r="AC18" s="10"/>
      <c r="AD18" s="10"/>
      <c r="AE18" s="7" t="s">
        <v>53</v>
      </c>
      <c r="AF18" s="7" t="s">
        <v>39</v>
      </c>
      <c r="AG18" s="7"/>
      <c r="AH18" s="7"/>
    </row>
    <row r="19" spans="1:34" s="1" customFormat="1" x14ac:dyDescent="0.3">
      <c r="A19" s="460"/>
      <c r="B19" s="45" t="s">
        <v>4</v>
      </c>
      <c r="C19" s="59" t="s">
        <v>33</v>
      </c>
      <c r="D19" s="28" t="s">
        <v>44</v>
      </c>
      <c r="E19" s="11" t="s">
        <v>41</v>
      </c>
      <c r="F19" s="17" t="str">
        <f t="shared" si="0"/>
        <v>Pelouse</v>
      </c>
      <c r="G19" s="407" t="s">
        <v>132</v>
      </c>
      <c r="H19" s="28" t="s">
        <v>37</v>
      </c>
      <c r="I19" s="91" t="s">
        <v>58</v>
      </c>
      <c r="J19" s="17" t="str">
        <f t="shared" si="1"/>
        <v>1/3 SAE</v>
      </c>
      <c r="K19" s="57" t="s">
        <v>25</v>
      </c>
      <c r="L19" s="28" t="s">
        <v>65</v>
      </c>
      <c r="M19" s="91" t="s">
        <v>60</v>
      </c>
      <c r="N19" s="17" t="str">
        <f t="shared" si="2"/>
        <v>Sautoir H</v>
      </c>
      <c r="O19" s="59" t="s">
        <v>33</v>
      </c>
      <c r="P19" s="28" t="s">
        <v>42</v>
      </c>
      <c r="Q19" s="91" t="s">
        <v>104</v>
      </c>
      <c r="R19" s="17" t="str">
        <f t="shared" si="3"/>
        <v>Plat Ext</v>
      </c>
      <c r="S19" s="14"/>
      <c r="T19" s="28"/>
      <c r="U19" s="91"/>
      <c r="V19" s="19" t="str">
        <f t="shared" si="4"/>
        <v/>
      </c>
      <c r="W19" s="61"/>
      <c r="X19" s="60"/>
      <c r="Y19" s="60"/>
      <c r="Z19" s="3"/>
      <c r="AA19" s="3"/>
      <c r="AB19" s="62"/>
      <c r="AC19" s="10"/>
      <c r="AD19" s="10"/>
      <c r="AE19" s="7" t="s">
        <v>54</v>
      </c>
      <c r="AF19" s="7" t="s">
        <v>39</v>
      </c>
      <c r="AG19" s="7"/>
      <c r="AH19" s="7"/>
    </row>
    <row r="20" spans="1:34" s="1" customFormat="1" ht="15" thickBot="1" x14ac:dyDescent="0.35">
      <c r="A20" s="461"/>
      <c r="B20" s="47" t="s">
        <v>5</v>
      </c>
      <c r="C20" s="138" t="s">
        <v>30</v>
      </c>
      <c r="D20" s="30" t="s">
        <v>44</v>
      </c>
      <c r="E20" s="16" t="s">
        <v>41</v>
      </c>
      <c r="F20" s="23" t="str">
        <f t="shared" si="0"/>
        <v>Pelouse</v>
      </c>
      <c r="G20" s="408" t="s">
        <v>132</v>
      </c>
      <c r="H20" s="30" t="s">
        <v>37</v>
      </c>
      <c r="I20" s="95" t="s">
        <v>58</v>
      </c>
      <c r="J20" s="23" t="str">
        <f t="shared" si="1"/>
        <v>1/3 SAE</v>
      </c>
      <c r="K20" s="15"/>
      <c r="L20" s="30"/>
      <c r="M20" s="95"/>
      <c r="N20" s="23" t="str">
        <f t="shared" si="2"/>
        <v/>
      </c>
      <c r="O20" s="138" t="s">
        <v>35</v>
      </c>
      <c r="P20" s="30" t="s">
        <v>42</v>
      </c>
      <c r="Q20" s="95" t="s">
        <v>104</v>
      </c>
      <c r="R20" s="23" t="str">
        <f t="shared" si="3"/>
        <v>Plat Ext</v>
      </c>
      <c r="S20" s="15"/>
      <c r="T20" s="96"/>
      <c r="U20" s="95"/>
      <c r="V20" s="18" t="str">
        <f t="shared" si="4"/>
        <v/>
      </c>
      <c r="W20" s="63"/>
      <c r="X20" s="64"/>
      <c r="Y20" s="64"/>
      <c r="Z20" s="65"/>
      <c r="AA20" s="64"/>
      <c r="AB20" s="66"/>
      <c r="AC20" s="10"/>
      <c r="AD20" s="10"/>
      <c r="AE20" s="7" t="s">
        <v>55</v>
      </c>
      <c r="AF20" s="7" t="s">
        <v>39</v>
      </c>
      <c r="AG20" s="7"/>
      <c r="AH20" s="7"/>
    </row>
    <row r="21" spans="1:34" s="1" customFormat="1" x14ac:dyDescent="0.3">
      <c r="A21" s="462" t="s">
        <v>12</v>
      </c>
      <c r="B21" s="44" t="s">
        <v>1</v>
      </c>
      <c r="C21" s="22"/>
      <c r="D21" s="27"/>
      <c r="E21" s="20"/>
      <c r="F21" s="21" t="str">
        <f t="shared" si="0"/>
        <v/>
      </c>
      <c r="G21" s="22"/>
      <c r="H21" s="27"/>
      <c r="I21" s="94"/>
      <c r="J21" s="21" t="str">
        <f t="shared" si="1"/>
        <v/>
      </c>
      <c r="K21" s="22"/>
      <c r="L21" s="27"/>
      <c r="M21" s="94"/>
      <c r="N21" s="21" t="str">
        <f t="shared" si="2"/>
        <v/>
      </c>
      <c r="O21" s="22"/>
      <c r="P21" s="27"/>
      <c r="Q21" s="94"/>
      <c r="R21" s="21" t="str">
        <f t="shared" si="3"/>
        <v/>
      </c>
      <c r="S21" s="22"/>
      <c r="T21" s="80"/>
      <c r="U21" s="94"/>
      <c r="V21" s="24" t="str">
        <f t="shared" si="4"/>
        <v/>
      </c>
      <c r="W21" s="89"/>
      <c r="X21" s="71"/>
      <c r="Y21" s="71"/>
      <c r="Z21" s="72"/>
      <c r="AA21" s="72"/>
      <c r="AB21" s="73"/>
      <c r="AC21" s="10"/>
      <c r="AD21" s="10"/>
      <c r="AE21" s="7" t="s">
        <v>66</v>
      </c>
      <c r="AF21" s="7" t="s">
        <v>39</v>
      </c>
      <c r="AG21" s="7"/>
      <c r="AH21" s="7"/>
    </row>
    <row r="22" spans="1:34" s="1" customFormat="1" x14ac:dyDescent="0.3">
      <c r="A22" s="463"/>
      <c r="B22" s="45" t="s">
        <v>0</v>
      </c>
      <c r="C22" s="14"/>
      <c r="D22" s="28"/>
      <c r="E22" s="11"/>
      <c r="F22" s="17" t="str">
        <f t="shared" si="0"/>
        <v/>
      </c>
      <c r="G22" s="14"/>
      <c r="H22" s="28"/>
      <c r="I22" s="91"/>
      <c r="J22" s="17" t="str">
        <f t="shared" si="1"/>
        <v/>
      </c>
      <c r="K22" s="14"/>
      <c r="L22" s="28"/>
      <c r="M22" s="91"/>
      <c r="N22" s="17" t="str">
        <f t="shared" si="2"/>
        <v/>
      </c>
      <c r="O22" s="14"/>
      <c r="P22" s="28"/>
      <c r="Q22" s="91"/>
      <c r="R22" s="17" t="str">
        <f t="shared" si="3"/>
        <v/>
      </c>
      <c r="S22" s="14"/>
      <c r="T22" s="83"/>
      <c r="U22" s="91"/>
      <c r="V22" s="19" t="str">
        <f t="shared" si="4"/>
        <v/>
      </c>
      <c r="W22" s="90"/>
      <c r="X22" s="60"/>
      <c r="Y22" s="60"/>
      <c r="Z22" s="3"/>
      <c r="AA22" s="3"/>
      <c r="AB22" s="62"/>
      <c r="AC22" s="10"/>
      <c r="AD22" s="10"/>
      <c r="AE22" s="7" t="s">
        <v>56</v>
      </c>
      <c r="AF22" s="7" t="s">
        <v>39</v>
      </c>
      <c r="AG22" s="7"/>
      <c r="AH22" s="7"/>
    </row>
    <row r="23" spans="1:34" s="1" customFormat="1" x14ac:dyDescent="0.3">
      <c r="A23" s="463"/>
      <c r="B23" s="45" t="s">
        <v>7</v>
      </c>
      <c r="C23" s="58" t="s">
        <v>22</v>
      </c>
      <c r="D23" s="28" t="s">
        <v>57</v>
      </c>
      <c r="E23" s="11" t="s">
        <v>73</v>
      </c>
      <c r="F23" s="17" t="str">
        <f t="shared" si="0"/>
        <v>2/3 Gymn</v>
      </c>
      <c r="G23" s="14"/>
      <c r="H23" s="28"/>
      <c r="I23" s="91"/>
      <c r="J23" s="17" t="str">
        <f t="shared" si="1"/>
        <v/>
      </c>
      <c r="K23" s="14"/>
      <c r="L23" s="28"/>
      <c r="M23" s="91"/>
      <c r="N23" s="17" t="str">
        <f t="shared" si="2"/>
        <v/>
      </c>
      <c r="O23" s="14"/>
      <c r="P23" s="28"/>
      <c r="Q23" s="91"/>
      <c r="R23" s="17" t="str">
        <f t="shared" si="3"/>
        <v/>
      </c>
      <c r="S23" s="14"/>
      <c r="T23" s="28"/>
      <c r="U23" s="91"/>
      <c r="V23" s="19" t="str">
        <f t="shared" si="4"/>
        <v/>
      </c>
      <c r="W23" s="61"/>
      <c r="X23" s="60"/>
      <c r="Y23" s="60"/>
      <c r="Z23" s="88"/>
      <c r="AA23" s="86"/>
      <c r="AB23" s="62"/>
      <c r="AC23" s="10"/>
      <c r="AD23" s="10"/>
      <c r="AE23" s="7" t="s">
        <v>64</v>
      </c>
      <c r="AF23" s="7" t="s">
        <v>61</v>
      </c>
      <c r="AG23" s="7"/>
      <c r="AH23" s="7"/>
    </row>
    <row r="24" spans="1:34" s="1" customFormat="1" ht="15" thickBot="1" x14ac:dyDescent="0.35">
      <c r="A24" s="464"/>
      <c r="B24" s="47" t="s">
        <v>2</v>
      </c>
      <c r="C24" s="98" t="s">
        <v>22</v>
      </c>
      <c r="D24" s="30" t="s">
        <v>57</v>
      </c>
      <c r="E24" s="16" t="s">
        <v>73</v>
      </c>
      <c r="F24" s="23" t="str">
        <f t="shared" si="0"/>
        <v>2/3 Gymn</v>
      </c>
      <c r="G24" s="15"/>
      <c r="H24" s="30"/>
      <c r="I24" s="95"/>
      <c r="J24" s="23" t="str">
        <f t="shared" si="1"/>
        <v/>
      </c>
      <c r="K24" s="15"/>
      <c r="L24" s="30"/>
      <c r="M24" s="95"/>
      <c r="N24" s="23" t="str">
        <f t="shared" si="2"/>
        <v/>
      </c>
      <c r="O24" s="15"/>
      <c r="P24" s="30"/>
      <c r="Q24" s="95"/>
      <c r="R24" s="23" t="str">
        <f t="shared" si="3"/>
        <v/>
      </c>
      <c r="S24" s="15"/>
      <c r="T24" s="96"/>
      <c r="U24" s="95"/>
      <c r="V24" s="18" t="str">
        <f t="shared" si="4"/>
        <v/>
      </c>
      <c r="W24" s="63"/>
      <c r="X24" s="64"/>
      <c r="Y24" s="64"/>
      <c r="Z24" s="65"/>
      <c r="AA24" s="65"/>
      <c r="AB24" s="66"/>
      <c r="AC24" s="10"/>
      <c r="AD24" s="10"/>
      <c r="AE24" s="7" t="s">
        <v>65</v>
      </c>
      <c r="AF24" s="7" t="s">
        <v>60</v>
      </c>
      <c r="AG24" s="7"/>
      <c r="AH24" s="7"/>
    </row>
    <row r="25" spans="1:34" s="1" customFormat="1" x14ac:dyDescent="0.3">
      <c r="A25" s="459" t="s">
        <v>13</v>
      </c>
      <c r="B25" s="44" t="s">
        <v>1</v>
      </c>
      <c r="C25" s="22"/>
      <c r="D25" s="27"/>
      <c r="E25" s="20"/>
      <c r="F25" s="21" t="str">
        <f t="shared" si="0"/>
        <v/>
      </c>
      <c r="G25" s="99" t="s">
        <v>31</v>
      </c>
      <c r="H25" s="27" t="s">
        <v>78</v>
      </c>
      <c r="I25" s="94" t="s">
        <v>36</v>
      </c>
      <c r="J25" s="21" t="str">
        <f t="shared" si="1"/>
        <v>1/3 Gym</v>
      </c>
      <c r="K25" s="22"/>
      <c r="L25" s="27"/>
      <c r="M25" s="94"/>
      <c r="N25" s="21" t="str">
        <f t="shared" si="2"/>
        <v/>
      </c>
      <c r="O25" s="22"/>
      <c r="P25" s="27"/>
      <c r="Q25" s="94"/>
      <c r="R25" s="21" t="str">
        <f t="shared" si="3"/>
        <v/>
      </c>
      <c r="S25" s="22"/>
      <c r="T25" s="80"/>
      <c r="U25" s="94"/>
      <c r="V25" s="24" t="str">
        <f t="shared" si="4"/>
        <v/>
      </c>
      <c r="W25" s="70"/>
      <c r="X25" s="71"/>
      <c r="Y25" s="71"/>
      <c r="Z25" s="72"/>
      <c r="AA25" s="72"/>
      <c r="AB25" s="73"/>
      <c r="AC25" s="10"/>
      <c r="AD25" s="10"/>
      <c r="AE25" s="7" t="s">
        <v>102</v>
      </c>
      <c r="AF25" s="7" t="s">
        <v>41</v>
      </c>
      <c r="AG25" s="7"/>
      <c r="AH25" s="7"/>
    </row>
    <row r="26" spans="1:34" s="1" customFormat="1" x14ac:dyDescent="0.3">
      <c r="A26" s="460"/>
      <c r="B26" s="45" t="s">
        <v>0</v>
      </c>
      <c r="C26" s="14"/>
      <c r="D26" s="28"/>
      <c r="E26" s="11"/>
      <c r="F26" s="17" t="str">
        <f t="shared" si="0"/>
        <v/>
      </c>
      <c r="G26" s="57" t="s">
        <v>27</v>
      </c>
      <c r="H26" s="28" t="s">
        <v>78</v>
      </c>
      <c r="I26" s="91" t="s">
        <v>36</v>
      </c>
      <c r="J26" s="17" t="str">
        <f t="shared" si="1"/>
        <v>1/3 Gym</v>
      </c>
      <c r="K26" s="14"/>
      <c r="L26" s="28"/>
      <c r="M26" s="91"/>
      <c r="N26" s="17" t="str">
        <f t="shared" si="2"/>
        <v/>
      </c>
      <c r="O26" s="14"/>
      <c r="P26" s="28"/>
      <c r="Q26" s="91"/>
      <c r="R26" s="17" t="str">
        <f t="shared" si="3"/>
        <v/>
      </c>
      <c r="S26" s="100" t="s">
        <v>28</v>
      </c>
      <c r="T26" s="83" t="s">
        <v>37</v>
      </c>
      <c r="U26" s="91" t="s">
        <v>58</v>
      </c>
      <c r="V26" s="19" t="str">
        <f t="shared" si="4"/>
        <v>1/3 SAE</v>
      </c>
      <c r="W26" s="61"/>
      <c r="X26" s="60"/>
      <c r="Y26" s="60"/>
      <c r="Z26" s="3"/>
      <c r="AA26" s="3"/>
      <c r="AB26" s="62"/>
      <c r="AC26" s="10"/>
      <c r="AD26" s="10"/>
      <c r="AE26" s="7" t="s">
        <v>79</v>
      </c>
      <c r="AF26" s="7" t="s">
        <v>36</v>
      </c>
      <c r="AG26" s="7" t="s">
        <v>73</v>
      </c>
      <c r="AH26" s="7" t="s">
        <v>40</v>
      </c>
    </row>
    <row r="27" spans="1:34" s="1" customFormat="1" x14ac:dyDescent="0.3">
      <c r="A27" s="460"/>
      <c r="B27" s="45" t="s">
        <v>7</v>
      </c>
      <c r="C27" s="57" t="s">
        <v>24</v>
      </c>
      <c r="D27" s="28" t="s">
        <v>43</v>
      </c>
      <c r="E27" s="11" t="s">
        <v>104</v>
      </c>
      <c r="F27" s="17" t="str">
        <f t="shared" si="0"/>
        <v>Plat Ext</v>
      </c>
      <c r="G27" s="57" t="s">
        <v>26</v>
      </c>
      <c r="H27" s="28" t="s">
        <v>78</v>
      </c>
      <c r="I27" s="91" t="s">
        <v>36</v>
      </c>
      <c r="J27" s="17" t="str">
        <f t="shared" si="1"/>
        <v>1/3 Gym</v>
      </c>
      <c r="K27" s="14"/>
      <c r="L27" s="28"/>
      <c r="M27" s="91"/>
      <c r="N27" s="17" t="str">
        <f t="shared" si="2"/>
        <v/>
      </c>
      <c r="O27" s="14"/>
      <c r="P27" s="28"/>
      <c r="Q27" s="91"/>
      <c r="R27" s="17" t="str">
        <f t="shared" si="3"/>
        <v/>
      </c>
      <c r="S27" s="100" t="s">
        <v>30</v>
      </c>
      <c r="T27" s="28" t="s">
        <v>37</v>
      </c>
      <c r="U27" s="91" t="s">
        <v>58</v>
      </c>
      <c r="V27" s="19" t="str">
        <f t="shared" si="4"/>
        <v>1/3 SAE</v>
      </c>
      <c r="W27" s="61"/>
      <c r="X27" s="60"/>
      <c r="Y27" s="60"/>
      <c r="Z27" s="3"/>
      <c r="AA27" s="3"/>
      <c r="AB27" s="62"/>
      <c r="AC27" s="10"/>
      <c r="AD27" s="10"/>
      <c r="AE27" s="135" t="s">
        <v>166</v>
      </c>
      <c r="AF27" s="135" t="s">
        <v>40</v>
      </c>
      <c r="AG27" s="135" t="s">
        <v>36</v>
      </c>
      <c r="AH27" s="135"/>
    </row>
    <row r="28" spans="1:34" s="1" customFormat="1" x14ac:dyDescent="0.3">
      <c r="A28" s="460"/>
      <c r="B28" s="45" t="s">
        <v>2</v>
      </c>
      <c r="C28" s="59" t="s">
        <v>33</v>
      </c>
      <c r="D28" s="28" t="s">
        <v>43</v>
      </c>
      <c r="E28" s="11" t="s">
        <v>104</v>
      </c>
      <c r="F28" s="17" t="str">
        <f t="shared" si="0"/>
        <v>Plat Ext</v>
      </c>
      <c r="G28" s="14"/>
      <c r="H28" s="28"/>
      <c r="I28" s="91"/>
      <c r="J28" s="17" t="str">
        <f t="shared" si="1"/>
        <v/>
      </c>
      <c r="K28" s="14"/>
      <c r="L28" s="28"/>
      <c r="M28" s="91"/>
      <c r="N28" s="17" t="str">
        <f t="shared" si="2"/>
        <v/>
      </c>
      <c r="O28" s="59" t="s">
        <v>33</v>
      </c>
      <c r="P28" s="28" t="s">
        <v>53</v>
      </c>
      <c r="Q28" s="91" t="s">
        <v>39</v>
      </c>
      <c r="R28" s="17" t="str">
        <f t="shared" si="3"/>
        <v>Piste</v>
      </c>
      <c r="S28" s="100" t="s">
        <v>30</v>
      </c>
      <c r="T28" s="81" t="s">
        <v>37</v>
      </c>
      <c r="U28" s="91" t="s">
        <v>58</v>
      </c>
      <c r="V28" s="19" t="str">
        <f t="shared" si="4"/>
        <v>1/3 SAE</v>
      </c>
      <c r="W28" s="61"/>
      <c r="X28" s="60"/>
      <c r="Y28" s="60"/>
      <c r="Z28" s="3"/>
      <c r="AA28" s="3"/>
      <c r="AB28" s="62"/>
      <c r="AC28" s="10"/>
      <c r="AD28" s="10"/>
      <c r="AE28" s="135" t="s">
        <v>130</v>
      </c>
      <c r="AF28" s="135" t="s">
        <v>131</v>
      </c>
      <c r="AG28" s="156"/>
      <c r="AH28" s="156"/>
    </row>
    <row r="29" spans="1:34" s="1" customFormat="1" ht="9.6" customHeight="1" x14ac:dyDescent="0.3">
      <c r="A29" s="460"/>
      <c r="B29" s="46"/>
      <c r="C29" s="12"/>
      <c r="D29" s="29"/>
      <c r="E29" s="13"/>
      <c r="F29" s="17" t="str">
        <f t="shared" si="0"/>
        <v/>
      </c>
      <c r="G29" s="12"/>
      <c r="H29" s="29"/>
      <c r="I29" s="92"/>
      <c r="J29" s="17" t="str">
        <f t="shared" si="1"/>
        <v/>
      </c>
      <c r="K29" s="12"/>
      <c r="L29" s="29"/>
      <c r="M29" s="92"/>
      <c r="N29" s="17" t="str">
        <f t="shared" si="2"/>
        <v/>
      </c>
      <c r="O29" s="12"/>
      <c r="P29" s="29"/>
      <c r="Q29" s="92"/>
      <c r="R29" s="17" t="str">
        <f t="shared" si="3"/>
        <v/>
      </c>
      <c r="S29" s="12"/>
      <c r="T29" s="82"/>
      <c r="U29" s="92"/>
      <c r="V29" s="19" t="str">
        <f t="shared" si="4"/>
        <v/>
      </c>
      <c r="W29" s="74"/>
      <c r="X29" s="9"/>
      <c r="Y29" s="9"/>
      <c r="Z29" s="9"/>
      <c r="AA29" s="9"/>
      <c r="AB29" s="75"/>
      <c r="AC29" s="10"/>
      <c r="AD29" s="10"/>
      <c r="AE29" s="135" t="s">
        <v>139</v>
      </c>
      <c r="AF29" s="135" t="s">
        <v>140</v>
      </c>
      <c r="AG29" s="156"/>
      <c r="AH29" s="156"/>
    </row>
    <row r="30" spans="1:34" s="1" customFormat="1" x14ac:dyDescent="0.3">
      <c r="A30" s="460"/>
      <c r="B30" s="45" t="s">
        <v>3</v>
      </c>
      <c r="C30" s="14"/>
      <c r="D30" s="28"/>
      <c r="E30" s="11"/>
      <c r="F30" s="17" t="str">
        <f t="shared" si="0"/>
        <v/>
      </c>
      <c r="G30" s="14"/>
      <c r="H30" s="28"/>
      <c r="I30" s="91"/>
      <c r="J30" s="17" t="str">
        <f t="shared" si="1"/>
        <v/>
      </c>
      <c r="K30" s="14"/>
      <c r="L30" s="28"/>
      <c r="M30" s="91"/>
      <c r="N30" s="17" t="str">
        <f t="shared" si="2"/>
        <v/>
      </c>
      <c r="O30" s="58" t="s">
        <v>20</v>
      </c>
      <c r="P30" s="28" t="s">
        <v>43</v>
      </c>
      <c r="Q30" s="91" t="s">
        <v>104</v>
      </c>
      <c r="R30" s="17" t="str">
        <f t="shared" si="3"/>
        <v>Plat Ext</v>
      </c>
      <c r="S30" s="14"/>
      <c r="T30" s="83"/>
      <c r="U30" s="91"/>
      <c r="V30" s="19" t="str">
        <f t="shared" si="4"/>
        <v/>
      </c>
      <c r="W30" s="61"/>
      <c r="X30" s="60"/>
      <c r="Y30" s="60"/>
      <c r="Z30" s="3"/>
      <c r="AA30" s="3"/>
      <c r="AB30" s="62"/>
      <c r="AC30" s="10"/>
      <c r="AD30" s="10"/>
      <c r="AE30" s="56"/>
      <c r="AF30" s="56"/>
      <c r="AG30" s="56"/>
      <c r="AH30" s="56"/>
    </row>
    <row r="31" spans="1:34" s="1" customFormat="1" x14ac:dyDescent="0.3">
      <c r="A31" s="460"/>
      <c r="B31" s="45" t="s">
        <v>4</v>
      </c>
      <c r="C31" s="405" t="s">
        <v>133</v>
      </c>
      <c r="D31" s="28" t="s">
        <v>37</v>
      </c>
      <c r="E31" s="11" t="s">
        <v>58</v>
      </c>
      <c r="F31" s="17" t="str">
        <f t="shared" si="0"/>
        <v>1/3 SAE</v>
      </c>
      <c r="G31" s="14"/>
      <c r="H31" s="28"/>
      <c r="I31" s="91"/>
      <c r="J31" s="17" t="str">
        <f t="shared" si="1"/>
        <v/>
      </c>
      <c r="K31" s="14"/>
      <c r="L31" s="28"/>
      <c r="M31" s="91"/>
      <c r="N31" s="17" t="str">
        <f t="shared" si="2"/>
        <v/>
      </c>
      <c r="O31" s="58" t="s">
        <v>20</v>
      </c>
      <c r="P31" s="28" t="s">
        <v>43</v>
      </c>
      <c r="Q31" s="91" t="s">
        <v>104</v>
      </c>
      <c r="R31" s="17" t="str">
        <f t="shared" si="3"/>
        <v>Plat Ext</v>
      </c>
      <c r="S31" s="14"/>
      <c r="T31" s="28"/>
      <c r="U31" s="91"/>
      <c r="V31" s="19" t="str">
        <f t="shared" si="4"/>
        <v/>
      </c>
      <c r="W31" s="61"/>
      <c r="X31" s="60"/>
      <c r="Y31" s="60"/>
      <c r="Z31" s="88"/>
      <c r="AA31" s="3"/>
      <c r="AB31" s="62"/>
      <c r="AC31" s="10"/>
      <c r="AD31" s="10"/>
      <c r="AE31" s="56"/>
      <c r="AF31" s="56"/>
      <c r="AG31" s="56"/>
      <c r="AH31" s="56"/>
    </row>
    <row r="32" spans="1:34" s="1" customFormat="1" ht="15" thickBot="1" x14ac:dyDescent="0.35">
      <c r="A32" s="461"/>
      <c r="B32" s="47" t="s">
        <v>5</v>
      </c>
      <c r="C32" s="406" t="s">
        <v>133</v>
      </c>
      <c r="D32" s="30" t="s">
        <v>37</v>
      </c>
      <c r="E32" s="16" t="s">
        <v>58</v>
      </c>
      <c r="F32" s="23" t="str">
        <f t="shared" si="0"/>
        <v>1/3 SAE</v>
      </c>
      <c r="G32" s="15"/>
      <c r="H32" s="30"/>
      <c r="I32" s="95"/>
      <c r="J32" s="23" t="str">
        <f t="shared" si="1"/>
        <v/>
      </c>
      <c r="K32" s="15"/>
      <c r="L32" s="30"/>
      <c r="M32" s="95"/>
      <c r="N32" s="23" t="str">
        <f t="shared" si="2"/>
        <v/>
      </c>
      <c r="O32" s="15"/>
      <c r="P32" s="30"/>
      <c r="Q32" s="95"/>
      <c r="R32" s="23" t="str">
        <f t="shared" si="3"/>
        <v/>
      </c>
      <c r="S32" s="15"/>
      <c r="T32" s="96"/>
      <c r="U32" s="95"/>
      <c r="V32" s="18" t="str">
        <f t="shared" si="4"/>
        <v/>
      </c>
      <c r="W32" s="63"/>
      <c r="X32" s="64"/>
      <c r="Y32" s="64"/>
      <c r="Z32" s="65"/>
      <c r="AA32" s="65"/>
      <c r="AB32" s="66"/>
      <c r="AC32" s="10"/>
      <c r="AD32" s="10"/>
      <c r="AE32" s="56"/>
      <c r="AF32" s="56"/>
      <c r="AG32" s="56"/>
      <c r="AH32" s="56"/>
    </row>
    <row r="33" spans="1:34" s="1" customFormat="1" x14ac:dyDescent="0.3">
      <c r="A33" s="459" t="s">
        <v>14</v>
      </c>
      <c r="B33" s="44" t="s">
        <v>1</v>
      </c>
      <c r="C33" s="22"/>
      <c r="D33" s="27"/>
      <c r="E33" s="20"/>
      <c r="F33" s="21" t="str">
        <f t="shared" si="0"/>
        <v/>
      </c>
      <c r="G33" s="22"/>
      <c r="H33" s="27"/>
      <c r="I33" s="94"/>
      <c r="J33" s="21" t="str">
        <f t="shared" si="1"/>
        <v/>
      </c>
      <c r="K33" s="101" t="s">
        <v>21</v>
      </c>
      <c r="L33" s="27" t="s">
        <v>49</v>
      </c>
      <c r="M33" s="94" t="s">
        <v>40</v>
      </c>
      <c r="N33" s="21" t="str">
        <f t="shared" si="2"/>
        <v>Dojo</v>
      </c>
      <c r="O33" s="22"/>
      <c r="P33" s="27"/>
      <c r="Q33" s="94"/>
      <c r="R33" s="21" t="str">
        <f t="shared" si="3"/>
        <v/>
      </c>
      <c r="S33" s="22"/>
      <c r="T33" s="80"/>
      <c r="U33" s="94"/>
      <c r="V33" s="24" t="str">
        <f t="shared" si="4"/>
        <v/>
      </c>
      <c r="W33" s="70"/>
      <c r="X33" s="71"/>
      <c r="Y33" s="71"/>
      <c r="Z33" s="72"/>
      <c r="AA33" s="72"/>
      <c r="AB33" s="73"/>
      <c r="AC33" s="10"/>
      <c r="AD33" s="10"/>
      <c r="AE33" s="56"/>
      <c r="AF33" s="56"/>
      <c r="AG33" s="56"/>
      <c r="AH33" s="56"/>
    </row>
    <row r="34" spans="1:34" s="1" customFormat="1" x14ac:dyDescent="0.3">
      <c r="A34" s="460"/>
      <c r="B34" s="45" t="s">
        <v>0</v>
      </c>
      <c r="C34" s="14"/>
      <c r="D34" s="28"/>
      <c r="E34" s="11"/>
      <c r="F34" s="17" t="str">
        <f t="shared" si="0"/>
        <v/>
      </c>
      <c r="G34" s="14"/>
      <c r="H34" s="28"/>
      <c r="I34" s="91"/>
      <c r="J34" s="17" t="str">
        <f t="shared" si="1"/>
        <v/>
      </c>
      <c r="K34" s="58" t="s">
        <v>21</v>
      </c>
      <c r="L34" s="28" t="s">
        <v>49</v>
      </c>
      <c r="M34" s="91" t="s">
        <v>40</v>
      </c>
      <c r="N34" s="17" t="str">
        <f t="shared" si="2"/>
        <v>Dojo</v>
      </c>
      <c r="O34" s="14"/>
      <c r="P34" s="28"/>
      <c r="Q34" s="91"/>
      <c r="R34" s="17" t="str">
        <f t="shared" si="3"/>
        <v/>
      </c>
      <c r="S34" s="14"/>
      <c r="T34" s="83"/>
      <c r="U34" s="91"/>
      <c r="V34" s="19" t="str">
        <f t="shared" si="4"/>
        <v/>
      </c>
      <c r="W34" s="61"/>
      <c r="X34" s="60"/>
      <c r="Y34" s="85"/>
      <c r="Z34" s="3"/>
      <c r="AA34" s="3"/>
      <c r="AB34" s="62"/>
      <c r="AC34" s="10"/>
      <c r="AD34" s="10"/>
      <c r="AE34" s="56"/>
      <c r="AF34" s="56"/>
      <c r="AG34" s="56"/>
      <c r="AH34" s="56"/>
    </row>
    <row r="35" spans="1:34" s="1" customFormat="1" x14ac:dyDescent="0.3">
      <c r="A35" s="460"/>
      <c r="B35" s="45" t="s">
        <v>7</v>
      </c>
      <c r="C35" s="14"/>
      <c r="D35" s="28"/>
      <c r="E35" s="11"/>
      <c r="F35" s="17" t="str">
        <f t="shared" si="0"/>
        <v/>
      </c>
      <c r="G35" s="100" t="s">
        <v>31</v>
      </c>
      <c r="H35" s="28" t="s">
        <v>47</v>
      </c>
      <c r="I35" s="91" t="s">
        <v>73</v>
      </c>
      <c r="J35" s="17" t="str">
        <f t="shared" si="1"/>
        <v>2/3 Gymn</v>
      </c>
      <c r="K35" s="100" t="s">
        <v>29</v>
      </c>
      <c r="L35" s="28" t="s">
        <v>65</v>
      </c>
      <c r="M35" s="91" t="s">
        <v>60</v>
      </c>
      <c r="N35" s="17" t="str">
        <f t="shared" si="2"/>
        <v>Sautoir H</v>
      </c>
      <c r="O35" s="14"/>
      <c r="P35" s="28"/>
      <c r="Q35" s="91"/>
      <c r="R35" s="17" t="str">
        <f t="shared" si="3"/>
        <v/>
      </c>
      <c r="S35" s="14"/>
      <c r="T35" s="28"/>
      <c r="U35" s="91"/>
      <c r="V35" s="19" t="str">
        <f t="shared" si="4"/>
        <v/>
      </c>
      <c r="W35" s="61"/>
      <c r="X35" s="60"/>
      <c r="Y35" s="60"/>
      <c r="Z35" s="3"/>
      <c r="AA35" s="3"/>
      <c r="AB35" s="62"/>
      <c r="AC35" s="10"/>
      <c r="AD35" s="10"/>
      <c r="AE35" s="56"/>
      <c r="AF35" s="56"/>
      <c r="AG35" s="56"/>
      <c r="AH35" s="56"/>
    </row>
    <row r="36" spans="1:34" s="1" customFormat="1" x14ac:dyDescent="0.3">
      <c r="A36" s="460"/>
      <c r="B36" s="45" t="s">
        <v>2</v>
      </c>
      <c r="C36" s="14"/>
      <c r="D36" s="28"/>
      <c r="E36" s="11"/>
      <c r="F36" s="17" t="str">
        <f t="shared" si="0"/>
        <v/>
      </c>
      <c r="G36" s="14" t="s">
        <v>32</v>
      </c>
      <c r="H36" s="28" t="s">
        <v>47</v>
      </c>
      <c r="I36" s="91" t="s">
        <v>73</v>
      </c>
      <c r="J36" s="17" t="str">
        <f t="shared" si="1"/>
        <v>2/3 Gymn</v>
      </c>
      <c r="K36" s="14" t="s">
        <v>32</v>
      </c>
      <c r="L36" s="28" t="s">
        <v>65</v>
      </c>
      <c r="M36" s="91" t="s">
        <v>60</v>
      </c>
      <c r="N36" s="17" t="str">
        <f t="shared" si="2"/>
        <v>Sautoir H</v>
      </c>
      <c r="O36" s="14"/>
      <c r="P36" s="28"/>
      <c r="Q36" s="91"/>
      <c r="R36" s="17" t="str">
        <f t="shared" si="3"/>
        <v/>
      </c>
      <c r="S36" s="14"/>
      <c r="T36" s="81"/>
      <c r="U36" s="91"/>
      <c r="V36" s="19" t="str">
        <f t="shared" si="4"/>
        <v/>
      </c>
      <c r="W36" s="61"/>
      <c r="X36" s="60"/>
      <c r="Y36" s="60"/>
      <c r="Z36" s="3"/>
      <c r="AA36" s="86"/>
      <c r="AB36" s="62"/>
      <c r="AC36" s="10"/>
      <c r="AD36" s="10"/>
      <c r="AE36" s="56"/>
      <c r="AF36" s="56"/>
      <c r="AG36" s="56"/>
      <c r="AH36" s="56"/>
    </row>
    <row r="37" spans="1:34" s="1" customFormat="1" ht="9.6" customHeight="1" x14ac:dyDescent="0.3">
      <c r="A37" s="460"/>
      <c r="B37" s="46"/>
      <c r="C37" s="12"/>
      <c r="D37" s="29"/>
      <c r="E37" s="13"/>
      <c r="F37" s="17" t="str">
        <f t="shared" si="0"/>
        <v/>
      </c>
      <c r="G37" s="12"/>
      <c r="H37" s="29"/>
      <c r="I37" s="92"/>
      <c r="J37" s="17" t="str">
        <f t="shared" si="1"/>
        <v/>
      </c>
      <c r="K37" s="12"/>
      <c r="L37" s="29"/>
      <c r="M37" s="92"/>
      <c r="N37" s="17" t="str">
        <f t="shared" si="2"/>
        <v/>
      </c>
      <c r="O37" s="12"/>
      <c r="P37" s="29"/>
      <c r="Q37" s="92"/>
      <c r="R37" s="17" t="str">
        <f t="shared" si="3"/>
        <v/>
      </c>
      <c r="S37" s="12"/>
      <c r="T37" s="82"/>
      <c r="U37" s="92"/>
      <c r="V37" s="19" t="str">
        <f t="shared" si="4"/>
        <v/>
      </c>
      <c r="W37" s="74"/>
      <c r="X37" s="9"/>
      <c r="Y37" s="9"/>
      <c r="Z37" s="9"/>
      <c r="AA37" s="9"/>
      <c r="AB37" s="75"/>
      <c r="AC37" s="10"/>
      <c r="AD37" s="10"/>
      <c r="AE37" s="56"/>
      <c r="AF37" s="56"/>
      <c r="AG37" s="56"/>
      <c r="AH37" s="56"/>
    </row>
    <row r="38" spans="1:34" s="1" customFormat="1" x14ac:dyDescent="0.3">
      <c r="A38" s="460"/>
      <c r="B38" s="45" t="s">
        <v>3</v>
      </c>
      <c r="C38" s="14"/>
      <c r="D38" s="28"/>
      <c r="E38" s="11"/>
      <c r="F38" s="17" t="str">
        <f t="shared" si="0"/>
        <v/>
      </c>
      <c r="G38" s="58" t="s">
        <v>23</v>
      </c>
      <c r="H38" s="28" t="s">
        <v>79</v>
      </c>
      <c r="I38" s="91" t="s">
        <v>36</v>
      </c>
      <c r="J38" s="17" t="str">
        <f t="shared" si="1"/>
        <v>1/3 Gym</v>
      </c>
      <c r="K38" s="57" t="s">
        <v>25</v>
      </c>
      <c r="L38" s="28" t="s">
        <v>49</v>
      </c>
      <c r="M38" s="91" t="s">
        <v>40</v>
      </c>
      <c r="N38" s="17" t="str">
        <f t="shared" si="2"/>
        <v>Dojo</v>
      </c>
      <c r="O38" s="14"/>
      <c r="P38" s="28"/>
      <c r="Q38" s="91"/>
      <c r="R38" s="17" t="str">
        <f t="shared" si="3"/>
        <v/>
      </c>
      <c r="S38" s="14"/>
      <c r="T38" s="83"/>
      <c r="U38" s="91"/>
      <c r="V38" s="19" t="str">
        <f t="shared" si="4"/>
        <v/>
      </c>
      <c r="W38" s="61"/>
      <c r="X38" s="60"/>
      <c r="Y38" s="60"/>
      <c r="Z38" s="3"/>
      <c r="AA38" s="3"/>
      <c r="AB38" s="62"/>
      <c r="AC38" s="10"/>
      <c r="AD38" s="10"/>
      <c r="AE38" s="56"/>
      <c r="AF38" s="56"/>
      <c r="AG38" s="56"/>
      <c r="AH38" s="56"/>
    </row>
    <row r="39" spans="1:34" s="1" customFormat="1" x14ac:dyDescent="0.3">
      <c r="A39" s="460"/>
      <c r="B39" s="45" t="s">
        <v>4</v>
      </c>
      <c r="C39" s="14"/>
      <c r="D39" s="28"/>
      <c r="E39" s="11"/>
      <c r="F39" s="17" t="str">
        <f t="shared" si="0"/>
        <v/>
      </c>
      <c r="G39" s="58" t="s">
        <v>23</v>
      </c>
      <c r="H39" s="28" t="s">
        <v>79</v>
      </c>
      <c r="I39" s="91" t="s">
        <v>36</v>
      </c>
      <c r="J39" s="17" t="str">
        <f t="shared" si="1"/>
        <v>1/3 Gym</v>
      </c>
      <c r="K39" s="57" t="s">
        <v>25</v>
      </c>
      <c r="L39" s="28" t="s">
        <v>49</v>
      </c>
      <c r="M39" s="91" t="s">
        <v>40</v>
      </c>
      <c r="N39" s="17" t="str">
        <f t="shared" si="2"/>
        <v>Dojo</v>
      </c>
      <c r="O39" s="14"/>
      <c r="P39" s="28"/>
      <c r="Q39" s="91"/>
      <c r="R39" s="17" t="str">
        <f t="shared" si="3"/>
        <v/>
      </c>
      <c r="S39" s="14"/>
      <c r="T39" s="83"/>
      <c r="U39" s="91"/>
      <c r="V39" s="19" t="str">
        <f t="shared" si="4"/>
        <v/>
      </c>
      <c r="W39" s="61"/>
      <c r="X39" s="60"/>
      <c r="Y39" s="60"/>
      <c r="Z39" s="3"/>
      <c r="AA39" s="3"/>
      <c r="AB39" s="62"/>
      <c r="AC39" s="10"/>
      <c r="AD39" s="10"/>
      <c r="AE39" s="56"/>
      <c r="AF39" s="56"/>
      <c r="AG39" s="56"/>
      <c r="AH39" s="56"/>
    </row>
    <row r="40" spans="1:34" s="1" customFormat="1" ht="15" thickBot="1" x14ac:dyDescent="0.35">
      <c r="A40" s="461"/>
      <c r="B40" s="47" t="s">
        <v>5</v>
      </c>
      <c r="C40" s="15"/>
      <c r="D40" s="30"/>
      <c r="E40" s="16"/>
      <c r="F40" s="23" t="str">
        <f t="shared" si="0"/>
        <v/>
      </c>
      <c r="G40" s="15"/>
      <c r="H40" s="30"/>
      <c r="I40" s="95"/>
      <c r="J40" s="23" t="str">
        <f t="shared" si="1"/>
        <v/>
      </c>
      <c r="K40" s="15"/>
      <c r="L40" s="30"/>
      <c r="M40" s="95"/>
      <c r="N40" s="23" t="str">
        <f t="shared" si="2"/>
        <v/>
      </c>
      <c r="O40" s="15"/>
      <c r="P40" s="30"/>
      <c r="Q40" s="95"/>
      <c r="R40" s="23" t="str">
        <f t="shared" si="3"/>
        <v/>
      </c>
      <c r="S40" s="15"/>
      <c r="T40" s="30"/>
      <c r="U40" s="95"/>
      <c r="V40" s="18" t="str">
        <f t="shared" si="4"/>
        <v/>
      </c>
      <c r="W40" s="63"/>
      <c r="X40" s="64"/>
      <c r="Y40" s="64"/>
      <c r="Z40" s="65"/>
      <c r="AA40" s="65"/>
      <c r="AB40" s="66"/>
      <c r="AC40" s="10"/>
      <c r="AD40" s="10"/>
      <c r="AE40" s="56"/>
      <c r="AF40" s="56"/>
      <c r="AG40" s="56"/>
      <c r="AH40" s="56"/>
    </row>
    <row r="41" spans="1:34" s="10" customFormat="1" x14ac:dyDescent="0.3">
      <c r="B41" s="126"/>
      <c r="C41" s="1"/>
      <c r="E41" s="126"/>
      <c r="F41" s="1"/>
      <c r="H41" s="126"/>
      <c r="I41" s="1"/>
      <c r="K41" s="126"/>
      <c r="L41" s="1"/>
      <c r="N41" s="126"/>
      <c r="O41" s="1"/>
      <c r="Q41" s="126"/>
      <c r="R41" s="1"/>
      <c r="T41" s="126"/>
      <c r="U41" s="1"/>
      <c r="W41" s="127"/>
      <c r="X41" s="1"/>
      <c r="Y41" s="127"/>
      <c r="Z41" s="127"/>
      <c r="AA41" s="1"/>
      <c r="AB41" s="127"/>
      <c r="AC41" s="126"/>
      <c r="AD41" s="1"/>
      <c r="AF41" s="126"/>
      <c r="AG41" s="1"/>
    </row>
    <row r="42" spans="1:34" s="10" customFormat="1" x14ac:dyDescent="0.3">
      <c r="B42" s="126"/>
      <c r="C42" s="128"/>
      <c r="D42" s="129"/>
      <c r="E42" s="127"/>
      <c r="F42" s="130"/>
      <c r="G42" s="128"/>
      <c r="H42" s="130"/>
      <c r="I42" s="127"/>
      <c r="J42" s="130"/>
      <c r="K42" s="128"/>
      <c r="L42" s="130"/>
      <c r="M42" s="127"/>
      <c r="N42" s="130"/>
      <c r="O42" s="128"/>
      <c r="P42" s="130"/>
      <c r="Q42" s="127"/>
      <c r="R42" s="130"/>
      <c r="S42" s="128"/>
      <c r="T42" s="130"/>
      <c r="U42" s="127"/>
      <c r="V42" s="130"/>
    </row>
    <row r="43" spans="1:34" s="10" customFormat="1" x14ac:dyDescent="0.3">
      <c r="B43" s="126"/>
      <c r="C43" s="128"/>
      <c r="D43" s="129"/>
      <c r="E43" s="127"/>
      <c r="F43" s="130"/>
      <c r="G43" s="128"/>
      <c r="H43" s="130"/>
      <c r="I43" s="127"/>
      <c r="J43" s="130"/>
      <c r="K43" s="128"/>
      <c r="L43" s="130"/>
      <c r="M43" s="127"/>
      <c r="N43" s="130"/>
      <c r="O43" s="128"/>
      <c r="P43" s="130"/>
      <c r="Q43" s="127"/>
      <c r="R43" s="130"/>
      <c r="S43" s="128"/>
      <c r="T43" s="130"/>
      <c r="U43" s="127"/>
      <c r="V43" s="130"/>
    </row>
    <row r="44" spans="1:34" s="10" customFormat="1" x14ac:dyDescent="0.3">
      <c r="B44" s="126"/>
      <c r="C44" s="128"/>
      <c r="D44" s="129"/>
      <c r="E44" s="127"/>
      <c r="F44" s="130"/>
      <c r="G44" s="128"/>
      <c r="H44" s="130"/>
      <c r="I44" s="127"/>
      <c r="J44" s="130"/>
      <c r="K44" s="128"/>
      <c r="L44" s="130"/>
      <c r="M44" s="127"/>
      <c r="N44" s="130"/>
      <c r="O44" s="128"/>
      <c r="P44" s="130"/>
      <c r="Q44" s="127"/>
      <c r="R44" s="130"/>
      <c r="S44" s="128"/>
      <c r="T44" s="130"/>
      <c r="U44" s="127"/>
      <c r="V44" s="130"/>
    </row>
    <row r="45" spans="1:34" s="10" customFormat="1" x14ac:dyDescent="0.3">
      <c r="B45" s="126"/>
      <c r="C45" s="128"/>
      <c r="D45" s="129"/>
      <c r="E45" s="127"/>
      <c r="F45" s="130"/>
      <c r="G45" s="128"/>
      <c r="H45" s="130"/>
      <c r="I45" s="127"/>
      <c r="J45" s="130"/>
      <c r="K45" s="128"/>
      <c r="L45" s="130"/>
      <c r="M45" s="127"/>
      <c r="N45" s="130"/>
      <c r="O45" s="128"/>
      <c r="P45" s="130"/>
      <c r="Q45" s="127"/>
      <c r="R45" s="130"/>
      <c r="S45" s="128"/>
      <c r="T45" s="130"/>
      <c r="U45" s="127"/>
      <c r="V45" s="130"/>
    </row>
    <row r="46" spans="1:34" s="10" customFormat="1" x14ac:dyDescent="0.3">
      <c r="B46" s="126"/>
      <c r="C46" s="128"/>
      <c r="D46" s="129"/>
      <c r="E46" s="127"/>
      <c r="F46" s="130"/>
      <c r="G46" s="128"/>
      <c r="H46" s="130"/>
      <c r="I46" s="127"/>
      <c r="J46" s="130"/>
      <c r="K46" s="128"/>
      <c r="L46" s="130"/>
      <c r="M46" s="127"/>
      <c r="N46" s="130"/>
      <c r="O46" s="128"/>
      <c r="P46" s="130"/>
      <c r="Q46" s="127"/>
      <c r="R46" s="130"/>
      <c r="S46" s="128"/>
      <c r="T46" s="130"/>
      <c r="U46" s="127"/>
      <c r="V46" s="130"/>
    </row>
    <row r="47" spans="1:34" s="10" customFormat="1" x14ac:dyDescent="0.3">
      <c r="B47" s="126"/>
      <c r="C47" s="128"/>
      <c r="D47" s="129"/>
      <c r="E47" s="127"/>
      <c r="F47" s="130"/>
      <c r="G47" s="128"/>
      <c r="H47" s="130"/>
      <c r="I47" s="127"/>
      <c r="J47" s="130"/>
      <c r="K47" s="128"/>
      <c r="L47" s="130"/>
      <c r="M47" s="127"/>
      <c r="N47" s="130"/>
      <c r="O47" s="128"/>
      <c r="P47" s="130"/>
      <c r="Q47" s="127"/>
      <c r="R47" s="130"/>
      <c r="S47" s="128"/>
      <c r="T47" s="130"/>
      <c r="U47" s="127"/>
      <c r="V47" s="130"/>
    </row>
    <row r="48" spans="1:34" s="10" customFormat="1" x14ac:dyDescent="0.3">
      <c r="B48" s="126"/>
      <c r="C48" s="128"/>
      <c r="D48" s="129"/>
      <c r="E48" s="127"/>
      <c r="F48" s="130"/>
      <c r="G48" s="128"/>
      <c r="H48" s="130"/>
      <c r="I48" s="127"/>
      <c r="J48" s="130"/>
      <c r="K48" s="128"/>
      <c r="L48" s="130"/>
      <c r="M48" s="127"/>
      <c r="N48" s="130"/>
      <c r="O48" s="128"/>
      <c r="P48" s="130"/>
      <c r="Q48" s="127"/>
      <c r="R48" s="130"/>
      <c r="S48" s="128"/>
      <c r="T48" s="130"/>
      <c r="U48" s="127"/>
      <c r="V48" s="130"/>
    </row>
    <row r="49" spans="2:22" s="10" customFormat="1" x14ac:dyDescent="0.3">
      <c r="B49" s="126"/>
      <c r="C49" s="128"/>
      <c r="D49" s="129"/>
      <c r="E49" s="127"/>
      <c r="F49" s="130"/>
      <c r="G49" s="128"/>
      <c r="H49" s="130"/>
      <c r="I49" s="127"/>
      <c r="J49" s="130"/>
      <c r="K49" s="128"/>
      <c r="L49" s="130"/>
      <c r="M49" s="127"/>
      <c r="N49" s="130"/>
      <c r="O49" s="128"/>
      <c r="P49" s="130"/>
      <c r="Q49" s="127"/>
      <c r="R49" s="130"/>
      <c r="S49" s="128"/>
      <c r="T49" s="130"/>
      <c r="U49" s="127"/>
      <c r="V49" s="130"/>
    </row>
    <row r="50" spans="2:22" s="10" customFormat="1" x14ac:dyDescent="0.3">
      <c r="B50" s="126"/>
      <c r="C50" s="128"/>
      <c r="D50" s="129"/>
      <c r="E50" s="127"/>
      <c r="F50" s="130"/>
      <c r="G50" s="128"/>
      <c r="H50" s="130"/>
      <c r="I50" s="127"/>
      <c r="J50" s="130"/>
      <c r="K50" s="128"/>
      <c r="L50" s="130"/>
      <c r="M50" s="127"/>
      <c r="N50" s="130"/>
      <c r="O50" s="128"/>
      <c r="P50" s="130"/>
      <c r="Q50" s="127"/>
      <c r="R50" s="130"/>
      <c r="S50" s="128"/>
      <c r="T50" s="130"/>
      <c r="U50" s="127"/>
      <c r="V50" s="130"/>
    </row>
    <row r="51" spans="2:22" s="10" customFormat="1" x14ac:dyDescent="0.3">
      <c r="B51" s="126"/>
      <c r="C51" s="128"/>
      <c r="D51" s="129"/>
      <c r="E51" s="127"/>
      <c r="F51" s="130"/>
      <c r="G51" s="128"/>
      <c r="H51" s="130"/>
      <c r="I51" s="127"/>
      <c r="J51" s="130"/>
      <c r="K51" s="128"/>
      <c r="L51" s="130"/>
      <c r="M51" s="127"/>
      <c r="N51" s="130"/>
      <c r="O51" s="128"/>
      <c r="P51" s="130"/>
      <c r="Q51" s="127"/>
      <c r="R51" s="130"/>
      <c r="S51" s="128"/>
      <c r="T51" s="130"/>
      <c r="U51" s="127"/>
      <c r="V51" s="130"/>
    </row>
    <row r="52" spans="2:22" s="10" customFormat="1" x14ac:dyDescent="0.3">
      <c r="B52" s="126"/>
      <c r="C52" s="128"/>
      <c r="D52" s="129"/>
      <c r="E52" s="127"/>
      <c r="F52" s="130"/>
      <c r="G52" s="128"/>
      <c r="H52" s="130"/>
      <c r="I52" s="127"/>
      <c r="J52" s="130"/>
      <c r="K52" s="128"/>
      <c r="L52" s="130"/>
      <c r="M52" s="127"/>
      <c r="N52" s="130"/>
      <c r="O52" s="128"/>
      <c r="P52" s="130"/>
      <c r="Q52" s="127"/>
      <c r="R52" s="130"/>
      <c r="S52" s="128"/>
      <c r="T52" s="130"/>
      <c r="U52" s="127"/>
      <c r="V52" s="130"/>
    </row>
    <row r="53" spans="2:22" s="10" customFormat="1" x14ac:dyDescent="0.3">
      <c r="B53" s="126"/>
      <c r="C53" s="128"/>
      <c r="D53" s="129"/>
      <c r="E53" s="127"/>
      <c r="F53" s="130"/>
      <c r="G53" s="128"/>
      <c r="H53" s="130"/>
      <c r="I53" s="127"/>
      <c r="J53" s="130"/>
      <c r="K53" s="128"/>
      <c r="L53" s="130"/>
      <c r="M53" s="127"/>
      <c r="N53" s="130"/>
      <c r="O53" s="128"/>
      <c r="P53" s="130"/>
      <c r="Q53" s="127"/>
      <c r="R53" s="130"/>
      <c r="S53" s="128"/>
      <c r="T53" s="130"/>
      <c r="U53" s="127"/>
      <c r="V53" s="130"/>
    </row>
    <row r="54" spans="2:22" s="10" customFormat="1" x14ac:dyDescent="0.3">
      <c r="B54" s="126"/>
      <c r="C54" s="128"/>
      <c r="D54" s="129"/>
      <c r="E54" s="127"/>
      <c r="F54" s="130"/>
      <c r="G54" s="128"/>
      <c r="H54" s="130"/>
      <c r="I54" s="127"/>
      <c r="J54" s="130"/>
      <c r="K54" s="128"/>
      <c r="L54" s="130"/>
      <c r="M54" s="127"/>
      <c r="N54" s="130"/>
      <c r="O54" s="128"/>
      <c r="P54" s="130"/>
      <c r="Q54" s="127"/>
      <c r="R54" s="130"/>
      <c r="S54" s="128"/>
      <c r="T54" s="130"/>
      <c r="U54" s="127"/>
      <c r="V54" s="130"/>
    </row>
    <row r="55" spans="2:22" s="10" customFormat="1" x14ac:dyDescent="0.3">
      <c r="B55" s="126"/>
      <c r="C55" s="128"/>
      <c r="D55" s="129"/>
      <c r="E55" s="127"/>
      <c r="F55" s="130"/>
      <c r="G55" s="128"/>
      <c r="H55" s="130"/>
      <c r="I55" s="127"/>
      <c r="J55" s="130"/>
      <c r="K55" s="128"/>
      <c r="L55" s="130"/>
      <c r="M55" s="127"/>
      <c r="N55" s="130"/>
      <c r="O55" s="128"/>
      <c r="P55" s="130"/>
      <c r="Q55" s="127"/>
      <c r="R55" s="130"/>
      <c r="S55" s="128"/>
      <c r="T55" s="130"/>
      <c r="U55" s="127"/>
      <c r="V55" s="130"/>
    </row>
    <row r="56" spans="2:22" s="10" customFormat="1" x14ac:dyDescent="0.3">
      <c r="B56" s="126"/>
      <c r="C56" s="128"/>
      <c r="D56" s="129"/>
      <c r="E56" s="127"/>
      <c r="F56" s="130"/>
      <c r="G56" s="128"/>
      <c r="H56" s="130"/>
      <c r="I56" s="127"/>
      <c r="J56" s="130"/>
      <c r="K56" s="128"/>
      <c r="L56" s="130"/>
      <c r="M56" s="127"/>
      <c r="N56" s="130"/>
      <c r="O56" s="128"/>
      <c r="P56" s="130"/>
      <c r="Q56" s="127"/>
      <c r="R56" s="130"/>
      <c r="S56" s="128"/>
      <c r="T56" s="130"/>
      <c r="U56" s="127"/>
      <c r="V56" s="130"/>
    </row>
    <row r="57" spans="2:22" s="10" customFormat="1" x14ac:dyDescent="0.3">
      <c r="B57" s="126"/>
      <c r="C57" s="128"/>
      <c r="D57" s="129"/>
      <c r="E57" s="127"/>
      <c r="F57" s="130"/>
      <c r="G57" s="128"/>
      <c r="H57" s="130"/>
      <c r="I57" s="127"/>
      <c r="J57" s="130"/>
      <c r="K57" s="128"/>
      <c r="L57" s="130"/>
      <c r="M57" s="127"/>
      <c r="N57" s="130"/>
      <c r="O57" s="128"/>
      <c r="P57" s="130"/>
      <c r="Q57" s="127"/>
      <c r="R57" s="130"/>
      <c r="S57" s="128"/>
      <c r="T57" s="130"/>
      <c r="U57" s="127"/>
      <c r="V57" s="130"/>
    </row>
    <row r="58" spans="2:22" s="10" customFormat="1" x14ac:dyDescent="0.3">
      <c r="B58" s="126"/>
      <c r="C58" s="128"/>
      <c r="D58" s="129"/>
      <c r="E58" s="127"/>
      <c r="F58" s="130"/>
      <c r="G58" s="128"/>
      <c r="H58" s="130"/>
      <c r="I58" s="127"/>
      <c r="J58" s="130"/>
      <c r="K58" s="128"/>
      <c r="L58" s="130"/>
      <c r="M58" s="127"/>
      <c r="N58" s="130"/>
      <c r="O58" s="128"/>
      <c r="P58" s="130"/>
      <c r="Q58" s="127"/>
      <c r="R58" s="130"/>
      <c r="S58" s="128"/>
      <c r="T58" s="130"/>
      <c r="U58" s="127"/>
      <c r="V58" s="130"/>
    </row>
    <row r="59" spans="2:22" s="10" customFormat="1" x14ac:dyDescent="0.3">
      <c r="B59" s="126"/>
      <c r="C59" s="128"/>
      <c r="D59" s="129"/>
      <c r="E59" s="127"/>
      <c r="F59" s="130"/>
      <c r="G59" s="128"/>
      <c r="H59" s="130"/>
      <c r="I59" s="127"/>
      <c r="J59" s="130"/>
      <c r="K59" s="128"/>
      <c r="L59" s="130"/>
      <c r="M59" s="127"/>
      <c r="N59" s="130"/>
      <c r="O59" s="128"/>
      <c r="P59" s="130"/>
      <c r="Q59" s="127"/>
      <c r="R59" s="130"/>
      <c r="S59" s="128"/>
      <c r="T59" s="130"/>
      <c r="U59" s="127"/>
      <c r="V59" s="130"/>
    </row>
    <row r="60" spans="2:22" s="10" customFormat="1" x14ac:dyDescent="0.3">
      <c r="B60" s="126"/>
      <c r="C60" s="128"/>
      <c r="D60" s="129"/>
      <c r="E60" s="127"/>
      <c r="F60" s="130"/>
      <c r="G60" s="128"/>
      <c r="H60" s="130"/>
      <c r="I60" s="127"/>
      <c r="J60" s="130"/>
      <c r="K60" s="128"/>
      <c r="L60" s="130"/>
      <c r="M60" s="127"/>
      <c r="N60" s="130"/>
      <c r="O60" s="128"/>
      <c r="P60" s="130"/>
      <c r="Q60" s="127"/>
      <c r="R60" s="130"/>
      <c r="S60" s="128"/>
      <c r="T60" s="130"/>
      <c r="U60" s="127"/>
      <c r="V60" s="130"/>
    </row>
    <row r="61" spans="2:22" s="10" customFormat="1" x14ac:dyDescent="0.3">
      <c r="B61" s="126"/>
      <c r="C61" s="128"/>
      <c r="D61" s="129"/>
      <c r="E61" s="127"/>
      <c r="F61" s="130"/>
      <c r="G61" s="128"/>
      <c r="H61" s="130"/>
      <c r="I61" s="127"/>
      <c r="J61" s="130"/>
      <c r="K61" s="128"/>
      <c r="L61" s="130"/>
      <c r="M61" s="127"/>
      <c r="N61" s="130"/>
      <c r="O61" s="128"/>
      <c r="P61" s="130"/>
      <c r="Q61" s="127"/>
      <c r="R61" s="130"/>
      <c r="S61" s="128"/>
      <c r="T61" s="130"/>
      <c r="U61" s="127"/>
      <c r="V61" s="130"/>
    </row>
    <row r="62" spans="2:22" s="10" customFormat="1" x14ac:dyDescent="0.3">
      <c r="B62" s="126"/>
      <c r="C62" s="128"/>
      <c r="D62" s="129"/>
      <c r="E62" s="127"/>
      <c r="F62" s="130"/>
      <c r="G62" s="128"/>
      <c r="H62" s="130"/>
      <c r="I62" s="127"/>
      <c r="J62" s="130"/>
      <c r="K62" s="128"/>
      <c r="L62" s="130"/>
      <c r="M62" s="127"/>
      <c r="N62" s="130"/>
      <c r="O62" s="128"/>
      <c r="P62" s="130"/>
      <c r="Q62" s="127"/>
      <c r="R62" s="130"/>
      <c r="S62" s="128"/>
      <c r="T62" s="130"/>
      <c r="U62" s="127"/>
      <c r="V62" s="130"/>
    </row>
    <row r="63" spans="2:22" s="10" customFormat="1" x14ac:dyDescent="0.3">
      <c r="B63" s="126"/>
      <c r="C63" s="128"/>
      <c r="D63" s="129"/>
      <c r="E63" s="127"/>
      <c r="F63" s="130"/>
      <c r="G63" s="128"/>
      <c r="H63" s="130"/>
      <c r="I63" s="127"/>
      <c r="J63" s="130"/>
      <c r="K63" s="128"/>
      <c r="L63" s="130"/>
      <c r="M63" s="127"/>
      <c r="N63" s="130"/>
      <c r="O63" s="128"/>
      <c r="P63" s="130"/>
      <c r="Q63" s="127"/>
      <c r="R63" s="130"/>
      <c r="S63" s="128"/>
      <c r="T63" s="130"/>
      <c r="U63" s="127"/>
      <c r="V63" s="130"/>
    </row>
    <row r="64" spans="2:22" s="10" customFormat="1" x14ac:dyDescent="0.3">
      <c r="B64" s="126"/>
      <c r="C64" s="128"/>
      <c r="D64" s="129"/>
      <c r="E64" s="127"/>
      <c r="F64" s="130"/>
      <c r="G64" s="128"/>
      <c r="H64" s="130"/>
      <c r="I64" s="127"/>
      <c r="J64" s="130"/>
      <c r="K64" s="128"/>
      <c r="L64" s="130"/>
      <c r="M64" s="127"/>
      <c r="N64" s="130"/>
      <c r="O64" s="128"/>
      <c r="P64" s="130"/>
      <c r="Q64" s="127"/>
      <c r="R64" s="130"/>
      <c r="S64" s="128"/>
      <c r="T64" s="130"/>
      <c r="U64" s="127"/>
      <c r="V64" s="130"/>
    </row>
    <row r="65" spans="2:22" s="10" customFormat="1" x14ac:dyDescent="0.3">
      <c r="B65" s="126"/>
      <c r="C65" s="128"/>
      <c r="D65" s="129"/>
      <c r="E65" s="127"/>
      <c r="F65" s="130"/>
      <c r="G65" s="128"/>
      <c r="H65" s="130"/>
      <c r="I65" s="127"/>
      <c r="J65" s="130"/>
      <c r="K65" s="128"/>
      <c r="L65" s="130"/>
      <c r="M65" s="127"/>
      <c r="N65" s="130"/>
      <c r="O65" s="128"/>
      <c r="P65" s="130"/>
      <c r="Q65" s="127"/>
      <c r="R65" s="130"/>
      <c r="S65" s="128"/>
      <c r="T65" s="130"/>
      <c r="U65" s="127"/>
      <c r="V65" s="130"/>
    </row>
    <row r="66" spans="2:22" s="10" customFormat="1" x14ac:dyDescent="0.3">
      <c r="B66" s="126"/>
      <c r="C66" s="128"/>
      <c r="D66" s="129"/>
      <c r="E66" s="127"/>
      <c r="F66" s="130"/>
      <c r="G66" s="128"/>
      <c r="H66" s="130"/>
      <c r="I66" s="127"/>
      <c r="J66" s="130"/>
      <c r="K66" s="128"/>
      <c r="L66" s="130"/>
      <c r="M66" s="127"/>
      <c r="N66" s="130"/>
      <c r="O66" s="128"/>
      <c r="P66" s="130"/>
      <c r="Q66" s="127"/>
      <c r="R66" s="130"/>
      <c r="S66" s="128"/>
      <c r="T66" s="130"/>
      <c r="U66" s="127"/>
      <c r="V66" s="130"/>
    </row>
    <row r="67" spans="2:22" s="10" customFormat="1" x14ac:dyDescent="0.3">
      <c r="B67" s="126"/>
      <c r="C67" s="128"/>
      <c r="D67" s="129"/>
      <c r="E67" s="127"/>
      <c r="F67" s="130"/>
      <c r="G67" s="128"/>
      <c r="H67" s="130"/>
      <c r="I67" s="127"/>
      <c r="J67" s="130"/>
      <c r="K67" s="128"/>
      <c r="L67" s="130"/>
      <c r="M67" s="127"/>
      <c r="N67" s="130"/>
      <c r="O67" s="128"/>
      <c r="P67" s="130"/>
      <c r="Q67" s="127"/>
      <c r="R67" s="130"/>
      <c r="S67" s="128"/>
      <c r="T67" s="130"/>
      <c r="U67" s="127"/>
      <c r="V67" s="130"/>
    </row>
    <row r="68" spans="2:22" s="10" customFormat="1" x14ac:dyDescent="0.3">
      <c r="B68" s="126"/>
      <c r="C68" s="128"/>
      <c r="D68" s="129"/>
      <c r="E68" s="127"/>
      <c r="F68" s="130"/>
      <c r="G68" s="128"/>
      <c r="H68" s="130"/>
      <c r="I68" s="127"/>
      <c r="J68" s="130"/>
      <c r="K68" s="128"/>
      <c r="L68" s="130"/>
      <c r="M68" s="127"/>
      <c r="N68" s="130"/>
      <c r="O68" s="128"/>
      <c r="P68" s="130"/>
      <c r="Q68" s="127"/>
      <c r="R68" s="130"/>
      <c r="S68" s="128"/>
      <c r="T68" s="130"/>
      <c r="U68" s="127"/>
      <c r="V68" s="130"/>
    </row>
    <row r="69" spans="2:22" s="10" customFormat="1" x14ac:dyDescent="0.3">
      <c r="B69" s="126"/>
      <c r="C69" s="128"/>
      <c r="D69" s="129"/>
      <c r="E69" s="127"/>
      <c r="F69" s="130"/>
      <c r="G69" s="128"/>
      <c r="H69" s="130"/>
      <c r="I69" s="127"/>
      <c r="J69" s="130"/>
      <c r="K69" s="128"/>
      <c r="L69" s="130"/>
      <c r="M69" s="127"/>
      <c r="N69" s="130"/>
      <c r="O69" s="128"/>
      <c r="P69" s="130"/>
      <c r="Q69" s="127"/>
      <c r="R69" s="130"/>
      <c r="S69" s="128"/>
      <c r="T69" s="130"/>
      <c r="U69" s="127"/>
      <c r="V69" s="130"/>
    </row>
    <row r="70" spans="2:22" s="10" customFormat="1" x14ac:dyDescent="0.3">
      <c r="B70" s="126"/>
      <c r="C70" s="128"/>
      <c r="D70" s="129"/>
      <c r="E70" s="127"/>
      <c r="F70" s="130"/>
      <c r="G70" s="128"/>
      <c r="H70" s="130"/>
      <c r="I70" s="127"/>
      <c r="J70" s="130"/>
      <c r="K70" s="128"/>
      <c r="L70" s="130"/>
      <c r="M70" s="127"/>
      <c r="N70" s="130"/>
      <c r="O70" s="128"/>
      <c r="P70" s="130"/>
      <c r="Q70" s="127"/>
      <c r="R70" s="130"/>
      <c r="S70" s="128"/>
      <c r="T70" s="130"/>
      <c r="U70" s="127"/>
      <c r="V70" s="130"/>
    </row>
    <row r="71" spans="2:22" s="10" customFormat="1" x14ac:dyDescent="0.3">
      <c r="B71" s="126"/>
      <c r="C71" s="128"/>
      <c r="D71" s="129"/>
      <c r="E71" s="127"/>
      <c r="F71" s="130"/>
      <c r="G71" s="128"/>
      <c r="H71" s="130"/>
      <c r="I71" s="127"/>
      <c r="J71" s="130"/>
      <c r="K71" s="128"/>
      <c r="L71" s="130"/>
      <c r="M71" s="127"/>
      <c r="N71" s="130"/>
      <c r="O71" s="128"/>
      <c r="P71" s="130"/>
      <c r="Q71" s="127"/>
      <c r="R71" s="130"/>
      <c r="S71" s="128"/>
      <c r="T71" s="130"/>
      <c r="U71" s="127"/>
      <c r="V71" s="130"/>
    </row>
    <row r="72" spans="2:22" s="10" customFormat="1" x14ac:dyDescent="0.3">
      <c r="B72" s="126"/>
      <c r="C72" s="128"/>
      <c r="D72" s="129"/>
      <c r="E72" s="127"/>
      <c r="F72" s="130"/>
      <c r="G72" s="128"/>
      <c r="H72" s="130"/>
      <c r="I72" s="127"/>
      <c r="J72" s="130"/>
      <c r="K72" s="128"/>
      <c r="L72" s="130"/>
      <c r="M72" s="127"/>
      <c r="N72" s="130"/>
      <c r="O72" s="128"/>
      <c r="P72" s="130"/>
      <c r="Q72" s="127"/>
      <c r="R72" s="130"/>
      <c r="S72" s="128"/>
      <c r="T72" s="130"/>
      <c r="U72" s="127"/>
      <c r="V72" s="130"/>
    </row>
    <row r="73" spans="2:22" s="10" customFormat="1" x14ac:dyDescent="0.3">
      <c r="B73" s="126"/>
      <c r="C73" s="128"/>
      <c r="D73" s="129"/>
      <c r="E73" s="127"/>
      <c r="F73" s="130"/>
      <c r="G73" s="128"/>
      <c r="H73" s="130"/>
      <c r="I73" s="127"/>
      <c r="J73" s="130"/>
      <c r="K73" s="128"/>
      <c r="L73" s="130"/>
      <c r="M73" s="127"/>
      <c r="N73" s="130"/>
      <c r="O73" s="128"/>
      <c r="P73" s="130"/>
      <c r="Q73" s="127"/>
      <c r="R73" s="130"/>
      <c r="S73" s="128"/>
      <c r="T73" s="130"/>
      <c r="U73" s="127"/>
      <c r="V73" s="130"/>
    </row>
    <row r="74" spans="2:22" s="10" customFormat="1" x14ac:dyDescent="0.3">
      <c r="B74" s="126"/>
      <c r="C74" s="128"/>
      <c r="D74" s="129"/>
      <c r="E74" s="127"/>
      <c r="F74" s="130"/>
      <c r="G74" s="128"/>
      <c r="H74" s="130"/>
      <c r="I74" s="127"/>
      <c r="J74" s="130"/>
      <c r="K74" s="128"/>
      <c r="L74" s="130"/>
      <c r="M74" s="127"/>
      <c r="N74" s="130"/>
      <c r="O74" s="128"/>
      <c r="P74" s="130"/>
      <c r="Q74" s="127"/>
      <c r="R74" s="130"/>
      <c r="S74" s="128"/>
      <c r="T74" s="130"/>
      <c r="U74" s="127"/>
      <c r="V74" s="130"/>
    </row>
    <row r="75" spans="2:22" s="10" customFormat="1" x14ac:dyDescent="0.3">
      <c r="B75" s="126"/>
      <c r="C75" s="128"/>
      <c r="D75" s="129"/>
      <c r="E75" s="127"/>
      <c r="F75" s="130"/>
      <c r="G75" s="128"/>
      <c r="H75" s="130"/>
      <c r="I75" s="127"/>
      <c r="J75" s="130"/>
      <c r="K75" s="128"/>
      <c r="L75" s="130"/>
      <c r="M75" s="127"/>
      <c r="N75" s="130"/>
      <c r="O75" s="128"/>
      <c r="P75" s="130"/>
      <c r="Q75" s="127"/>
      <c r="R75" s="130"/>
      <c r="S75" s="128"/>
      <c r="T75" s="130"/>
      <c r="U75" s="127"/>
      <c r="V75" s="130"/>
    </row>
    <row r="76" spans="2:22" s="10" customFormat="1" x14ac:dyDescent="0.3">
      <c r="B76" s="126"/>
      <c r="C76" s="128"/>
      <c r="D76" s="129"/>
      <c r="E76" s="127"/>
      <c r="F76" s="130"/>
      <c r="G76" s="128"/>
      <c r="H76" s="130"/>
      <c r="I76" s="127"/>
      <c r="J76" s="130"/>
      <c r="K76" s="128"/>
      <c r="L76" s="130"/>
      <c r="M76" s="127"/>
      <c r="N76" s="130"/>
      <c r="O76" s="128"/>
      <c r="P76" s="130"/>
      <c r="Q76" s="127"/>
      <c r="R76" s="130"/>
      <c r="S76" s="128"/>
      <c r="T76" s="130"/>
      <c r="U76" s="127"/>
      <c r="V76" s="130"/>
    </row>
    <row r="77" spans="2:22" s="10" customFormat="1" x14ac:dyDescent="0.3">
      <c r="B77" s="126"/>
      <c r="C77" s="128"/>
      <c r="D77" s="129"/>
      <c r="E77" s="127"/>
      <c r="F77" s="130"/>
      <c r="G77" s="128"/>
      <c r="H77" s="130"/>
      <c r="I77" s="127"/>
      <c r="J77" s="130"/>
      <c r="K77" s="128"/>
      <c r="L77" s="130"/>
      <c r="M77" s="127"/>
      <c r="N77" s="130"/>
      <c r="O77" s="128"/>
      <c r="P77" s="130"/>
      <c r="Q77" s="127"/>
      <c r="R77" s="130"/>
      <c r="S77" s="128"/>
      <c r="T77" s="130"/>
      <c r="U77" s="127"/>
      <c r="V77" s="130"/>
    </row>
    <row r="78" spans="2:22" s="10" customFormat="1" x14ac:dyDescent="0.3">
      <c r="B78" s="126"/>
      <c r="C78" s="128"/>
      <c r="D78" s="129"/>
      <c r="E78" s="127"/>
      <c r="F78" s="130"/>
      <c r="G78" s="128"/>
      <c r="H78" s="130"/>
      <c r="I78" s="127"/>
      <c r="J78" s="130"/>
      <c r="K78" s="128"/>
      <c r="L78" s="130"/>
      <c r="M78" s="127"/>
      <c r="N78" s="130"/>
      <c r="O78" s="128"/>
      <c r="P78" s="130"/>
      <c r="Q78" s="127"/>
      <c r="R78" s="130"/>
      <c r="S78" s="128"/>
      <c r="T78" s="130"/>
      <c r="U78" s="127"/>
      <c r="V78" s="130"/>
    </row>
    <row r="79" spans="2:22" s="10" customFormat="1" x14ac:dyDescent="0.3">
      <c r="B79" s="126"/>
      <c r="C79" s="128"/>
      <c r="D79" s="129"/>
      <c r="E79" s="127"/>
      <c r="F79" s="130"/>
      <c r="G79" s="128"/>
      <c r="H79" s="130"/>
      <c r="I79" s="127"/>
      <c r="J79" s="130"/>
      <c r="K79" s="128"/>
      <c r="L79" s="130"/>
      <c r="M79" s="127"/>
      <c r="N79" s="130"/>
      <c r="O79" s="128"/>
      <c r="P79" s="130"/>
      <c r="Q79" s="127"/>
      <c r="R79" s="130"/>
      <c r="S79" s="128"/>
      <c r="T79" s="130"/>
      <c r="U79" s="127"/>
      <c r="V79" s="130"/>
    </row>
    <row r="80" spans="2:22" s="10" customFormat="1" x14ac:dyDescent="0.3">
      <c r="B80" s="126"/>
      <c r="C80" s="128"/>
      <c r="D80" s="129"/>
      <c r="E80" s="127"/>
      <c r="F80" s="130"/>
      <c r="G80" s="128"/>
      <c r="H80" s="130"/>
      <c r="I80" s="127"/>
      <c r="J80" s="130"/>
      <c r="K80" s="128"/>
      <c r="L80" s="130"/>
      <c r="M80" s="127"/>
      <c r="N80" s="130"/>
      <c r="O80" s="128"/>
      <c r="P80" s="130"/>
      <c r="Q80" s="127"/>
      <c r="R80" s="130"/>
      <c r="S80" s="128"/>
      <c r="T80" s="130"/>
      <c r="U80" s="127"/>
      <c r="V80" s="130"/>
    </row>
    <row r="81" spans="2:22" s="10" customFormat="1" x14ac:dyDescent="0.3">
      <c r="B81" s="126"/>
      <c r="C81" s="128"/>
      <c r="D81" s="129"/>
      <c r="E81" s="127"/>
      <c r="F81" s="130"/>
      <c r="G81" s="128"/>
      <c r="H81" s="130"/>
      <c r="I81" s="127"/>
      <c r="J81" s="130"/>
      <c r="K81" s="128"/>
      <c r="L81" s="130"/>
      <c r="M81" s="127"/>
      <c r="N81" s="130"/>
      <c r="O81" s="128"/>
      <c r="P81" s="130"/>
      <c r="Q81" s="127"/>
      <c r="R81" s="130"/>
      <c r="S81" s="128"/>
      <c r="T81" s="130"/>
      <c r="U81" s="127"/>
      <c r="V81" s="130"/>
    </row>
    <row r="82" spans="2:22" s="10" customFormat="1" x14ac:dyDescent="0.3">
      <c r="B82" s="126"/>
      <c r="C82" s="128"/>
      <c r="D82" s="129"/>
      <c r="E82" s="127"/>
      <c r="F82" s="130"/>
      <c r="G82" s="128"/>
      <c r="H82" s="130"/>
      <c r="I82" s="127"/>
      <c r="J82" s="130"/>
      <c r="K82" s="128"/>
      <c r="L82" s="130"/>
      <c r="M82" s="127"/>
      <c r="N82" s="130"/>
      <c r="O82" s="128"/>
      <c r="P82" s="130"/>
      <c r="Q82" s="127"/>
      <c r="R82" s="130"/>
      <c r="S82" s="128"/>
      <c r="T82" s="130"/>
      <c r="U82" s="127"/>
      <c r="V82" s="130"/>
    </row>
    <row r="83" spans="2:22" s="10" customFormat="1" x14ac:dyDescent="0.3">
      <c r="B83" s="126"/>
      <c r="C83" s="128"/>
      <c r="D83" s="129"/>
      <c r="E83" s="127"/>
      <c r="F83" s="130"/>
      <c r="G83" s="128"/>
      <c r="H83" s="130"/>
      <c r="I83" s="127"/>
      <c r="J83" s="130"/>
      <c r="K83" s="128"/>
      <c r="L83" s="130"/>
      <c r="M83" s="127"/>
      <c r="N83" s="130"/>
      <c r="O83" s="128"/>
      <c r="P83" s="130"/>
      <c r="Q83" s="127"/>
      <c r="R83" s="130"/>
      <c r="S83" s="128"/>
      <c r="T83" s="130"/>
      <c r="U83" s="127"/>
      <c r="V83" s="130"/>
    </row>
    <row r="84" spans="2:22" s="10" customFormat="1" x14ac:dyDescent="0.3">
      <c r="B84" s="126"/>
      <c r="C84" s="128"/>
      <c r="D84" s="129"/>
      <c r="E84" s="127"/>
      <c r="F84" s="130"/>
      <c r="G84" s="128"/>
      <c r="H84" s="130"/>
      <c r="I84" s="127"/>
      <c r="J84" s="130"/>
      <c r="K84" s="128"/>
      <c r="L84" s="130"/>
      <c r="M84" s="127"/>
      <c r="N84" s="130"/>
      <c r="O84" s="128"/>
      <c r="P84" s="130"/>
      <c r="Q84" s="127"/>
      <c r="R84" s="130"/>
      <c r="S84" s="128"/>
      <c r="T84" s="130"/>
      <c r="U84" s="127"/>
      <c r="V84" s="130"/>
    </row>
    <row r="85" spans="2:22" s="10" customFormat="1" x14ac:dyDescent="0.3">
      <c r="B85" s="126"/>
      <c r="C85" s="128"/>
      <c r="D85" s="129"/>
      <c r="E85" s="127"/>
      <c r="F85" s="130"/>
      <c r="G85" s="128"/>
      <c r="H85" s="130"/>
      <c r="I85" s="127"/>
      <c r="J85" s="130"/>
      <c r="K85" s="128"/>
      <c r="L85" s="130"/>
      <c r="M85" s="127"/>
      <c r="N85" s="130"/>
      <c r="O85" s="128"/>
      <c r="P85" s="130"/>
      <c r="Q85" s="127"/>
      <c r="R85" s="130"/>
      <c r="S85" s="128"/>
      <c r="T85" s="130"/>
      <c r="U85" s="127"/>
      <c r="V85" s="130"/>
    </row>
    <row r="86" spans="2:22" s="10" customFormat="1" x14ac:dyDescent="0.3">
      <c r="B86" s="126"/>
      <c r="C86" s="128"/>
      <c r="D86" s="129"/>
      <c r="E86" s="127"/>
      <c r="F86" s="130"/>
      <c r="G86" s="128"/>
      <c r="H86" s="130"/>
      <c r="I86" s="127"/>
      <c r="J86" s="130"/>
      <c r="K86" s="128"/>
      <c r="L86" s="130"/>
      <c r="M86" s="127"/>
      <c r="N86" s="130"/>
      <c r="O86" s="128"/>
      <c r="P86" s="130"/>
      <c r="Q86" s="127"/>
      <c r="R86" s="130"/>
      <c r="S86" s="128"/>
      <c r="T86" s="130"/>
      <c r="U86" s="127"/>
      <c r="V86" s="130"/>
    </row>
    <row r="87" spans="2:22" s="10" customFormat="1" x14ac:dyDescent="0.3">
      <c r="B87" s="126"/>
      <c r="C87" s="128"/>
      <c r="D87" s="129"/>
      <c r="E87" s="127"/>
      <c r="F87" s="130"/>
      <c r="G87" s="128"/>
      <c r="H87" s="130"/>
      <c r="I87" s="127"/>
      <c r="J87" s="130"/>
      <c r="K87" s="128"/>
      <c r="L87" s="130"/>
      <c r="M87" s="127"/>
      <c r="N87" s="130"/>
      <c r="O87" s="128"/>
      <c r="P87" s="130"/>
      <c r="Q87" s="127"/>
      <c r="R87" s="130"/>
      <c r="S87" s="128"/>
      <c r="T87" s="130"/>
      <c r="U87" s="127"/>
      <c r="V87" s="130"/>
    </row>
    <row r="88" spans="2:22" s="10" customFormat="1" x14ac:dyDescent="0.3">
      <c r="B88" s="126"/>
      <c r="C88" s="128"/>
      <c r="D88" s="129"/>
      <c r="E88" s="127"/>
      <c r="F88" s="130"/>
      <c r="G88" s="128"/>
      <c r="H88" s="130"/>
      <c r="I88" s="127"/>
      <c r="J88" s="130"/>
      <c r="K88" s="128"/>
      <c r="L88" s="130"/>
      <c r="M88" s="127"/>
      <c r="N88" s="130"/>
      <c r="O88" s="128"/>
      <c r="P88" s="130"/>
      <c r="Q88" s="127"/>
      <c r="R88" s="130"/>
      <c r="S88" s="128"/>
      <c r="T88" s="130"/>
      <c r="U88" s="127"/>
      <c r="V88" s="130"/>
    </row>
    <row r="89" spans="2:22" s="10" customFormat="1" x14ac:dyDescent="0.3">
      <c r="B89" s="126"/>
      <c r="C89" s="128"/>
      <c r="D89" s="129"/>
      <c r="E89" s="127"/>
      <c r="F89" s="130"/>
      <c r="G89" s="128"/>
      <c r="H89" s="130"/>
      <c r="I89" s="127"/>
      <c r="J89" s="130"/>
      <c r="K89" s="128"/>
      <c r="L89" s="130"/>
      <c r="M89" s="127"/>
      <c r="N89" s="130"/>
      <c r="O89" s="128"/>
      <c r="P89" s="130"/>
      <c r="Q89" s="127"/>
      <c r="R89" s="130"/>
      <c r="S89" s="128"/>
      <c r="T89" s="130"/>
      <c r="U89" s="127"/>
      <c r="V89" s="130"/>
    </row>
    <row r="90" spans="2:22" s="10" customFormat="1" x14ac:dyDescent="0.3">
      <c r="B90" s="126"/>
      <c r="C90" s="128"/>
      <c r="D90" s="129"/>
      <c r="E90" s="127"/>
      <c r="F90" s="130"/>
      <c r="G90" s="128"/>
      <c r="H90" s="130"/>
      <c r="I90" s="127"/>
      <c r="J90" s="130"/>
      <c r="K90" s="128"/>
      <c r="L90" s="130"/>
      <c r="M90" s="127"/>
      <c r="N90" s="130"/>
      <c r="O90" s="128"/>
      <c r="P90" s="130"/>
      <c r="Q90" s="127"/>
      <c r="R90" s="130"/>
      <c r="S90" s="128"/>
      <c r="T90" s="130"/>
      <c r="U90" s="127"/>
      <c r="V90" s="130"/>
    </row>
    <row r="91" spans="2:22" s="10" customFormat="1" x14ac:dyDescent="0.3">
      <c r="B91" s="126"/>
      <c r="C91" s="128"/>
      <c r="D91" s="129"/>
      <c r="E91" s="127"/>
      <c r="F91" s="130"/>
      <c r="G91" s="128"/>
      <c r="H91" s="130"/>
      <c r="I91" s="127"/>
      <c r="J91" s="130"/>
      <c r="K91" s="128"/>
      <c r="L91" s="130"/>
      <c r="M91" s="127"/>
      <c r="N91" s="130"/>
      <c r="O91" s="128"/>
      <c r="P91" s="130"/>
      <c r="Q91" s="127"/>
      <c r="R91" s="130"/>
      <c r="S91" s="128"/>
      <c r="T91" s="130"/>
      <c r="U91" s="127"/>
      <c r="V91" s="130"/>
    </row>
    <row r="92" spans="2:22" s="10" customFormat="1" x14ac:dyDescent="0.3">
      <c r="B92" s="126"/>
      <c r="C92" s="128"/>
      <c r="D92" s="129"/>
      <c r="E92" s="127"/>
      <c r="F92" s="130"/>
      <c r="G92" s="128"/>
      <c r="H92" s="130"/>
      <c r="I92" s="127"/>
      <c r="J92" s="130"/>
      <c r="K92" s="128"/>
      <c r="L92" s="130"/>
      <c r="M92" s="127"/>
      <c r="N92" s="130"/>
      <c r="O92" s="128"/>
      <c r="P92" s="130"/>
      <c r="Q92" s="127"/>
      <c r="R92" s="130"/>
      <c r="S92" s="128"/>
      <c r="T92" s="130"/>
      <c r="U92" s="127"/>
      <c r="V92" s="130"/>
    </row>
    <row r="93" spans="2:22" s="10" customFormat="1" x14ac:dyDescent="0.3">
      <c r="B93" s="126"/>
      <c r="C93" s="128"/>
      <c r="D93" s="129"/>
      <c r="E93" s="127"/>
      <c r="F93" s="130"/>
      <c r="G93" s="128"/>
      <c r="H93" s="130"/>
      <c r="I93" s="127"/>
      <c r="J93" s="130"/>
      <c r="K93" s="128"/>
      <c r="L93" s="130"/>
      <c r="M93" s="127"/>
      <c r="N93" s="130"/>
      <c r="O93" s="128"/>
      <c r="P93" s="130"/>
      <c r="Q93" s="127"/>
      <c r="R93" s="130"/>
      <c r="S93" s="128"/>
      <c r="T93" s="130"/>
      <c r="U93" s="127"/>
      <c r="V93" s="130"/>
    </row>
    <row r="94" spans="2:22" s="10" customFormat="1" x14ac:dyDescent="0.3">
      <c r="B94" s="126"/>
      <c r="C94" s="128"/>
      <c r="D94" s="129"/>
      <c r="E94" s="127"/>
      <c r="F94" s="130"/>
      <c r="G94" s="128"/>
      <c r="H94" s="130"/>
      <c r="I94" s="127"/>
      <c r="J94" s="130"/>
      <c r="K94" s="128"/>
      <c r="L94" s="130"/>
      <c r="M94" s="127"/>
      <c r="N94" s="130"/>
      <c r="O94" s="128"/>
      <c r="P94" s="130"/>
      <c r="Q94" s="127"/>
      <c r="R94" s="130"/>
      <c r="S94" s="128"/>
      <c r="T94" s="130"/>
      <c r="U94" s="127"/>
      <c r="V94" s="130"/>
    </row>
  </sheetData>
  <mergeCells count="19">
    <mergeCell ref="AA3:AA4"/>
    <mergeCell ref="AB3:AB4"/>
    <mergeCell ref="A5:A12"/>
    <mergeCell ref="A13:A20"/>
    <mergeCell ref="U1:W1"/>
    <mergeCell ref="X1:AB1"/>
    <mergeCell ref="A3:B4"/>
    <mergeCell ref="C3:E3"/>
    <mergeCell ref="G3:I3"/>
    <mergeCell ref="K3:M3"/>
    <mergeCell ref="O3:Q3"/>
    <mergeCell ref="S3:U3"/>
    <mergeCell ref="W3:W4"/>
    <mergeCell ref="X3:X4"/>
    <mergeCell ref="A21:A24"/>
    <mergeCell ref="A25:A32"/>
    <mergeCell ref="A33:A40"/>
    <mergeCell ref="Y3:Y4"/>
    <mergeCell ref="Z3:Z4"/>
  </mergeCells>
  <conditionalFormatting sqref="C3">
    <cfRule type="expression" dxfId="1776" priority="3253">
      <formula>$C3="TZR2"</formula>
    </cfRule>
    <cfRule type="expression" dxfId="1775" priority="3254">
      <formula>$C3="TZR1"</formula>
    </cfRule>
    <cfRule type="expression" dxfId="1774" priority="3255">
      <formula>$C3="Isabelle BERGE"</formula>
    </cfRule>
    <cfRule type="expression" dxfId="1773" priority="3256">
      <formula>$C3="Stéphane OUALLET"</formula>
    </cfRule>
    <cfRule type="expression" dxfId="1772" priority="3257">
      <formula>$C3="Jérôme MALMEZET"</formula>
    </cfRule>
  </conditionalFormatting>
  <conditionalFormatting sqref="G3">
    <cfRule type="expression" dxfId="1771" priority="3248">
      <formula>$G3="TZR2"</formula>
    </cfRule>
    <cfRule type="expression" dxfId="1770" priority="3249">
      <formula>$G3="TZR1"</formula>
    </cfRule>
    <cfRule type="expression" dxfId="1769" priority="3250">
      <formula>$G3="Isabelle BERGE"</formula>
    </cfRule>
    <cfRule type="expression" dxfId="1768" priority="3251">
      <formula>$G3="Stéphane OUALLET"</formula>
    </cfRule>
    <cfRule type="expression" dxfId="1767" priority="3252">
      <formula>$G3="Jérôme MALMEZET"</formula>
    </cfRule>
  </conditionalFormatting>
  <conditionalFormatting sqref="K3">
    <cfRule type="expression" dxfId="1766" priority="3243">
      <formula>$K3="TZR2"</formula>
    </cfRule>
    <cfRule type="expression" dxfId="1765" priority="3244">
      <formula>$K3="TZR1"</formula>
    </cfRule>
    <cfRule type="expression" dxfId="1764" priority="3245">
      <formula>$K3="Isabelle BERGE"</formula>
    </cfRule>
    <cfRule type="expression" dxfId="1763" priority="3246">
      <formula>$K3="Stéphane OUALLET"</formula>
    </cfRule>
    <cfRule type="expression" dxfId="1762" priority="3247">
      <formula>$K3="Jérôme MALMEZET"</formula>
    </cfRule>
  </conditionalFormatting>
  <conditionalFormatting sqref="O3">
    <cfRule type="expression" dxfId="1761" priority="3238">
      <formula>$O3="TZR2"</formula>
    </cfRule>
    <cfRule type="expression" dxfId="1760" priority="3239">
      <formula>$O3="Gaël LIZOT"</formula>
    </cfRule>
    <cfRule type="expression" dxfId="1759" priority="3240">
      <formula>$O3="Isabelle BERGE"</formula>
    </cfRule>
    <cfRule type="expression" dxfId="1758" priority="3241">
      <formula>$O3="Stéphane OUALLET"</formula>
    </cfRule>
    <cfRule type="expression" dxfId="1757" priority="3242">
      <formula>$O3="Jérôme MALMEZET"</formula>
    </cfRule>
  </conditionalFormatting>
  <conditionalFormatting sqref="S3">
    <cfRule type="expression" dxfId="1756" priority="3233">
      <formula>$S3="TZR2"</formula>
    </cfRule>
    <cfRule type="expression" dxfId="1755" priority="3234">
      <formula>$S3="TZR1"</formula>
    </cfRule>
    <cfRule type="expression" dxfId="1754" priority="3235">
      <formula>$S3="Isabelle BERGE"</formula>
    </cfRule>
    <cfRule type="expression" dxfId="1753" priority="3236">
      <formula>$S3="Stéphane OUALLET"</formula>
    </cfRule>
    <cfRule type="expression" dxfId="1752" priority="3237">
      <formula>$S3="Jérôme MALMEZET"</formula>
    </cfRule>
  </conditionalFormatting>
  <conditionalFormatting sqref="D1">
    <cfRule type="expression" dxfId="1751" priority="3227">
      <formula>$C1048576="6°1"</formula>
    </cfRule>
  </conditionalFormatting>
  <conditionalFormatting sqref="F41 I41 L41 O41 R41 U41 X41 AA41 AD41 AG41 C41">
    <cfRule type="cellIs" priority="3226" stopIfTrue="1" operator="equal">
      <formula>mDF</formula>
    </cfRule>
  </conditionalFormatting>
  <conditionalFormatting sqref="D10:D16 D18:D28 D30:E36 D38:E40 D5:E8">
    <cfRule type="expression" dxfId="1750" priority="355">
      <formula>$C$3="TZR2"</formula>
    </cfRule>
    <cfRule type="expression" dxfId="1749" priority="356">
      <formula>$C$3="Gaël LIZOT"</formula>
    </cfRule>
    <cfRule type="expression" dxfId="1748" priority="357">
      <formula>$C$3="Isabelle BERGE"</formula>
    </cfRule>
    <cfRule type="expression" dxfId="1747" priority="358">
      <formula>$C$3="Stéphane OUALLET"</formula>
    </cfRule>
    <cfRule type="expression" dxfId="1746" priority="359">
      <formula>$C$3="Jérôme MALMEZET"</formula>
    </cfRule>
  </conditionalFormatting>
  <conditionalFormatting sqref="C10:C16 C18:C28 C30:C36 C38:C40 G5:G8 G10:G16 G18:G28 G30:G36 G38:G40 K5:K8 K10:K16 K18:K28 K30:K36 K38:K40 O5:O8 O10:O16 O18:O28 O30:O36 S5:S8 S10:S16 S18:S28 S30:S36 S38:S40 C5:C8 O38:O40">
    <cfRule type="cellIs" priority="354" stopIfTrue="1" operator="equal">
      <formula>mDF</formula>
    </cfRule>
  </conditionalFormatting>
  <conditionalFormatting sqref="D6:E6 E7:E8">
    <cfRule type="expression" dxfId="1745" priority="353" stopIfTrue="1">
      <formula>ISBLANK($C$6)</formula>
    </cfRule>
  </conditionalFormatting>
  <conditionalFormatting sqref="D7:E7">
    <cfRule type="expression" dxfId="1744" priority="352">
      <formula>ISBLANK($C7)</formula>
    </cfRule>
  </conditionalFormatting>
  <conditionalFormatting sqref="D8:E8">
    <cfRule type="expression" dxfId="1743" priority="351">
      <formula>ISBLANK($C8)</formula>
    </cfRule>
  </conditionalFormatting>
  <conditionalFormatting sqref="D5:E5 E6:E8">
    <cfRule type="expression" dxfId="1742" priority="350">
      <formula>ISBLANK($C5)</formula>
    </cfRule>
  </conditionalFormatting>
  <conditionalFormatting sqref="H6:I6">
    <cfRule type="expression" dxfId="1741" priority="304" stopIfTrue="1">
      <formula>ISBLANK(G7)</formula>
    </cfRule>
    <cfRule type="expression" dxfId="1740" priority="305">
      <formula>G4="TZR2"</formula>
    </cfRule>
    <cfRule type="expression" dxfId="1739" priority="306">
      <formula>G4="Gaël LIZOT"</formula>
    </cfRule>
    <cfRule type="expression" dxfId="1738" priority="307">
      <formula>G4="Isabelle BERGE"</formula>
    </cfRule>
    <cfRule type="expression" dxfId="1737" priority="308">
      <formula>G4="Stéphane OUALLET"</formula>
    </cfRule>
    <cfRule type="expression" dxfId="1736" priority="349" stopIfTrue="1">
      <formula>ISBLANK($C$6)</formula>
    </cfRule>
  </conditionalFormatting>
  <conditionalFormatting sqref="H7:I7">
    <cfRule type="expression" dxfId="1735" priority="348">
      <formula>ISBLANK($C7)</formula>
    </cfRule>
  </conditionalFormatting>
  <conditionalFormatting sqref="H8:I8 H30:I36 H38:I40 H18:I28 H10:I16">
    <cfRule type="expression" dxfId="1734" priority="347">
      <formula>ISBLANK($C8)</formula>
    </cfRule>
  </conditionalFormatting>
  <conditionalFormatting sqref="L5:M5">
    <cfRule type="expression" dxfId="1733" priority="341">
      <formula>ISBLANK($K5)</formula>
    </cfRule>
    <cfRule type="expression" dxfId="1732" priority="342">
      <formula>$K$3="TZR2"</formula>
    </cfRule>
    <cfRule type="expression" dxfId="1731" priority="343">
      <formula>$K$3="Gaël LIZOT"</formula>
    </cfRule>
    <cfRule type="expression" dxfId="1730" priority="344">
      <formula>$K$3="Isabelle BERGE"</formula>
    </cfRule>
    <cfRule type="expression" dxfId="1729" priority="345">
      <formula>$K$3="Stéphane OUALLET"</formula>
    </cfRule>
    <cfRule type="expression" dxfId="1728" priority="346">
      <formula>$K$3="Jérôme MALMEZET"</formula>
    </cfRule>
  </conditionalFormatting>
  <conditionalFormatting sqref="P5:Q8">
    <cfRule type="expression" dxfId="1727" priority="336">
      <formula>$O$3="TZR2"</formula>
    </cfRule>
    <cfRule type="expression" dxfId="1726" priority="337">
      <formula>$O$3="Gaël LIZOT"</formula>
    </cfRule>
    <cfRule type="expression" dxfId="1725" priority="338">
      <formula>$O$3="Isabelle BERGE"</formula>
    </cfRule>
    <cfRule type="expression" dxfId="1724" priority="339">
      <formula>$O$3="Stéphane OUALLET"</formula>
    </cfRule>
    <cfRule type="expression" dxfId="1723" priority="340">
      <formula>$O$3="Jérôme MALMEZET"</formula>
    </cfRule>
  </conditionalFormatting>
  <conditionalFormatting sqref="P6:Q6">
    <cfRule type="expression" dxfId="1722" priority="335" stopIfTrue="1">
      <formula>ISBLANK($C$6)</formula>
    </cfRule>
  </conditionalFormatting>
  <conditionalFormatting sqref="P7:Q7">
    <cfRule type="expression" dxfId="1721" priority="334">
      <formula>ISBLANK($C7)</formula>
    </cfRule>
  </conditionalFormatting>
  <conditionalFormatting sqref="P8:Q8">
    <cfRule type="expression" dxfId="1720" priority="333">
      <formula>ISBLANK($C8)</formula>
    </cfRule>
  </conditionalFormatting>
  <conditionalFormatting sqref="P5:Q5">
    <cfRule type="expression" dxfId="1719" priority="332">
      <formula>ISBLANK($O5)</formula>
    </cfRule>
  </conditionalFormatting>
  <conditionalFormatting sqref="T5:U8">
    <cfRule type="expression" dxfId="1718" priority="327">
      <formula>$S$3="TZR2"</formula>
    </cfRule>
    <cfRule type="expression" dxfId="1717" priority="328">
      <formula>$S$3="Gaël LIZOT"</formula>
    </cfRule>
    <cfRule type="expression" dxfId="1716" priority="329">
      <formula>$S$3="Isabelle BERGE"</formula>
    </cfRule>
    <cfRule type="expression" dxfId="1715" priority="330">
      <formula>$S$3="Stéphane OUALLET"</formula>
    </cfRule>
    <cfRule type="expression" dxfId="1714" priority="331">
      <formula>$S$3="Jérôme MALMEZET"</formula>
    </cfRule>
  </conditionalFormatting>
  <conditionalFormatting sqref="T6:U6">
    <cfRule type="expression" dxfId="1713" priority="326" stopIfTrue="1">
      <formula>ISBLANK($C$6)</formula>
    </cfRule>
  </conditionalFormatting>
  <conditionalFormatting sqref="T7:U7">
    <cfRule type="expression" dxfId="1712" priority="325">
      <formula>ISBLANK($C7)</formula>
    </cfRule>
  </conditionalFormatting>
  <conditionalFormatting sqref="T8:U8">
    <cfRule type="expression" dxfId="1711" priority="324">
      <formula>ISBLANK($C8)</formula>
    </cfRule>
  </conditionalFormatting>
  <conditionalFormatting sqref="T5:U5">
    <cfRule type="expression" dxfId="1710" priority="323">
      <formula>ISBLANK($S5)</formula>
    </cfRule>
  </conditionalFormatting>
  <conditionalFormatting sqref="D6:D8">
    <cfRule type="expression" dxfId="1709" priority="322">
      <formula>ISBLANK($C6)</formula>
    </cfRule>
  </conditionalFormatting>
  <conditionalFormatting sqref="D10:D16">
    <cfRule type="expression" dxfId="1708" priority="321">
      <formula>ISBLANK($C10)</formula>
    </cfRule>
  </conditionalFormatting>
  <conditionalFormatting sqref="D18:D28">
    <cfRule type="expression" dxfId="1707" priority="320">
      <formula>ISBLANK($C18)</formula>
    </cfRule>
  </conditionalFormatting>
  <conditionalFormatting sqref="D30:D36">
    <cfRule type="expression" dxfId="1706" priority="319">
      <formula>ISBLANK($C30)</formula>
    </cfRule>
  </conditionalFormatting>
  <conditionalFormatting sqref="D38:D40">
    <cfRule type="expression" dxfId="1705" priority="318">
      <formula>ISBLANK($C38)</formula>
    </cfRule>
  </conditionalFormatting>
  <conditionalFormatting sqref="D6:D8">
    <cfRule type="expression" dxfId="1704" priority="317">
      <formula>ISBLANK($C6)</formula>
    </cfRule>
  </conditionalFormatting>
  <conditionalFormatting sqref="D10:D16">
    <cfRule type="expression" dxfId="1703" priority="316">
      <formula>ISBLANK($C10)</formula>
    </cfRule>
  </conditionalFormatting>
  <conditionalFormatting sqref="D18:D28">
    <cfRule type="expression" dxfId="1702" priority="315">
      <formula>ISBLANK($C18)</formula>
    </cfRule>
  </conditionalFormatting>
  <conditionalFormatting sqref="D30:D36">
    <cfRule type="expression" dxfId="1701" priority="314">
      <formula>ISBLANK($C30)</formula>
    </cfRule>
  </conditionalFormatting>
  <conditionalFormatting sqref="D38:D40">
    <cfRule type="expression" dxfId="1700" priority="313">
      <formula>ISBLANK($C38)</formula>
    </cfRule>
  </conditionalFormatting>
  <conditionalFormatting sqref="H6:H8 H30:H36 H38:H40 H18:H28 H10:H16">
    <cfRule type="expression" dxfId="1699" priority="312">
      <formula>ISBLANK($C6)</formula>
    </cfRule>
  </conditionalFormatting>
  <conditionalFormatting sqref="E6:E8">
    <cfRule type="expression" dxfId="1698" priority="311">
      <formula>ISBLANK($C6)</formula>
    </cfRule>
  </conditionalFormatting>
  <conditionalFormatting sqref="E30:E36">
    <cfRule type="expression" dxfId="1697" priority="310">
      <formula>ISBLANK($C30)</formula>
    </cfRule>
  </conditionalFormatting>
  <conditionalFormatting sqref="E38:E40">
    <cfRule type="expression" dxfId="1696" priority="309">
      <formula>ISBLANK($C38)</formula>
    </cfRule>
  </conditionalFormatting>
  <conditionalFormatting sqref="H5:I8 H10:I16 H18:I28 H30:I36 H38:I40">
    <cfRule type="expression" dxfId="1695" priority="292" stopIfTrue="1">
      <formula>$G$3="Gaël LIZOT"</formula>
    </cfRule>
    <cfRule type="expression" dxfId="1694" priority="294" stopIfTrue="1">
      <formula>$G$3="Stéphane OUALLET"</formula>
    </cfRule>
    <cfRule type="expression" dxfId="1693" priority="295" stopIfTrue="1">
      <formula>$G$3="Isabelle BERGE"</formula>
    </cfRule>
    <cfRule type="expression" dxfId="1692" priority="302" stopIfTrue="1">
      <formula>$G$3="Jérôme MALMEZET"</formula>
    </cfRule>
    <cfRule type="expression" dxfId="1691" priority="303" stopIfTrue="1">
      <formula>$G$3="TZR2"</formula>
    </cfRule>
  </conditionalFormatting>
  <conditionalFormatting sqref="H5:I8">
    <cfRule type="expression" dxfId="1690" priority="291">
      <formula>ISBLANK($G5)</formula>
    </cfRule>
  </conditionalFormatting>
  <conditionalFormatting sqref="H10:I16">
    <cfRule type="expression" dxfId="1689" priority="301">
      <formula>ISBLANK($G10)</formula>
    </cfRule>
  </conditionalFormatting>
  <conditionalFormatting sqref="H18:I28">
    <cfRule type="expression" dxfId="1688" priority="300">
      <formula>ISBLANK($G18)</formula>
    </cfRule>
  </conditionalFormatting>
  <conditionalFormatting sqref="H30:I36">
    <cfRule type="expression" dxfId="1687" priority="299">
      <formula>ISBLANK($G30)</formula>
    </cfRule>
  </conditionalFormatting>
  <conditionalFormatting sqref="H30:I36">
    <cfRule type="expression" dxfId="1686" priority="298">
      <formula>ISBLANK($G30)</formula>
    </cfRule>
  </conditionalFormatting>
  <conditionalFormatting sqref="H38:I40">
    <cfRule type="expression" dxfId="1685" priority="297">
      <formula>ISBLANK($G38)</formula>
    </cfRule>
  </conditionalFormatting>
  <conditionalFormatting sqref="H38:I40">
    <cfRule type="expression" dxfId="1684" priority="296">
      <formula>ISBLANK($G38)</formula>
    </cfRule>
  </conditionalFormatting>
  <conditionalFormatting sqref="H38:I40 H30:I36 H18:I28 H10:I16">
    <cfRule type="expression" dxfId="1683" priority="293">
      <formula>ISBLANK($G10)</formula>
    </cfRule>
  </conditionalFormatting>
  <conditionalFormatting sqref="H38:I40 H30:I36 H18:I28 H10:I16">
    <cfRule type="expression" dxfId="1682" priority="290">
      <formula>ISBLANK($G10)</formula>
    </cfRule>
  </conditionalFormatting>
  <conditionalFormatting sqref="L6:L8">
    <cfRule type="expression" dxfId="1681" priority="284">
      <formula>ISBLANK($K6)</formula>
    </cfRule>
    <cfRule type="expression" dxfId="1680" priority="285">
      <formula>$K$3="TZR2"</formula>
    </cfRule>
    <cfRule type="expression" dxfId="1679" priority="286">
      <formula>$K$3="Gaël LIZOT"</formula>
    </cfRule>
    <cfRule type="expression" dxfId="1678" priority="287">
      <formula>$K$3="Isabelle BERGE"</formula>
    </cfRule>
    <cfRule type="expression" dxfId="1677" priority="288">
      <formula>$K$3="Stéphane OUALLET"</formula>
    </cfRule>
    <cfRule type="expression" dxfId="1676" priority="289">
      <formula>$K$3="Jérôme MALMEZET"</formula>
    </cfRule>
  </conditionalFormatting>
  <conditionalFormatting sqref="L10:L16">
    <cfRule type="expression" dxfId="1675" priority="278">
      <formula>ISBLANK($K10)</formula>
    </cfRule>
    <cfRule type="expression" dxfId="1674" priority="279">
      <formula>$K$3="TZR2"</formula>
    </cfRule>
    <cfRule type="expression" dxfId="1673" priority="280">
      <formula>$K$3="Gaël LIZOT"</formula>
    </cfRule>
    <cfRule type="expression" dxfId="1672" priority="281">
      <formula>$K$3="Isabelle BERGE"</formula>
    </cfRule>
    <cfRule type="expression" dxfId="1671" priority="282">
      <formula>$K$3="Stéphane OUALLET"</formula>
    </cfRule>
    <cfRule type="expression" dxfId="1670" priority="283">
      <formula>$K$3="Jérôme MALMEZET"</formula>
    </cfRule>
  </conditionalFormatting>
  <conditionalFormatting sqref="L18">
    <cfRule type="expression" dxfId="1669" priority="272">
      <formula>ISBLANK($K18)</formula>
    </cfRule>
    <cfRule type="expression" dxfId="1668" priority="273">
      <formula>$K$3="TZR2"</formula>
    </cfRule>
    <cfRule type="expression" dxfId="1667" priority="274">
      <formula>$K$3="Gaël LIZOT"</formula>
    </cfRule>
    <cfRule type="expression" dxfId="1666" priority="275">
      <formula>$K$3="Isabelle BERGE"</formula>
    </cfRule>
    <cfRule type="expression" dxfId="1665" priority="276">
      <formula>$K$3="Stéphane OUALLET"</formula>
    </cfRule>
    <cfRule type="expression" dxfId="1664" priority="277">
      <formula>$K$3="Jérôme MALMEZET"</formula>
    </cfRule>
  </conditionalFormatting>
  <conditionalFormatting sqref="L19:L28">
    <cfRule type="expression" dxfId="1663" priority="266">
      <formula>ISBLANK($K19)</formula>
    </cfRule>
    <cfRule type="expression" dxfId="1662" priority="267">
      <formula>$K$3="TZR2"</formula>
    </cfRule>
    <cfRule type="expression" dxfId="1661" priority="268">
      <formula>$K$3="Gaël LIZOT"</formula>
    </cfRule>
    <cfRule type="expression" dxfId="1660" priority="269">
      <formula>$K$3="Isabelle BERGE"</formula>
    </cfRule>
    <cfRule type="expression" dxfId="1659" priority="270">
      <formula>$K$3="Stéphane OUALLET"</formula>
    </cfRule>
    <cfRule type="expression" dxfId="1658" priority="271">
      <formula>$K$3="Jérôme MALMEZET"</formula>
    </cfRule>
  </conditionalFormatting>
  <conditionalFormatting sqref="L30">
    <cfRule type="expression" dxfId="1657" priority="260">
      <formula>ISBLANK($K30)</formula>
    </cfRule>
    <cfRule type="expression" dxfId="1656" priority="261">
      <formula>$K$3="TZR2"</formula>
    </cfRule>
    <cfRule type="expression" dxfId="1655" priority="262">
      <formula>$K$3="Gaël LIZOT"</formula>
    </cfRule>
    <cfRule type="expression" dxfId="1654" priority="263">
      <formula>$K$3="Isabelle BERGE"</formula>
    </cfRule>
    <cfRule type="expression" dxfId="1653" priority="264">
      <formula>$K$3="Stéphane OUALLET"</formula>
    </cfRule>
    <cfRule type="expression" dxfId="1652" priority="265">
      <formula>$K$3="Jérôme MALMEZET"</formula>
    </cfRule>
  </conditionalFormatting>
  <conditionalFormatting sqref="L31:L36">
    <cfRule type="expression" dxfId="1651" priority="254">
      <formula>ISBLANK($K31)</formula>
    </cfRule>
    <cfRule type="expression" dxfId="1650" priority="255">
      <formula>$K$3="TZR2"</formula>
    </cfRule>
    <cfRule type="expression" dxfId="1649" priority="256">
      <formula>$K$3="Gaël LIZOT"</formula>
    </cfRule>
    <cfRule type="expression" dxfId="1648" priority="257">
      <formula>$K$3="Isabelle BERGE"</formula>
    </cfRule>
    <cfRule type="expression" dxfId="1647" priority="258">
      <formula>$K$3="Stéphane OUALLET"</formula>
    </cfRule>
    <cfRule type="expression" dxfId="1646" priority="259">
      <formula>$K$3="Jérôme MALMEZET"</formula>
    </cfRule>
  </conditionalFormatting>
  <conditionalFormatting sqref="L38:L40">
    <cfRule type="expression" dxfId="1645" priority="248">
      <formula>ISBLANK($K38)</formula>
    </cfRule>
    <cfRule type="expression" dxfId="1644" priority="249">
      <formula>$K$3="TZR2"</formula>
    </cfRule>
    <cfRule type="expression" dxfId="1643" priority="250">
      <formula>$K$3="Gaël LIZOT"</formula>
    </cfRule>
    <cfRule type="expression" dxfId="1642" priority="251">
      <formula>$K$3="Isabelle BERGE"</formula>
    </cfRule>
    <cfRule type="expression" dxfId="1641" priority="252">
      <formula>$K$3="Stéphane OUALLET"</formula>
    </cfRule>
    <cfRule type="expression" dxfId="1640" priority="253">
      <formula>$K$3="Jérôme MALMEZET"</formula>
    </cfRule>
  </conditionalFormatting>
  <conditionalFormatting sqref="I38:I40 I30:I36 I18:I28 I10:I16">
    <cfRule type="expression" dxfId="1639" priority="247">
      <formula>ISBLANK($G10)</formula>
    </cfRule>
  </conditionalFormatting>
  <conditionalFormatting sqref="E38:E40 E30:E36">
    <cfRule type="expression" dxfId="1638" priority="246">
      <formula>ISBLANK($C30)</formula>
    </cfRule>
  </conditionalFormatting>
  <conditionalFormatting sqref="P6:Q8">
    <cfRule type="expression" dxfId="1637" priority="245">
      <formula>ISBLANK($O6)</formula>
    </cfRule>
  </conditionalFormatting>
  <conditionalFormatting sqref="P10:P16">
    <cfRule type="expression" dxfId="1636" priority="240">
      <formula>$O$3="TZR2"</formula>
    </cfRule>
    <cfRule type="expression" dxfId="1635" priority="241">
      <formula>$O$3="Gaël LIZOT"</formula>
    </cfRule>
    <cfRule type="expression" dxfId="1634" priority="242">
      <formula>$O$3="Isabelle BERGE"</formula>
    </cfRule>
    <cfRule type="expression" dxfId="1633" priority="243">
      <formula>$O$3="Stéphane OUALLET"</formula>
    </cfRule>
    <cfRule type="expression" dxfId="1632" priority="244">
      <formula>$O$3="Jérôme MALMEZET"</formula>
    </cfRule>
  </conditionalFormatting>
  <conditionalFormatting sqref="P10:P16">
    <cfRule type="expression" dxfId="1631" priority="239">
      <formula>ISBLANK($O10)</formula>
    </cfRule>
  </conditionalFormatting>
  <conditionalFormatting sqref="P18:P28">
    <cfRule type="expression" dxfId="1630" priority="234">
      <formula>$O$3="TZR2"</formula>
    </cfRule>
    <cfRule type="expression" dxfId="1629" priority="235">
      <formula>$O$3="Gaël LIZOT"</formula>
    </cfRule>
    <cfRule type="expression" dxfId="1628" priority="236">
      <formula>$O$3="Isabelle BERGE"</formula>
    </cfRule>
    <cfRule type="expression" dxfId="1627" priority="237">
      <formula>$O$3="Stéphane OUALLET"</formula>
    </cfRule>
    <cfRule type="expression" dxfId="1626" priority="238">
      <formula>$O$3="Jérôme MALMEZET"</formula>
    </cfRule>
  </conditionalFormatting>
  <conditionalFormatting sqref="P18:P28">
    <cfRule type="expression" dxfId="1625" priority="233">
      <formula>ISBLANK($O18)</formula>
    </cfRule>
  </conditionalFormatting>
  <conditionalFormatting sqref="P30:P36">
    <cfRule type="expression" dxfId="1624" priority="228">
      <formula>$O$3="TZR2"</formula>
    </cfRule>
    <cfRule type="expression" dxfId="1623" priority="229">
      <formula>$O$3="Gaël LIZOT"</formula>
    </cfRule>
    <cfRule type="expression" dxfId="1622" priority="230">
      <formula>$O$3="Isabelle BERGE"</formula>
    </cfRule>
    <cfRule type="expression" dxfId="1621" priority="231">
      <formula>$O$3="Stéphane OUALLET"</formula>
    </cfRule>
    <cfRule type="expression" dxfId="1620" priority="232">
      <formula>$O$3="Jérôme MALMEZET"</formula>
    </cfRule>
  </conditionalFormatting>
  <conditionalFormatting sqref="P30:P36">
    <cfRule type="expression" dxfId="1619" priority="227">
      <formula>ISBLANK($O30)</formula>
    </cfRule>
  </conditionalFormatting>
  <conditionalFormatting sqref="P38:P40">
    <cfRule type="expression" dxfId="1618" priority="222">
      <formula>$O$3="TZR2"</formula>
    </cfRule>
    <cfRule type="expression" dxfId="1617" priority="223">
      <formula>$O$3="Gaël LIZOT"</formula>
    </cfRule>
    <cfRule type="expression" dxfId="1616" priority="224">
      <formula>$O$3="Isabelle BERGE"</formula>
    </cfRule>
    <cfRule type="expression" dxfId="1615" priority="225">
      <formula>$O$3="Stéphane OUALLET"</formula>
    </cfRule>
    <cfRule type="expression" dxfId="1614" priority="226">
      <formula>$O$3="Jérôme MALMEZET"</formula>
    </cfRule>
  </conditionalFormatting>
  <conditionalFormatting sqref="P38:P40">
    <cfRule type="expression" dxfId="1613" priority="221">
      <formula>ISBLANK($O38)</formula>
    </cfRule>
  </conditionalFormatting>
  <conditionalFormatting sqref="Q6:Q8">
    <cfRule type="expression" dxfId="1612" priority="220">
      <formula>ISBLANK($O6)</formula>
    </cfRule>
  </conditionalFormatting>
  <conditionalFormatting sqref="T6:U8">
    <cfRule type="expression" dxfId="1611" priority="219">
      <formula>ISBLANK($S6)</formula>
    </cfRule>
  </conditionalFormatting>
  <conditionalFormatting sqref="U6:U8">
    <cfRule type="expression" dxfId="1610" priority="218">
      <formula>ISBLANK($S6)</formula>
    </cfRule>
  </conditionalFormatting>
  <conditionalFormatting sqref="T6:U8">
    <cfRule type="expression" dxfId="1609" priority="217">
      <formula>ISBLANK($S6)</formula>
    </cfRule>
  </conditionalFormatting>
  <conditionalFormatting sqref="T10:T12">
    <cfRule type="expression" dxfId="1608" priority="212">
      <formula>$S$3="TZR2"</formula>
    </cfRule>
    <cfRule type="expression" dxfId="1607" priority="213">
      <formula>$S$3="Gaël LIZOT"</formula>
    </cfRule>
    <cfRule type="expression" dxfId="1606" priority="214">
      <formula>$S$3="Isabelle BERGE"</formula>
    </cfRule>
    <cfRule type="expression" dxfId="1605" priority="215">
      <formula>$S$3="Stéphane OUALLET"</formula>
    </cfRule>
    <cfRule type="expression" dxfId="1604" priority="216">
      <formula>$S$3="Jérôme MALMEZET"</formula>
    </cfRule>
  </conditionalFormatting>
  <conditionalFormatting sqref="T10:T12">
    <cfRule type="expression" dxfId="1603" priority="211">
      <formula>ISBLANK($S10)</formula>
    </cfRule>
  </conditionalFormatting>
  <conditionalFormatting sqref="T13:T16">
    <cfRule type="expression" dxfId="1602" priority="206">
      <formula>$S$3="TZR2"</formula>
    </cfRule>
    <cfRule type="expression" dxfId="1601" priority="207">
      <formula>$S$3="Gaël LIZOT"</formula>
    </cfRule>
    <cfRule type="expression" dxfId="1600" priority="208">
      <formula>$S$3="Isabelle BERGE"</formula>
    </cfRule>
    <cfRule type="expression" dxfId="1599" priority="209">
      <formula>$S$3="Stéphane OUALLET"</formula>
    </cfRule>
    <cfRule type="expression" dxfId="1598" priority="210">
      <formula>$S$3="Jérôme MALMEZET"</formula>
    </cfRule>
  </conditionalFormatting>
  <conditionalFormatting sqref="T13:T16">
    <cfRule type="expression" dxfId="1597" priority="205">
      <formula>ISBLANK($S13)</formula>
    </cfRule>
  </conditionalFormatting>
  <conditionalFormatting sqref="T18:T20">
    <cfRule type="expression" dxfId="1596" priority="200">
      <formula>$S$3="TZR2"</formula>
    </cfRule>
    <cfRule type="expression" dxfId="1595" priority="201">
      <formula>$S$3="Gaël LIZOT"</formula>
    </cfRule>
    <cfRule type="expression" dxfId="1594" priority="202">
      <formula>$S$3="Isabelle BERGE"</formula>
    </cfRule>
    <cfRule type="expression" dxfId="1593" priority="203">
      <formula>$S$3="Stéphane OUALLET"</formula>
    </cfRule>
    <cfRule type="expression" dxfId="1592" priority="204">
      <formula>$S$3="Jérôme MALMEZET"</formula>
    </cfRule>
  </conditionalFormatting>
  <conditionalFormatting sqref="T18:T20">
    <cfRule type="expression" dxfId="1591" priority="199">
      <formula>ISBLANK($S18)</formula>
    </cfRule>
  </conditionalFormatting>
  <conditionalFormatting sqref="T21:T24">
    <cfRule type="expression" dxfId="1590" priority="194">
      <formula>$S$3="TZR2"</formula>
    </cfRule>
    <cfRule type="expression" dxfId="1589" priority="195">
      <formula>$S$3="Gaël LIZOT"</formula>
    </cfRule>
    <cfRule type="expression" dxfId="1588" priority="196">
      <formula>$S$3="Isabelle BERGE"</formula>
    </cfRule>
    <cfRule type="expression" dxfId="1587" priority="197">
      <formula>$S$3="Stéphane OUALLET"</formula>
    </cfRule>
    <cfRule type="expression" dxfId="1586" priority="198">
      <formula>$S$3="Jérôme MALMEZET"</formula>
    </cfRule>
  </conditionalFormatting>
  <conditionalFormatting sqref="T21:T24">
    <cfRule type="expression" dxfId="1585" priority="193">
      <formula>ISBLANK($S21)</formula>
    </cfRule>
  </conditionalFormatting>
  <conditionalFormatting sqref="T25:T28">
    <cfRule type="expression" dxfId="1584" priority="188">
      <formula>$S$3="TZR2"</formula>
    </cfRule>
    <cfRule type="expression" dxfId="1583" priority="189">
      <formula>$S$3="Gaël LIZOT"</formula>
    </cfRule>
    <cfRule type="expression" dxfId="1582" priority="190">
      <formula>$S$3="Isabelle BERGE"</formula>
    </cfRule>
    <cfRule type="expression" dxfId="1581" priority="191">
      <formula>$S$3="Stéphane OUALLET"</formula>
    </cfRule>
    <cfRule type="expression" dxfId="1580" priority="192">
      <formula>$S$3="Jérôme MALMEZET"</formula>
    </cfRule>
  </conditionalFormatting>
  <conditionalFormatting sqref="T25:T28">
    <cfRule type="expression" dxfId="1579" priority="187">
      <formula>ISBLANK($S25)</formula>
    </cfRule>
  </conditionalFormatting>
  <conditionalFormatting sqref="T30:T32">
    <cfRule type="expression" dxfId="1578" priority="182">
      <formula>$S$3="TZR2"</formula>
    </cfRule>
    <cfRule type="expression" dxfId="1577" priority="183">
      <formula>$S$3="Gaël LIZOT"</formula>
    </cfRule>
    <cfRule type="expression" dxfId="1576" priority="184">
      <formula>$S$3="Isabelle BERGE"</formula>
    </cfRule>
    <cfRule type="expression" dxfId="1575" priority="185">
      <formula>$S$3="Stéphane OUALLET"</formula>
    </cfRule>
    <cfRule type="expression" dxfId="1574" priority="186">
      <formula>$S$3="Jérôme MALMEZET"</formula>
    </cfRule>
  </conditionalFormatting>
  <conditionalFormatting sqref="T30:T32">
    <cfRule type="expression" dxfId="1573" priority="181">
      <formula>ISBLANK($S30)</formula>
    </cfRule>
  </conditionalFormatting>
  <conditionalFormatting sqref="T33:T36">
    <cfRule type="expression" dxfId="1572" priority="176">
      <formula>$S$3="TZR2"</formula>
    </cfRule>
    <cfRule type="expression" dxfId="1571" priority="177">
      <formula>$S$3="Gaël LIZOT"</formula>
    </cfRule>
    <cfRule type="expression" dxfId="1570" priority="178">
      <formula>$S$3="Isabelle BERGE"</formula>
    </cfRule>
    <cfRule type="expression" dxfId="1569" priority="179">
      <formula>$S$3="Stéphane OUALLET"</formula>
    </cfRule>
    <cfRule type="expression" dxfId="1568" priority="180">
      <formula>$S$3="Jérôme MALMEZET"</formula>
    </cfRule>
  </conditionalFormatting>
  <conditionalFormatting sqref="T33:T36">
    <cfRule type="expression" dxfId="1567" priority="175">
      <formula>ISBLANK($S33)</formula>
    </cfRule>
  </conditionalFormatting>
  <conditionalFormatting sqref="T38:T40">
    <cfRule type="expression" dxfId="1566" priority="170">
      <formula>$S$3="TZR2"</formula>
    </cfRule>
    <cfRule type="expression" dxfId="1565" priority="171">
      <formula>$S$3="Gaël LIZOT"</formula>
    </cfRule>
    <cfRule type="expression" dxfId="1564" priority="172">
      <formula>$S$3="Isabelle BERGE"</formula>
    </cfRule>
    <cfRule type="expression" dxfId="1563" priority="173">
      <formula>$S$3="Stéphane OUALLET"</formula>
    </cfRule>
    <cfRule type="expression" dxfId="1562" priority="174">
      <formula>$S$3="Jérôme MALMEZET"</formula>
    </cfRule>
  </conditionalFormatting>
  <conditionalFormatting sqref="T38:T40">
    <cfRule type="expression" dxfId="1561" priority="169">
      <formula>ISBLANK($S38)</formula>
    </cfRule>
  </conditionalFormatting>
  <conditionalFormatting sqref="E18:E28 E10:E16">
    <cfRule type="expression" dxfId="1560" priority="164">
      <formula>$C$3="TZR2"</formula>
    </cfRule>
    <cfRule type="expression" dxfId="1559" priority="165">
      <formula>$C$3="Gaël LIZOT"</formula>
    </cfRule>
    <cfRule type="expression" dxfId="1558" priority="166">
      <formula>$C$3="Isabelle BERGE"</formula>
    </cfRule>
    <cfRule type="expression" dxfId="1557" priority="167">
      <formula>$C$3="Stéphane OUALLET"</formula>
    </cfRule>
    <cfRule type="expression" dxfId="1556" priority="168">
      <formula>$C$3="Jérôme MALMEZET"</formula>
    </cfRule>
  </conditionalFormatting>
  <conditionalFormatting sqref="E38:E40 E30:E36 E18:E28 E10:E16">
    <cfRule type="expression" dxfId="1555" priority="163" stopIfTrue="1">
      <formula>ISBLANK($C$6)</formula>
    </cfRule>
  </conditionalFormatting>
  <conditionalFormatting sqref="E38:E40 E30:E36 E18:E28 E10:E16">
    <cfRule type="expression" dxfId="1554" priority="162">
      <formula>ISBLANK($C10)</formula>
    </cfRule>
  </conditionalFormatting>
  <conditionalFormatting sqref="E38:E40 E30:E36 E18:E28 E10:E16">
    <cfRule type="expression" dxfId="1553" priority="161">
      <formula>ISBLANK($C10)</formula>
    </cfRule>
  </conditionalFormatting>
  <conditionalFormatting sqref="I13:I16">
    <cfRule type="expression" dxfId="1552" priority="160">
      <formula>ISBLANK($G13)</formula>
    </cfRule>
  </conditionalFormatting>
  <conditionalFormatting sqref="I10:I12">
    <cfRule type="expression" dxfId="1551" priority="159">
      <formula>ISBLANK($G10)</formula>
    </cfRule>
  </conditionalFormatting>
  <conditionalFormatting sqref="I18:I20">
    <cfRule type="expression" dxfId="1550" priority="158">
      <formula>ISBLANK($G18)</formula>
    </cfRule>
  </conditionalFormatting>
  <conditionalFormatting sqref="I25:I28">
    <cfRule type="expression" dxfId="1549" priority="157">
      <formula>ISBLANK($G25)</formula>
    </cfRule>
  </conditionalFormatting>
  <conditionalFormatting sqref="I21:I24">
    <cfRule type="expression" dxfId="1548" priority="156">
      <formula>ISBLANK($G21)</formula>
    </cfRule>
  </conditionalFormatting>
  <conditionalFormatting sqref="I30:I32">
    <cfRule type="expression" dxfId="1547" priority="155">
      <formula>ISBLANK($G30)</formula>
    </cfRule>
  </conditionalFormatting>
  <conditionalFormatting sqref="I33:I36">
    <cfRule type="expression" dxfId="1546" priority="154">
      <formula>ISBLANK($G33)</formula>
    </cfRule>
  </conditionalFormatting>
  <conditionalFormatting sqref="I38:I40">
    <cfRule type="expression" dxfId="1545" priority="153">
      <formula>ISBLANK($G38)</formula>
    </cfRule>
  </conditionalFormatting>
  <conditionalFormatting sqref="M6:M8">
    <cfRule type="expression" dxfId="1544" priority="147">
      <formula>ISBLANK($K6)</formula>
    </cfRule>
    <cfRule type="expression" dxfId="1543" priority="148">
      <formula>$K$3="TZR2"</formula>
    </cfRule>
    <cfRule type="expression" dxfId="1542" priority="149">
      <formula>$K$3="Gaël LIZOT"</formula>
    </cfRule>
    <cfRule type="expression" dxfId="1541" priority="150">
      <formula>$K$3="Isabelle BERGE"</formula>
    </cfRule>
    <cfRule type="expression" dxfId="1540" priority="151">
      <formula>$K$3="Stéphane OUALLET"</formula>
    </cfRule>
    <cfRule type="expression" dxfId="1539" priority="152">
      <formula>$K$3="Jérôme MALMEZET"</formula>
    </cfRule>
  </conditionalFormatting>
  <conditionalFormatting sqref="M10:M12">
    <cfRule type="expression" dxfId="1538" priority="141">
      <formula>ISBLANK($K10)</formula>
    </cfRule>
    <cfRule type="expression" dxfId="1537" priority="142">
      <formula>$K$3="TZR2"</formula>
    </cfRule>
    <cfRule type="expression" dxfId="1536" priority="143">
      <formula>$K$3="Gaël LIZOT"</formula>
    </cfRule>
    <cfRule type="expression" dxfId="1535" priority="144">
      <formula>$K$3="Isabelle BERGE"</formula>
    </cfRule>
    <cfRule type="expression" dxfId="1534" priority="145">
      <formula>$K$3="Stéphane OUALLET"</formula>
    </cfRule>
    <cfRule type="expression" dxfId="1533" priority="146">
      <formula>$K$3="Jérôme MALMEZET"</formula>
    </cfRule>
  </conditionalFormatting>
  <conditionalFormatting sqref="M13:M16">
    <cfRule type="expression" dxfId="1532" priority="135">
      <formula>ISBLANK($K13)</formula>
    </cfRule>
    <cfRule type="expression" dxfId="1531" priority="136">
      <formula>$K$3="TZR2"</formula>
    </cfRule>
    <cfRule type="expression" dxfId="1530" priority="137">
      <formula>$K$3="Gaël LIZOT"</formula>
    </cfRule>
    <cfRule type="expression" dxfId="1529" priority="138">
      <formula>$K$3="Isabelle BERGE"</formula>
    </cfRule>
    <cfRule type="expression" dxfId="1528" priority="139">
      <formula>$K$3="Stéphane OUALLET"</formula>
    </cfRule>
    <cfRule type="expression" dxfId="1527" priority="140">
      <formula>$K$3="Jérôme MALMEZET"</formula>
    </cfRule>
  </conditionalFormatting>
  <conditionalFormatting sqref="M18:M20">
    <cfRule type="expression" dxfId="1526" priority="129">
      <formula>ISBLANK($K18)</formula>
    </cfRule>
    <cfRule type="expression" dxfId="1525" priority="130">
      <formula>$K$3="TZR2"</formula>
    </cfRule>
    <cfRule type="expression" dxfId="1524" priority="131">
      <formula>$K$3="Gaël LIZOT"</formula>
    </cfRule>
    <cfRule type="expression" dxfId="1523" priority="132">
      <formula>$K$3="Isabelle BERGE"</formula>
    </cfRule>
    <cfRule type="expression" dxfId="1522" priority="133">
      <formula>$K$3="Stéphane OUALLET"</formula>
    </cfRule>
    <cfRule type="expression" dxfId="1521" priority="134">
      <formula>$K$3="Jérôme MALMEZET"</formula>
    </cfRule>
  </conditionalFormatting>
  <conditionalFormatting sqref="M25:M28">
    <cfRule type="expression" dxfId="1520" priority="123">
      <formula>ISBLANK($K25)</formula>
    </cfRule>
    <cfRule type="expression" dxfId="1519" priority="124">
      <formula>$K$3="TZR2"</formula>
    </cfRule>
    <cfRule type="expression" dxfId="1518" priority="125">
      <formula>$K$3="Gaël LIZOT"</formula>
    </cfRule>
    <cfRule type="expression" dxfId="1517" priority="126">
      <formula>$K$3="Isabelle BERGE"</formula>
    </cfRule>
    <cfRule type="expression" dxfId="1516" priority="127">
      <formula>$K$3="Stéphane OUALLET"</formula>
    </cfRule>
    <cfRule type="expression" dxfId="1515" priority="128">
      <formula>$K$3="Jérôme MALMEZET"</formula>
    </cfRule>
  </conditionalFormatting>
  <conditionalFormatting sqref="M21:M24">
    <cfRule type="expression" dxfId="1514" priority="117">
      <formula>ISBLANK($K21)</formula>
    </cfRule>
    <cfRule type="expression" dxfId="1513" priority="118">
      <formula>$K$3="TZR2"</formula>
    </cfRule>
    <cfRule type="expression" dxfId="1512" priority="119">
      <formula>$K$3="Gaël LIZOT"</formula>
    </cfRule>
    <cfRule type="expression" dxfId="1511" priority="120">
      <formula>$K$3="Isabelle BERGE"</formula>
    </cfRule>
    <cfRule type="expression" dxfId="1510" priority="121">
      <formula>$K$3="Stéphane OUALLET"</formula>
    </cfRule>
    <cfRule type="expression" dxfId="1509" priority="122">
      <formula>$K$3="Jérôme MALMEZET"</formula>
    </cfRule>
  </conditionalFormatting>
  <conditionalFormatting sqref="M33:M36">
    <cfRule type="expression" dxfId="1508" priority="111">
      <formula>ISBLANK($K33)</formula>
    </cfRule>
    <cfRule type="expression" dxfId="1507" priority="112">
      <formula>$K$3="TZR2"</formula>
    </cfRule>
    <cfRule type="expression" dxfId="1506" priority="113">
      <formula>$K$3="Gaël LIZOT"</formula>
    </cfRule>
    <cfRule type="expression" dxfId="1505" priority="114">
      <formula>$K$3="Isabelle BERGE"</formula>
    </cfRule>
    <cfRule type="expression" dxfId="1504" priority="115">
      <formula>$K$3="Stéphane OUALLET"</formula>
    </cfRule>
    <cfRule type="expression" dxfId="1503" priority="116">
      <formula>$K$3="Jérôme MALMEZET"</formula>
    </cfRule>
  </conditionalFormatting>
  <conditionalFormatting sqref="M30:M32">
    <cfRule type="expression" dxfId="1502" priority="105">
      <formula>ISBLANK($K30)</formula>
    </cfRule>
    <cfRule type="expression" dxfId="1501" priority="106">
      <formula>$K$3="TZR2"</formula>
    </cfRule>
    <cfRule type="expression" dxfId="1500" priority="107">
      <formula>$K$3="Gaël LIZOT"</formula>
    </cfRule>
    <cfRule type="expression" dxfId="1499" priority="108">
      <formula>$K$3="Isabelle BERGE"</formula>
    </cfRule>
    <cfRule type="expression" dxfId="1498" priority="109">
      <formula>$K$3="Stéphane OUALLET"</formula>
    </cfRule>
    <cfRule type="expression" dxfId="1497" priority="110">
      <formula>$K$3="Jérôme MALMEZET"</formula>
    </cfRule>
  </conditionalFormatting>
  <conditionalFormatting sqref="M38:M40">
    <cfRule type="expression" dxfId="1496" priority="99">
      <formula>ISBLANK($K38)</formula>
    </cfRule>
    <cfRule type="expression" dxfId="1495" priority="100">
      <formula>$K$3="TZR2"</formula>
    </cfRule>
    <cfRule type="expression" dxfId="1494" priority="101">
      <formula>$K$3="Gaël LIZOT"</formula>
    </cfRule>
    <cfRule type="expression" dxfId="1493" priority="102">
      <formula>$K$3="Isabelle BERGE"</formula>
    </cfRule>
    <cfRule type="expression" dxfId="1492" priority="103">
      <formula>$K$3="Stéphane OUALLET"</formula>
    </cfRule>
    <cfRule type="expression" dxfId="1491" priority="104">
      <formula>$K$3="Jérôme MALMEZET"</formula>
    </cfRule>
  </conditionalFormatting>
  <conditionalFormatting sqref="Q6:Q8">
    <cfRule type="expression" dxfId="1490" priority="98">
      <formula>ISBLANK($O6)</formula>
    </cfRule>
  </conditionalFormatting>
  <conditionalFormatting sqref="Q13:Q16">
    <cfRule type="expression" dxfId="1489" priority="93">
      <formula>$O$3="TZR2"</formula>
    </cfRule>
    <cfRule type="expression" dxfId="1488" priority="94">
      <formula>$O$3="Gaël LIZOT"</formula>
    </cfRule>
    <cfRule type="expression" dxfId="1487" priority="95">
      <formula>$O$3="Isabelle BERGE"</formula>
    </cfRule>
    <cfRule type="expression" dxfId="1486" priority="96">
      <formula>$O$3="Stéphane OUALLET"</formula>
    </cfRule>
    <cfRule type="expression" dxfId="1485" priority="97">
      <formula>$O$3="Jérôme MALMEZET"</formula>
    </cfRule>
  </conditionalFormatting>
  <conditionalFormatting sqref="Q13:Q16">
    <cfRule type="expression" dxfId="1484" priority="92">
      <formula>ISBLANK($O13)</formula>
    </cfRule>
  </conditionalFormatting>
  <conditionalFormatting sqref="Q10:Q12">
    <cfRule type="expression" dxfId="1483" priority="87">
      <formula>$O$3="TZR2"</formula>
    </cfRule>
    <cfRule type="expression" dxfId="1482" priority="88">
      <formula>$O$3="Gaël LIZOT"</formula>
    </cfRule>
    <cfRule type="expression" dxfId="1481" priority="89">
      <formula>$O$3="Isabelle BERGE"</formula>
    </cfRule>
    <cfRule type="expression" dxfId="1480" priority="90">
      <formula>$O$3="Stéphane OUALLET"</formula>
    </cfRule>
    <cfRule type="expression" dxfId="1479" priority="91">
      <formula>$O$3="Jérôme MALMEZET"</formula>
    </cfRule>
  </conditionalFormatting>
  <conditionalFormatting sqref="Q10:Q12">
    <cfRule type="expression" dxfId="1478" priority="86">
      <formula>ISBLANK($O10)</formula>
    </cfRule>
  </conditionalFormatting>
  <conditionalFormatting sqref="Q21:Q24">
    <cfRule type="expression" dxfId="1477" priority="81">
      <formula>$O$3="TZR2"</formula>
    </cfRule>
    <cfRule type="expression" dxfId="1476" priority="82">
      <formula>$O$3="Gaël LIZOT"</formula>
    </cfRule>
    <cfRule type="expression" dxfId="1475" priority="83">
      <formula>$O$3="Isabelle BERGE"</formula>
    </cfRule>
    <cfRule type="expression" dxfId="1474" priority="84">
      <formula>$O$3="Stéphane OUALLET"</formula>
    </cfRule>
    <cfRule type="expression" dxfId="1473" priority="85">
      <formula>$O$3="Jérôme MALMEZET"</formula>
    </cfRule>
  </conditionalFormatting>
  <conditionalFormatting sqref="Q21:Q24">
    <cfRule type="expression" dxfId="1472" priority="80">
      <formula>ISBLANK($O21)</formula>
    </cfRule>
  </conditionalFormatting>
  <conditionalFormatting sqref="Q18:Q20">
    <cfRule type="expression" dxfId="1471" priority="75">
      <formula>$O$3="TZR2"</formula>
    </cfRule>
    <cfRule type="expression" dxfId="1470" priority="76">
      <formula>$O$3="Gaël LIZOT"</formula>
    </cfRule>
    <cfRule type="expression" dxfId="1469" priority="77">
      <formula>$O$3="Isabelle BERGE"</formula>
    </cfRule>
    <cfRule type="expression" dxfId="1468" priority="78">
      <formula>$O$3="Stéphane OUALLET"</formula>
    </cfRule>
    <cfRule type="expression" dxfId="1467" priority="79">
      <formula>$O$3="Jérôme MALMEZET"</formula>
    </cfRule>
  </conditionalFormatting>
  <conditionalFormatting sqref="Q18:Q20">
    <cfRule type="expression" dxfId="1466" priority="74">
      <formula>ISBLANK($O18)</formula>
    </cfRule>
  </conditionalFormatting>
  <conditionalFormatting sqref="Q25:Q28">
    <cfRule type="expression" dxfId="1465" priority="69">
      <formula>$O$3="TZR2"</formula>
    </cfRule>
    <cfRule type="expression" dxfId="1464" priority="70">
      <formula>$O$3="Gaël LIZOT"</formula>
    </cfRule>
    <cfRule type="expression" dxfId="1463" priority="71">
      <formula>$O$3="Isabelle BERGE"</formula>
    </cfRule>
    <cfRule type="expression" dxfId="1462" priority="72">
      <formula>$O$3="Stéphane OUALLET"</formula>
    </cfRule>
    <cfRule type="expression" dxfId="1461" priority="73">
      <formula>$O$3="Jérôme MALMEZET"</formula>
    </cfRule>
  </conditionalFormatting>
  <conditionalFormatting sqref="Q25:Q28">
    <cfRule type="expression" dxfId="1460" priority="68">
      <formula>ISBLANK($O25)</formula>
    </cfRule>
  </conditionalFormatting>
  <conditionalFormatting sqref="Q33:Q36">
    <cfRule type="expression" dxfId="1459" priority="63">
      <formula>$O$3="TZR2"</formula>
    </cfRule>
    <cfRule type="expression" dxfId="1458" priority="64">
      <formula>$O$3="Gaël LIZOT"</formula>
    </cfRule>
    <cfRule type="expression" dxfId="1457" priority="65">
      <formula>$O$3="Isabelle BERGE"</formula>
    </cfRule>
    <cfRule type="expression" dxfId="1456" priority="66">
      <formula>$O$3="Stéphane OUALLET"</formula>
    </cfRule>
    <cfRule type="expression" dxfId="1455" priority="67">
      <formula>$O$3="Jérôme MALMEZET"</formula>
    </cfRule>
  </conditionalFormatting>
  <conditionalFormatting sqref="Q33:Q36">
    <cfRule type="expression" dxfId="1454" priority="62">
      <formula>ISBLANK($O33)</formula>
    </cfRule>
  </conditionalFormatting>
  <conditionalFormatting sqref="Q30:Q32">
    <cfRule type="expression" dxfId="1453" priority="57">
      <formula>$O$3="TZR2"</formula>
    </cfRule>
    <cfRule type="expression" dxfId="1452" priority="58">
      <formula>$O$3="Gaël LIZOT"</formula>
    </cfRule>
    <cfRule type="expression" dxfId="1451" priority="59">
      <formula>$O$3="Isabelle BERGE"</formula>
    </cfRule>
    <cfRule type="expression" dxfId="1450" priority="60">
      <formula>$O$3="Stéphane OUALLET"</formula>
    </cfRule>
    <cfRule type="expression" dxfId="1449" priority="61">
      <formula>$O$3="Jérôme MALMEZET"</formula>
    </cfRule>
  </conditionalFormatting>
  <conditionalFormatting sqref="Q30:Q32">
    <cfRule type="expression" dxfId="1448" priority="56">
      <formula>ISBLANK($O30)</formula>
    </cfRule>
  </conditionalFormatting>
  <conditionalFormatting sqref="Q38:Q40">
    <cfRule type="expression" dxfId="1447" priority="51">
      <formula>$O$3="TZR2"</formula>
    </cfRule>
    <cfRule type="expression" dxfId="1446" priority="52">
      <formula>$O$3="Gaël LIZOT"</formula>
    </cfRule>
    <cfRule type="expression" dxfId="1445" priority="53">
      <formula>$O$3="Isabelle BERGE"</formula>
    </cfRule>
    <cfRule type="expression" dxfId="1444" priority="54">
      <formula>$O$3="Stéphane OUALLET"</formula>
    </cfRule>
    <cfRule type="expression" dxfId="1443" priority="55">
      <formula>$O$3="Jérôme MALMEZET"</formula>
    </cfRule>
  </conditionalFormatting>
  <conditionalFormatting sqref="Q38:Q40">
    <cfRule type="expression" dxfId="1442" priority="50">
      <formula>ISBLANK($O38)</formula>
    </cfRule>
  </conditionalFormatting>
  <conditionalFormatting sqref="U6:U8">
    <cfRule type="expression" dxfId="1441" priority="49">
      <formula>ISBLANK($S6)</formula>
    </cfRule>
  </conditionalFormatting>
  <conditionalFormatting sqref="U10:U12">
    <cfRule type="expression" dxfId="1440" priority="44">
      <formula>$S$3="TZR2"</formula>
    </cfRule>
    <cfRule type="expression" dxfId="1439" priority="45">
      <formula>$S$3="Gaël LIZOT"</formula>
    </cfRule>
    <cfRule type="expression" dxfId="1438" priority="46">
      <formula>$S$3="Isabelle BERGE"</formula>
    </cfRule>
    <cfRule type="expression" dxfId="1437" priority="47">
      <formula>$S$3="Stéphane OUALLET"</formula>
    </cfRule>
    <cfRule type="expression" dxfId="1436" priority="48">
      <formula>$S$3="Jérôme MALMEZET"</formula>
    </cfRule>
  </conditionalFormatting>
  <conditionalFormatting sqref="U10:U12">
    <cfRule type="expression" dxfId="1435" priority="43">
      <formula>ISBLANK($S10)</formula>
    </cfRule>
  </conditionalFormatting>
  <conditionalFormatting sqref="U18:U20">
    <cfRule type="expression" dxfId="1434" priority="38">
      <formula>$S$3="TZR2"</formula>
    </cfRule>
    <cfRule type="expression" dxfId="1433" priority="39">
      <formula>$S$3="Gaël LIZOT"</formula>
    </cfRule>
    <cfRule type="expression" dxfId="1432" priority="40">
      <formula>$S$3="Isabelle BERGE"</formula>
    </cfRule>
    <cfRule type="expression" dxfId="1431" priority="41">
      <formula>$S$3="Stéphane OUALLET"</formula>
    </cfRule>
    <cfRule type="expression" dxfId="1430" priority="42">
      <formula>$S$3="Jérôme MALMEZET"</formula>
    </cfRule>
  </conditionalFormatting>
  <conditionalFormatting sqref="U18:U20">
    <cfRule type="expression" dxfId="1429" priority="37">
      <formula>ISBLANK($S18)</formula>
    </cfRule>
  </conditionalFormatting>
  <conditionalFormatting sqref="U13:U16">
    <cfRule type="expression" dxfId="1428" priority="32">
      <formula>$S$3="TZR2"</formula>
    </cfRule>
    <cfRule type="expression" dxfId="1427" priority="33">
      <formula>$S$3="Gaël LIZOT"</formula>
    </cfRule>
    <cfRule type="expression" dxfId="1426" priority="34">
      <formula>$S$3="Isabelle BERGE"</formula>
    </cfRule>
    <cfRule type="expression" dxfId="1425" priority="35">
      <formula>$S$3="Stéphane OUALLET"</formula>
    </cfRule>
    <cfRule type="expression" dxfId="1424" priority="36">
      <formula>$S$3="Jérôme MALMEZET"</formula>
    </cfRule>
  </conditionalFormatting>
  <conditionalFormatting sqref="U13:U16">
    <cfRule type="expression" dxfId="1423" priority="31">
      <formula>ISBLANK($S13)</formula>
    </cfRule>
  </conditionalFormatting>
  <conditionalFormatting sqref="U25:U28">
    <cfRule type="expression" dxfId="1422" priority="26">
      <formula>$S$3="TZR2"</formula>
    </cfRule>
    <cfRule type="expression" dxfId="1421" priority="27">
      <formula>$S$3="Gaël LIZOT"</formula>
    </cfRule>
    <cfRule type="expression" dxfId="1420" priority="28">
      <formula>$S$3="Isabelle BERGE"</formula>
    </cfRule>
    <cfRule type="expression" dxfId="1419" priority="29">
      <formula>$S$3="Stéphane OUALLET"</formula>
    </cfRule>
    <cfRule type="expression" dxfId="1418" priority="30">
      <formula>$S$3="Jérôme MALMEZET"</formula>
    </cfRule>
  </conditionalFormatting>
  <conditionalFormatting sqref="U25:U28">
    <cfRule type="expression" dxfId="1417" priority="25">
      <formula>ISBLANK($S25)</formula>
    </cfRule>
  </conditionalFormatting>
  <conditionalFormatting sqref="U21:U24">
    <cfRule type="expression" dxfId="1416" priority="20">
      <formula>$S$3="TZR2"</formula>
    </cfRule>
    <cfRule type="expression" dxfId="1415" priority="21">
      <formula>$S$3="Gaël LIZOT"</formula>
    </cfRule>
    <cfRule type="expression" dxfId="1414" priority="22">
      <formula>$S$3="Isabelle BERGE"</formula>
    </cfRule>
    <cfRule type="expression" dxfId="1413" priority="23">
      <formula>$S$3="Stéphane OUALLET"</formula>
    </cfRule>
    <cfRule type="expression" dxfId="1412" priority="24">
      <formula>$S$3="Jérôme MALMEZET"</formula>
    </cfRule>
  </conditionalFormatting>
  <conditionalFormatting sqref="U21:U24">
    <cfRule type="expression" dxfId="1411" priority="19">
      <formula>ISBLANK($S21)</formula>
    </cfRule>
  </conditionalFormatting>
  <conditionalFormatting sqref="U30:U32">
    <cfRule type="expression" dxfId="1410" priority="14">
      <formula>$S$3="TZR2"</formula>
    </cfRule>
    <cfRule type="expression" dxfId="1409" priority="15">
      <formula>$S$3="Gaël LIZOT"</formula>
    </cfRule>
    <cfRule type="expression" dxfId="1408" priority="16">
      <formula>$S$3="Isabelle BERGE"</formula>
    </cfRule>
    <cfRule type="expression" dxfId="1407" priority="17">
      <formula>$S$3="Stéphane OUALLET"</formula>
    </cfRule>
    <cfRule type="expression" dxfId="1406" priority="18">
      <formula>$S$3="Jérôme MALMEZET"</formula>
    </cfRule>
  </conditionalFormatting>
  <conditionalFormatting sqref="U30:U32">
    <cfRule type="expression" dxfId="1405" priority="13">
      <formula>ISBLANK($S30)</formula>
    </cfRule>
  </conditionalFormatting>
  <conditionalFormatting sqref="U38:U40">
    <cfRule type="expression" dxfId="1404" priority="8">
      <formula>$S$3="TZR2"</formula>
    </cfRule>
    <cfRule type="expression" dxfId="1403" priority="9">
      <formula>$S$3="Gaël LIZOT"</formula>
    </cfRule>
    <cfRule type="expression" dxfId="1402" priority="10">
      <formula>$S$3="Isabelle BERGE"</formula>
    </cfRule>
    <cfRule type="expression" dxfId="1401" priority="11">
      <formula>$S$3="Stéphane OUALLET"</formula>
    </cfRule>
    <cfRule type="expression" dxfId="1400" priority="12">
      <formula>$S$3="Jérôme MALMEZET"</formula>
    </cfRule>
  </conditionalFormatting>
  <conditionalFormatting sqref="U38:U40">
    <cfRule type="expression" dxfId="1399" priority="7">
      <formula>ISBLANK($S38)</formula>
    </cfRule>
  </conditionalFormatting>
  <conditionalFormatting sqref="U33:U36">
    <cfRule type="expression" dxfId="1398" priority="2">
      <formula>$S$3="TZR2"</formula>
    </cfRule>
    <cfRule type="expression" dxfId="1397" priority="3">
      <formula>$S$3="Gaël LIZOT"</formula>
    </cfRule>
    <cfRule type="expression" dxfId="1396" priority="4">
      <formula>$S$3="Isabelle BERGE"</formula>
    </cfRule>
    <cfRule type="expression" dxfId="1395" priority="5">
      <formula>$S$3="Stéphane OUALLET"</formula>
    </cfRule>
    <cfRule type="expression" dxfId="1394" priority="6">
      <formula>$S$3="Jérôme MALMEZET"</formula>
    </cfRule>
  </conditionalFormatting>
  <conditionalFormatting sqref="U33:U36">
    <cfRule type="expression" dxfId="1393" priority="1">
      <formula>ISBLANK($S33)</formula>
    </cfRule>
  </conditionalFormatting>
  <dataValidations count="10">
    <dataValidation type="list" showInputMessage="1" showErrorMessage="1" sqref="Q37 E17">
      <formula1>OFFSET($AE$2,MATCH(D17,$AE$3:$AE$25,0),1,1,COUNTA(OFFSET($AE$2,MATCH(D17,$AE$3:$AE$25,0),1,1,3)))</formula1>
    </dataValidation>
    <dataValidation type="list" showInputMessage="1" showErrorMessage="1" sqref="D5:D8 D10:D16 D18:D28 D30:D36 D38:D40 T18:T28 P38:P40 T30:T36 T5:T8 T10:T16 H30:H40 L5:L8 L10:L16 L18:L28 L30:L36 L38:L40 P5:P8 P30:P36 P10:P16 P18:P28 H5:H8 H18:H28 H10:H16 T38:T40">
      <formula1>APSA</formula1>
    </dataValidation>
    <dataValidation type="list" showInputMessage="1" showErrorMessage="1" sqref="F18:F28 F30:F40 F5:F8 I37 F10:F16">
      <formula1>Install</formula1>
    </dataValidation>
    <dataValidation type="list" showInputMessage="1" showErrorMessage="1" sqref="C5">
      <formula1>ListeClass</formula1>
    </dataValidation>
    <dataValidation type="list" allowBlank="1" showInputMessage="1" showErrorMessage="1" sqref="A3:B4">
      <formula1>Cycle</formula1>
    </dataValidation>
    <dataValidation type="list" allowBlank="1" showInputMessage="1" showErrorMessage="1" sqref="O3 G3 K3 S3 C3">
      <formula1>ListeProfEPS</formula1>
    </dataValidation>
    <dataValidation type="list" allowBlank="1" showInputMessage="1" showErrorMessage="1" sqref="C6:C8">
      <formula1>ListeClass</formula1>
    </dataValidation>
    <dataValidation type="list" allowBlank="1" showInputMessage="1" showErrorMessage="1" sqref="C18:C28 C10:C16">
      <formula1>ListeClasses</formula1>
    </dataValidation>
    <dataValidation type="list" showInputMessage="1" showErrorMessage="1" sqref="E30:E36 E18:E28 E10:E16 E38:E40">
      <formula1>OFFSET($AE$2,MATCH(D10,$AE$3:$AE$29,0),1,1,3)</formula1>
    </dataValidation>
    <dataValidation type="list" showInputMessage="1" showErrorMessage="1" sqref="E5:E8 U38:U40 U30:U36 U18:U28 U10:U16 U5:U8 Q38:Q40 Q30:Q36 Q18:Q28 Q10:Q16 Q5:Q8 M38:M40 M30:M36 M18:M28 M10:M16 M5:M8 I38:I40 I30:I36 I18:I28 I10:I16 I5:I8">
      <formula1>OFFSET($AE$2,MATCH(D5,$AE$3:$AE$29,0),1,1,COUNTA(OFFSET($AE$2,MATCH(D5,$AE$3:$AE$29,0),1,1,3)))</formula1>
    </dataValidation>
  </dataValidations>
  <pageMargins left="0" right="0" top="0" bottom="0" header="0" footer="0.31496062992125984"/>
  <pageSetup paperSize="9" orientation="landscape" horizontalDpi="0" verticalDpi="0"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14:formula1>
            <xm:f>Listes!$F$3:$F$15</xm:f>
          </x14:formula1>
          <xm:sqref>X1:AB1</xm:sqref>
        </x14:dataValidation>
        <x14:dataValidation type="list" allowBlank="1" showInputMessage="1" showErrorMessage="1">
          <x14:formula1>
            <xm:f>MFC!$A$1:$A$18</xm:f>
          </x14:formula1>
          <xm:sqref>C30:C36</xm:sqref>
        </x14:dataValidation>
        <x14:dataValidation type="list" allowBlank="1" showInputMessage="1" showErrorMessage="1">
          <x14:formula1>
            <xm:f>MFC!$A$1:$A$18</xm:f>
          </x14:formula1>
          <xm:sqref>C38:C40</xm:sqref>
        </x14:dataValidation>
        <x14:dataValidation type="list" allowBlank="1" showInputMessage="1" showErrorMessage="1">
          <x14:formula1>
            <xm:f>MFC!$A$1:$A$18</xm:f>
          </x14:formula1>
          <xm:sqref>G5:G8</xm:sqref>
        </x14:dataValidation>
        <x14:dataValidation type="list" allowBlank="1" showInputMessage="1" showErrorMessage="1">
          <x14:formula1>
            <xm:f>MFC!$A$1:$A$18</xm:f>
          </x14:formula1>
          <xm:sqref>G10:G16</xm:sqref>
        </x14:dataValidation>
        <x14:dataValidation type="list" allowBlank="1" showInputMessage="1" showErrorMessage="1">
          <x14:formula1>
            <xm:f>MFC!$A$1:$A$18</xm:f>
          </x14:formula1>
          <xm:sqref>G18:G28</xm:sqref>
        </x14:dataValidation>
        <x14:dataValidation type="list" allowBlank="1" showInputMessage="1" showErrorMessage="1">
          <x14:formula1>
            <xm:f>MFC!$A$1:$A$18</xm:f>
          </x14:formula1>
          <xm:sqref>G30:G36</xm:sqref>
        </x14:dataValidation>
        <x14:dataValidation type="list" allowBlank="1" showInputMessage="1" showErrorMessage="1">
          <x14:formula1>
            <xm:f>MFC!$A$1:$A$18</xm:f>
          </x14:formula1>
          <xm:sqref>G38:G40</xm:sqref>
        </x14:dataValidation>
        <x14:dataValidation type="list" allowBlank="1" showInputMessage="1" showErrorMessage="1">
          <x14:formula1>
            <xm:f>MFC!$A$1:$A$18</xm:f>
          </x14:formula1>
          <xm:sqref>K5:K8</xm:sqref>
        </x14:dataValidation>
        <x14:dataValidation type="list" allowBlank="1" showInputMessage="1" showErrorMessage="1">
          <x14:formula1>
            <xm:f>MFC!$A$1:$A$18</xm:f>
          </x14:formula1>
          <xm:sqref>K10:K16</xm:sqref>
        </x14:dataValidation>
        <x14:dataValidation type="list" allowBlank="1" showInputMessage="1" showErrorMessage="1">
          <x14:formula1>
            <xm:f>MFC!$A$1:$A$18</xm:f>
          </x14:formula1>
          <xm:sqref>K18:K28</xm:sqref>
        </x14:dataValidation>
        <x14:dataValidation type="list" allowBlank="1" showInputMessage="1" showErrorMessage="1">
          <x14:formula1>
            <xm:f>MFC!$A$1:$A$18</xm:f>
          </x14:formula1>
          <xm:sqref>K30:K36</xm:sqref>
        </x14:dataValidation>
        <x14:dataValidation type="list" allowBlank="1" showInputMessage="1" showErrorMessage="1">
          <x14:formula1>
            <xm:f>MFC!$A$1:$A$18</xm:f>
          </x14:formula1>
          <xm:sqref>K38:K40</xm:sqref>
        </x14:dataValidation>
        <x14:dataValidation type="list" allowBlank="1" showInputMessage="1" showErrorMessage="1">
          <x14:formula1>
            <xm:f>MFC!$A$1:$A$18</xm:f>
          </x14:formula1>
          <xm:sqref>O5:O8</xm:sqref>
        </x14:dataValidation>
        <x14:dataValidation type="list" allowBlank="1" showInputMessage="1" showErrorMessage="1">
          <x14:formula1>
            <xm:f>MFC!$A$1:$A$18</xm:f>
          </x14:formula1>
          <xm:sqref>O10:O16</xm:sqref>
        </x14:dataValidation>
        <x14:dataValidation type="list" allowBlank="1" showInputMessage="1" showErrorMessage="1">
          <x14:formula1>
            <xm:f>MFC!$A$1:$A$18</xm:f>
          </x14:formula1>
          <xm:sqref>O18:O28</xm:sqref>
        </x14:dataValidation>
        <x14:dataValidation type="list" allowBlank="1" showInputMessage="1" showErrorMessage="1">
          <x14:formula1>
            <xm:f>MFC!$A$1:$A$18</xm:f>
          </x14:formula1>
          <xm:sqref>O30:O36</xm:sqref>
        </x14:dataValidation>
        <x14:dataValidation type="list" allowBlank="1" showInputMessage="1" showErrorMessage="1">
          <x14:formula1>
            <xm:f>MFC!$A$1:$A$18</xm:f>
          </x14:formula1>
          <xm:sqref>O38:O40</xm:sqref>
        </x14:dataValidation>
        <x14:dataValidation type="list" allowBlank="1" showInputMessage="1" showErrorMessage="1">
          <x14:formula1>
            <xm:f>MFC!$A$1:$A$18</xm:f>
          </x14:formula1>
          <xm:sqref>S5:S8</xm:sqref>
        </x14:dataValidation>
        <x14:dataValidation type="list" allowBlank="1" showInputMessage="1" showErrorMessage="1">
          <x14:formula1>
            <xm:f>MFC!$A$1:$A$18</xm:f>
          </x14:formula1>
          <xm:sqref>S10:S16</xm:sqref>
        </x14:dataValidation>
        <x14:dataValidation type="list" allowBlank="1" showInputMessage="1" showErrorMessage="1">
          <x14:formula1>
            <xm:f>MFC!$A$1:$A$18</xm:f>
          </x14:formula1>
          <xm:sqref>S18:S28</xm:sqref>
        </x14:dataValidation>
        <x14:dataValidation type="list" allowBlank="1" showInputMessage="1" showErrorMessage="1">
          <x14:formula1>
            <xm:f>MFC!$A$1:$A$18</xm:f>
          </x14:formula1>
          <xm:sqref>S30:S36</xm:sqref>
        </x14:dataValidation>
        <x14:dataValidation type="list" allowBlank="1" showInputMessage="1" showErrorMessage="1">
          <x14:formula1>
            <xm:f>MFC!$A$1:$A$18</xm:f>
          </x14:formula1>
          <xm:sqref>S38:S40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FFC000"/>
    <pageSetUpPr fitToPage="1"/>
  </sheetPr>
  <dimension ref="A1:N98"/>
  <sheetViews>
    <sheetView topLeftCell="A29" zoomScale="40" zoomScaleNormal="40" workbookViewId="0">
      <selection activeCell="A34" sqref="A34:I68"/>
    </sheetView>
  </sheetViews>
  <sheetFormatPr baseColWidth="10" defaultRowHeight="14.4" x14ac:dyDescent="0.3"/>
  <cols>
    <col min="1" max="1" width="4" style="10" customWidth="1"/>
    <col min="2" max="2" width="12.88671875" style="1" customWidth="1"/>
    <col min="3" max="7" width="21.88671875" style="1" customWidth="1"/>
    <col min="8" max="8" width="11.5546875" style="1" hidden="1" customWidth="1"/>
    <col min="9" max="16384" width="11.5546875" style="1"/>
  </cols>
  <sheetData>
    <row r="1" spans="1:9" s="10" customFormat="1" ht="23.4" x14ac:dyDescent="0.3">
      <c r="A1" s="485" t="s">
        <v>135</v>
      </c>
      <c r="B1" s="486"/>
      <c r="E1" s="132" t="s">
        <v>62</v>
      </c>
    </row>
    <row r="2" spans="1:9" s="10" customFormat="1" ht="15" thickBot="1" x14ac:dyDescent="0.35"/>
    <row r="3" spans="1:9" ht="15" thickBot="1" x14ac:dyDescent="0.35">
      <c r="A3" s="1"/>
      <c r="C3" s="141" t="str">
        <f>'P1'!$C$3</f>
        <v>Jérôme MALMEZET</v>
      </c>
      <c r="D3" s="141" t="str">
        <f>'P1'!$G$3</f>
        <v>Stéphane OUALLET</v>
      </c>
      <c r="E3" s="123" t="str">
        <f>'P1'!$K$3</f>
        <v>Isabelle BERGE</v>
      </c>
      <c r="F3" s="124" t="str">
        <f>'P1'!$O3</f>
        <v>Gaël LIZOT</v>
      </c>
      <c r="G3" s="125" t="str">
        <f>'P1'!$S3</f>
        <v>TZR2</v>
      </c>
      <c r="H3" s="1" t="s">
        <v>161</v>
      </c>
      <c r="I3" s="10"/>
    </row>
    <row r="4" spans="1:9" ht="18" customHeight="1" x14ac:dyDescent="0.3">
      <c r="A4" s="1"/>
      <c r="B4" s="107" t="s">
        <v>36</v>
      </c>
      <c r="C4" s="272">
        <f>COUNTIF('P2'!F$5:F$40,BilanP2!$B4)</f>
        <v>2</v>
      </c>
      <c r="D4" s="242">
        <f>COUNTIF('P2'!J$5:J$40,BilanP2!$B4)</f>
        <v>5</v>
      </c>
      <c r="E4" s="242">
        <f>COUNTIF('P2'!N$5:N$40,BilanP2!$B4)</f>
        <v>2</v>
      </c>
      <c r="F4" s="242">
        <f>COUNTIF('P2'!R$5:R$40,BilanP2!$B4)</f>
        <v>0</v>
      </c>
      <c r="G4" s="241">
        <f>COUNTIF('P2'!V$5:V$40,BilanP2!$B4)</f>
        <v>0</v>
      </c>
      <c r="H4" s="273">
        <f>SUM(C4:G4)</f>
        <v>9</v>
      </c>
      <c r="I4" s="246" t="str">
        <f>CONCATENATE(H4,"h")</f>
        <v>9h</v>
      </c>
    </row>
    <row r="5" spans="1:9" ht="18" customHeight="1" x14ac:dyDescent="0.3">
      <c r="A5" s="1"/>
      <c r="B5" s="108" t="s">
        <v>58</v>
      </c>
      <c r="C5" s="249">
        <f>COUNTIF('P2'!F$5:F$40,BilanP2!$B5)</f>
        <v>2</v>
      </c>
      <c r="D5" s="249">
        <f>COUNTIF('P2'!J$5:J$40,BilanP2!$B5)</f>
        <v>2</v>
      </c>
      <c r="E5" s="249">
        <f>COUNTIF('P2'!N$5:N$40,BilanP2!$B5)</f>
        <v>2</v>
      </c>
      <c r="F5" s="249">
        <f>COUNTIF('P2'!R$5:R$40,BilanP2!$B5)</f>
        <v>0</v>
      </c>
      <c r="G5" s="248">
        <f>COUNTIF('P2'!V$5:V$40,BilanP2!$B5)</f>
        <v>3</v>
      </c>
      <c r="H5" s="273">
        <f t="shared" ref="H5:H27" si="0">SUM(C5:G5)</f>
        <v>9</v>
      </c>
      <c r="I5" s="252" t="str">
        <f t="shared" ref="I5:I27" si="1">CONCATENATE(H5,"h")</f>
        <v>9h</v>
      </c>
    </row>
    <row r="6" spans="1:9" ht="18" customHeight="1" x14ac:dyDescent="0.3">
      <c r="A6" s="1"/>
      <c r="B6" s="108" t="s">
        <v>38</v>
      </c>
      <c r="C6" s="249">
        <f>COUNTIF('P2'!F$5:F$40,BilanP2!$B6)</f>
        <v>0</v>
      </c>
      <c r="D6" s="249">
        <f>COUNTIF('P2'!J$5:J$40,BilanP2!$B6)</f>
        <v>0</v>
      </c>
      <c r="E6" s="249">
        <f>COUNTIF('P2'!N$5:N$40,BilanP2!$B6)</f>
        <v>0</v>
      </c>
      <c r="F6" s="249">
        <f>COUNTIF('P2'!R$5:R$40,BilanP2!$B6)</f>
        <v>0</v>
      </c>
      <c r="G6" s="248">
        <f>COUNTIF('P2'!V$5:V$40,BilanP2!$B6)</f>
        <v>0</v>
      </c>
      <c r="H6" s="273">
        <f t="shared" si="0"/>
        <v>0</v>
      </c>
      <c r="I6" s="252" t="str">
        <f t="shared" si="1"/>
        <v>0h</v>
      </c>
    </row>
    <row r="7" spans="1:9" ht="18" customHeight="1" x14ac:dyDescent="0.3">
      <c r="A7" s="1"/>
      <c r="B7" s="108" t="s">
        <v>73</v>
      </c>
      <c r="C7" s="249">
        <f>COUNTIF('P2'!F$5:F$40,BilanP2!$B7)</f>
        <v>4</v>
      </c>
      <c r="D7" s="249">
        <f>COUNTIF('P2'!J$5:J$40,BilanP2!$B7)</f>
        <v>4</v>
      </c>
      <c r="E7" s="249">
        <f>COUNTIF('P2'!N$5:N$40,BilanP2!$B7)</f>
        <v>0</v>
      </c>
      <c r="F7" s="249">
        <f>COUNTIF('P2'!R$5:R$40,BilanP2!$B7)</f>
        <v>0</v>
      </c>
      <c r="G7" s="248">
        <f>COUNTIF('P2'!V$5:V$40,BilanP2!$B7)</f>
        <v>0</v>
      </c>
      <c r="H7" s="273">
        <f t="shared" si="0"/>
        <v>8</v>
      </c>
      <c r="I7" s="252" t="str">
        <f t="shared" si="1"/>
        <v>8h</v>
      </c>
    </row>
    <row r="8" spans="1:9" ht="18" customHeight="1" x14ac:dyDescent="0.3">
      <c r="A8" s="1"/>
      <c r="B8" s="108" t="s">
        <v>101</v>
      </c>
      <c r="C8" s="249">
        <f>COUNTIF('P2'!F$5:F$40,BilanP2!$B8)</f>
        <v>0</v>
      </c>
      <c r="D8" s="249">
        <f>COUNTIF('P2'!J$5:J$40,BilanP2!$B8)</f>
        <v>0</v>
      </c>
      <c r="E8" s="249">
        <f>COUNTIF('P2'!N$5:N$40,BilanP2!$B8)</f>
        <v>0</v>
      </c>
      <c r="F8" s="249">
        <f>COUNTIF('P2'!R$5:R$40,BilanP2!$B8)</f>
        <v>0</v>
      </c>
      <c r="G8" s="248">
        <f>COUNTIF('P2'!V$5:V$40,BilanP2!$B8)</f>
        <v>0</v>
      </c>
      <c r="H8" s="273">
        <f t="shared" si="0"/>
        <v>0</v>
      </c>
      <c r="I8" s="252" t="str">
        <f t="shared" si="1"/>
        <v>0h</v>
      </c>
    </row>
    <row r="9" spans="1:9" ht="18" customHeight="1" x14ac:dyDescent="0.3">
      <c r="A9" s="1"/>
      <c r="B9" s="108" t="s">
        <v>40</v>
      </c>
      <c r="C9" s="249">
        <f>COUNTIF('P2'!F$5:F$40,BilanP2!$B9)</f>
        <v>0</v>
      </c>
      <c r="D9" s="249">
        <f>COUNTIF('P2'!J$5:J$40,BilanP2!$B9)</f>
        <v>4</v>
      </c>
      <c r="E9" s="249">
        <f>COUNTIF('P2'!N$5:N$40,BilanP2!$B9)</f>
        <v>6</v>
      </c>
      <c r="F9" s="249">
        <f>COUNTIF('P2'!R$5:R$40,BilanP2!$B9)</f>
        <v>0</v>
      </c>
      <c r="G9" s="248">
        <f>COUNTIF('P2'!V$5:V$40,BilanP2!$B9)</f>
        <v>0</v>
      </c>
      <c r="H9" s="273">
        <f t="shared" si="0"/>
        <v>10</v>
      </c>
      <c r="I9" s="252" t="str">
        <f t="shared" si="1"/>
        <v>10h</v>
      </c>
    </row>
    <row r="10" spans="1:9" ht="18" customHeight="1" x14ac:dyDescent="0.3">
      <c r="A10" s="1"/>
      <c r="B10" s="108" t="s">
        <v>104</v>
      </c>
      <c r="C10" s="249">
        <f>COUNTIF('P2'!F$5:F$40,BilanP2!$B10)</f>
        <v>2</v>
      </c>
      <c r="D10" s="249">
        <f>COUNTIF('P2'!J$5:J$40,BilanP2!$B10)</f>
        <v>0</v>
      </c>
      <c r="E10" s="249">
        <f>COUNTIF('P2'!N$5:N$40,BilanP2!$B10)</f>
        <v>0</v>
      </c>
      <c r="F10" s="249">
        <f>COUNTIF('P2'!R$5:R$40,BilanP2!$B10)</f>
        <v>4</v>
      </c>
      <c r="G10" s="248">
        <f>COUNTIF('P2'!V$5:V$40,BilanP2!$B10)</f>
        <v>0</v>
      </c>
      <c r="H10" s="273">
        <f t="shared" si="0"/>
        <v>6</v>
      </c>
      <c r="I10" s="252" t="str">
        <f t="shared" si="1"/>
        <v>6h</v>
      </c>
    </row>
    <row r="11" spans="1:9" ht="18" customHeight="1" x14ac:dyDescent="0.3">
      <c r="A11" s="1"/>
      <c r="B11" s="108" t="s">
        <v>41</v>
      </c>
      <c r="C11" s="249">
        <f>COUNTIF('P2'!F$5:F$40,BilanP2!$B11)</f>
        <v>2</v>
      </c>
      <c r="D11" s="249">
        <f>COUNTIF('P2'!J$5:J$40,BilanP2!$B11)</f>
        <v>2</v>
      </c>
      <c r="E11" s="249">
        <f>COUNTIF('P2'!N$5:N$40,BilanP2!$B11)</f>
        <v>0</v>
      </c>
      <c r="F11" s="249">
        <f>COUNTIF('P2'!R$5:R$40,BilanP2!$B11)</f>
        <v>0</v>
      </c>
      <c r="G11" s="248">
        <f>COUNTIF('P2'!V$5:V$40,BilanP2!$B11)</f>
        <v>0</v>
      </c>
      <c r="H11" s="273">
        <f t="shared" si="0"/>
        <v>4</v>
      </c>
      <c r="I11" s="252" t="str">
        <f t="shared" si="1"/>
        <v>4h</v>
      </c>
    </row>
    <row r="12" spans="1:9" ht="18" customHeight="1" x14ac:dyDescent="0.3">
      <c r="A12" s="1"/>
      <c r="B12" s="109" t="s">
        <v>39</v>
      </c>
      <c r="C12" s="249">
        <f>COUNTIF('P2'!F$5:F$40,BilanP2!$B12)</f>
        <v>0</v>
      </c>
      <c r="D12" s="249">
        <f>COUNTIF('P2'!J$5:J$40,BilanP2!$B12)</f>
        <v>0</v>
      </c>
      <c r="E12" s="249">
        <f>COUNTIF('P2'!N$5:N$40,BilanP2!$B12)</f>
        <v>0</v>
      </c>
      <c r="F12" s="249">
        <f>COUNTIF('P2'!R$5:R$40,BilanP2!$B12)</f>
        <v>3</v>
      </c>
      <c r="G12" s="248">
        <f>COUNTIF('P2'!V$5:V$40,BilanP2!$B12)</f>
        <v>0</v>
      </c>
      <c r="H12" s="273">
        <f t="shared" si="0"/>
        <v>3</v>
      </c>
      <c r="I12" s="252" t="str">
        <f t="shared" si="1"/>
        <v>3h</v>
      </c>
    </row>
    <row r="13" spans="1:9" ht="18" customHeight="1" x14ac:dyDescent="0.3">
      <c r="A13" s="1"/>
      <c r="B13" s="108" t="s">
        <v>60</v>
      </c>
      <c r="C13" s="249">
        <f>COUNTIF('P2'!F$5:F$40,BilanP2!$B13)</f>
        <v>0</v>
      </c>
      <c r="D13" s="249">
        <f>COUNTIF('P2'!J$5:J$40,BilanP2!$B13)</f>
        <v>0</v>
      </c>
      <c r="E13" s="249">
        <f>COUNTIF('P2'!N$5:N$40,BilanP2!$B13)</f>
        <v>3</v>
      </c>
      <c r="F13" s="249">
        <f>COUNTIF('P2'!R$5:R$40,BilanP2!$B13)</f>
        <v>0</v>
      </c>
      <c r="G13" s="248">
        <f>COUNTIF('P2'!V$5:V$40,BilanP2!$B13)</f>
        <v>0</v>
      </c>
      <c r="H13" s="273">
        <f t="shared" si="0"/>
        <v>3</v>
      </c>
      <c r="I13" s="252" t="str">
        <f t="shared" si="1"/>
        <v>3h</v>
      </c>
    </row>
    <row r="14" spans="1:9" ht="18" customHeight="1" x14ac:dyDescent="0.3">
      <c r="A14" s="1"/>
      <c r="B14" s="108" t="s">
        <v>61</v>
      </c>
      <c r="C14" s="249">
        <f>COUNTIF('P2'!F$5:F$40,BilanP2!$B14)</f>
        <v>0</v>
      </c>
      <c r="D14" s="249">
        <f>COUNTIF('P2'!J$5:J$40,BilanP2!$B14)</f>
        <v>0</v>
      </c>
      <c r="E14" s="249">
        <f>COUNTIF('P2'!N$5:N$40,BilanP2!$B14)</f>
        <v>0</v>
      </c>
      <c r="F14" s="249">
        <f>COUNTIF('P2'!R$5:R$40,BilanP2!$B14)</f>
        <v>0</v>
      </c>
      <c r="G14" s="248">
        <f>COUNTIF('P2'!V$5:V$40,BilanP2!$B14)</f>
        <v>0</v>
      </c>
      <c r="H14" s="273">
        <f t="shared" si="0"/>
        <v>0</v>
      </c>
      <c r="I14" s="252" t="str">
        <f t="shared" si="1"/>
        <v>0h</v>
      </c>
    </row>
    <row r="15" spans="1:9" ht="18" customHeight="1" x14ac:dyDescent="0.3">
      <c r="A15" s="1"/>
      <c r="B15" s="108" t="s">
        <v>100</v>
      </c>
      <c r="C15" s="249">
        <f>COUNTIF('P2'!F$5:F$40,BilanP2!$B15)</f>
        <v>0</v>
      </c>
      <c r="D15" s="249">
        <f>COUNTIF('P2'!J$5:J$40,BilanP2!$B15)</f>
        <v>0</v>
      </c>
      <c r="E15" s="249">
        <f>COUNTIF('P2'!N$5:N$40,BilanP2!$B15)</f>
        <v>0</v>
      </c>
      <c r="F15" s="249">
        <f>COUNTIF('P2'!R$5:R$40,BilanP2!$B15)</f>
        <v>0</v>
      </c>
      <c r="G15" s="248">
        <f>COUNTIF('P2'!V$5:V$40,BilanP2!$B15)</f>
        <v>0</v>
      </c>
      <c r="H15" s="273">
        <f t="shared" si="0"/>
        <v>0</v>
      </c>
      <c r="I15" s="252" t="str">
        <f t="shared" si="1"/>
        <v>0h</v>
      </c>
    </row>
    <row r="16" spans="1:9" ht="18" customHeight="1" x14ac:dyDescent="0.3">
      <c r="A16" s="1"/>
      <c r="B16" s="108" t="s">
        <v>131</v>
      </c>
      <c r="C16" s="249">
        <f>COUNTIF('P2'!F$5:F$40,BilanP2!$B16)</f>
        <v>2</v>
      </c>
      <c r="D16" s="249">
        <f>COUNTIF('P2'!J$5:J$40,BilanP2!$B16)</f>
        <v>2</v>
      </c>
      <c r="E16" s="249">
        <f>COUNTIF('P2'!N$5:N$40,BilanP2!$B16)</f>
        <v>0</v>
      </c>
      <c r="F16" s="249">
        <f>COUNTIF('P2'!R$5:R$40,BilanP2!$B16)</f>
        <v>0</v>
      </c>
      <c r="G16" s="248">
        <f>COUNTIF('P2'!V$5:V$40,BilanP2!$B16)</f>
        <v>0</v>
      </c>
      <c r="H16" s="273">
        <f t="shared" si="0"/>
        <v>4</v>
      </c>
      <c r="I16" s="252" t="str">
        <f t="shared" si="1"/>
        <v>4h</v>
      </c>
    </row>
    <row r="17" spans="1:9" ht="18" customHeight="1" x14ac:dyDescent="0.3">
      <c r="A17" s="1"/>
      <c r="B17" s="108"/>
      <c r="C17" s="249">
        <f>COUNTIF('P2'!F$5:F$40,BilanP2!$B17)</f>
        <v>0</v>
      </c>
      <c r="D17" s="249">
        <f>COUNTIF('P2'!J$5:J$40,BilanP2!$B17)</f>
        <v>0</v>
      </c>
      <c r="E17" s="249">
        <f>COUNTIF('P2'!N$5:N$40,BilanP2!$B17)</f>
        <v>0</v>
      </c>
      <c r="F17" s="249">
        <f>COUNTIF('P2'!R$5:R$40,BilanP2!$B17)</f>
        <v>0</v>
      </c>
      <c r="G17" s="248">
        <f>COUNTIF('P2'!V$5:V$40,BilanP2!$B17)</f>
        <v>0</v>
      </c>
      <c r="H17" s="273">
        <f t="shared" si="0"/>
        <v>0</v>
      </c>
      <c r="I17" s="252" t="str">
        <f t="shared" si="1"/>
        <v>0h</v>
      </c>
    </row>
    <row r="18" spans="1:9" ht="18" customHeight="1" x14ac:dyDescent="0.3">
      <c r="A18" s="1"/>
      <c r="B18" s="108"/>
      <c r="C18" s="249">
        <f>COUNTIF('P2'!F$5:F$40,BilanP2!$B18)</f>
        <v>0</v>
      </c>
      <c r="D18" s="249">
        <f>COUNTIF('P2'!J$5:J$40,BilanP2!$B18)</f>
        <v>0</v>
      </c>
      <c r="E18" s="249">
        <f>COUNTIF('P2'!N$5:N$40,BilanP2!$B18)</f>
        <v>0</v>
      </c>
      <c r="F18" s="249">
        <f>COUNTIF('P2'!R$5:R$40,BilanP2!$B18)</f>
        <v>0</v>
      </c>
      <c r="G18" s="248">
        <f>COUNTIF('P2'!V$5:V$40,BilanP2!$B18)</f>
        <v>0</v>
      </c>
      <c r="H18" s="273">
        <f t="shared" si="0"/>
        <v>0</v>
      </c>
      <c r="I18" s="252" t="str">
        <f t="shared" si="1"/>
        <v>0h</v>
      </c>
    </row>
    <row r="19" spans="1:9" ht="18" customHeight="1" x14ac:dyDescent="0.3">
      <c r="A19" s="1"/>
      <c r="B19" s="108"/>
      <c r="C19" s="249">
        <f>COUNTIF('P2'!F$5:F$40,BilanP2!$B19)</f>
        <v>0</v>
      </c>
      <c r="D19" s="249">
        <f>COUNTIF('P2'!J$5:J$40,BilanP2!$B19)</f>
        <v>0</v>
      </c>
      <c r="E19" s="249">
        <f>COUNTIF('P2'!N$5:N$40,BilanP2!$B19)</f>
        <v>0</v>
      </c>
      <c r="F19" s="249">
        <f>COUNTIF('P2'!R$5:R$40,BilanP2!$B19)</f>
        <v>0</v>
      </c>
      <c r="G19" s="248">
        <f>COUNTIF('P2'!V$5:V$40,BilanP2!$B19)</f>
        <v>0</v>
      </c>
      <c r="H19" s="273">
        <f t="shared" si="0"/>
        <v>0</v>
      </c>
      <c r="I19" s="252" t="str">
        <f t="shared" si="1"/>
        <v>0h</v>
      </c>
    </row>
    <row r="20" spans="1:9" ht="18" customHeight="1" x14ac:dyDescent="0.3">
      <c r="A20" s="1"/>
      <c r="B20" s="108"/>
      <c r="C20" s="249">
        <f>COUNTIF('P2'!F$5:F$40,BilanP2!$B20)</f>
        <v>0</v>
      </c>
      <c r="D20" s="249">
        <f>COUNTIF('P2'!J$5:J$40,BilanP2!$B20)</f>
        <v>0</v>
      </c>
      <c r="E20" s="249">
        <f>COUNTIF('P2'!N$5:N$40,BilanP2!$B20)</f>
        <v>0</v>
      </c>
      <c r="F20" s="249">
        <f>COUNTIF('P2'!R$5:R$40,BilanP2!$B20)</f>
        <v>0</v>
      </c>
      <c r="G20" s="248">
        <f>COUNTIF('P2'!V$5:V$40,BilanP2!$B20)</f>
        <v>0</v>
      </c>
      <c r="H20" s="273">
        <f t="shared" si="0"/>
        <v>0</v>
      </c>
      <c r="I20" s="252" t="str">
        <f t="shared" si="1"/>
        <v>0h</v>
      </c>
    </row>
    <row r="21" spans="1:9" ht="18" customHeight="1" x14ac:dyDescent="0.3">
      <c r="A21" s="1"/>
      <c r="B21" s="108"/>
      <c r="C21" s="249">
        <f>COUNTIF('P2'!F$5:F$40,BilanP2!$B21)</f>
        <v>0</v>
      </c>
      <c r="D21" s="249">
        <f>COUNTIF('P2'!J$5:J$40,BilanP2!$B21)</f>
        <v>0</v>
      </c>
      <c r="E21" s="249">
        <f>COUNTIF('P2'!N$5:N$40,BilanP2!$B21)</f>
        <v>0</v>
      </c>
      <c r="F21" s="249">
        <f>COUNTIF('P2'!R$5:R$40,BilanP2!$B21)</f>
        <v>0</v>
      </c>
      <c r="G21" s="248">
        <f>COUNTIF('P2'!V$5:V$40,BilanP2!$B21)</f>
        <v>0</v>
      </c>
      <c r="H21" s="273">
        <f t="shared" si="0"/>
        <v>0</v>
      </c>
      <c r="I21" s="252" t="str">
        <f t="shared" si="1"/>
        <v>0h</v>
      </c>
    </row>
    <row r="22" spans="1:9" ht="18" customHeight="1" x14ac:dyDescent="0.3">
      <c r="A22" s="1"/>
      <c r="B22" s="108"/>
      <c r="C22" s="249">
        <f>COUNTIF('P2'!F$5:F$40,BilanP2!$B22)</f>
        <v>0</v>
      </c>
      <c r="D22" s="249">
        <f>COUNTIF('P2'!J$5:J$40,BilanP2!$B22)</f>
        <v>0</v>
      </c>
      <c r="E22" s="249">
        <f>COUNTIF('P2'!N$5:N$40,BilanP2!$B22)</f>
        <v>0</v>
      </c>
      <c r="F22" s="249">
        <f>COUNTIF('P2'!R$5:R$40,BilanP2!$B22)</f>
        <v>0</v>
      </c>
      <c r="G22" s="248">
        <f>COUNTIF('P2'!V$5:V$40,BilanP2!$B22)</f>
        <v>0</v>
      </c>
      <c r="H22" s="273">
        <f t="shared" si="0"/>
        <v>0</v>
      </c>
      <c r="I22" s="252" t="str">
        <f t="shared" si="1"/>
        <v>0h</v>
      </c>
    </row>
    <row r="23" spans="1:9" ht="18" customHeight="1" x14ac:dyDescent="0.3">
      <c r="A23" s="1"/>
      <c r="B23" s="108"/>
      <c r="C23" s="249">
        <f>COUNTIF('P2'!F$5:F$40,BilanP2!$B23)</f>
        <v>0</v>
      </c>
      <c r="D23" s="249">
        <f>COUNTIF('P2'!J$5:J$40,BilanP2!$B23)</f>
        <v>0</v>
      </c>
      <c r="E23" s="249">
        <f>COUNTIF('P2'!N$5:N$40,BilanP2!$B23)</f>
        <v>0</v>
      </c>
      <c r="F23" s="249">
        <f>COUNTIF('P2'!R$5:R$40,BilanP2!$B23)</f>
        <v>0</v>
      </c>
      <c r="G23" s="248">
        <f>COUNTIF('P2'!V$5:V$40,BilanP2!$B23)</f>
        <v>0</v>
      </c>
      <c r="H23" s="273">
        <f t="shared" si="0"/>
        <v>0</v>
      </c>
      <c r="I23" s="252" t="str">
        <f t="shared" si="1"/>
        <v>0h</v>
      </c>
    </row>
    <row r="24" spans="1:9" ht="18" customHeight="1" x14ac:dyDescent="0.3">
      <c r="A24" s="1"/>
      <c r="B24" s="108"/>
      <c r="C24" s="249">
        <f>COUNTIF('P2'!F$5:F$40,BilanP2!$B24)</f>
        <v>0</v>
      </c>
      <c r="D24" s="249">
        <f>COUNTIF('P2'!J$5:J$40,BilanP2!$B24)</f>
        <v>0</v>
      </c>
      <c r="E24" s="249">
        <f>COUNTIF('P2'!N$5:N$40,BilanP2!$B24)</f>
        <v>0</v>
      </c>
      <c r="F24" s="249">
        <f>COUNTIF('P2'!R$5:R$40,BilanP2!$B24)</f>
        <v>0</v>
      </c>
      <c r="G24" s="248">
        <f>COUNTIF('P2'!V$5:V$40,BilanP2!$B24)</f>
        <v>0</v>
      </c>
      <c r="H24" s="273">
        <f t="shared" si="0"/>
        <v>0</v>
      </c>
      <c r="I24" s="252" t="str">
        <f t="shared" si="1"/>
        <v>0h</v>
      </c>
    </row>
    <row r="25" spans="1:9" ht="18" customHeight="1" x14ac:dyDescent="0.3">
      <c r="A25" s="1"/>
      <c r="B25" s="108"/>
      <c r="C25" s="249">
        <f>COUNTIF('P2'!F$5:F$40,BilanP2!$B25)</f>
        <v>0</v>
      </c>
      <c r="D25" s="249">
        <f>COUNTIF('P2'!J$5:J$40,BilanP2!$B25)</f>
        <v>0</v>
      </c>
      <c r="E25" s="249">
        <f>COUNTIF('P2'!N$5:N$40,BilanP2!$B25)</f>
        <v>0</v>
      </c>
      <c r="F25" s="249">
        <f>COUNTIF('P2'!R$5:R$40,BilanP2!$B25)</f>
        <v>0</v>
      </c>
      <c r="G25" s="248">
        <f>COUNTIF('P2'!V$5:V$40,BilanP2!$B25)</f>
        <v>0</v>
      </c>
      <c r="H25" s="273">
        <f t="shared" si="0"/>
        <v>0</v>
      </c>
      <c r="I25" s="252" t="str">
        <f t="shared" si="1"/>
        <v>0h</v>
      </c>
    </row>
    <row r="26" spans="1:9" ht="18" customHeight="1" x14ac:dyDescent="0.3">
      <c r="A26" s="1"/>
      <c r="B26" s="108"/>
      <c r="C26" s="249">
        <f>COUNTIF('P2'!F$5:F$40,BilanP2!$B26)</f>
        <v>0</v>
      </c>
      <c r="D26" s="249">
        <f>COUNTIF('P2'!J$5:J$40,BilanP2!$B26)</f>
        <v>0</v>
      </c>
      <c r="E26" s="249">
        <f>COUNTIF('P2'!N$5:N$40,BilanP2!$B26)</f>
        <v>0</v>
      </c>
      <c r="F26" s="249">
        <f>COUNTIF('P2'!R$5:R$40,BilanP2!$B26)</f>
        <v>0</v>
      </c>
      <c r="G26" s="248">
        <f>COUNTIF('P2'!V$5:V$40,BilanP2!$B26)</f>
        <v>0</v>
      </c>
      <c r="H26" s="273">
        <f t="shared" si="0"/>
        <v>0</v>
      </c>
      <c r="I26" s="252" t="str">
        <f t="shared" si="1"/>
        <v>0h</v>
      </c>
    </row>
    <row r="27" spans="1:9" ht="18" customHeight="1" thickBot="1" x14ac:dyDescent="0.35">
      <c r="A27" s="1"/>
      <c r="B27" s="108"/>
      <c r="C27" s="274">
        <f>COUNTIF('P2'!F$5:F$40,BilanP2!$B27)</f>
        <v>0</v>
      </c>
      <c r="D27" s="274">
        <f>COUNTIF('P2'!J$5:J$40,BilanP2!$B27)</f>
        <v>0</v>
      </c>
      <c r="E27" s="274">
        <f>COUNTIF('P2'!N$5:N$40,BilanP2!$B27)</f>
        <v>0</v>
      </c>
      <c r="F27" s="274">
        <f>COUNTIF('P2'!R$5:R$40,BilanP2!$B27)</f>
        <v>0</v>
      </c>
      <c r="G27" s="275">
        <f>COUNTIF('P2'!V$5:V$40,BilanP2!$B27)</f>
        <v>0</v>
      </c>
      <c r="H27" s="273">
        <f t="shared" si="0"/>
        <v>0</v>
      </c>
      <c r="I27" s="252" t="str">
        <f t="shared" si="1"/>
        <v>0h</v>
      </c>
    </row>
    <row r="28" spans="1:9" ht="15" hidden="1" thickBot="1" x14ac:dyDescent="0.35">
      <c r="A28" s="1"/>
      <c r="B28" s="110"/>
      <c r="C28" s="276">
        <f t="shared" ref="C28:H28" si="2">SUM(C4:C27)</f>
        <v>14</v>
      </c>
      <c r="D28" s="277">
        <f t="shared" si="2"/>
        <v>19</v>
      </c>
      <c r="E28" s="278">
        <f t="shared" si="2"/>
        <v>13</v>
      </c>
      <c r="F28" s="277">
        <f t="shared" si="2"/>
        <v>7</v>
      </c>
      <c r="G28" s="258">
        <f t="shared" si="2"/>
        <v>3</v>
      </c>
      <c r="H28" s="279">
        <f t="shared" si="2"/>
        <v>56</v>
      </c>
      <c r="I28" s="260">
        <f>H28</f>
        <v>56</v>
      </c>
    </row>
    <row r="29" spans="1:9" ht="22.2" customHeight="1" thickBot="1" x14ac:dyDescent="0.35">
      <c r="A29" s="1"/>
      <c r="B29" s="115" t="s">
        <v>67</v>
      </c>
      <c r="C29" s="262" t="str">
        <f>CONCATENATE(C28,"h")</f>
        <v>14h</v>
      </c>
      <c r="D29" s="263" t="str">
        <f>CONCATENATE(D28,"h")</f>
        <v>19h</v>
      </c>
      <c r="E29" s="263" t="str">
        <f>CONCATENATE(E28,"h")</f>
        <v>13h</v>
      </c>
      <c r="F29" s="263" t="str">
        <f>CONCATENATE(F28,"h")</f>
        <v>7h</v>
      </c>
      <c r="G29" s="264" t="str">
        <f>CONCATENATE(G28,"h")</f>
        <v>3h</v>
      </c>
      <c r="H29" s="280" t="str">
        <f t="shared" ref="H29:I29" si="3">CONCATENATE(H28,"h")</f>
        <v>56h</v>
      </c>
      <c r="I29" s="265" t="str">
        <f t="shared" si="3"/>
        <v>56h</v>
      </c>
    </row>
    <row r="30" spans="1:9" ht="43.8" customHeight="1" thickBot="1" x14ac:dyDescent="0.35">
      <c r="A30" s="1"/>
      <c r="B30" s="114"/>
      <c r="C30" s="266" t="str">
        <f>CONCATENATE(C3,"","-",C29)</f>
        <v>Jérôme MALMEZET-14h</v>
      </c>
      <c r="D30" s="267" t="str">
        <f>CONCATENATE(D3,"","-",D29)</f>
        <v>Stéphane OUALLET-19h</v>
      </c>
      <c r="E30" s="267" t="str">
        <f>CONCATENATE(E3,"-","",E29)</f>
        <v>Isabelle BERGE-13h</v>
      </c>
      <c r="F30" s="268" t="str">
        <f>CONCATENATE(F3,"","-",F29)</f>
        <v>Gaël LIZOT-7h</v>
      </c>
      <c r="G30" s="269" t="str">
        <f>CONCATENATE(G3,"","-",G29)</f>
        <v>TZR2-3h</v>
      </c>
      <c r="H30" s="279"/>
      <c r="I30" s="271" t="s">
        <v>107</v>
      </c>
    </row>
    <row r="31" spans="1:9" s="10" customFormat="1" x14ac:dyDescent="0.3"/>
    <row r="32" spans="1:9" s="10" customFormat="1" x14ac:dyDescent="0.3"/>
    <row r="33" spans="7:14" s="10" customFormat="1" x14ac:dyDescent="0.3"/>
    <row r="34" spans="7:14" s="10" customFormat="1" x14ac:dyDescent="0.3"/>
    <row r="35" spans="7:14" s="10" customFormat="1" x14ac:dyDescent="0.3">
      <c r="G35" s="149"/>
      <c r="H35" s="149"/>
      <c r="I35" s="149"/>
      <c r="J35" s="149"/>
      <c r="K35" s="149"/>
      <c r="L35" s="149"/>
      <c r="M35" s="149"/>
      <c r="N35" s="149"/>
    </row>
    <row r="36" spans="7:14" s="10" customFormat="1" x14ac:dyDescent="0.3">
      <c r="G36" s="149"/>
      <c r="H36" s="149"/>
      <c r="I36" s="149"/>
      <c r="J36" s="149"/>
      <c r="K36" s="149"/>
      <c r="L36" s="149"/>
      <c r="M36" s="149"/>
      <c r="N36" s="149"/>
    </row>
    <row r="37" spans="7:14" s="10" customFormat="1" x14ac:dyDescent="0.3">
      <c r="G37" s="131" t="str">
        <f t="shared" ref="G37:G59" si="4">B4</f>
        <v>1/3 Gym</v>
      </c>
      <c r="H37" s="131"/>
      <c r="I37" s="131">
        <f t="shared" ref="I37:I59" si="5">H4</f>
        <v>9</v>
      </c>
      <c r="J37" s="131"/>
      <c r="K37" s="149"/>
      <c r="L37" s="149"/>
      <c r="M37" s="149"/>
      <c r="N37" s="149"/>
    </row>
    <row r="38" spans="7:14" s="10" customFormat="1" x14ac:dyDescent="0.3">
      <c r="G38" s="131" t="str">
        <f t="shared" si="4"/>
        <v>1/3 SAE</v>
      </c>
      <c r="H38" s="131"/>
      <c r="I38" s="131">
        <f t="shared" si="5"/>
        <v>9</v>
      </c>
      <c r="J38" s="131"/>
      <c r="K38" s="149"/>
      <c r="L38" s="149"/>
      <c r="M38" s="149"/>
      <c r="N38" s="149"/>
    </row>
    <row r="39" spans="7:14" s="10" customFormat="1" x14ac:dyDescent="0.3">
      <c r="G39" s="131" t="str">
        <f t="shared" si="4"/>
        <v>1/3 Central</v>
      </c>
      <c r="H39" s="131"/>
      <c r="I39" s="131">
        <f t="shared" si="5"/>
        <v>0</v>
      </c>
      <c r="J39" s="131"/>
      <c r="K39" s="149"/>
      <c r="L39" s="149"/>
      <c r="M39" s="149"/>
      <c r="N39" s="149"/>
    </row>
    <row r="40" spans="7:14" s="10" customFormat="1" x14ac:dyDescent="0.3">
      <c r="G40" s="131" t="str">
        <f t="shared" si="4"/>
        <v>2/3 Gymn</v>
      </c>
      <c r="H40" s="131"/>
      <c r="I40" s="131">
        <f t="shared" si="5"/>
        <v>8</v>
      </c>
      <c r="J40" s="131"/>
      <c r="K40" s="149"/>
      <c r="L40" s="149"/>
      <c r="M40" s="149"/>
      <c r="N40" s="149"/>
    </row>
    <row r="41" spans="7:14" s="10" customFormat="1" x14ac:dyDescent="0.3">
      <c r="G41" s="131" t="str">
        <f t="shared" si="4"/>
        <v>Tt Gymn</v>
      </c>
      <c r="H41" s="131"/>
      <c r="I41" s="131">
        <f t="shared" si="5"/>
        <v>0</v>
      </c>
      <c r="J41" s="131"/>
      <c r="K41" s="149"/>
      <c r="L41" s="149"/>
      <c r="M41" s="149"/>
      <c r="N41" s="149"/>
    </row>
    <row r="42" spans="7:14" s="10" customFormat="1" x14ac:dyDescent="0.3">
      <c r="G42" s="131" t="str">
        <f t="shared" si="4"/>
        <v>Dojo</v>
      </c>
      <c r="H42" s="131"/>
      <c r="I42" s="131">
        <f t="shared" si="5"/>
        <v>10</v>
      </c>
      <c r="J42" s="131"/>
      <c r="K42" s="149"/>
      <c r="L42" s="149"/>
      <c r="M42" s="149"/>
      <c r="N42" s="149"/>
    </row>
    <row r="43" spans="7:14" s="10" customFormat="1" x14ac:dyDescent="0.3">
      <c r="G43" s="131" t="str">
        <f t="shared" si="4"/>
        <v>Plat Ext</v>
      </c>
      <c r="H43" s="131"/>
      <c r="I43" s="131">
        <f t="shared" si="5"/>
        <v>6</v>
      </c>
      <c r="J43" s="131"/>
      <c r="K43" s="149"/>
      <c r="L43" s="149"/>
      <c r="M43" s="149"/>
      <c r="N43" s="149"/>
    </row>
    <row r="44" spans="7:14" s="10" customFormat="1" x14ac:dyDescent="0.3">
      <c r="G44" s="131" t="str">
        <f t="shared" si="4"/>
        <v>Pelouse</v>
      </c>
      <c r="H44" s="131"/>
      <c r="I44" s="131">
        <f t="shared" si="5"/>
        <v>4</v>
      </c>
      <c r="J44" s="131"/>
      <c r="K44" s="149"/>
      <c r="L44" s="149"/>
      <c r="M44" s="149"/>
      <c r="N44" s="149"/>
    </row>
    <row r="45" spans="7:14" s="10" customFormat="1" x14ac:dyDescent="0.3">
      <c r="G45" s="131" t="str">
        <f t="shared" si="4"/>
        <v>Piste</v>
      </c>
      <c r="H45" s="131"/>
      <c r="I45" s="131">
        <f t="shared" si="5"/>
        <v>3</v>
      </c>
      <c r="J45" s="131"/>
      <c r="K45" s="149"/>
      <c r="L45" s="149"/>
      <c r="M45" s="149"/>
      <c r="N45" s="149"/>
    </row>
    <row r="46" spans="7:14" s="10" customFormat="1" x14ac:dyDescent="0.3">
      <c r="G46" s="131" t="str">
        <f t="shared" si="4"/>
        <v>Sautoir H</v>
      </c>
      <c r="H46" s="131"/>
      <c r="I46" s="131">
        <f t="shared" si="5"/>
        <v>3</v>
      </c>
      <c r="J46" s="131"/>
      <c r="K46" s="149"/>
      <c r="L46" s="149"/>
      <c r="M46" s="149"/>
      <c r="N46" s="149"/>
    </row>
    <row r="47" spans="7:14" s="10" customFormat="1" x14ac:dyDescent="0.3">
      <c r="G47" s="131" t="str">
        <f t="shared" si="4"/>
        <v>Sautoir L</v>
      </c>
      <c r="H47" s="131"/>
      <c r="I47" s="131">
        <f t="shared" si="5"/>
        <v>0</v>
      </c>
      <c r="J47" s="131"/>
      <c r="K47" s="149"/>
      <c r="L47" s="149"/>
      <c r="M47" s="149"/>
      <c r="N47" s="149"/>
    </row>
    <row r="48" spans="7:14" s="10" customFormat="1" x14ac:dyDescent="0.3">
      <c r="G48" s="131" t="str">
        <f t="shared" si="4"/>
        <v>Athlé</v>
      </c>
      <c r="H48" s="131"/>
      <c r="I48" s="131">
        <f t="shared" si="5"/>
        <v>0</v>
      </c>
      <c r="J48" s="131"/>
      <c r="K48" s="149"/>
      <c r="L48" s="149"/>
      <c r="M48" s="149"/>
      <c r="N48" s="149"/>
    </row>
    <row r="49" spans="7:14" s="10" customFormat="1" x14ac:dyDescent="0.3">
      <c r="G49" s="131" t="str">
        <f t="shared" si="4"/>
        <v>Piscine</v>
      </c>
      <c r="H49" s="131"/>
      <c r="I49" s="131">
        <f t="shared" si="5"/>
        <v>4</v>
      </c>
      <c r="J49" s="131"/>
      <c r="K49" s="149"/>
      <c r="L49" s="149"/>
      <c r="M49" s="149"/>
      <c r="N49" s="149"/>
    </row>
    <row r="50" spans="7:14" s="10" customFormat="1" x14ac:dyDescent="0.3">
      <c r="G50" s="131">
        <f t="shared" si="4"/>
        <v>0</v>
      </c>
      <c r="H50" s="131"/>
      <c r="I50" s="131">
        <f t="shared" si="5"/>
        <v>0</v>
      </c>
      <c r="J50" s="131"/>
      <c r="K50" s="149"/>
      <c r="L50" s="149"/>
      <c r="M50" s="149"/>
      <c r="N50" s="149"/>
    </row>
    <row r="51" spans="7:14" s="10" customFormat="1" x14ac:dyDescent="0.3">
      <c r="G51" s="131">
        <f t="shared" si="4"/>
        <v>0</v>
      </c>
      <c r="H51" s="131"/>
      <c r="I51" s="131">
        <f t="shared" si="5"/>
        <v>0</v>
      </c>
      <c r="J51" s="131"/>
      <c r="K51" s="149"/>
      <c r="L51" s="149"/>
      <c r="M51" s="149"/>
      <c r="N51" s="149"/>
    </row>
    <row r="52" spans="7:14" s="10" customFormat="1" x14ac:dyDescent="0.3">
      <c r="G52" s="131">
        <f t="shared" si="4"/>
        <v>0</v>
      </c>
      <c r="H52" s="131"/>
      <c r="I52" s="131">
        <f t="shared" si="5"/>
        <v>0</v>
      </c>
      <c r="J52" s="131"/>
      <c r="K52" s="149"/>
      <c r="L52" s="149"/>
      <c r="M52" s="149"/>
      <c r="N52" s="149"/>
    </row>
    <row r="53" spans="7:14" s="10" customFormat="1" x14ac:dyDescent="0.3">
      <c r="G53" s="131">
        <f t="shared" si="4"/>
        <v>0</v>
      </c>
      <c r="H53" s="131"/>
      <c r="I53" s="131">
        <f t="shared" si="5"/>
        <v>0</v>
      </c>
      <c r="J53" s="131"/>
      <c r="K53" s="149"/>
      <c r="L53" s="149"/>
      <c r="M53" s="149"/>
      <c r="N53" s="149"/>
    </row>
    <row r="54" spans="7:14" s="10" customFormat="1" x14ac:dyDescent="0.3">
      <c r="G54" s="131">
        <f t="shared" si="4"/>
        <v>0</v>
      </c>
      <c r="H54" s="131"/>
      <c r="I54" s="131">
        <f t="shared" si="5"/>
        <v>0</v>
      </c>
      <c r="J54" s="131"/>
      <c r="K54" s="149"/>
      <c r="L54" s="149"/>
      <c r="M54" s="149"/>
      <c r="N54" s="149"/>
    </row>
    <row r="55" spans="7:14" s="10" customFormat="1" x14ac:dyDescent="0.3">
      <c r="G55" s="131">
        <f t="shared" si="4"/>
        <v>0</v>
      </c>
      <c r="H55" s="131"/>
      <c r="I55" s="131">
        <f t="shared" si="5"/>
        <v>0</v>
      </c>
      <c r="J55" s="131"/>
      <c r="K55" s="149"/>
      <c r="L55" s="149"/>
      <c r="M55" s="149"/>
      <c r="N55" s="149"/>
    </row>
    <row r="56" spans="7:14" s="10" customFormat="1" x14ac:dyDescent="0.3">
      <c r="G56" s="131">
        <f t="shared" si="4"/>
        <v>0</v>
      </c>
      <c r="H56" s="131"/>
      <c r="I56" s="131">
        <f t="shared" si="5"/>
        <v>0</v>
      </c>
      <c r="J56" s="131"/>
      <c r="K56" s="149"/>
      <c r="L56" s="149"/>
      <c r="M56" s="149"/>
      <c r="N56" s="149"/>
    </row>
    <row r="57" spans="7:14" s="10" customFormat="1" x14ac:dyDescent="0.3">
      <c r="G57" s="131">
        <f t="shared" si="4"/>
        <v>0</v>
      </c>
      <c r="H57" s="131"/>
      <c r="I57" s="131">
        <f t="shared" si="5"/>
        <v>0</v>
      </c>
      <c r="J57" s="131"/>
      <c r="K57" s="149"/>
      <c r="L57" s="149"/>
      <c r="M57" s="149"/>
      <c r="N57" s="149"/>
    </row>
    <row r="58" spans="7:14" s="10" customFormat="1" x14ac:dyDescent="0.3">
      <c r="G58" s="131">
        <f t="shared" si="4"/>
        <v>0</v>
      </c>
      <c r="H58" s="131"/>
      <c r="I58" s="131">
        <f t="shared" si="5"/>
        <v>0</v>
      </c>
      <c r="J58" s="131"/>
      <c r="K58" s="149"/>
      <c r="L58" s="149"/>
      <c r="M58" s="149"/>
      <c r="N58" s="149"/>
    </row>
    <row r="59" spans="7:14" s="10" customFormat="1" x14ac:dyDescent="0.3">
      <c r="G59" s="131">
        <f t="shared" si="4"/>
        <v>0</v>
      </c>
      <c r="H59" s="131"/>
      <c r="I59" s="131">
        <f t="shared" si="5"/>
        <v>0</v>
      </c>
      <c r="J59" s="131"/>
      <c r="K59" s="149"/>
      <c r="L59" s="149"/>
      <c r="M59" s="149"/>
      <c r="N59" s="149"/>
    </row>
    <row r="60" spans="7:14" s="10" customFormat="1" x14ac:dyDescent="0.3">
      <c r="G60" s="131"/>
      <c r="H60" s="131"/>
      <c r="I60" s="131"/>
      <c r="J60" s="131"/>
      <c r="K60" s="149"/>
      <c r="L60" s="149"/>
      <c r="M60" s="149"/>
      <c r="N60" s="149"/>
    </row>
    <row r="61" spans="7:14" s="10" customFormat="1" x14ac:dyDescent="0.3">
      <c r="G61" s="149"/>
      <c r="H61" s="149"/>
      <c r="I61" s="149"/>
      <c r="J61" s="149"/>
      <c r="K61" s="149"/>
      <c r="L61" s="149"/>
      <c r="M61" s="149"/>
      <c r="N61" s="149"/>
    </row>
    <row r="62" spans="7:14" s="10" customFormat="1" x14ac:dyDescent="0.3">
      <c r="G62" s="149"/>
      <c r="H62" s="149"/>
      <c r="I62" s="149"/>
      <c r="J62" s="149"/>
      <c r="K62" s="149"/>
      <c r="L62" s="149"/>
      <c r="M62" s="149"/>
      <c r="N62" s="149"/>
    </row>
    <row r="63" spans="7:14" s="10" customFormat="1" x14ac:dyDescent="0.3">
      <c r="G63" s="149"/>
      <c r="H63" s="149"/>
      <c r="I63" s="149"/>
      <c r="J63" s="149"/>
      <c r="K63" s="149"/>
      <c r="L63" s="149"/>
      <c r="M63" s="149"/>
      <c r="N63" s="149"/>
    </row>
    <row r="64" spans="7:14" s="10" customFormat="1" x14ac:dyDescent="0.3">
      <c r="G64" s="149"/>
      <c r="H64" s="149"/>
      <c r="I64" s="149"/>
      <c r="J64" s="149"/>
      <c r="K64" s="149"/>
      <c r="L64" s="149"/>
      <c r="M64" s="149"/>
      <c r="N64" s="149"/>
    </row>
    <row r="65" spans="7:14" s="10" customFormat="1" x14ac:dyDescent="0.3">
      <c r="G65" s="149"/>
      <c r="H65" s="149"/>
      <c r="I65" s="149"/>
      <c r="J65" s="149"/>
      <c r="K65" s="149"/>
      <c r="L65" s="149"/>
      <c r="M65" s="149"/>
      <c r="N65" s="149"/>
    </row>
    <row r="66" spans="7:14" s="10" customFormat="1" x14ac:dyDescent="0.3">
      <c r="G66" s="149"/>
      <c r="H66" s="149"/>
      <c r="I66" s="149"/>
      <c r="J66" s="149"/>
      <c r="K66" s="149"/>
      <c r="L66" s="149"/>
      <c r="M66" s="149"/>
      <c r="N66" s="149"/>
    </row>
    <row r="67" spans="7:14" s="10" customFormat="1" x14ac:dyDescent="0.3">
      <c r="G67" s="149"/>
      <c r="H67" s="149"/>
      <c r="I67" s="149"/>
      <c r="J67" s="149"/>
      <c r="K67" s="149"/>
      <c r="L67" s="149"/>
      <c r="M67" s="149"/>
      <c r="N67" s="149"/>
    </row>
    <row r="68" spans="7:14" s="10" customFormat="1" x14ac:dyDescent="0.3">
      <c r="G68" s="149"/>
      <c r="H68" s="149"/>
      <c r="I68" s="149"/>
      <c r="J68" s="149"/>
      <c r="K68" s="149"/>
      <c r="L68" s="149"/>
      <c r="M68" s="149"/>
      <c r="N68" s="149"/>
    </row>
    <row r="69" spans="7:14" s="10" customFormat="1" x14ac:dyDescent="0.3">
      <c r="G69" s="149"/>
      <c r="H69" s="149"/>
      <c r="I69" s="149"/>
      <c r="J69" s="149"/>
      <c r="K69" s="149"/>
      <c r="L69" s="149"/>
      <c r="M69" s="149"/>
      <c r="N69" s="149"/>
    </row>
    <row r="70" spans="7:14" s="10" customFormat="1" x14ac:dyDescent="0.3">
      <c r="G70" s="149"/>
      <c r="H70" s="149"/>
      <c r="I70" s="149"/>
      <c r="J70" s="149"/>
      <c r="K70" s="149"/>
      <c r="L70" s="149"/>
      <c r="M70" s="149"/>
      <c r="N70" s="149"/>
    </row>
    <row r="71" spans="7:14" s="10" customFormat="1" x14ac:dyDescent="0.3">
      <c r="G71" s="150"/>
      <c r="H71" s="150"/>
      <c r="I71" s="150"/>
      <c r="J71" s="150"/>
      <c r="K71" s="150"/>
      <c r="L71" s="150"/>
    </row>
    <row r="72" spans="7:14" s="10" customFormat="1" x14ac:dyDescent="0.3"/>
    <row r="73" spans="7:14" s="10" customFormat="1" x14ac:dyDescent="0.3"/>
    <row r="74" spans="7:14" s="10" customFormat="1" x14ac:dyDescent="0.3"/>
    <row r="75" spans="7:14" s="10" customFormat="1" x14ac:dyDescent="0.3"/>
    <row r="76" spans="7:14" s="10" customFormat="1" x14ac:dyDescent="0.3"/>
    <row r="77" spans="7:14" s="10" customFormat="1" x14ac:dyDescent="0.3"/>
    <row r="78" spans="7:14" s="10" customFormat="1" x14ac:dyDescent="0.3"/>
    <row r="79" spans="7:14" s="10" customFormat="1" x14ac:dyDescent="0.3"/>
    <row r="80" spans="7:14" s="10" customFormat="1" x14ac:dyDescent="0.3"/>
    <row r="81" s="10" customFormat="1" x14ac:dyDescent="0.3"/>
    <row r="82" s="10" customFormat="1" x14ac:dyDescent="0.3"/>
    <row r="83" s="10" customFormat="1" x14ac:dyDescent="0.3"/>
    <row r="84" s="10" customFormat="1" x14ac:dyDescent="0.3"/>
    <row r="85" s="10" customFormat="1" x14ac:dyDescent="0.3"/>
    <row r="86" s="10" customFormat="1" x14ac:dyDescent="0.3"/>
    <row r="87" s="10" customFormat="1" x14ac:dyDescent="0.3"/>
    <row r="88" s="10" customFormat="1" x14ac:dyDescent="0.3"/>
    <row r="89" s="10" customFormat="1" x14ac:dyDescent="0.3"/>
    <row r="90" s="10" customFormat="1" x14ac:dyDescent="0.3"/>
    <row r="91" s="10" customFormat="1" x14ac:dyDescent="0.3"/>
    <row r="92" s="10" customFormat="1" x14ac:dyDescent="0.3"/>
    <row r="93" s="10" customFormat="1" x14ac:dyDescent="0.3"/>
    <row r="94" s="10" customFormat="1" x14ac:dyDescent="0.3"/>
    <row r="95" s="10" customFormat="1" x14ac:dyDescent="0.3"/>
    <row r="96" s="10" customFormat="1" x14ac:dyDescent="0.3"/>
    <row r="97" s="10" customFormat="1" x14ac:dyDescent="0.3"/>
    <row r="98" s="10" customFormat="1" x14ac:dyDescent="0.3"/>
  </sheetData>
  <sheetProtection sheet="1" objects="1" scenarios="1"/>
  <mergeCells count="1">
    <mergeCell ref="A1:B1"/>
  </mergeCells>
  <conditionalFormatting sqref="H29 C3:C30">
    <cfRule type="expression" dxfId="1392" priority="36">
      <formula>$C$3="TZR2"</formula>
    </cfRule>
    <cfRule type="expression" dxfId="1391" priority="37">
      <formula>$C$3="TZR1"</formula>
    </cfRule>
    <cfRule type="expression" dxfId="1390" priority="38">
      <formula>$C$3="Isabelle BERGE"</formula>
    </cfRule>
    <cfRule type="expression" dxfId="1389" priority="39">
      <formula>$C$3="Stéphane OUALLET"</formula>
    </cfRule>
    <cfRule type="expression" dxfId="1388" priority="40">
      <formula>$C$3="Jérôme MALMEZET"</formula>
    </cfRule>
  </conditionalFormatting>
  <conditionalFormatting sqref="D3:D30">
    <cfRule type="expression" dxfId="1387" priority="31">
      <formula>$D$3="TZR2"</formula>
    </cfRule>
    <cfRule type="expression" dxfId="1386" priority="32">
      <formula>$D$3="TZR1"</formula>
    </cfRule>
    <cfRule type="expression" dxfId="1385" priority="33">
      <formula>$D$3="Isabelle BERGE"</formula>
    </cfRule>
    <cfRule type="expression" dxfId="1384" priority="34">
      <formula>$D$3="Stéphane OUALLET"</formula>
    </cfRule>
    <cfRule type="expression" dxfId="1383" priority="35">
      <formula>$D$3="Jérôme MALMEZET"</formula>
    </cfRule>
  </conditionalFormatting>
  <conditionalFormatting sqref="E5:E29">
    <cfRule type="expression" dxfId="1382" priority="26">
      <formula>$E$3="TZR 2"</formula>
    </cfRule>
    <cfRule type="expression" dxfId="1381" priority="27">
      <formula>$C$3="TZR 1"</formula>
    </cfRule>
    <cfRule type="expression" dxfId="1380" priority="28">
      <formula>$E$3="Isabelle BERGE"</formula>
    </cfRule>
    <cfRule type="expression" dxfId="1379" priority="29">
      <formula>$E$3="Stéphane OUALLET"</formula>
    </cfRule>
    <cfRule type="expression" dxfId="1378" priority="30">
      <formula>$E$3="Jérôme MALMEZET"</formula>
    </cfRule>
  </conditionalFormatting>
  <conditionalFormatting sqref="F3:F30">
    <cfRule type="expression" dxfId="1377" priority="21">
      <formula>$F$3="TZR2"</formula>
    </cfRule>
    <cfRule type="expression" dxfId="1376" priority="22">
      <formula>$F$3="Gaël LIZOT"</formula>
    </cfRule>
    <cfRule type="expression" dxfId="1375" priority="23">
      <formula>$F$3="Isabelle BERGE"</formula>
    </cfRule>
    <cfRule type="expression" dxfId="1374" priority="24">
      <formula>$F$3="Stéphane OUALLET"</formula>
    </cfRule>
    <cfRule type="expression" dxfId="1373" priority="25">
      <formula>$F$3="Jérôme MALMEZET"</formula>
    </cfRule>
  </conditionalFormatting>
  <conditionalFormatting sqref="G3:G30">
    <cfRule type="expression" dxfId="1372" priority="16">
      <formula>$G$3="TZR2"</formula>
    </cfRule>
    <cfRule type="expression" dxfId="1371" priority="17">
      <formula>$G$3="TZR1"</formula>
    </cfRule>
    <cfRule type="expression" dxfId="1370" priority="18">
      <formula>$G$3="Isabelle BERGE"</formula>
    </cfRule>
    <cfRule type="expression" dxfId="1369" priority="19">
      <formula>$G$3="Stéphane OUALLET"</formula>
    </cfRule>
    <cfRule type="expression" dxfId="1368" priority="20">
      <formula>$G$3="Jérôme MALMEZET"</formula>
    </cfRule>
  </conditionalFormatting>
  <conditionalFormatting sqref="E3:E30">
    <cfRule type="expression" dxfId="1367" priority="6">
      <formula>$E$3="TZR 2"</formula>
    </cfRule>
    <cfRule type="expression" dxfId="1366" priority="7">
      <formula>$E$3="TZR 1"</formula>
    </cfRule>
    <cfRule type="expression" dxfId="1365" priority="8">
      <formula>$E$3="Isabelle BERGE"</formula>
    </cfRule>
    <cfRule type="expression" dxfId="1364" priority="9">
      <formula>$E$3="Stéphane OUALLET"</formula>
    </cfRule>
    <cfRule type="expression" dxfId="1363" priority="10">
      <formula>$E$3="Jérôme MALMEZET"</formula>
    </cfRule>
  </conditionalFormatting>
  <pageMargins left="0" right="0" top="0" bottom="0" header="0" footer="0.31496062992125984"/>
  <pageSetup paperSize="9" orientation="landscape"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7" tint="0.39997558519241921"/>
    <pageSetUpPr fitToPage="1"/>
  </sheetPr>
  <dimension ref="A1:AT94"/>
  <sheetViews>
    <sheetView zoomScale="50" zoomScaleNormal="50" workbookViewId="0">
      <selection activeCell="AI11" sqref="AI11"/>
    </sheetView>
  </sheetViews>
  <sheetFormatPr baseColWidth="10" defaultColWidth="11.5546875" defaultRowHeight="14.4" x14ac:dyDescent="0.3"/>
  <cols>
    <col min="1" max="1" width="5.109375" style="1" customWidth="1"/>
    <col min="2" max="2" width="8.5546875" style="43" customWidth="1"/>
    <col min="3" max="3" width="5.44140625" style="6" customWidth="1"/>
    <col min="4" max="4" width="11.44140625" style="26" customWidth="1"/>
    <col min="5" max="5" width="7.109375" style="5" customWidth="1"/>
    <col min="6" max="6" width="8.88671875" style="4" hidden="1" customWidth="1"/>
    <col min="7" max="7" width="5.44140625" style="6" customWidth="1"/>
    <col min="8" max="8" width="11.21875" style="2" customWidth="1"/>
    <col min="9" max="9" width="7.109375" style="5" customWidth="1"/>
    <col min="10" max="10" width="8.88671875" style="4" hidden="1" customWidth="1"/>
    <col min="11" max="11" width="5.44140625" style="6" customWidth="1"/>
    <col min="12" max="12" width="11.21875" style="2" customWidth="1"/>
    <col min="13" max="13" width="7.109375" style="5" customWidth="1"/>
    <col min="14" max="14" width="8.88671875" style="4" hidden="1" customWidth="1"/>
    <col min="15" max="15" width="5.44140625" style="6" customWidth="1"/>
    <col min="16" max="16" width="11.21875" style="2" customWidth="1"/>
    <col min="17" max="17" width="7.109375" style="5" customWidth="1"/>
    <col min="18" max="18" width="8.88671875" style="4" hidden="1" customWidth="1"/>
    <col min="19" max="19" width="5.44140625" style="6" customWidth="1"/>
    <col min="20" max="20" width="11.21875" style="2" customWidth="1"/>
    <col min="21" max="21" width="7.109375" style="5" customWidth="1"/>
    <col min="22" max="22" width="6.5546875" style="4" hidden="1" customWidth="1"/>
    <col min="23" max="25" width="2.21875" style="10" customWidth="1"/>
    <col min="26" max="27" width="2.21875" style="1" customWidth="1"/>
    <col min="28" max="28" width="2.21875" style="56" customWidth="1"/>
    <col min="29" max="29" width="11.5546875" style="10"/>
    <col min="30" max="30" width="11.5546875" style="10" customWidth="1"/>
    <col min="31" max="34" width="11.5546875" style="1" hidden="1" customWidth="1"/>
    <col min="35" max="46" width="11.5546875" style="56"/>
    <col min="47" max="16384" width="11.5546875" style="1"/>
  </cols>
  <sheetData>
    <row r="1" spans="1:34" s="1" customFormat="1" ht="21" x14ac:dyDescent="0.3">
      <c r="A1" s="49" t="s">
        <v>15</v>
      </c>
      <c r="B1" s="50"/>
      <c r="C1" s="51"/>
      <c r="D1" s="52"/>
      <c r="E1" s="53"/>
      <c r="F1" s="54"/>
      <c r="G1" s="51"/>
      <c r="H1" s="54"/>
      <c r="I1" s="53"/>
      <c r="J1" s="54"/>
      <c r="K1" s="55" t="s">
        <v>16</v>
      </c>
      <c r="L1" s="54"/>
      <c r="M1" s="53"/>
      <c r="N1" s="54"/>
      <c r="O1" s="51"/>
      <c r="P1" s="54"/>
      <c r="Q1" s="53"/>
      <c r="R1" s="54"/>
      <c r="S1" s="51"/>
      <c r="T1" s="54"/>
      <c r="U1" s="456" t="s">
        <v>93</v>
      </c>
      <c r="V1" s="437"/>
      <c r="W1" s="437"/>
      <c r="X1" s="457" t="s">
        <v>81</v>
      </c>
      <c r="Y1" s="458"/>
      <c r="Z1" s="458"/>
      <c r="AA1" s="458"/>
      <c r="AB1" s="458"/>
      <c r="AC1" s="10"/>
      <c r="AD1" s="10"/>
      <c r="AE1" s="7"/>
      <c r="AF1" s="8" t="s">
        <v>72</v>
      </c>
      <c r="AG1" s="7"/>
      <c r="AH1" s="7"/>
    </row>
    <row r="2" spans="1:34" s="1" customFormat="1" ht="15" thickBot="1" x14ac:dyDescent="0.35">
      <c r="A2" s="56"/>
      <c r="B2" s="50"/>
      <c r="C2" s="51"/>
      <c r="D2" s="52"/>
      <c r="E2" s="53"/>
      <c r="F2" s="54"/>
      <c r="G2" s="51"/>
      <c r="H2" s="54"/>
      <c r="I2" s="53"/>
      <c r="J2" s="54"/>
      <c r="K2" s="51"/>
      <c r="L2" s="54"/>
      <c r="M2" s="53"/>
      <c r="N2" s="54"/>
      <c r="O2" s="51"/>
      <c r="P2" s="54"/>
      <c r="Q2" s="53"/>
      <c r="R2" s="54"/>
      <c r="S2" s="51"/>
      <c r="T2" s="54"/>
      <c r="U2" s="53"/>
      <c r="V2" s="4"/>
      <c r="W2" s="56"/>
      <c r="X2" s="56"/>
      <c r="Y2" s="56"/>
      <c r="Z2" s="56"/>
      <c r="AA2" s="56"/>
      <c r="AB2" s="56"/>
      <c r="AC2" s="10"/>
      <c r="AD2" s="10"/>
      <c r="AE2" s="7" t="s">
        <v>68</v>
      </c>
      <c r="AF2" s="7" t="s">
        <v>69</v>
      </c>
      <c r="AG2" s="7" t="s">
        <v>70</v>
      </c>
      <c r="AH2" s="7" t="s">
        <v>71</v>
      </c>
    </row>
    <row r="3" spans="1:34" s="1" customFormat="1" ht="18.600000000000001" thickBot="1" x14ac:dyDescent="0.35">
      <c r="A3" s="480" t="s">
        <v>97</v>
      </c>
      <c r="B3" s="481"/>
      <c r="C3" s="465" t="s">
        <v>17</v>
      </c>
      <c r="D3" s="466"/>
      <c r="E3" s="467"/>
      <c r="F3" s="48"/>
      <c r="G3" s="465" t="s">
        <v>18</v>
      </c>
      <c r="H3" s="466"/>
      <c r="I3" s="467"/>
      <c r="J3" s="48"/>
      <c r="K3" s="465" t="s">
        <v>19</v>
      </c>
      <c r="L3" s="466"/>
      <c r="M3" s="467"/>
      <c r="N3" s="48"/>
      <c r="O3" s="465" t="s">
        <v>153</v>
      </c>
      <c r="P3" s="466"/>
      <c r="Q3" s="467"/>
      <c r="R3" s="48"/>
      <c r="S3" s="465" t="s">
        <v>108</v>
      </c>
      <c r="T3" s="466"/>
      <c r="U3" s="467"/>
      <c r="V3" s="4"/>
      <c r="W3" s="470" t="s">
        <v>58</v>
      </c>
      <c r="X3" s="472" t="s">
        <v>38</v>
      </c>
      <c r="Y3" s="474" t="s">
        <v>36</v>
      </c>
      <c r="Z3" s="476" t="s">
        <v>40</v>
      </c>
      <c r="AA3" s="478" t="s">
        <v>77</v>
      </c>
      <c r="AB3" s="468" t="s">
        <v>39</v>
      </c>
      <c r="AC3" s="10"/>
      <c r="AD3" s="10"/>
      <c r="AE3" s="7" t="s">
        <v>42</v>
      </c>
      <c r="AF3" s="7" t="s">
        <v>104</v>
      </c>
      <c r="AG3" s="7" t="s">
        <v>101</v>
      </c>
      <c r="AH3" s="7" t="s">
        <v>73</v>
      </c>
    </row>
    <row r="4" spans="1:34" s="1" customFormat="1" ht="15" thickBot="1" x14ac:dyDescent="0.35">
      <c r="A4" s="482"/>
      <c r="B4" s="483"/>
      <c r="C4" s="67" t="s">
        <v>10</v>
      </c>
      <c r="D4" s="68" t="s">
        <v>8</v>
      </c>
      <c r="E4" s="69" t="s">
        <v>9</v>
      </c>
      <c r="F4" s="19"/>
      <c r="G4" s="67" t="s">
        <v>10</v>
      </c>
      <c r="H4" s="68" t="s">
        <v>8</v>
      </c>
      <c r="I4" s="69" t="s">
        <v>9</v>
      </c>
      <c r="J4" s="19"/>
      <c r="K4" s="67" t="s">
        <v>10</v>
      </c>
      <c r="L4" s="68" t="s">
        <v>8</v>
      </c>
      <c r="M4" s="69" t="s">
        <v>9</v>
      </c>
      <c r="N4" s="19"/>
      <c r="O4" s="67" t="s">
        <v>10</v>
      </c>
      <c r="P4" s="68" t="s">
        <v>8</v>
      </c>
      <c r="Q4" s="194" t="s">
        <v>9</v>
      </c>
      <c r="R4" s="19"/>
      <c r="S4" s="67" t="s">
        <v>10</v>
      </c>
      <c r="T4" s="68" t="s">
        <v>8</v>
      </c>
      <c r="U4" s="69" t="s">
        <v>9</v>
      </c>
      <c r="V4" s="4"/>
      <c r="W4" s="471"/>
      <c r="X4" s="473"/>
      <c r="Y4" s="475"/>
      <c r="Z4" s="477"/>
      <c r="AA4" s="479"/>
      <c r="AB4" s="469"/>
      <c r="AC4" s="10"/>
      <c r="AD4" s="10"/>
      <c r="AE4" s="7" t="s">
        <v>43</v>
      </c>
      <c r="AF4" s="7" t="s">
        <v>104</v>
      </c>
      <c r="AG4" s="7" t="s">
        <v>101</v>
      </c>
      <c r="AH4" s="7"/>
    </row>
    <row r="5" spans="1:34" s="1" customFormat="1" x14ac:dyDescent="0.3">
      <c r="A5" s="459" t="s">
        <v>6</v>
      </c>
      <c r="B5" s="44" t="s">
        <v>1</v>
      </c>
      <c r="C5" s="494" t="s">
        <v>22</v>
      </c>
      <c r="D5" s="495" t="s">
        <v>57</v>
      </c>
      <c r="E5" s="496" t="s">
        <v>73</v>
      </c>
      <c r="F5" s="497" t="str">
        <f t="shared" ref="F5:F40" si="0">IF(E5="","",$E5)</f>
        <v>2/3 Gymn</v>
      </c>
      <c r="G5" s="498" t="s">
        <v>20</v>
      </c>
      <c r="H5" s="495" t="s">
        <v>37</v>
      </c>
      <c r="I5" s="499" t="s">
        <v>58</v>
      </c>
      <c r="J5" s="497" t="str">
        <f>IF(I5="","",$I5)</f>
        <v>1/3 SAE</v>
      </c>
      <c r="K5" s="500"/>
      <c r="L5" s="495"/>
      <c r="M5" s="499"/>
      <c r="N5" s="497" t="str">
        <f>IF(M5="","",$M5)</f>
        <v/>
      </c>
      <c r="O5" s="500"/>
      <c r="P5" s="495"/>
      <c r="Q5" s="499"/>
      <c r="R5" s="497" t="str">
        <f>IF(Q5="","",$Q5)</f>
        <v/>
      </c>
      <c r="S5" s="500"/>
      <c r="T5" s="501"/>
      <c r="U5" s="499"/>
      <c r="V5" s="24" t="str">
        <f>IF(U5="","",$U5)</f>
        <v/>
      </c>
      <c r="W5" s="70"/>
      <c r="X5" s="71"/>
      <c r="Y5" s="71"/>
      <c r="Z5" s="71"/>
      <c r="AA5" s="71"/>
      <c r="AB5" s="77"/>
      <c r="AC5" s="10"/>
      <c r="AD5" s="10"/>
      <c r="AE5" s="7" t="s">
        <v>44</v>
      </c>
      <c r="AF5" s="7" t="s">
        <v>41</v>
      </c>
      <c r="AG5" s="7" t="s">
        <v>101</v>
      </c>
      <c r="AH5" s="7"/>
    </row>
    <row r="6" spans="1:34" s="1" customFormat="1" x14ac:dyDescent="0.3">
      <c r="A6" s="460"/>
      <c r="B6" s="45" t="s">
        <v>0</v>
      </c>
      <c r="C6" s="502" t="s">
        <v>22</v>
      </c>
      <c r="D6" s="503" t="s">
        <v>57</v>
      </c>
      <c r="E6" s="504" t="s">
        <v>73</v>
      </c>
      <c r="F6" s="505" t="str">
        <f t="shared" si="0"/>
        <v>2/3 Gymn</v>
      </c>
      <c r="G6" s="506" t="s">
        <v>26</v>
      </c>
      <c r="H6" s="503" t="s">
        <v>37</v>
      </c>
      <c r="I6" s="507" t="s">
        <v>58</v>
      </c>
      <c r="J6" s="505" t="str">
        <f t="shared" ref="J6:J40" si="1">IF(I6="","",$I6)</f>
        <v>1/3 SAE</v>
      </c>
      <c r="K6" s="508" t="s">
        <v>33</v>
      </c>
      <c r="L6" s="503"/>
      <c r="M6" s="507"/>
      <c r="N6" s="505" t="str">
        <f t="shared" ref="N6:N40" si="2">IF(M6="","",$M6)</f>
        <v/>
      </c>
      <c r="O6" s="508"/>
      <c r="P6" s="503"/>
      <c r="Q6" s="507"/>
      <c r="R6" s="505" t="str">
        <f t="shared" ref="R6:R40" si="3">IF(Q6="","",$Q6)</f>
        <v/>
      </c>
      <c r="S6" s="508"/>
      <c r="T6" s="503"/>
      <c r="U6" s="507"/>
      <c r="V6" s="19" t="str">
        <f t="shared" ref="V6:V40" si="4">IF(U6="","",$U6)</f>
        <v/>
      </c>
      <c r="W6" s="61"/>
      <c r="X6" s="60"/>
      <c r="Y6" s="60"/>
      <c r="Z6" s="3"/>
      <c r="AA6" s="60"/>
      <c r="AB6" s="78"/>
      <c r="AC6" s="10"/>
      <c r="AD6" s="10"/>
      <c r="AE6" s="7" t="s">
        <v>45</v>
      </c>
      <c r="AF6" s="7" t="s">
        <v>41</v>
      </c>
      <c r="AG6" s="7"/>
      <c r="AH6" s="7"/>
    </row>
    <row r="7" spans="1:34" s="1" customFormat="1" x14ac:dyDescent="0.3">
      <c r="A7" s="460"/>
      <c r="B7" s="45" t="s">
        <v>7</v>
      </c>
      <c r="C7" s="509" t="s">
        <v>28</v>
      </c>
      <c r="D7" s="503" t="s">
        <v>57</v>
      </c>
      <c r="E7" s="504" t="s">
        <v>73</v>
      </c>
      <c r="F7" s="505" t="str">
        <f t="shared" si="0"/>
        <v>2/3 Gymn</v>
      </c>
      <c r="G7" s="509" t="s">
        <v>31</v>
      </c>
      <c r="H7" s="503" t="s">
        <v>42</v>
      </c>
      <c r="I7" s="507" t="s">
        <v>104</v>
      </c>
      <c r="J7" s="505" t="str">
        <f t="shared" si="1"/>
        <v>Plat Ext</v>
      </c>
      <c r="K7" s="508"/>
      <c r="L7" s="503"/>
      <c r="M7" s="507"/>
      <c r="N7" s="505" t="str">
        <f t="shared" si="2"/>
        <v/>
      </c>
      <c r="O7" s="508"/>
      <c r="P7" s="503"/>
      <c r="Q7" s="507"/>
      <c r="R7" s="505" t="str">
        <f t="shared" si="3"/>
        <v/>
      </c>
      <c r="S7" s="508"/>
      <c r="T7" s="503"/>
      <c r="U7" s="507"/>
      <c r="V7" s="19" t="str">
        <f t="shared" si="4"/>
        <v/>
      </c>
      <c r="W7" s="61"/>
      <c r="X7" s="60"/>
      <c r="Y7" s="60"/>
      <c r="Z7" s="3"/>
      <c r="AA7" s="60"/>
      <c r="AB7" s="62"/>
      <c r="AC7" s="10"/>
      <c r="AD7" s="10"/>
      <c r="AE7" s="7" t="s">
        <v>46</v>
      </c>
      <c r="AF7" s="7" t="s">
        <v>41</v>
      </c>
      <c r="AG7" s="7" t="s">
        <v>105</v>
      </c>
      <c r="AH7" s="7" t="s">
        <v>101</v>
      </c>
    </row>
    <row r="8" spans="1:34" s="1" customFormat="1" x14ac:dyDescent="0.3">
      <c r="A8" s="460"/>
      <c r="B8" s="45" t="s">
        <v>2</v>
      </c>
      <c r="C8" s="509" t="s">
        <v>28</v>
      </c>
      <c r="D8" s="503" t="s">
        <v>57</v>
      </c>
      <c r="E8" s="510" t="s">
        <v>73</v>
      </c>
      <c r="F8" s="505" t="str">
        <f t="shared" si="0"/>
        <v>2/3 Gymn</v>
      </c>
      <c r="G8" s="509" t="s">
        <v>31</v>
      </c>
      <c r="H8" s="503" t="s">
        <v>42</v>
      </c>
      <c r="I8" s="507" t="s">
        <v>104</v>
      </c>
      <c r="J8" s="505" t="str">
        <f t="shared" si="1"/>
        <v>Plat Ext</v>
      </c>
      <c r="K8" s="508"/>
      <c r="L8" s="503"/>
      <c r="M8" s="507"/>
      <c r="N8" s="505" t="str">
        <f t="shared" si="2"/>
        <v/>
      </c>
      <c r="O8" s="508"/>
      <c r="P8" s="503"/>
      <c r="Q8" s="507"/>
      <c r="R8" s="505" t="str">
        <f t="shared" si="3"/>
        <v/>
      </c>
      <c r="S8" s="508"/>
      <c r="T8" s="511"/>
      <c r="U8" s="507"/>
      <c r="V8" s="19" t="str">
        <f t="shared" si="4"/>
        <v/>
      </c>
      <c r="W8" s="61"/>
      <c r="X8" s="60"/>
      <c r="Y8" s="60"/>
      <c r="Z8" s="3"/>
      <c r="AA8" s="3"/>
      <c r="AB8" s="62"/>
      <c r="AC8" s="10"/>
      <c r="AD8" s="10"/>
      <c r="AE8" s="7" t="s">
        <v>47</v>
      </c>
      <c r="AF8" s="7" t="s">
        <v>104</v>
      </c>
      <c r="AG8" s="7" t="s">
        <v>101</v>
      </c>
      <c r="AH8" s="7" t="s">
        <v>73</v>
      </c>
    </row>
    <row r="9" spans="1:34" s="1" customFormat="1" ht="9.6" customHeight="1" x14ac:dyDescent="0.3">
      <c r="A9" s="460"/>
      <c r="B9" s="46"/>
      <c r="C9" s="512"/>
      <c r="D9" s="513"/>
      <c r="E9" s="514"/>
      <c r="F9" s="505" t="str">
        <f t="shared" si="0"/>
        <v/>
      </c>
      <c r="G9" s="512"/>
      <c r="H9" s="513"/>
      <c r="I9" s="515"/>
      <c r="J9" s="516" t="str">
        <f t="shared" si="1"/>
        <v/>
      </c>
      <c r="K9" s="512"/>
      <c r="L9" s="513"/>
      <c r="M9" s="515"/>
      <c r="N9" s="516" t="str">
        <f t="shared" si="2"/>
        <v/>
      </c>
      <c r="O9" s="512"/>
      <c r="P9" s="513"/>
      <c r="Q9" s="515"/>
      <c r="R9" s="505" t="str">
        <f t="shared" si="3"/>
        <v/>
      </c>
      <c r="S9" s="512"/>
      <c r="T9" s="517"/>
      <c r="U9" s="515"/>
      <c r="V9" s="19" t="str">
        <f t="shared" si="4"/>
        <v/>
      </c>
      <c r="W9" s="74"/>
      <c r="X9" s="9"/>
      <c r="Y9" s="9"/>
      <c r="Z9" s="9"/>
      <c r="AA9" s="9"/>
      <c r="AB9" s="75"/>
      <c r="AC9" s="10"/>
      <c r="AD9" s="10"/>
      <c r="AE9" s="7" t="s">
        <v>78</v>
      </c>
      <c r="AF9" s="7" t="s">
        <v>36</v>
      </c>
      <c r="AG9" s="7" t="s">
        <v>73</v>
      </c>
      <c r="AH9" s="7"/>
    </row>
    <row r="10" spans="1:34" s="1" customFormat="1" x14ac:dyDescent="0.3">
      <c r="A10" s="460"/>
      <c r="B10" s="45" t="s">
        <v>3</v>
      </c>
      <c r="C10" s="508"/>
      <c r="D10" s="503"/>
      <c r="E10" s="510"/>
      <c r="F10" s="505" t="str">
        <f t="shared" si="0"/>
        <v/>
      </c>
      <c r="G10" s="502" t="s">
        <v>23</v>
      </c>
      <c r="H10" s="503" t="s">
        <v>45</v>
      </c>
      <c r="I10" s="507" t="s">
        <v>41</v>
      </c>
      <c r="J10" s="505" t="str">
        <f t="shared" si="1"/>
        <v>Pelouse</v>
      </c>
      <c r="K10" s="509" t="s">
        <v>29</v>
      </c>
      <c r="L10" s="503" t="s">
        <v>78</v>
      </c>
      <c r="M10" s="507" t="s">
        <v>36</v>
      </c>
      <c r="N10" s="505" t="str">
        <f t="shared" si="2"/>
        <v>1/3 Gym</v>
      </c>
      <c r="O10" s="508"/>
      <c r="P10" s="503"/>
      <c r="Q10" s="507"/>
      <c r="R10" s="505" t="str">
        <f t="shared" si="3"/>
        <v/>
      </c>
      <c r="S10" s="508"/>
      <c r="T10" s="518"/>
      <c r="U10" s="507"/>
      <c r="V10" s="19" t="str">
        <f t="shared" si="4"/>
        <v/>
      </c>
      <c r="W10" s="61"/>
      <c r="X10" s="60"/>
      <c r="Y10" s="60"/>
      <c r="Z10" s="3"/>
      <c r="AA10" s="3"/>
      <c r="AB10" s="78"/>
      <c r="AC10" s="10"/>
      <c r="AD10" s="10"/>
      <c r="AE10" s="7" t="s">
        <v>57</v>
      </c>
      <c r="AF10" s="7" t="s">
        <v>73</v>
      </c>
      <c r="AG10" s="7" t="s">
        <v>38</v>
      </c>
      <c r="AH10" s="7" t="s">
        <v>101</v>
      </c>
    </row>
    <row r="11" spans="1:34" s="1" customFormat="1" x14ac:dyDescent="0.3">
      <c r="A11" s="460"/>
      <c r="B11" s="45" t="s">
        <v>4</v>
      </c>
      <c r="C11" s="508"/>
      <c r="D11" s="503"/>
      <c r="E11" s="510"/>
      <c r="F11" s="505" t="str">
        <f t="shared" si="0"/>
        <v/>
      </c>
      <c r="G11" s="502" t="s">
        <v>23</v>
      </c>
      <c r="H11" s="503" t="s">
        <v>45</v>
      </c>
      <c r="I11" s="507" t="s">
        <v>41</v>
      </c>
      <c r="J11" s="505" t="str">
        <f t="shared" si="1"/>
        <v>Pelouse</v>
      </c>
      <c r="K11" s="509" t="s">
        <v>29</v>
      </c>
      <c r="L11" s="503" t="s">
        <v>78</v>
      </c>
      <c r="M11" s="507" t="s">
        <v>36</v>
      </c>
      <c r="N11" s="505" t="str">
        <f t="shared" si="2"/>
        <v>1/3 Gym</v>
      </c>
      <c r="O11" s="508"/>
      <c r="P11" s="503"/>
      <c r="Q11" s="507"/>
      <c r="R11" s="505" t="str">
        <f t="shared" si="3"/>
        <v/>
      </c>
      <c r="S11" s="508"/>
      <c r="T11" s="503"/>
      <c r="U11" s="507"/>
      <c r="V11" s="19" t="str">
        <f t="shared" si="4"/>
        <v/>
      </c>
      <c r="W11" s="61"/>
      <c r="X11" s="60"/>
      <c r="Y11" s="60"/>
      <c r="Z11" s="3"/>
      <c r="AA11" s="3"/>
      <c r="AB11" s="78"/>
      <c r="AC11" s="10"/>
      <c r="AD11" s="10"/>
      <c r="AE11" s="7" t="s">
        <v>37</v>
      </c>
      <c r="AF11" s="7" t="s">
        <v>58</v>
      </c>
      <c r="AG11" s="7"/>
      <c r="AH11" s="7"/>
    </row>
    <row r="12" spans="1:34" s="1" customFormat="1" ht="15" thickBot="1" x14ac:dyDescent="0.35">
      <c r="A12" s="461"/>
      <c r="B12" s="47" t="s">
        <v>5</v>
      </c>
      <c r="C12" s="519"/>
      <c r="D12" s="520"/>
      <c r="E12" s="521"/>
      <c r="F12" s="522" t="str">
        <f t="shared" si="0"/>
        <v/>
      </c>
      <c r="G12" s="519"/>
      <c r="H12" s="520"/>
      <c r="I12" s="523"/>
      <c r="J12" s="522" t="str">
        <f t="shared" si="1"/>
        <v/>
      </c>
      <c r="K12" s="519"/>
      <c r="L12" s="520" t="s">
        <v>159</v>
      </c>
      <c r="M12" s="523"/>
      <c r="N12" s="522" t="str">
        <f t="shared" si="2"/>
        <v/>
      </c>
      <c r="O12" s="519"/>
      <c r="P12" s="520"/>
      <c r="Q12" s="523"/>
      <c r="R12" s="522" t="str">
        <f t="shared" si="3"/>
        <v/>
      </c>
      <c r="S12" s="519"/>
      <c r="T12" s="524"/>
      <c r="U12" s="523"/>
      <c r="V12" s="18" t="str">
        <f t="shared" si="4"/>
        <v/>
      </c>
      <c r="W12" s="63"/>
      <c r="X12" s="64"/>
      <c r="Y12" s="64"/>
      <c r="Z12" s="65"/>
      <c r="AA12" s="65"/>
      <c r="AB12" s="79"/>
      <c r="AC12" s="10"/>
      <c r="AD12" s="10"/>
      <c r="AE12" s="7" t="s">
        <v>48</v>
      </c>
      <c r="AF12" s="7" t="s">
        <v>100</v>
      </c>
      <c r="AG12" s="7"/>
      <c r="AH12" s="7"/>
    </row>
    <row r="13" spans="1:34" s="1" customFormat="1" x14ac:dyDescent="0.3">
      <c r="A13" s="459" t="s">
        <v>11</v>
      </c>
      <c r="B13" s="44" t="s">
        <v>1</v>
      </c>
      <c r="C13" s="500"/>
      <c r="D13" s="495"/>
      <c r="E13" s="525"/>
      <c r="F13" s="497" t="str">
        <f t="shared" si="0"/>
        <v/>
      </c>
      <c r="G13" s="498" t="s">
        <v>27</v>
      </c>
      <c r="H13" s="495" t="s">
        <v>130</v>
      </c>
      <c r="I13" s="499" t="s">
        <v>131</v>
      </c>
      <c r="J13" s="497" t="str">
        <f t="shared" si="1"/>
        <v>Piscine</v>
      </c>
      <c r="K13" s="494" t="s">
        <v>21</v>
      </c>
      <c r="L13" s="495" t="s">
        <v>130</v>
      </c>
      <c r="M13" s="499" t="s">
        <v>131</v>
      </c>
      <c r="N13" s="497" t="str">
        <f t="shared" si="2"/>
        <v>Piscine</v>
      </c>
      <c r="O13" s="500"/>
      <c r="P13" s="495"/>
      <c r="Q13" s="499"/>
      <c r="R13" s="497" t="str">
        <f t="shared" si="3"/>
        <v/>
      </c>
      <c r="S13" s="500"/>
      <c r="T13" s="501"/>
      <c r="U13" s="499"/>
      <c r="V13" s="24" t="str">
        <f t="shared" si="4"/>
        <v/>
      </c>
      <c r="W13" s="70"/>
      <c r="X13" s="84"/>
      <c r="Y13" s="71"/>
      <c r="Z13" s="72"/>
      <c r="AA13" s="72"/>
      <c r="AB13" s="73"/>
      <c r="AC13" s="10"/>
      <c r="AD13" s="10"/>
      <c r="AE13" s="7" t="s">
        <v>49</v>
      </c>
      <c r="AF13" s="7" t="s">
        <v>40</v>
      </c>
      <c r="AG13" s="7"/>
      <c r="AH13" s="7"/>
    </row>
    <row r="14" spans="1:34" s="1" customFormat="1" x14ac:dyDescent="0.3">
      <c r="A14" s="460"/>
      <c r="B14" s="45" t="s">
        <v>0</v>
      </c>
      <c r="C14" s="508"/>
      <c r="D14" s="503"/>
      <c r="E14" s="510"/>
      <c r="F14" s="505" t="str">
        <f t="shared" si="0"/>
        <v/>
      </c>
      <c r="G14" s="506" t="s">
        <v>27</v>
      </c>
      <c r="H14" s="503" t="s">
        <v>130</v>
      </c>
      <c r="I14" s="507" t="s">
        <v>131</v>
      </c>
      <c r="J14" s="505" t="str">
        <f t="shared" si="1"/>
        <v>Piscine</v>
      </c>
      <c r="K14" s="502" t="s">
        <v>21</v>
      </c>
      <c r="L14" s="503" t="s">
        <v>130</v>
      </c>
      <c r="M14" s="507" t="s">
        <v>131</v>
      </c>
      <c r="N14" s="505" t="str">
        <f t="shared" si="2"/>
        <v>Piscine</v>
      </c>
      <c r="O14" s="508"/>
      <c r="P14" s="503"/>
      <c r="Q14" s="507"/>
      <c r="R14" s="505" t="str">
        <f t="shared" si="3"/>
        <v/>
      </c>
      <c r="S14" s="508"/>
      <c r="T14" s="518"/>
      <c r="U14" s="507"/>
      <c r="V14" s="19" t="str">
        <f t="shared" si="4"/>
        <v/>
      </c>
      <c r="W14" s="61"/>
      <c r="X14" s="60"/>
      <c r="Y14" s="60"/>
      <c r="Z14" s="60"/>
      <c r="AA14" s="3"/>
      <c r="AB14" s="62"/>
      <c r="AC14" s="10"/>
      <c r="AD14" s="10"/>
      <c r="AE14" s="7" t="s">
        <v>103</v>
      </c>
      <c r="AF14" s="7" t="s">
        <v>40</v>
      </c>
      <c r="AG14" s="7"/>
      <c r="AH14" s="7"/>
    </row>
    <row r="15" spans="1:34" s="1" customFormat="1" x14ac:dyDescent="0.3">
      <c r="A15" s="460"/>
      <c r="B15" s="45" t="s">
        <v>7</v>
      </c>
      <c r="C15" s="506" t="s">
        <v>25</v>
      </c>
      <c r="D15" s="503" t="s">
        <v>130</v>
      </c>
      <c r="E15" s="510" t="s">
        <v>131</v>
      </c>
      <c r="F15" s="505" t="str">
        <f t="shared" si="0"/>
        <v>Piscine</v>
      </c>
      <c r="G15" s="508" t="s">
        <v>32</v>
      </c>
      <c r="H15" s="503" t="s">
        <v>37</v>
      </c>
      <c r="I15" s="507" t="s">
        <v>58</v>
      </c>
      <c r="J15" s="505" t="str">
        <f t="shared" si="1"/>
        <v>1/3 SAE</v>
      </c>
      <c r="K15" s="508" t="s">
        <v>32</v>
      </c>
      <c r="L15" s="503" t="s">
        <v>57</v>
      </c>
      <c r="M15" s="507" t="s">
        <v>73</v>
      </c>
      <c r="N15" s="505" t="str">
        <f t="shared" si="2"/>
        <v>2/3 Gymn</v>
      </c>
      <c r="O15" s="502" t="s">
        <v>20</v>
      </c>
      <c r="P15" s="503" t="s">
        <v>130</v>
      </c>
      <c r="Q15" s="507" t="s">
        <v>131</v>
      </c>
      <c r="R15" s="505" t="str">
        <f t="shared" si="3"/>
        <v>Piscine</v>
      </c>
      <c r="S15" s="508"/>
      <c r="T15" s="503"/>
      <c r="U15" s="507"/>
      <c r="V15" s="19" t="str">
        <f t="shared" si="4"/>
        <v/>
      </c>
      <c r="W15" s="61"/>
      <c r="X15" s="60"/>
      <c r="Y15" s="85"/>
      <c r="Z15" s="3"/>
      <c r="AA15" s="86"/>
      <c r="AB15" s="87"/>
      <c r="AC15" s="10"/>
      <c r="AD15" s="10"/>
      <c r="AE15" s="7" t="s">
        <v>50</v>
      </c>
      <c r="AF15" s="7" t="s">
        <v>40</v>
      </c>
      <c r="AG15" s="7"/>
      <c r="AH15" s="7"/>
    </row>
    <row r="16" spans="1:34" s="1" customFormat="1" x14ac:dyDescent="0.3">
      <c r="A16" s="460"/>
      <c r="B16" s="45" t="s">
        <v>2</v>
      </c>
      <c r="C16" s="506" t="s">
        <v>24</v>
      </c>
      <c r="D16" s="503" t="s">
        <v>130</v>
      </c>
      <c r="E16" s="510" t="s">
        <v>131</v>
      </c>
      <c r="F16" s="505" t="str">
        <f t="shared" si="0"/>
        <v>Piscine</v>
      </c>
      <c r="G16" s="526" t="s">
        <v>34</v>
      </c>
      <c r="H16" s="503" t="s">
        <v>37</v>
      </c>
      <c r="I16" s="507" t="s">
        <v>58</v>
      </c>
      <c r="J16" s="505" t="str">
        <f t="shared" si="1"/>
        <v>1/3 SAE</v>
      </c>
      <c r="K16" s="526" t="s">
        <v>34</v>
      </c>
      <c r="L16" s="503" t="s">
        <v>57</v>
      </c>
      <c r="M16" s="507" t="s">
        <v>73</v>
      </c>
      <c r="N16" s="505" t="str">
        <f t="shared" si="2"/>
        <v>2/3 Gymn</v>
      </c>
      <c r="O16" s="502" t="s">
        <v>20</v>
      </c>
      <c r="P16" s="503" t="s">
        <v>130</v>
      </c>
      <c r="Q16" s="507" t="s">
        <v>131</v>
      </c>
      <c r="R16" s="505" t="str">
        <f t="shared" si="3"/>
        <v>Piscine</v>
      </c>
      <c r="S16" s="508"/>
      <c r="T16" s="511"/>
      <c r="U16" s="507"/>
      <c r="V16" s="19" t="str">
        <f t="shared" si="4"/>
        <v/>
      </c>
      <c r="W16" s="61"/>
      <c r="X16" s="60"/>
      <c r="Y16" s="60"/>
      <c r="Z16" s="3"/>
      <c r="AA16" s="3"/>
      <c r="AB16" s="62"/>
      <c r="AC16" s="10"/>
      <c r="AD16" s="10"/>
      <c r="AE16" s="7" t="s">
        <v>51</v>
      </c>
      <c r="AF16" s="7" t="s">
        <v>40</v>
      </c>
      <c r="AG16" s="7"/>
      <c r="AH16" s="7"/>
    </row>
    <row r="17" spans="1:34" s="1" customFormat="1" ht="9.6" customHeight="1" x14ac:dyDescent="0.3">
      <c r="A17" s="460"/>
      <c r="B17" s="46"/>
      <c r="C17" s="512"/>
      <c r="D17" s="527" t="s">
        <v>158</v>
      </c>
      <c r="E17" s="514"/>
      <c r="F17" s="505" t="str">
        <f t="shared" si="0"/>
        <v/>
      </c>
      <c r="G17" s="512"/>
      <c r="H17" s="527" t="s">
        <v>157</v>
      </c>
      <c r="I17" s="515"/>
      <c r="J17" s="505" t="str">
        <f t="shared" si="1"/>
        <v/>
      </c>
      <c r="K17" s="512"/>
      <c r="L17" s="513"/>
      <c r="M17" s="515"/>
      <c r="N17" s="505" t="str">
        <f t="shared" si="2"/>
        <v/>
      </c>
      <c r="O17" s="512"/>
      <c r="P17" s="527" t="s">
        <v>160</v>
      </c>
      <c r="Q17" s="515"/>
      <c r="R17" s="505" t="str">
        <f t="shared" si="3"/>
        <v/>
      </c>
      <c r="S17" s="512"/>
      <c r="T17" s="517"/>
      <c r="U17" s="515"/>
      <c r="V17" s="19" t="str">
        <f t="shared" si="4"/>
        <v/>
      </c>
      <c r="W17" s="74"/>
      <c r="X17" s="9"/>
      <c r="Y17" s="9"/>
      <c r="Z17" s="9"/>
      <c r="AA17" s="9"/>
      <c r="AB17" s="75"/>
      <c r="AC17" s="10"/>
      <c r="AD17" s="10"/>
      <c r="AE17" s="7" t="s">
        <v>52</v>
      </c>
      <c r="AF17" s="7" t="s">
        <v>40</v>
      </c>
      <c r="AG17" s="7" t="s">
        <v>36</v>
      </c>
      <c r="AH17" s="7"/>
    </row>
    <row r="18" spans="1:34" s="1" customFormat="1" x14ac:dyDescent="0.3">
      <c r="A18" s="460"/>
      <c r="B18" s="45" t="s">
        <v>3</v>
      </c>
      <c r="C18" s="508"/>
      <c r="D18" s="503" t="s">
        <v>167</v>
      </c>
      <c r="E18" s="510"/>
      <c r="F18" s="505" t="str">
        <f t="shared" si="0"/>
        <v/>
      </c>
      <c r="G18" s="508"/>
      <c r="H18" s="503" t="s">
        <v>167</v>
      </c>
      <c r="I18" s="507"/>
      <c r="J18" s="505" t="str">
        <f t="shared" si="1"/>
        <v/>
      </c>
      <c r="K18" s="508"/>
      <c r="L18" s="503" t="s">
        <v>167</v>
      </c>
      <c r="M18" s="507"/>
      <c r="N18" s="505" t="str">
        <f t="shared" si="2"/>
        <v/>
      </c>
      <c r="O18" s="508"/>
      <c r="P18" s="503" t="s">
        <v>167</v>
      </c>
      <c r="Q18" s="507"/>
      <c r="R18" s="505" t="str">
        <f t="shared" si="3"/>
        <v/>
      </c>
      <c r="S18" s="508"/>
      <c r="T18" s="518" t="s">
        <v>167</v>
      </c>
      <c r="U18" s="507"/>
      <c r="V18" s="19" t="str">
        <f t="shared" si="4"/>
        <v/>
      </c>
      <c r="W18" s="61"/>
      <c r="X18" s="60"/>
      <c r="Y18" s="60"/>
      <c r="Z18" s="60"/>
      <c r="AA18" s="60"/>
      <c r="AB18" s="62"/>
      <c r="AC18" s="10"/>
      <c r="AD18" s="10"/>
      <c r="AE18" s="7" t="s">
        <v>53</v>
      </c>
      <c r="AF18" s="7" t="s">
        <v>39</v>
      </c>
      <c r="AG18" s="7"/>
      <c r="AH18" s="7"/>
    </row>
    <row r="19" spans="1:34" s="1" customFormat="1" x14ac:dyDescent="0.3">
      <c r="A19" s="460"/>
      <c r="B19" s="45" t="s">
        <v>4</v>
      </c>
      <c r="C19" s="526" t="s">
        <v>33</v>
      </c>
      <c r="D19" s="503" t="s">
        <v>51</v>
      </c>
      <c r="E19" s="510" t="s">
        <v>40</v>
      </c>
      <c r="F19" s="505" t="str">
        <f t="shared" si="0"/>
        <v>Dojo</v>
      </c>
      <c r="G19" s="528" t="s">
        <v>132</v>
      </c>
      <c r="H19" s="503" t="s">
        <v>37</v>
      </c>
      <c r="I19" s="507" t="s">
        <v>58</v>
      </c>
      <c r="J19" s="505" t="str">
        <f t="shared" si="1"/>
        <v>1/3 SAE</v>
      </c>
      <c r="K19" s="506" t="s">
        <v>25</v>
      </c>
      <c r="L19" s="503" t="s">
        <v>79</v>
      </c>
      <c r="M19" s="507" t="s">
        <v>36</v>
      </c>
      <c r="N19" s="505" t="str">
        <f t="shared" si="2"/>
        <v>1/3 Gym</v>
      </c>
      <c r="O19" s="526" t="s">
        <v>33</v>
      </c>
      <c r="P19" s="503" t="s">
        <v>44</v>
      </c>
      <c r="Q19" s="507" t="s">
        <v>41</v>
      </c>
      <c r="R19" s="505" t="str">
        <f t="shared" si="3"/>
        <v>Pelouse</v>
      </c>
      <c r="S19" s="508"/>
      <c r="T19" s="503"/>
      <c r="U19" s="507"/>
      <c r="V19" s="19" t="str">
        <f t="shared" si="4"/>
        <v/>
      </c>
      <c r="W19" s="61"/>
      <c r="X19" s="60"/>
      <c r="Y19" s="60"/>
      <c r="Z19" s="3"/>
      <c r="AA19" s="3"/>
      <c r="AB19" s="62"/>
      <c r="AC19" s="10"/>
      <c r="AD19" s="10"/>
      <c r="AE19" s="7" t="s">
        <v>54</v>
      </c>
      <c r="AF19" s="7" t="s">
        <v>39</v>
      </c>
      <c r="AG19" s="7"/>
      <c r="AH19" s="7"/>
    </row>
    <row r="20" spans="1:34" s="1" customFormat="1" ht="15" thickBot="1" x14ac:dyDescent="0.35">
      <c r="A20" s="461"/>
      <c r="B20" s="47" t="s">
        <v>5</v>
      </c>
      <c r="C20" s="529" t="s">
        <v>35</v>
      </c>
      <c r="D20" s="520" t="s">
        <v>51</v>
      </c>
      <c r="E20" s="521" t="s">
        <v>40</v>
      </c>
      <c r="F20" s="522" t="str">
        <f t="shared" si="0"/>
        <v>Dojo</v>
      </c>
      <c r="G20" s="530" t="s">
        <v>132</v>
      </c>
      <c r="H20" s="520" t="s">
        <v>37</v>
      </c>
      <c r="I20" s="523" t="s">
        <v>58</v>
      </c>
      <c r="J20" s="522" t="str">
        <f t="shared" si="1"/>
        <v>1/3 SAE</v>
      </c>
      <c r="K20" s="519"/>
      <c r="L20" s="520" t="s">
        <v>159</v>
      </c>
      <c r="M20" s="523"/>
      <c r="N20" s="522" t="str">
        <f t="shared" si="2"/>
        <v/>
      </c>
      <c r="O20" s="529" t="s">
        <v>35</v>
      </c>
      <c r="P20" s="520" t="s">
        <v>44</v>
      </c>
      <c r="Q20" s="523" t="s">
        <v>41</v>
      </c>
      <c r="R20" s="522" t="str">
        <f t="shared" si="3"/>
        <v>Pelouse</v>
      </c>
      <c r="S20" s="519"/>
      <c r="T20" s="524"/>
      <c r="U20" s="523"/>
      <c r="V20" s="18" t="str">
        <f t="shared" si="4"/>
        <v/>
      </c>
      <c r="W20" s="63"/>
      <c r="X20" s="64"/>
      <c r="Y20" s="64"/>
      <c r="Z20" s="65"/>
      <c r="AA20" s="64"/>
      <c r="AB20" s="66"/>
      <c r="AC20" s="10"/>
      <c r="AD20" s="10"/>
      <c r="AE20" s="7" t="s">
        <v>55</v>
      </c>
      <c r="AF20" s="7" t="s">
        <v>39</v>
      </c>
      <c r="AG20" s="7"/>
      <c r="AH20" s="7"/>
    </row>
    <row r="21" spans="1:34" s="1" customFormat="1" x14ac:dyDescent="0.3">
      <c r="A21" s="462" t="s">
        <v>12</v>
      </c>
      <c r="B21" s="44" t="s">
        <v>1</v>
      </c>
      <c r="C21" s="500"/>
      <c r="D21" s="495"/>
      <c r="E21" s="525"/>
      <c r="F21" s="497" t="str">
        <f t="shared" si="0"/>
        <v/>
      </c>
      <c r="G21" s="500"/>
      <c r="H21" s="495"/>
      <c r="I21" s="499"/>
      <c r="J21" s="497" t="str">
        <f t="shared" si="1"/>
        <v/>
      </c>
      <c r="K21" s="500"/>
      <c r="L21" s="495"/>
      <c r="M21" s="499"/>
      <c r="N21" s="497" t="str">
        <f t="shared" si="2"/>
        <v/>
      </c>
      <c r="O21" s="500"/>
      <c r="P21" s="495"/>
      <c r="Q21" s="499"/>
      <c r="R21" s="497" t="str">
        <f t="shared" si="3"/>
        <v/>
      </c>
      <c r="S21" s="500"/>
      <c r="T21" s="501"/>
      <c r="U21" s="499"/>
      <c r="V21" s="24" t="str">
        <f t="shared" si="4"/>
        <v/>
      </c>
      <c r="W21" s="89"/>
      <c r="X21" s="71"/>
      <c r="Y21" s="71"/>
      <c r="Z21" s="72"/>
      <c r="AA21" s="72"/>
      <c r="AB21" s="73"/>
      <c r="AC21" s="10"/>
      <c r="AD21" s="10"/>
      <c r="AE21" s="7" t="s">
        <v>66</v>
      </c>
      <c r="AF21" s="7" t="s">
        <v>39</v>
      </c>
      <c r="AG21" s="7"/>
      <c r="AH21" s="7"/>
    </row>
    <row r="22" spans="1:34" s="1" customFormat="1" x14ac:dyDescent="0.3">
      <c r="A22" s="463"/>
      <c r="B22" s="45" t="s">
        <v>0</v>
      </c>
      <c r="C22" s="508"/>
      <c r="D22" s="503"/>
      <c r="E22" s="510"/>
      <c r="F22" s="505" t="str">
        <f t="shared" si="0"/>
        <v/>
      </c>
      <c r="G22" s="508"/>
      <c r="H22" s="503"/>
      <c r="I22" s="507"/>
      <c r="J22" s="505" t="str">
        <f t="shared" si="1"/>
        <v/>
      </c>
      <c r="K22" s="508"/>
      <c r="L22" s="503"/>
      <c r="M22" s="507"/>
      <c r="N22" s="505" t="str">
        <f t="shared" si="2"/>
        <v/>
      </c>
      <c r="O22" s="508"/>
      <c r="P22" s="503"/>
      <c r="Q22" s="507"/>
      <c r="R22" s="505" t="str">
        <f t="shared" si="3"/>
        <v/>
      </c>
      <c r="S22" s="508"/>
      <c r="T22" s="518"/>
      <c r="U22" s="507"/>
      <c r="V22" s="19" t="str">
        <f t="shared" si="4"/>
        <v/>
      </c>
      <c r="W22" s="90"/>
      <c r="X22" s="60"/>
      <c r="Y22" s="60"/>
      <c r="Z22" s="3"/>
      <c r="AA22" s="3"/>
      <c r="AB22" s="62"/>
      <c r="AC22" s="10"/>
      <c r="AD22" s="10"/>
      <c r="AE22" s="7" t="s">
        <v>56</v>
      </c>
      <c r="AF22" s="7" t="s">
        <v>39</v>
      </c>
      <c r="AG22" s="7"/>
      <c r="AH22" s="7"/>
    </row>
    <row r="23" spans="1:34" s="1" customFormat="1" x14ac:dyDescent="0.3">
      <c r="A23" s="463"/>
      <c r="B23" s="45" t="s">
        <v>7</v>
      </c>
      <c r="C23" s="502" t="s">
        <v>22</v>
      </c>
      <c r="D23" s="503" t="s">
        <v>49</v>
      </c>
      <c r="E23" s="510" t="s">
        <v>40</v>
      </c>
      <c r="F23" s="505" t="str">
        <f t="shared" si="0"/>
        <v>Dojo</v>
      </c>
      <c r="G23" s="508"/>
      <c r="H23" s="503"/>
      <c r="I23" s="507"/>
      <c r="J23" s="505" t="str">
        <f t="shared" si="1"/>
        <v/>
      </c>
      <c r="K23" s="508"/>
      <c r="L23" s="503"/>
      <c r="M23" s="507"/>
      <c r="N23" s="505" t="str">
        <f t="shared" si="2"/>
        <v/>
      </c>
      <c r="O23" s="508"/>
      <c r="P23" s="503"/>
      <c r="Q23" s="507"/>
      <c r="R23" s="505" t="str">
        <f t="shared" si="3"/>
        <v/>
      </c>
      <c r="S23" s="508"/>
      <c r="T23" s="503"/>
      <c r="U23" s="507"/>
      <c r="V23" s="19" t="str">
        <f t="shared" si="4"/>
        <v/>
      </c>
      <c r="W23" s="61"/>
      <c r="X23" s="60"/>
      <c r="Y23" s="60"/>
      <c r="Z23" s="88"/>
      <c r="AA23" s="86"/>
      <c r="AB23" s="62"/>
      <c r="AC23" s="10"/>
      <c r="AD23" s="10"/>
      <c r="AE23" s="7" t="s">
        <v>64</v>
      </c>
      <c r="AF23" s="7" t="s">
        <v>61</v>
      </c>
      <c r="AG23" s="7"/>
      <c r="AH23" s="7"/>
    </row>
    <row r="24" spans="1:34" s="1" customFormat="1" ht="15" thickBot="1" x14ac:dyDescent="0.35">
      <c r="A24" s="464"/>
      <c r="B24" s="47" t="s">
        <v>2</v>
      </c>
      <c r="C24" s="531" t="s">
        <v>22</v>
      </c>
      <c r="D24" s="520" t="s">
        <v>49</v>
      </c>
      <c r="E24" s="521" t="s">
        <v>40</v>
      </c>
      <c r="F24" s="522" t="str">
        <f t="shared" si="0"/>
        <v>Dojo</v>
      </c>
      <c r="G24" s="519"/>
      <c r="H24" s="520"/>
      <c r="I24" s="523"/>
      <c r="J24" s="522" t="str">
        <f t="shared" si="1"/>
        <v/>
      </c>
      <c r="K24" s="519" t="s">
        <v>34</v>
      </c>
      <c r="L24" s="520"/>
      <c r="M24" s="523"/>
      <c r="N24" s="522" t="str">
        <f t="shared" si="2"/>
        <v/>
      </c>
      <c r="O24" s="519"/>
      <c r="P24" s="520"/>
      <c r="Q24" s="523"/>
      <c r="R24" s="522" t="str">
        <f t="shared" si="3"/>
        <v/>
      </c>
      <c r="S24" s="519"/>
      <c r="T24" s="524"/>
      <c r="U24" s="523"/>
      <c r="V24" s="18" t="str">
        <f t="shared" si="4"/>
        <v/>
      </c>
      <c r="W24" s="63"/>
      <c r="X24" s="64"/>
      <c r="Y24" s="64"/>
      <c r="Z24" s="65"/>
      <c r="AA24" s="65"/>
      <c r="AB24" s="66"/>
      <c r="AC24" s="10"/>
      <c r="AD24" s="10"/>
      <c r="AE24" s="7" t="s">
        <v>65</v>
      </c>
      <c r="AF24" s="7" t="s">
        <v>60</v>
      </c>
      <c r="AG24" s="7"/>
      <c r="AH24" s="7"/>
    </row>
    <row r="25" spans="1:34" s="1" customFormat="1" x14ac:dyDescent="0.3">
      <c r="A25" s="459" t="s">
        <v>13</v>
      </c>
      <c r="B25" s="44" t="s">
        <v>1</v>
      </c>
      <c r="C25" s="500"/>
      <c r="D25" s="495"/>
      <c r="E25" s="525"/>
      <c r="F25" s="497" t="str">
        <f t="shared" si="0"/>
        <v/>
      </c>
      <c r="G25" s="532" t="s">
        <v>31</v>
      </c>
      <c r="H25" s="495" t="s">
        <v>78</v>
      </c>
      <c r="I25" s="499" t="s">
        <v>36</v>
      </c>
      <c r="J25" s="497" t="str">
        <f t="shared" si="1"/>
        <v>1/3 Gym</v>
      </c>
      <c r="K25" s="500"/>
      <c r="L25" s="495"/>
      <c r="M25" s="499"/>
      <c r="N25" s="497" t="str">
        <f t="shared" si="2"/>
        <v/>
      </c>
      <c r="O25" s="500"/>
      <c r="P25" s="495"/>
      <c r="Q25" s="499"/>
      <c r="R25" s="497" t="str">
        <f t="shared" si="3"/>
        <v/>
      </c>
      <c r="S25" s="500"/>
      <c r="T25" s="501"/>
      <c r="U25" s="499"/>
      <c r="V25" s="24" t="str">
        <f t="shared" si="4"/>
        <v/>
      </c>
      <c r="W25" s="70"/>
      <c r="X25" s="71"/>
      <c r="Y25" s="71"/>
      <c r="Z25" s="72"/>
      <c r="AA25" s="72"/>
      <c r="AB25" s="73"/>
      <c r="AC25" s="10"/>
      <c r="AD25" s="10"/>
      <c r="AE25" s="7" t="s">
        <v>102</v>
      </c>
      <c r="AF25" s="7" t="s">
        <v>41</v>
      </c>
      <c r="AG25" s="7"/>
      <c r="AH25" s="7"/>
    </row>
    <row r="26" spans="1:34" s="1" customFormat="1" x14ac:dyDescent="0.3">
      <c r="A26" s="460"/>
      <c r="B26" s="45" t="s">
        <v>0</v>
      </c>
      <c r="C26" s="508"/>
      <c r="D26" s="503"/>
      <c r="E26" s="510"/>
      <c r="F26" s="505" t="str">
        <f t="shared" si="0"/>
        <v/>
      </c>
      <c r="G26" s="506" t="s">
        <v>27</v>
      </c>
      <c r="H26" s="503" t="s">
        <v>78</v>
      </c>
      <c r="I26" s="507" t="s">
        <v>36</v>
      </c>
      <c r="J26" s="505" t="str">
        <f t="shared" si="1"/>
        <v>1/3 Gym</v>
      </c>
      <c r="K26" s="508" t="s">
        <v>30</v>
      </c>
      <c r="L26" s="503"/>
      <c r="M26" s="507"/>
      <c r="N26" s="505" t="str">
        <f t="shared" si="2"/>
        <v/>
      </c>
      <c r="O26" s="508"/>
      <c r="P26" s="503"/>
      <c r="Q26" s="507"/>
      <c r="R26" s="505" t="str">
        <f t="shared" si="3"/>
        <v/>
      </c>
      <c r="S26" s="509" t="s">
        <v>28</v>
      </c>
      <c r="T26" s="518" t="s">
        <v>66</v>
      </c>
      <c r="U26" s="507" t="s">
        <v>39</v>
      </c>
      <c r="V26" s="19" t="str">
        <f t="shared" si="4"/>
        <v>Piste</v>
      </c>
      <c r="W26" s="61"/>
      <c r="X26" s="60"/>
      <c r="Y26" s="60"/>
      <c r="Z26" s="3"/>
      <c r="AA26" s="3"/>
      <c r="AB26" s="62"/>
      <c r="AC26" s="10"/>
      <c r="AD26" s="10"/>
      <c r="AE26" s="7" t="s">
        <v>79</v>
      </c>
      <c r="AF26" s="7" t="s">
        <v>36</v>
      </c>
      <c r="AG26" s="7" t="s">
        <v>73</v>
      </c>
      <c r="AH26" s="7" t="s">
        <v>40</v>
      </c>
    </row>
    <row r="27" spans="1:34" s="1" customFormat="1" x14ac:dyDescent="0.3">
      <c r="A27" s="460"/>
      <c r="B27" s="45" t="s">
        <v>7</v>
      </c>
      <c r="C27" s="506" t="s">
        <v>24</v>
      </c>
      <c r="D27" s="503" t="s">
        <v>53</v>
      </c>
      <c r="E27" s="510" t="s">
        <v>39</v>
      </c>
      <c r="F27" s="505" t="str">
        <f t="shared" si="0"/>
        <v>Piste</v>
      </c>
      <c r="G27" s="506" t="s">
        <v>26</v>
      </c>
      <c r="H27" s="503" t="s">
        <v>78</v>
      </c>
      <c r="I27" s="507" t="s">
        <v>36</v>
      </c>
      <c r="J27" s="505" t="str">
        <f t="shared" si="1"/>
        <v>1/3 Gym</v>
      </c>
      <c r="K27" s="508"/>
      <c r="L27" s="503"/>
      <c r="M27" s="507"/>
      <c r="N27" s="505" t="str">
        <f t="shared" si="2"/>
        <v/>
      </c>
      <c r="O27" s="508"/>
      <c r="P27" s="503"/>
      <c r="Q27" s="507"/>
      <c r="R27" s="505" t="str">
        <f t="shared" si="3"/>
        <v/>
      </c>
      <c r="S27" s="509" t="s">
        <v>30</v>
      </c>
      <c r="T27" s="503" t="s">
        <v>66</v>
      </c>
      <c r="U27" s="507" t="s">
        <v>39</v>
      </c>
      <c r="V27" s="19" t="str">
        <f t="shared" si="4"/>
        <v>Piste</v>
      </c>
      <c r="W27" s="61"/>
      <c r="X27" s="60"/>
      <c r="Y27" s="60"/>
      <c r="Z27" s="3"/>
      <c r="AA27" s="3"/>
      <c r="AB27" s="62"/>
      <c r="AC27" s="10"/>
      <c r="AD27" s="10"/>
      <c r="AE27" s="135" t="s">
        <v>166</v>
      </c>
      <c r="AF27" s="135" t="s">
        <v>40</v>
      </c>
      <c r="AG27" s="135" t="s">
        <v>36</v>
      </c>
      <c r="AH27" s="135"/>
    </row>
    <row r="28" spans="1:34" s="1" customFormat="1" x14ac:dyDescent="0.3">
      <c r="A28" s="460"/>
      <c r="B28" s="45" t="s">
        <v>2</v>
      </c>
      <c r="C28" s="526" t="s">
        <v>33</v>
      </c>
      <c r="D28" s="503" t="s">
        <v>53</v>
      </c>
      <c r="E28" s="510" t="s">
        <v>39</v>
      </c>
      <c r="F28" s="505" t="str">
        <f t="shared" si="0"/>
        <v>Piste</v>
      </c>
      <c r="G28" s="508"/>
      <c r="H28" s="503"/>
      <c r="I28" s="507"/>
      <c r="J28" s="505" t="str">
        <f t="shared" si="1"/>
        <v/>
      </c>
      <c r="K28" s="508"/>
      <c r="L28" s="503"/>
      <c r="M28" s="507"/>
      <c r="N28" s="505" t="str">
        <f t="shared" si="2"/>
        <v/>
      </c>
      <c r="O28" s="526" t="s">
        <v>33</v>
      </c>
      <c r="P28" s="503" t="s">
        <v>78</v>
      </c>
      <c r="Q28" s="507" t="s">
        <v>36</v>
      </c>
      <c r="R28" s="505" t="str">
        <f t="shared" si="3"/>
        <v>1/3 Gym</v>
      </c>
      <c r="S28" s="509" t="s">
        <v>30</v>
      </c>
      <c r="T28" s="511" t="s">
        <v>66</v>
      </c>
      <c r="U28" s="507" t="s">
        <v>39</v>
      </c>
      <c r="V28" s="19" t="str">
        <f t="shared" si="4"/>
        <v>Piste</v>
      </c>
      <c r="W28" s="61"/>
      <c r="X28" s="60"/>
      <c r="Y28" s="60"/>
      <c r="Z28" s="3"/>
      <c r="AA28" s="3"/>
      <c r="AB28" s="62"/>
      <c r="AC28" s="10"/>
      <c r="AD28" s="10"/>
      <c r="AE28" s="135" t="s">
        <v>130</v>
      </c>
      <c r="AF28" s="135" t="s">
        <v>131</v>
      </c>
      <c r="AG28" s="156"/>
      <c r="AH28" s="156"/>
    </row>
    <row r="29" spans="1:34" s="1" customFormat="1" ht="9.6" customHeight="1" x14ac:dyDescent="0.3">
      <c r="A29" s="460"/>
      <c r="B29" s="46"/>
      <c r="C29" s="512"/>
      <c r="D29" s="513"/>
      <c r="E29" s="514"/>
      <c r="F29" s="505" t="str">
        <f t="shared" si="0"/>
        <v/>
      </c>
      <c r="G29" s="512"/>
      <c r="H29" s="527" t="s">
        <v>157</v>
      </c>
      <c r="I29" s="515"/>
      <c r="J29" s="505" t="str">
        <f t="shared" si="1"/>
        <v/>
      </c>
      <c r="K29" s="512"/>
      <c r="L29" s="513"/>
      <c r="M29" s="515"/>
      <c r="N29" s="505" t="str">
        <f t="shared" si="2"/>
        <v/>
      </c>
      <c r="O29" s="512"/>
      <c r="P29" s="527" t="s">
        <v>160</v>
      </c>
      <c r="Q29" s="515"/>
      <c r="R29" s="505" t="str">
        <f t="shared" si="3"/>
        <v/>
      </c>
      <c r="S29" s="512"/>
      <c r="T29" s="517"/>
      <c r="U29" s="515"/>
      <c r="V29" s="19" t="str">
        <f t="shared" si="4"/>
        <v/>
      </c>
      <c r="W29" s="74"/>
      <c r="X29" s="9"/>
      <c r="Y29" s="9"/>
      <c r="Z29" s="9"/>
      <c r="AA29" s="9"/>
      <c r="AB29" s="75"/>
      <c r="AC29" s="10"/>
      <c r="AD29" s="10"/>
      <c r="AE29" s="135" t="s">
        <v>139</v>
      </c>
      <c r="AF29" s="135" t="s">
        <v>140</v>
      </c>
      <c r="AG29" s="156"/>
      <c r="AH29" s="156"/>
    </row>
    <row r="30" spans="1:34" s="1" customFormat="1" x14ac:dyDescent="0.3">
      <c r="A30" s="460"/>
      <c r="B30" s="45" t="s">
        <v>3</v>
      </c>
      <c r="C30" s="508"/>
      <c r="D30" s="503"/>
      <c r="E30" s="510"/>
      <c r="F30" s="505" t="str">
        <f t="shared" si="0"/>
        <v/>
      </c>
      <c r="G30" s="508"/>
      <c r="H30" s="503"/>
      <c r="I30" s="507"/>
      <c r="J30" s="505" t="str">
        <f t="shared" si="1"/>
        <v/>
      </c>
      <c r="K30" s="508"/>
      <c r="L30" s="503"/>
      <c r="M30" s="507"/>
      <c r="N30" s="505" t="str">
        <f t="shared" si="2"/>
        <v/>
      </c>
      <c r="O30" s="502" t="s">
        <v>20</v>
      </c>
      <c r="P30" s="503" t="s">
        <v>78</v>
      </c>
      <c r="Q30" s="507" t="s">
        <v>36</v>
      </c>
      <c r="R30" s="505" t="str">
        <f t="shared" si="3"/>
        <v>1/3 Gym</v>
      </c>
      <c r="S30" s="508"/>
      <c r="T30" s="518"/>
      <c r="U30" s="507"/>
      <c r="V30" s="19" t="str">
        <f t="shared" si="4"/>
        <v/>
      </c>
      <c r="W30" s="61"/>
      <c r="X30" s="60"/>
      <c r="Y30" s="60"/>
      <c r="Z30" s="3"/>
      <c r="AA30" s="3"/>
      <c r="AB30" s="62"/>
      <c r="AC30" s="10"/>
      <c r="AD30" s="10"/>
      <c r="AE30" s="56"/>
      <c r="AF30" s="56"/>
      <c r="AG30" s="56"/>
      <c r="AH30" s="56"/>
    </row>
    <row r="31" spans="1:34" s="1" customFormat="1" x14ac:dyDescent="0.3">
      <c r="A31" s="460"/>
      <c r="B31" s="45" t="s">
        <v>4</v>
      </c>
      <c r="C31" s="533" t="s">
        <v>133</v>
      </c>
      <c r="D31" s="503" t="s">
        <v>37</v>
      </c>
      <c r="E31" s="510" t="s">
        <v>58</v>
      </c>
      <c r="F31" s="505" t="str">
        <f t="shared" si="0"/>
        <v>1/3 SAE</v>
      </c>
      <c r="G31" s="508" t="s">
        <v>30</v>
      </c>
      <c r="H31" s="503"/>
      <c r="I31" s="507"/>
      <c r="J31" s="505" t="str">
        <f t="shared" si="1"/>
        <v/>
      </c>
      <c r="K31" s="508"/>
      <c r="L31" s="503"/>
      <c r="M31" s="507"/>
      <c r="N31" s="505" t="str">
        <f t="shared" si="2"/>
        <v/>
      </c>
      <c r="O31" s="502" t="s">
        <v>20</v>
      </c>
      <c r="P31" s="503" t="s">
        <v>78</v>
      </c>
      <c r="Q31" s="507" t="s">
        <v>36</v>
      </c>
      <c r="R31" s="505" t="str">
        <f t="shared" si="3"/>
        <v>1/3 Gym</v>
      </c>
      <c r="S31" s="508"/>
      <c r="T31" s="503"/>
      <c r="U31" s="507"/>
      <c r="V31" s="19" t="str">
        <f t="shared" si="4"/>
        <v/>
      </c>
      <c r="W31" s="61"/>
      <c r="X31" s="60"/>
      <c r="Y31" s="60"/>
      <c r="Z31" s="88"/>
      <c r="AA31" s="3"/>
      <c r="AB31" s="62"/>
      <c r="AC31" s="10"/>
      <c r="AD31" s="10"/>
      <c r="AE31" s="56"/>
      <c r="AF31" s="56"/>
      <c r="AG31" s="56"/>
      <c r="AH31" s="56"/>
    </row>
    <row r="32" spans="1:34" s="1" customFormat="1" ht="15" thickBot="1" x14ac:dyDescent="0.35">
      <c r="A32" s="461"/>
      <c r="B32" s="47" t="s">
        <v>5</v>
      </c>
      <c r="C32" s="534" t="s">
        <v>133</v>
      </c>
      <c r="D32" s="520" t="s">
        <v>37</v>
      </c>
      <c r="E32" s="521" t="s">
        <v>58</v>
      </c>
      <c r="F32" s="522" t="str">
        <f t="shared" si="0"/>
        <v>1/3 SAE</v>
      </c>
      <c r="G32" s="519"/>
      <c r="H32" s="520"/>
      <c r="I32" s="523"/>
      <c r="J32" s="522" t="str">
        <f t="shared" si="1"/>
        <v/>
      </c>
      <c r="K32" s="519"/>
      <c r="L32" s="520"/>
      <c r="M32" s="523"/>
      <c r="N32" s="522" t="str">
        <f t="shared" si="2"/>
        <v/>
      </c>
      <c r="O32" s="519"/>
      <c r="P32" s="520"/>
      <c r="Q32" s="523"/>
      <c r="R32" s="522" t="str">
        <f t="shared" si="3"/>
        <v/>
      </c>
      <c r="S32" s="519"/>
      <c r="T32" s="524"/>
      <c r="U32" s="523"/>
      <c r="V32" s="18" t="str">
        <f t="shared" si="4"/>
        <v/>
      </c>
      <c r="W32" s="63"/>
      <c r="X32" s="64"/>
      <c r="Y32" s="64"/>
      <c r="Z32" s="65"/>
      <c r="AA32" s="65"/>
      <c r="AB32" s="66"/>
      <c r="AC32" s="10"/>
      <c r="AD32" s="10"/>
      <c r="AE32" s="56"/>
      <c r="AF32" s="56"/>
      <c r="AG32" s="56"/>
      <c r="AH32" s="56"/>
    </row>
    <row r="33" spans="1:34" s="1" customFormat="1" x14ac:dyDescent="0.3">
      <c r="A33" s="459" t="s">
        <v>14</v>
      </c>
      <c r="B33" s="44" t="s">
        <v>1</v>
      </c>
      <c r="C33" s="500"/>
      <c r="D33" s="495"/>
      <c r="E33" s="525"/>
      <c r="F33" s="497" t="str">
        <f t="shared" si="0"/>
        <v/>
      </c>
      <c r="G33" s="500"/>
      <c r="H33" s="495"/>
      <c r="I33" s="499"/>
      <c r="J33" s="497" t="str">
        <f t="shared" si="1"/>
        <v/>
      </c>
      <c r="K33" s="494" t="s">
        <v>21</v>
      </c>
      <c r="L33" s="495" t="s">
        <v>57</v>
      </c>
      <c r="M33" s="499" t="s">
        <v>73</v>
      </c>
      <c r="N33" s="497" t="str">
        <f t="shared" si="2"/>
        <v>2/3 Gymn</v>
      </c>
      <c r="O33" s="500"/>
      <c r="P33" s="495"/>
      <c r="Q33" s="499"/>
      <c r="R33" s="497" t="str">
        <f t="shared" si="3"/>
        <v/>
      </c>
      <c r="S33" s="500"/>
      <c r="T33" s="501"/>
      <c r="U33" s="499"/>
      <c r="V33" s="24" t="str">
        <f t="shared" si="4"/>
        <v/>
      </c>
      <c r="W33" s="70"/>
      <c r="X33" s="71"/>
      <c r="Y33" s="71"/>
      <c r="Z33" s="72"/>
      <c r="AA33" s="72"/>
      <c r="AB33" s="73"/>
      <c r="AC33" s="10"/>
      <c r="AD33" s="10"/>
      <c r="AE33" s="56"/>
      <c r="AF33" s="56"/>
      <c r="AG33" s="56"/>
      <c r="AH33" s="56"/>
    </row>
    <row r="34" spans="1:34" s="1" customFormat="1" x14ac:dyDescent="0.3">
      <c r="A34" s="460"/>
      <c r="B34" s="45" t="s">
        <v>0</v>
      </c>
      <c r="C34" s="508"/>
      <c r="D34" s="503"/>
      <c r="E34" s="510"/>
      <c r="F34" s="505" t="str">
        <f t="shared" si="0"/>
        <v/>
      </c>
      <c r="G34" s="508"/>
      <c r="H34" s="503"/>
      <c r="I34" s="507"/>
      <c r="J34" s="505" t="str">
        <f t="shared" si="1"/>
        <v/>
      </c>
      <c r="K34" s="502" t="s">
        <v>21</v>
      </c>
      <c r="L34" s="503" t="s">
        <v>57</v>
      </c>
      <c r="M34" s="507" t="s">
        <v>73</v>
      </c>
      <c r="N34" s="505" t="str">
        <f t="shared" si="2"/>
        <v>2/3 Gymn</v>
      </c>
      <c r="O34" s="508"/>
      <c r="P34" s="503"/>
      <c r="Q34" s="507"/>
      <c r="R34" s="505" t="str">
        <f t="shared" si="3"/>
        <v/>
      </c>
      <c r="S34" s="508"/>
      <c r="T34" s="518"/>
      <c r="U34" s="507"/>
      <c r="V34" s="19" t="str">
        <f t="shared" si="4"/>
        <v/>
      </c>
      <c r="W34" s="61"/>
      <c r="X34" s="60"/>
      <c r="Y34" s="85"/>
      <c r="Z34" s="3"/>
      <c r="AA34" s="3"/>
      <c r="AB34" s="62"/>
      <c r="AC34" s="10"/>
      <c r="AD34" s="10"/>
      <c r="AE34" s="56"/>
      <c r="AF34" s="56"/>
      <c r="AG34" s="56"/>
      <c r="AH34" s="56"/>
    </row>
    <row r="35" spans="1:34" s="1" customFormat="1" x14ac:dyDescent="0.3">
      <c r="A35" s="460"/>
      <c r="B35" s="45" t="s">
        <v>7</v>
      </c>
      <c r="C35" s="508" t="s">
        <v>33</v>
      </c>
      <c r="D35" s="503"/>
      <c r="E35" s="510"/>
      <c r="F35" s="505" t="str">
        <f t="shared" si="0"/>
        <v/>
      </c>
      <c r="G35" s="509" t="s">
        <v>31</v>
      </c>
      <c r="H35" s="503" t="s">
        <v>47</v>
      </c>
      <c r="I35" s="507" t="s">
        <v>39</v>
      </c>
      <c r="J35" s="505" t="str">
        <f t="shared" si="1"/>
        <v>Piste</v>
      </c>
      <c r="K35" s="509" t="s">
        <v>29</v>
      </c>
      <c r="L35" s="503" t="s">
        <v>52</v>
      </c>
      <c r="M35" s="507" t="s">
        <v>40</v>
      </c>
      <c r="N35" s="505" t="str">
        <f t="shared" si="2"/>
        <v>Dojo</v>
      </c>
      <c r="O35" s="508"/>
      <c r="P35" s="503"/>
      <c r="Q35" s="507"/>
      <c r="R35" s="505" t="str">
        <f t="shared" si="3"/>
        <v/>
      </c>
      <c r="S35" s="508"/>
      <c r="T35" s="503"/>
      <c r="U35" s="507"/>
      <c r="V35" s="19" t="str">
        <f t="shared" si="4"/>
        <v/>
      </c>
      <c r="W35" s="61"/>
      <c r="X35" s="60"/>
      <c r="Y35" s="60"/>
      <c r="Z35" s="3"/>
      <c r="AA35" s="3"/>
      <c r="AB35" s="62"/>
      <c r="AC35" s="10"/>
      <c r="AD35" s="10"/>
      <c r="AE35" s="56"/>
      <c r="AF35" s="56"/>
      <c r="AG35" s="56"/>
      <c r="AH35" s="56"/>
    </row>
    <row r="36" spans="1:34" s="1" customFormat="1" x14ac:dyDescent="0.3">
      <c r="A36" s="460"/>
      <c r="B36" s="45" t="s">
        <v>2</v>
      </c>
      <c r="C36" s="508"/>
      <c r="D36" s="503"/>
      <c r="E36" s="510"/>
      <c r="F36" s="505" t="str">
        <f t="shared" si="0"/>
        <v/>
      </c>
      <c r="G36" s="508" t="s">
        <v>32</v>
      </c>
      <c r="H36" s="503" t="s">
        <v>47</v>
      </c>
      <c r="I36" s="507" t="s">
        <v>39</v>
      </c>
      <c r="J36" s="505" t="str">
        <f t="shared" si="1"/>
        <v>Piste</v>
      </c>
      <c r="K36" s="508" t="s">
        <v>32</v>
      </c>
      <c r="L36" s="503" t="s">
        <v>43</v>
      </c>
      <c r="M36" s="507" t="s">
        <v>104</v>
      </c>
      <c r="N36" s="505" t="str">
        <f t="shared" si="2"/>
        <v>Plat Ext</v>
      </c>
      <c r="O36" s="508"/>
      <c r="P36" s="503"/>
      <c r="Q36" s="507"/>
      <c r="R36" s="505" t="str">
        <f t="shared" si="3"/>
        <v/>
      </c>
      <c r="S36" s="508"/>
      <c r="T36" s="511"/>
      <c r="U36" s="507"/>
      <c r="V36" s="19" t="str">
        <f t="shared" si="4"/>
        <v/>
      </c>
      <c r="W36" s="61"/>
      <c r="X36" s="60"/>
      <c r="Y36" s="60"/>
      <c r="Z36" s="3"/>
      <c r="AA36" s="86"/>
      <c r="AB36" s="62"/>
      <c r="AC36" s="10"/>
      <c r="AD36" s="10"/>
      <c r="AE36" s="56"/>
      <c r="AF36" s="56"/>
      <c r="AG36" s="56"/>
      <c r="AH36" s="56"/>
    </row>
    <row r="37" spans="1:34" s="1" customFormat="1" ht="9.6" customHeight="1" x14ac:dyDescent="0.3">
      <c r="A37" s="460"/>
      <c r="B37" s="46"/>
      <c r="C37" s="512"/>
      <c r="D37" s="513"/>
      <c r="E37" s="514"/>
      <c r="F37" s="505" t="str">
        <f t="shared" si="0"/>
        <v/>
      </c>
      <c r="G37" s="512"/>
      <c r="H37" s="527" t="s">
        <v>157</v>
      </c>
      <c r="I37" s="515"/>
      <c r="J37" s="505" t="str">
        <f t="shared" si="1"/>
        <v/>
      </c>
      <c r="K37" s="512"/>
      <c r="L37" s="513"/>
      <c r="M37" s="515"/>
      <c r="N37" s="505" t="str">
        <f t="shared" si="2"/>
        <v/>
      </c>
      <c r="O37" s="512"/>
      <c r="P37" s="513"/>
      <c r="Q37" s="515"/>
      <c r="R37" s="505" t="str">
        <f t="shared" si="3"/>
        <v/>
      </c>
      <c r="S37" s="512"/>
      <c r="T37" s="517"/>
      <c r="U37" s="515"/>
      <c r="V37" s="19" t="str">
        <f t="shared" si="4"/>
        <v/>
      </c>
      <c r="W37" s="74"/>
      <c r="X37" s="9"/>
      <c r="Y37" s="9"/>
      <c r="Z37" s="9"/>
      <c r="AA37" s="9"/>
      <c r="AB37" s="75"/>
      <c r="AC37" s="10"/>
      <c r="AD37" s="10"/>
      <c r="AE37" s="56"/>
      <c r="AF37" s="56"/>
      <c r="AG37" s="56"/>
      <c r="AH37" s="56"/>
    </row>
    <row r="38" spans="1:34" s="1" customFormat="1" x14ac:dyDescent="0.3">
      <c r="A38" s="460"/>
      <c r="B38" s="45" t="s">
        <v>3</v>
      </c>
      <c r="C38" s="508"/>
      <c r="D38" s="503"/>
      <c r="E38" s="510"/>
      <c r="F38" s="505" t="str">
        <f t="shared" si="0"/>
        <v/>
      </c>
      <c r="G38" s="502" t="s">
        <v>23</v>
      </c>
      <c r="H38" s="503" t="s">
        <v>130</v>
      </c>
      <c r="I38" s="507" t="s">
        <v>131</v>
      </c>
      <c r="J38" s="505" t="str">
        <f t="shared" si="1"/>
        <v>Piscine</v>
      </c>
      <c r="K38" s="506" t="s">
        <v>25</v>
      </c>
      <c r="L38" s="503" t="s">
        <v>130</v>
      </c>
      <c r="M38" s="507" t="s">
        <v>131</v>
      </c>
      <c r="N38" s="505" t="str">
        <f t="shared" si="2"/>
        <v>Piscine</v>
      </c>
      <c r="O38" s="508"/>
      <c r="P38" s="503"/>
      <c r="Q38" s="507"/>
      <c r="R38" s="505" t="str">
        <f t="shared" si="3"/>
        <v/>
      </c>
      <c r="S38" s="508"/>
      <c r="T38" s="518"/>
      <c r="U38" s="507"/>
      <c r="V38" s="19" t="str">
        <f t="shared" si="4"/>
        <v/>
      </c>
      <c r="W38" s="61"/>
      <c r="X38" s="60"/>
      <c r="Y38" s="60"/>
      <c r="Z38" s="3"/>
      <c r="AA38" s="3"/>
      <c r="AB38" s="62"/>
      <c r="AC38" s="10"/>
      <c r="AD38" s="10"/>
      <c r="AE38" s="56"/>
      <c r="AF38" s="56"/>
      <c r="AG38" s="56"/>
      <c r="AH38" s="56"/>
    </row>
    <row r="39" spans="1:34" s="1" customFormat="1" x14ac:dyDescent="0.3">
      <c r="A39" s="460"/>
      <c r="B39" s="45" t="s">
        <v>4</v>
      </c>
      <c r="C39" s="508"/>
      <c r="D39" s="503"/>
      <c r="E39" s="510"/>
      <c r="F39" s="505" t="str">
        <f t="shared" si="0"/>
        <v/>
      </c>
      <c r="G39" s="502" t="s">
        <v>23</v>
      </c>
      <c r="H39" s="503" t="s">
        <v>130</v>
      </c>
      <c r="I39" s="507" t="s">
        <v>131</v>
      </c>
      <c r="J39" s="505" t="str">
        <f t="shared" si="1"/>
        <v>Piscine</v>
      </c>
      <c r="K39" s="506" t="s">
        <v>25</v>
      </c>
      <c r="L39" s="503" t="s">
        <v>130</v>
      </c>
      <c r="M39" s="507" t="s">
        <v>131</v>
      </c>
      <c r="N39" s="505" t="str">
        <f t="shared" si="2"/>
        <v>Piscine</v>
      </c>
      <c r="O39" s="508"/>
      <c r="P39" s="503"/>
      <c r="Q39" s="507"/>
      <c r="R39" s="505" t="str">
        <f t="shared" si="3"/>
        <v/>
      </c>
      <c r="S39" s="508"/>
      <c r="T39" s="518"/>
      <c r="U39" s="507"/>
      <c r="V39" s="19" t="str">
        <f t="shared" si="4"/>
        <v/>
      </c>
      <c r="W39" s="61"/>
      <c r="X39" s="60"/>
      <c r="Y39" s="60"/>
      <c r="Z39" s="3"/>
      <c r="AA39" s="3"/>
      <c r="AB39" s="62"/>
      <c r="AC39" s="10"/>
      <c r="AD39" s="10"/>
      <c r="AE39" s="56"/>
      <c r="AF39" s="56"/>
      <c r="AG39" s="56"/>
      <c r="AH39" s="56"/>
    </row>
    <row r="40" spans="1:34" s="1" customFormat="1" ht="15" thickBot="1" x14ac:dyDescent="0.35">
      <c r="A40" s="461"/>
      <c r="B40" s="47" t="s">
        <v>5</v>
      </c>
      <c r="C40" s="519"/>
      <c r="D40" s="520"/>
      <c r="E40" s="521"/>
      <c r="F40" s="522" t="str">
        <f t="shared" si="0"/>
        <v/>
      </c>
      <c r="G40" s="519"/>
      <c r="H40" s="520"/>
      <c r="I40" s="523"/>
      <c r="J40" s="522" t="str">
        <f t="shared" si="1"/>
        <v/>
      </c>
      <c r="K40" s="519"/>
      <c r="L40" s="520"/>
      <c r="M40" s="523"/>
      <c r="N40" s="522" t="str">
        <f t="shared" si="2"/>
        <v/>
      </c>
      <c r="O40" s="519"/>
      <c r="P40" s="520"/>
      <c r="Q40" s="523"/>
      <c r="R40" s="522" t="str">
        <f t="shared" si="3"/>
        <v/>
      </c>
      <c r="S40" s="519"/>
      <c r="T40" s="520"/>
      <c r="U40" s="523"/>
      <c r="V40" s="18" t="str">
        <f t="shared" si="4"/>
        <v/>
      </c>
      <c r="W40" s="63"/>
      <c r="X40" s="64"/>
      <c r="Y40" s="64"/>
      <c r="Z40" s="65"/>
      <c r="AA40" s="65"/>
      <c r="AB40" s="66"/>
      <c r="AC40" s="10"/>
      <c r="AD40" s="10"/>
      <c r="AE40" s="56"/>
      <c r="AF40" s="56"/>
      <c r="AG40" s="56"/>
      <c r="AH40" s="56"/>
    </row>
    <row r="41" spans="1:34" s="10" customFormat="1" x14ac:dyDescent="0.3">
      <c r="B41" s="126"/>
      <c r="C41" s="1"/>
      <c r="E41" s="126"/>
      <c r="F41" s="1"/>
      <c r="H41" s="126"/>
      <c r="I41" s="1"/>
      <c r="K41" s="126"/>
      <c r="L41" s="1"/>
      <c r="N41" s="126"/>
      <c r="O41" s="1"/>
      <c r="Q41" s="126"/>
      <c r="R41" s="1"/>
      <c r="T41" s="126"/>
      <c r="U41" s="1"/>
      <c r="W41" s="127"/>
      <c r="X41" s="1"/>
      <c r="Y41" s="127"/>
      <c r="Z41" s="127"/>
      <c r="AA41" s="1"/>
      <c r="AB41" s="127"/>
      <c r="AC41" s="126"/>
      <c r="AD41" s="1"/>
      <c r="AF41" s="126"/>
      <c r="AG41" s="1"/>
    </row>
    <row r="42" spans="1:34" s="10" customFormat="1" x14ac:dyDescent="0.3">
      <c r="B42" s="126"/>
      <c r="C42" s="128"/>
      <c r="D42" s="129"/>
      <c r="E42" s="127"/>
      <c r="F42" s="130"/>
      <c r="G42" s="128"/>
      <c r="H42" s="130"/>
      <c r="I42" s="127"/>
      <c r="J42" s="130"/>
      <c r="K42" s="128"/>
      <c r="L42" s="130"/>
      <c r="M42" s="127"/>
      <c r="N42" s="130"/>
      <c r="O42" s="128"/>
      <c r="P42" s="130"/>
      <c r="Q42" s="127"/>
      <c r="R42" s="130"/>
      <c r="S42" s="128"/>
      <c r="T42" s="130"/>
      <c r="U42" s="127"/>
      <c r="V42" s="130"/>
    </row>
    <row r="43" spans="1:34" s="10" customFormat="1" x14ac:dyDescent="0.3">
      <c r="B43" s="126"/>
      <c r="C43" s="128"/>
      <c r="D43" s="129"/>
      <c r="E43" s="127"/>
      <c r="F43" s="130"/>
      <c r="G43" s="128"/>
      <c r="H43" s="130"/>
      <c r="I43" s="127"/>
      <c r="J43" s="130"/>
      <c r="K43" s="128"/>
      <c r="L43" s="130"/>
      <c r="M43" s="127"/>
      <c r="N43" s="130"/>
      <c r="O43" s="128"/>
      <c r="P43" s="130"/>
      <c r="Q43" s="127"/>
      <c r="R43" s="130"/>
      <c r="S43" s="128"/>
      <c r="T43" s="130"/>
      <c r="U43" s="127"/>
      <c r="V43" s="130"/>
    </row>
    <row r="44" spans="1:34" s="10" customFormat="1" x14ac:dyDescent="0.3">
      <c r="B44" s="126"/>
      <c r="C44" s="128"/>
      <c r="D44" s="129"/>
      <c r="E44" s="127"/>
      <c r="F44" s="130"/>
      <c r="G44" s="128"/>
      <c r="H44" s="130"/>
      <c r="I44" s="127"/>
      <c r="J44" s="130"/>
      <c r="K44" s="128"/>
      <c r="L44" s="130"/>
      <c r="M44" s="127"/>
      <c r="N44" s="130"/>
      <c r="O44" s="128"/>
      <c r="P44" s="130"/>
      <c r="Q44" s="127"/>
      <c r="R44" s="130"/>
      <c r="S44" s="128"/>
      <c r="T44" s="130"/>
      <c r="U44" s="127"/>
      <c r="V44" s="130"/>
    </row>
    <row r="45" spans="1:34" s="10" customFormat="1" x14ac:dyDescent="0.3">
      <c r="B45" s="126"/>
      <c r="C45" s="128"/>
      <c r="D45" s="129"/>
      <c r="E45" s="127"/>
      <c r="F45" s="130"/>
      <c r="G45" s="128"/>
      <c r="H45" s="130"/>
      <c r="I45" s="127"/>
      <c r="J45" s="130"/>
      <c r="K45" s="128"/>
      <c r="L45" s="130"/>
      <c r="M45" s="127"/>
      <c r="N45" s="130"/>
      <c r="O45" s="128"/>
      <c r="P45" s="130"/>
      <c r="Q45" s="127"/>
      <c r="R45" s="130"/>
      <c r="S45" s="128"/>
      <c r="T45" s="130"/>
      <c r="U45" s="127"/>
      <c r="V45" s="130"/>
    </row>
    <row r="46" spans="1:34" s="10" customFormat="1" x14ac:dyDescent="0.3">
      <c r="B46" s="126"/>
      <c r="C46" s="128"/>
      <c r="D46" s="129"/>
      <c r="E46" s="127"/>
      <c r="F46" s="130"/>
      <c r="G46" s="128"/>
      <c r="H46" s="130"/>
      <c r="I46" s="127"/>
      <c r="J46" s="130"/>
      <c r="K46" s="128"/>
      <c r="L46" s="130"/>
      <c r="M46" s="127"/>
      <c r="N46" s="130"/>
      <c r="O46" s="128"/>
      <c r="P46" s="130"/>
      <c r="Q46" s="127"/>
      <c r="R46" s="130"/>
      <c r="S46" s="128"/>
      <c r="T46" s="130"/>
      <c r="U46" s="127"/>
      <c r="V46" s="130"/>
    </row>
    <row r="47" spans="1:34" s="10" customFormat="1" x14ac:dyDescent="0.3">
      <c r="B47" s="126"/>
      <c r="C47" s="128"/>
      <c r="D47" s="129"/>
      <c r="E47" s="127"/>
      <c r="F47" s="130"/>
      <c r="G47" s="128"/>
      <c r="H47" s="130"/>
      <c r="I47" s="127"/>
      <c r="J47" s="130"/>
      <c r="K47" s="128"/>
      <c r="L47" s="130"/>
      <c r="M47" s="127"/>
      <c r="N47" s="130"/>
      <c r="O47" s="128"/>
      <c r="P47" s="130"/>
      <c r="Q47" s="127"/>
      <c r="R47" s="130"/>
      <c r="S47" s="128"/>
      <c r="T47" s="130"/>
      <c r="U47" s="127"/>
      <c r="V47" s="130"/>
    </row>
    <row r="48" spans="1:34" s="10" customFormat="1" x14ac:dyDescent="0.3">
      <c r="B48" s="126"/>
      <c r="C48" s="128"/>
      <c r="D48" s="129"/>
      <c r="E48" s="127"/>
      <c r="F48" s="130"/>
      <c r="G48" s="128"/>
      <c r="H48" s="130"/>
      <c r="I48" s="127"/>
      <c r="J48" s="130"/>
      <c r="K48" s="128"/>
      <c r="L48" s="130"/>
      <c r="M48" s="127"/>
      <c r="N48" s="130"/>
      <c r="O48" s="128"/>
      <c r="P48" s="130"/>
      <c r="Q48" s="127"/>
      <c r="R48" s="130"/>
      <c r="S48" s="128"/>
      <c r="T48" s="130"/>
      <c r="U48" s="127"/>
      <c r="V48" s="130"/>
    </row>
    <row r="49" spans="2:22" s="10" customFormat="1" x14ac:dyDescent="0.3">
      <c r="B49" s="126"/>
      <c r="C49" s="128"/>
      <c r="D49" s="129"/>
      <c r="E49" s="127"/>
      <c r="F49" s="130"/>
      <c r="G49" s="128"/>
      <c r="H49" s="130"/>
      <c r="I49" s="127"/>
      <c r="J49" s="130"/>
      <c r="K49" s="128"/>
      <c r="L49" s="130"/>
      <c r="M49" s="127"/>
      <c r="N49" s="130"/>
      <c r="O49" s="128"/>
      <c r="P49" s="130"/>
      <c r="Q49" s="127"/>
      <c r="R49" s="130"/>
      <c r="S49" s="128"/>
      <c r="T49" s="130"/>
      <c r="U49" s="127"/>
      <c r="V49" s="130"/>
    </row>
    <row r="50" spans="2:22" s="10" customFormat="1" x14ac:dyDescent="0.3">
      <c r="B50" s="126"/>
      <c r="C50" s="128"/>
      <c r="D50" s="129"/>
      <c r="E50" s="127"/>
      <c r="F50" s="130"/>
      <c r="G50" s="128"/>
      <c r="H50" s="130"/>
      <c r="I50" s="127"/>
      <c r="J50" s="130"/>
      <c r="K50" s="128"/>
      <c r="L50" s="130"/>
      <c r="M50" s="127"/>
      <c r="N50" s="130"/>
      <c r="O50" s="128"/>
      <c r="P50" s="130"/>
      <c r="Q50" s="127"/>
      <c r="R50" s="130"/>
      <c r="S50" s="128"/>
      <c r="T50" s="130"/>
      <c r="U50" s="127"/>
      <c r="V50" s="130"/>
    </row>
    <row r="51" spans="2:22" s="10" customFormat="1" x14ac:dyDescent="0.3">
      <c r="B51" s="126"/>
      <c r="C51" s="128"/>
      <c r="D51" s="129"/>
      <c r="E51" s="127"/>
      <c r="F51" s="130"/>
      <c r="G51" s="128"/>
      <c r="H51" s="130"/>
      <c r="I51" s="127"/>
      <c r="J51" s="130"/>
      <c r="K51" s="128"/>
      <c r="L51" s="130"/>
      <c r="M51" s="127"/>
      <c r="N51" s="130"/>
      <c r="O51" s="128"/>
      <c r="P51" s="130"/>
      <c r="Q51" s="127"/>
      <c r="R51" s="130"/>
      <c r="S51" s="128"/>
      <c r="T51" s="130"/>
      <c r="U51" s="127"/>
      <c r="V51" s="130"/>
    </row>
    <row r="52" spans="2:22" s="10" customFormat="1" x14ac:dyDescent="0.3">
      <c r="B52" s="126"/>
      <c r="C52" s="128"/>
      <c r="D52" s="129"/>
      <c r="E52" s="127"/>
      <c r="F52" s="130"/>
      <c r="G52" s="128"/>
      <c r="H52" s="130"/>
      <c r="I52" s="127"/>
      <c r="J52" s="130"/>
      <c r="K52" s="128"/>
      <c r="L52" s="130"/>
      <c r="M52" s="127"/>
      <c r="N52" s="130"/>
      <c r="O52" s="128"/>
      <c r="P52" s="130"/>
      <c r="Q52" s="127"/>
      <c r="R52" s="130"/>
      <c r="S52" s="128"/>
      <c r="T52" s="130"/>
      <c r="U52" s="127"/>
      <c r="V52" s="130"/>
    </row>
    <row r="53" spans="2:22" s="10" customFormat="1" x14ac:dyDescent="0.3">
      <c r="B53" s="126"/>
      <c r="C53" s="128"/>
      <c r="D53" s="129"/>
      <c r="E53" s="127"/>
      <c r="F53" s="130"/>
      <c r="G53" s="128"/>
      <c r="H53" s="130"/>
      <c r="I53" s="127"/>
      <c r="J53" s="130"/>
      <c r="K53" s="128"/>
      <c r="L53" s="130"/>
      <c r="M53" s="127"/>
      <c r="N53" s="130"/>
      <c r="O53" s="128"/>
      <c r="P53" s="130"/>
      <c r="Q53" s="127"/>
      <c r="R53" s="130"/>
      <c r="S53" s="128"/>
      <c r="T53" s="130"/>
      <c r="U53" s="127"/>
      <c r="V53" s="130"/>
    </row>
    <row r="54" spans="2:22" s="10" customFormat="1" x14ac:dyDescent="0.3">
      <c r="B54" s="126"/>
      <c r="C54" s="128"/>
      <c r="D54" s="129"/>
      <c r="E54" s="127"/>
      <c r="F54" s="130"/>
      <c r="G54" s="128"/>
      <c r="H54" s="130"/>
      <c r="I54" s="127"/>
      <c r="J54" s="130"/>
      <c r="K54" s="128"/>
      <c r="L54" s="130"/>
      <c r="M54" s="127"/>
      <c r="N54" s="130"/>
      <c r="O54" s="128"/>
      <c r="P54" s="130"/>
      <c r="Q54" s="127"/>
      <c r="R54" s="130"/>
      <c r="S54" s="128"/>
      <c r="T54" s="130"/>
      <c r="U54" s="127"/>
      <c r="V54" s="130"/>
    </row>
    <row r="55" spans="2:22" s="10" customFormat="1" x14ac:dyDescent="0.3">
      <c r="B55" s="126"/>
      <c r="C55" s="128"/>
      <c r="D55" s="129"/>
      <c r="E55" s="127"/>
      <c r="F55" s="130"/>
      <c r="G55" s="128"/>
      <c r="H55" s="130"/>
      <c r="I55" s="127"/>
      <c r="J55" s="130"/>
      <c r="K55" s="128"/>
      <c r="L55" s="130"/>
      <c r="M55" s="127"/>
      <c r="N55" s="130"/>
      <c r="O55" s="128"/>
      <c r="P55" s="130"/>
      <c r="Q55" s="127"/>
      <c r="R55" s="130"/>
      <c r="S55" s="128"/>
      <c r="T55" s="130"/>
      <c r="U55" s="127"/>
      <c r="V55" s="130"/>
    </row>
    <row r="56" spans="2:22" s="10" customFormat="1" x14ac:dyDescent="0.3">
      <c r="B56" s="126"/>
      <c r="C56" s="128"/>
      <c r="D56" s="129"/>
      <c r="E56" s="127"/>
      <c r="F56" s="130"/>
      <c r="G56" s="128"/>
      <c r="H56" s="130"/>
      <c r="I56" s="127"/>
      <c r="J56" s="130"/>
      <c r="K56" s="128"/>
      <c r="L56" s="130"/>
      <c r="M56" s="127"/>
      <c r="N56" s="130"/>
      <c r="O56" s="128"/>
      <c r="P56" s="130"/>
      <c r="Q56" s="127"/>
      <c r="R56" s="130"/>
      <c r="S56" s="128"/>
      <c r="T56" s="130"/>
      <c r="U56" s="127"/>
      <c r="V56" s="130"/>
    </row>
    <row r="57" spans="2:22" s="10" customFormat="1" x14ac:dyDescent="0.3">
      <c r="B57" s="126"/>
      <c r="C57" s="128"/>
      <c r="D57" s="129"/>
      <c r="E57" s="127"/>
      <c r="F57" s="130"/>
      <c r="G57" s="128"/>
      <c r="H57" s="130"/>
      <c r="I57" s="127"/>
      <c r="J57" s="130"/>
      <c r="K57" s="128"/>
      <c r="L57" s="130"/>
      <c r="M57" s="127"/>
      <c r="N57" s="130"/>
      <c r="O57" s="128"/>
      <c r="P57" s="130"/>
      <c r="Q57" s="127"/>
      <c r="R57" s="130"/>
      <c r="S57" s="128"/>
      <c r="T57" s="130"/>
      <c r="U57" s="127"/>
      <c r="V57" s="130"/>
    </row>
    <row r="58" spans="2:22" s="10" customFormat="1" x14ac:dyDescent="0.3">
      <c r="B58" s="126"/>
      <c r="C58" s="128"/>
      <c r="D58" s="129"/>
      <c r="E58" s="127"/>
      <c r="F58" s="130"/>
      <c r="G58" s="128"/>
      <c r="H58" s="130"/>
      <c r="I58" s="127"/>
      <c r="J58" s="130"/>
      <c r="K58" s="128"/>
      <c r="L58" s="130"/>
      <c r="M58" s="127"/>
      <c r="N58" s="130"/>
      <c r="O58" s="128"/>
      <c r="P58" s="130"/>
      <c r="Q58" s="127"/>
      <c r="R58" s="130"/>
      <c r="S58" s="128"/>
      <c r="T58" s="130"/>
      <c r="U58" s="127"/>
      <c r="V58" s="130"/>
    </row>
    <row r="59" spans="2:22" s="10" customFormat="1" x14ac:dyDescent="0.3">
      <c r="B59" s="126"/>
      <c r="C59" s="128"/>
      <c r="D59" s="129"/>
      <c r="E59" s="127"/>
      <c r="F59" s="130"/>
      <c r="G59" s="128"/>
      <c r="H59" s="130"/>
      <c r="I59" s="127"/>
      <c r="J59" s="130"/>
      <c r="K59" s="128"/>
      <c r="L59" s="130"/>
      <c r="M59" s="127"/>
      <c r="N59" s="130"/>
      <c r="O59" s="128"/>
      <c r="P59" s="130"/>
      <c r="Q59" s="127"/>
      <c r="R59" s="130"/>
      <c r="S59" s="128"/>
      <c r="T59" s="130"/>
      <c r="U59" s="127"/>
      <c r="V59" s="130"/>
    </row>
    <row r="60" spans="2:22" s="10" customFormat="1" x14ac:dyDescent="0.3">
      <c r="B60" s="126"/>
      <c r="C60" s="128"/>
      <c r="D60" s="129"/>
      <c r="E60" s="127"/>
      <c r="F60" s="130"/>
      <c r="G60" s="128"/>
      <c r="H60" s="130"/>
      <c r="I60" s="127"/>
      <c r="J60" s="130"/>
      <c r="K60" s="128"/>
      <c r="L60" s="130"/>
      <c r="M60" s="127"/>
      <c r="N60" s="130"/>
      <c r="O60" s="128"/>
      <c r="P60" s="130"/>
      <c r="Q60" s="127"/>
      <c r="R60" s="130"/>
      <c r="S60" s="128"/>
      <c r="T60" s="130"/>
      <c r="U60" s="127"/>
      <c r="V60" s="130"/>
    </row>
    <row r="61" spans="2:22" s="10" customFormat="1" x14ac:dyDescent="0.3">
      <c r="B61" s="126"/>
      <c r="C61" s="128"/>
      <c r="D61" s="129"/>
      <c r="E61" s="127"/>
      <c r="F61" s="130"/>
      <c r="G61" s="128"/>
      <c r="H61" s="130"/>
      <c r="I61" s="127"/>
      <c r="J61" s="130"/>
      <c r="K61" s="128"/>
      <c r="L61" s="130"/>
      <c r="M61" s="127"/>
      <c r="N61" s="130"/>
      <c r="O61" s="128"/>
      <c r="P61" s="130"/>
      <c r="Q61" s="127"/>
      <c r="R61" s="130"/>
      <c r="S61" s="128"/>
      <c r="T61" s="130"/>
      <c r="U61" s="127"/>
      <c r="V61" s="130"/>
    </row>
    <row r="62" spans="2:22" s="10" customFormat="1" x14ac:dyDescent="0.3">
      <c r="B62" s="126"/>
      <c r="C62" s="128"/>
      <c r="D62" s="129"/>
      <c r="E62" s="127"/>
      <c r="F62" s="130"/>
      <c r="G62" s="128"/>
      <c r="H62" s="130"/>
      <c r="I62" s="127"/>
      <c r="J62" s="130"/>
      <c r="K62" s="128"/>
      <c r="L62" s="130"/>
      <c r="M62" s="127"/>
      <c r="N62" s="130"/>
      <c r="O62" s="128"/>
      <c r="P62" s="130"/>
      <c r="Q62" s="127"/>
      <c r="R62" s="130"/>
      <c r="S62" s="128"/>
      <c r="T62" s="130"/>
      <c r="U62" s="127"/>
      <c r="V62" s="130"/>
    </row>
    <row r="63" spans="2:22" s="10" customFormat="1" x14ac:dyDescent="0.3">
      <c r="B63" s="126"/>
      <c r="C63" s="128"/>
      <c r="D63" s="129"/>
      <c r="E63" s="127"/>
      <c r="F63" s="130"/>
      <c r="G63" s="128"/>
      <c r="H63" s="130"/>
      <c r="I63" s="127"/>
      <c r="J63" s="130"/>
      <c r="K63" s="128"/>
      <c r="L63" s="130"/>
      <c r="M63" s="127"/>
      <c r="N63" s="130"/>
      <c r="O63" s="128"/>
      <c r="P63" s="130"/>
      <c r="Q63" s="127"/>
      <c r="R63" s="130"/>
      <c r="S63" s="128"/>
      <c r="T63" s="130"/>
      <c r="U63" s="127"/>
      <c r="V63" s="130"/>
    </row>
    <row r="64" spans="2:22" s="10" customFormat="1" x14ac:dyDescent="0.3">
      <c r="B64" s="126"/>
      <c r="C64" s="128"/>
      <c r="D64" s="129"/>
      <c r="E64" s="127"/>
      <c r="F64" s="130"/>
      <c r="G64" s="128"/>
      <c r="H64" s="130"/>
      <c r="I64" s="127"/>
      <c r="J64" s="130"/>
      <c r="K64" s="128"/>
      <c r="L64" s="130"/>
      <c r="M64" s="127"/>
      <c r="N64" s="130"/>
      <c r="O64" s="128"/>
      <c r="P64" s="130"/>
      <c r="Q64" s="127"/>
      <c r="R64" s="130"/>
      <c r="S64" s="128"/>
      <c r="T64" s="130"/>
      <c r="U64" s="127"/>
      <c r="V64" s="130"/>
    </row>
    <row r="65" spans="2:22" s="10" customFormat="1" x14ac:dyDescent="0.3">
      <c r="B65" s="126"/>
      <c r="C65" s="128"/>
      <c r="D65" s="129"/>
      <c r="E65" s="127"/>
      <c r="F65" s="130"/>
      <c r="G65" s="128"/>
      <c r="H65" s="130"/>
      <c r="I65" s="127"/>
      <c r="J65" s="130"/>
      <c r="K65" s="128"/>
      <c r="L65" s="130"/>
      <c r="M65" s="127"/>
      <c r="N65" s="130"/>
      <c r="O65" s="128"/>
      <c r="P65" s="130"/>
      <c r="Q65" s="127"/>
      <c r="R65" s="130"/>
      <c r="S65" s="128"/>
      <c r="T65" s="130"/>
      <c r="U65" s="127"/>
      <c r="V65" s="130"/>
    </row>
    <row r="66" spans="2:22" s="10" customFormat="1" x14ac:dyDescent="0.3">
      <c r="B66" s="126"/>
      <c r="C66" s="128"/>
      <c r="D66" s="129"/>
      <c r="E66" s="127"/>
      <c r="F66" s="130"/>
      <c r="G66" s="128"/>
      <c r="H66" s="130"/>
      <c r="I66" s="127"/>
      <c r="J66" s="130"/>
      <c r="K66" s="128"/>
      <c r="L66" s="130"/>
      <c r="M66" s="127"/>
      <c r="N66" s="130"/>
      <c r="O66" s="128"/>
      <c r="P66" s="130"/>
      <c r="Q66" s="127"/>
      <c r="R66" s="130"/>
      <c r="S66" s="128"/>
      <c r="T66" s="130"/>
      <c r="U66" s="127"/>
      <c r="V66" s="130"/>
    </row>
    <row r="67" spans="2:22" s="10" customFormat="1" x14ac:dyDescent="0.3">
      <c r="B67" s="126"/>
      <c r="C67" s="128"/>
      <c r="D67" s="129"/>
      <c r="E67" s="127"/>
      <c r="F67" s="130"/>
      <c r="G67" s="128"/>
      <c r="H67" s="130"/>
      <c r="I67" s="127"/>
      <c r="J67" s="130"/>
      <c r="K67" s="128"/>
      <c r="L67" s="130"/>
      <c r="M67" s="127"/>
      <c r="N67" s="130"/>
      <c r="O67" s="128"/>
      <c r="P67" s="130"/>
      <c r="Q67" s="127"/>
      <c r="R67" s="130"/>
      <c r="S67" s="128"/>
      <c r="T67" s="130"/>
      <c r="U67" s="127"/>
      <c r="V67" s="130"/>
    </row>
    <row r="68" spans="2:22" s="10" customFormat="1" x14ac:dyDescent="0.3">
      <c r="B68" s="126"/>
      <c r="C68" s="128"/>
      <c r="D68" s="129"/>
      <c r="E68" s="127"/>
      <c r="F68" s="130"/>
      <c r="G68" s="128"/>
      <c r="H68" s="130"/>
      <c r="I68" s="127"/>
      <c r="J68" s="130"/>
      <c r="K68" s="128"/>
      <c r="L68" s="130"/>
      <c r="M68" s="127"/>
      <c r="N68" s="130"/>
      <c r="O68" s="128"/>
      <c r="P68" s="130"/>
      <c r="Q68" s="127"/>
      <c r="R68" s="130"/>
      <c r="S68" s="128"/>
      <c r="T68" s="130"/>
      <c r="U68" s="127"/>
      <c r="V68" s="130"/>
    </row>
    <row r="69" spans="2:22" s="10" customFormat="1" x14ac:dyDescent="0.3">
      <c r="B69" s="126"/>
      <c r="C69" s="128"/>
      <c r="D69" s="129"/>
      <c r="E69" s="127"/>
      <c r="F69" s="130"/>
      <c r="G69" s="128"/>
      <c r="H69" s="130"/>
      <c r="I69" s="127"/>
      <c r="J69" s="130"/>
      <c r="K69" s="128"/>
      <c r="L69" s="130"/>
      <c r="M69" s="127"/>
      <c r="N69" s="130"/>
      <c r="O69" s="128"/>
      <c r="P69" s="130"/>
      <c r="Q69" s="127"/>
      <c r="R69" s="130"/>
      <c r="S69" s="128"/>
      <c r="T69" s="130"/>
      <c r="U69" s="127"/>
      <c r="V69" s="130"/>
    </row>
    <row r="70" spans="2:22" s="10" customFormat="1" x14ac:dyDescent="0.3">
      <c r="B70" s="126"/>
      <c r="C70" s="128"/>
      <c r="D70" s="129"/>
      <c r="E70" s="127"/>
      <c r="F70" s="130"/>
      <c r="G70" s="128"/>
      <c r="H70" s="130"/>
      <c r="I70" s="127"/>
      <c r="J70" s="130"/>
      <c r="K70" s="128"/>
      <c r="L70" s="130"/>
      <c r="M70" s="127"/>
      <c r="N70" s="130"/>
      <c r="O70" s="128"/>
      <c r="P70" s="130"/>
      <c r="Q70" s="127"/>
      <c r="R70" s="130"/>
      <c r="S70" s="128"/>
      <c r="T70" s="130"/>
      <c r="U70" s="127"/>
      <c r="V70" s="130"/>
    </row>
    <row r="71" spans="2:22" s="10" customFormat="1" x14ac:dyDescent="0.3">
      <c r="B71" s="126"/>
      <c r="C71" s="128"/>
      <c r="D71" s="129"/>
      <c r="E71" s="127"/>
      <c r="F71" s="130"/>
      <c r="G71" s="128"/>
      <c r="H71" s="130"/>
      <c r="I71" s="127"/>
      <c r="J71" s="130"/>
      <c r="K71" s="128"/>
      <c r="L71" s="130"/>
      <c r="M71" s="127"/>
      <c r="N71" s="130"/>
      <c r="O71" s="128"/>
      <c r="P71" s="130"/>
      <c r="Q71" s="127"/>
      <c r="R71" s="130"/>
      <c r="S71" s="128"/>
      <c r="T71" s="130"/>
      <c r="U71" s="127"/>
      <c r="V71" s="130"/>
    </row>
    <row r="72" spans="2:22" s="10" customFormat="1" x14ac:dyDescent="0.3">
      <c r="B72" s="126"/>
      <c r="C72" s="128"/>
      <c r="D72" s="129"/>
      <c r="E72" s="127"/>
      <c r="F72" s="130"/>
      <c r="G72" s="128"/>
      <c r="H72" s="130"/>
      <c r="I72" s="127"/>
      <c r="J72" s="130"/>
      <c r="K72" s="128"/>
      <c r="L72" s="130"/>
      <c r="M72" s="127"/>
      <c r="N72" s="130"/>
      <c r="O72" s="128"/>
      <c r="P72" s="130"/>
      <c r="Q72" s="127"/>
      <c r="R72" s="130"/>
      <c r="S72" s="128"/>
      <c r="T72" s="130"/>
      <c r="U72" s="127"/>
      <c r="V72" s="130"/>
    </row>
    <row r="73" spans="2:22" s="10" customFormat="1" x14ac:dyDescent="0.3">
      <c r="B73" s="126"/>
      <c r="C73" s="128"/>
      <c r="D73" s="129"/>
      <c r="E73" s="127"/>
      <c r="F73" s="130"/>
      <c r="G73" s="128"/>
      <c r="H73" s="130"/>
      <c r="I73" s="127"/>
      <c r="J73" s="130"/>
      <c r="K73" s="128"/>
      <c r="L73" s="130"/>
      <c r="M73" s="127"/>
      <c r="N73" s="130"/>
      <c r="O73" s="128"/>
      <c r="P73" s="130"/>
      <c r="Q73" s="127"/>
      <c r="R73" s="130"/>
      <c r="S73" s="128"/>
      <c r="T73" s="130"/>
      <c r="U73" s="127"/>
      <c r="V73" s="130"/>
    </row>
    <row r="74" spans="2:22" s="10" customFormat="1" x14ac:dyDescent="0.3">
      <c r="B74" s="126"/>
      <c r="C74" s="128"/>
      <c r="D74" s="129"/>
      <c r="E74" s="127"/>
      <c r="F74" s="130"/>
      <c r="G74" s="128"/>
      <c r="H74" s="130"/>
      <c r="I74" s="127"/>
      <c r="J74" s="130"/>
      <c r="K74" s="128"/>
      <c r="L74" s="130"/>
      <c r="M74" s="127"/>
      <c r="N74" s="130"/>
      <c r="O74" s="128"/>
      <c r="P74" s="130"/>
      <c r="Q74" s="127"/>
      <c r="R74" s="130"/>
      <c r="S74" s="128"/>
      <c r="T74" s="130"/>
      <c r="U74" s="127"/>
      <c r="V74" s="130"/>
    </row>
    <row r="75" spans="2:22" s="10" customFormat="1" x14ac:dyDescent="0.3">
      <c r="B75" s="126"/>
      <c r="C75" s="128"/>
      <c r="D75" s="129"/>
      <c r="E75" s="127"/>
      <c r="F75" s="130"/>
      <c r="G75" s="128"/>
      <c r="H75" s="130"/>
      <c r="I75" s="127"/>
      <c r="J75" s="130"/>
      <c r="K75" s="128"/>
      <c r="L75" s="130"/>
      <c r="M75" s="127"/>
      <c r="N75" s="130"/>
      <c r="O75" s="128"/>
      <c r="P75" s="130"/>
      <c r="Q75" s="127"/>
      <c r="R75" s="130"/>
      <c r="S75" s="128"/>
      <c r="T75" s="130"/>
      <c r="U75" s="127"/>
      <c r="V75" s="130"/>
    </row>
    <row r="76" spans="2:22" s="10" customFormat="1" x14ac:dyDescent="0.3">
      <c r="B76" s="126"/>
      <c r="C76" s="128"/>
      <c r="D76" s="129"/>
      <c r="E76" s="127"/>
      <c r="F76" s="130"/>
      <c r="G76" s="128"/>
      <c r="H76" s="130"/>
      <c r="I76" s="127"/>
      <c r="J76" s="130"/>
      <c r="K76" s="128"/>
      <c r="L76" s="130"/>
      <c r="M76" s="127"/>
      <c r="N76" s="130"/>
      <c r="O76" s="128"/>
      <c r="P76" s="130"/>
      <c r="Q76" s="127"/>
      <c r="R76" s="130"/>
      <c r="S76" s="128"/>
      <c r="T76" s="130"/>
      <c r="U76" s="127"/>
      <c r="V76" s="130"/>
    </row>
    <row r="77" spans="2:22" s="10" customFormat="1" x14ac:dyDescent="0.3">
      <c r="B77" s="126"/>
      <c r="C77" s="128"/>
      <c r="D77" s="129"/>
      <c r="E77" s="127"/>
      <c r="F77" s="130"/>
      <c r="G77" s="128"/>
      <c r="H77" s="130"/>
      <c r="I77" s="127"/>
      <c r="J77" s="130"/>
      <c r="K77" s="128"/>
      <c r="L77" s="130"/>
      <c r="M77" s="127"/>
      <c r="N77" s="130"/>
      <c r="O77" s="128"/>
      <c r="P77" s="130"/>
      <c r="Q77" s="127"/>
      <c r="R77" s="130"/>
      <c r="S77" s="128"/>
      <c r="T77" s="130"/>
      <c r="U77" s="127"/>
      <c r="V77" s="130"/>
    </row>
    <row r="78" spans="2:22" s="10" customFormat="1" x14ac:dyDescent="0.3">
      <c r="B78" s="126"/>
      <c r="C78" s="128"/>
      <c r="D78" s="129"/>
      <c r="E78" s="127"/>
      <c r="F78" s="130"/>
      <c r="G78" s="128"/>
      <c r="H78" s="130"/>
      <c r="I78" s="127"/>
      <c r="J78" s="130"/>
      <c r="K78" s="128"/>
      <c r="L78" s="130"/>
      <c r="M78" s="127"/>
      <c r="N78" s="130"/>
      <c r="O78" s="128"/>
      <c r="P78" s="130"/>
      <c r="Q78" s="127"/>
      <c r="R78" s="130"/>
      <c r="S78" s="128"/>
      <c r="T78" s="130"/>
      <c r="U78" s="127"/>
      <c r="V78" s="130"/>
    </row>
    <row r="79" spans="2:22" s="10" customFormat="1" x14ac:dyDescent="0.3">
      <c r="B79" s="126"/>
      <c r="C79" s="128"/>
      <c r="D79" s="129"/>
      <c r="E79" s="127"/>
      <c r="F79" s="130"/>
      <c r="G79" s="128"/>
      <c r="H79" s="130"/>
      <c r="I79" s="127"/>
      <c r="J79" s="130"/>
      <c r="K79" s="128"/>
      <c r="L79" s="130"/>
      <c r="M79" s="127"/>
      <c r="N79" s="130"/>
      <c r="O79" s="128"/>
      <c r="P79" s="130"/>
      <c r="Q79" s="127"/>
      <c r="R79" s="130"/>
      <c r="S79" s="128"/>
      <c r="T79" s="130"/>
      <c r="U79" s="127"/>
      <c r="V79" s="130"/>
    </row>
    <row r="80" spans="2:22" s="10" customFormat="1" x14ac:dyDescent="0.3">
      <c r="B80" s="126"/>
      <c r="C80" s="128"/>
      <c r="D80" s="129"/>
      <c r="E80" s="127"/>
      <c r="F80" s="130"/>
      <c r="G80" s="128"/>
      <c r="H80" s="130"/>
      <c r="I80" s="127"/>
      <c r="J80" s="130"/>
      <c r="K80" s="128"/>
      <c r="L80" s="130"/>
      <c r="M80" s="127"/>
      <c r="N80" s="130"/>
      <c r="O80" s="128"/>
      <c r="P80" s="130"/>
      <c r="Q80" s="127"/>
      <c r="R80" s="130"/>
      <c r="S80" s="128"/>
      <c r="T80" s="130"/>
      <c r="U80" s="127"/>
      <c r="V80" s="130"/>
    </row>
    <row r="81" spans="2:22" s="10" customFormat="1" x14ac:dyDescent="0.3">
      <c r="B81" s="126"/>
      <c r="C81" s="128"/>
      <c r="D81" s="129"/>
      <c r="E81" s="127"/>
      <c r="F81" s="130"/>
      <c r="G81" s="128"/>
      <c r="H81" s="130"/>
      <c r="I81" s="127"/>
      <c r="J81" s="130"/>
      <c r="K81" s="128"/>
      <c r="L81" s="130"/>
      <c r="M81" s="127"/>
      <c r="N81" s="130"/>
      <c r="O81" s="128"/>
      <c r="P81" s="130"/>
      <c r="Q81" s="127"/>
      <c r="R81" s="130"/>
      <c r="S81" s="128"/>
      <c r="T81" s="130"/>
      <c r="U81" s="127"/>
      <c r="V81" s="130"/>
    </row>
    <row r="82" spans="2:22" s="10" customFormat="1" x14ac:dyDescent="0.3">
      <c r="B82" s="126"/>
      <c r="C82" s="128"/>
      <c r="D82" s="129"/>
      <c r="E82" s="127"/>
      <c r="F82" s="130"/>
      <c r="G82" s="128"/>
      <c r="H82" s="130"/>
      <c r="I82" s="127"/>
      <c r="J82" s="130"/>
      <c r="K82" s="128"/>
      <c r="L82" s="130"/>
      <c r="M82" s="127"/>
      <c r="N82" s="130"/>
      <c r="O82" s="128"/>
      <c r="P82" s="130"/>
      <c r="Q82" s="127"/>
      <c r="R82" s="130"/>
      <c r="S82" s="128"/>
      <c r="T82" s="130"/>
      <c r="U82" s="127"/>
      <c r="V82" s="130"/>
    </row>
    <row r="83" spans="2:22" s="10" customFormat="1" x14ac:dyDescent="0.3">
      <c r="B83" s="126"/>
      <c r="C83" s="128"/>
      <c r="D83" s="129"/>
      <c r="E83" s="127"/>
      <c r="F83" s="130"/>
      <c r="G83" s="128"/>
      <c r="H83" s="130"/>
      <c r="I83" s="127"/>
      <c r="J83" s="130"/>
      <c r="K83" s="128"/>
      <c r="L83" s="130"/>
      <c r="M83" s="127"/>
      <c r="N83" s="130"/>
      <c r="O83" s="128"/>
      <c r="P83" s="130"/>
      <c r="Q83" s="127"/>
      <c r="R83" s="130"/>
      <c r="S83" s="128"/>
      <c r="T83" s="130"/>
      <c r="U83" s="127"/>
      <c r="V83" s="130"/>
    </row>
    <row r="84" spans="2:22" s="10" customFormat="1" x14ac:dyDescent="0.3">
      <c r="B84" s="126"/>
      <c r="C84" s="128"/>
      <c r="D84" s="129"/>
      <c r="E84" s="127"/>
      <c r="F84" s="130"/>
      <c r="G84" s="128"/>
      <c r="H84" s="130"/>
      <c r="I84" s="127"/>
      <c r="J84" s="130"/>
      <c r="K84" s="128"/>
      <c r="L84" s="130"/>
      <c r="M84" s="127"/>
      <c r="N84" s="130"/>
      <c r="O84" s="128"/>
      <c r="P84" s="130"/>
      <c r="Q84" s="127"/>
      <c r="R84" s="130"/>
      <c r="S84" s="128"/>
      <c r="T84" s="130"/>
      <c r="U84" s="127"/>
      <c r="V84" s="130"/>
    </row>
    <row r="85" spans="2:22" s="10" customFormat="1" x14ac:dyDescent="0.3">
      <c r="B85" s="126"/>
      <c r="C85" s="128"/>
      <c r="D85" s="129"/>
      <c r="E85" s="127"/>
      <c r="F85" s="130"/>
      <c r="G85" s="128"/>
      <c r="H85" s="130"/>
      <c r="I85" s="127"/>
      <c r="J85" s="130"/>
      <c r="K85" s="128"/>
      <c r="L85" s="130"/>
      <c r="M85" s="127"/>
      <c r="N85" s="130"/>
      <c r="O85" s="128"/>
      <c r="P85" s="130"/>
      <c r="Q85" s="127"/>
      <c r="R85" s="130"/>
      <c r="S85" s="128"/>
      <c r="T85" s="130"/>
      <c r="U85" s="127"/>
      <c r="V85" s="130"/>
    </row>
    <row r="86" spans="2:22" s="10" customFormat="1" x14ac:dyDescent="0.3">
      <c r="B86" s="126"/>
      <c r="C86" s="128"/>
      <c r="D86" s="129"/>
      <c r="E86" s="127"/>
      <c r="F86" s="130"/>
      <c r="G86" s="128"/>
      <c r="H86" s="130"/>
      <c r="I86" s="127"/>
      <c r="J86" s="130"/>
      <c r="K86" s="128"/>
      <c r="L86" s="130"/>
      <c r="M86" s="127"/>
      <c r="N86" s="130"/>
      <c r="O86" s="128"/>
      <c r="P86" s="130"/>
      <c r="Q86" s="127"/>
      <c r="R86" s="130"/>
      <c r="S86" s="128"/>
      <c r="T86" s="130"/>
      <c r="U86" s="127"/>
      <c r="V86" s="130"/>
    </row>
    <row r="87" spans="2:22" s="10" customFormat="1" x14ac:dyDescent="0.3">
      <c r="B87" s="126"/>
      <c r="C87" s="128"/>
      <c r="D87" s="129"/>
      <c r="E87" s="127"/>
      <c r="F87" s="130"/>
      <c r="G87" s="128"/>
      <c r="H87" s="130"/>
      <c r="I87" s="127"/>
      <c r="J87" s="130"/>
      <c r="K87" s="128"/>
      <c r="L87" s="130"/>
      <c r="M87" s="127"/>
      <c r="N87" s="130"/>
      <c r="O87" s="128"/>
      <c r="P87" s="130"/>
      <c r="Q87" s="127"/>
      <c r="R87" s="130"/>
      <c r="S87" s="128"/>
      <c r="T87" s="130"/>
      <c r="U87" s="127"/>
      <c r="V87" s="130"/>
    </row>
    <row r="88" spans="2:22" s="10" customFormat="1" x14ac:dyDescent="0.3">
      <c r="B88" s="126"/>
      <c r="C88" s="128"/>
      <c r="D88" s="129"/>
      <c r="E88" s="127"/>
      <c r="F88" s="130"/>
      <c r="G88" s="128"/>
      <c r="H88" s="130"/>
      <c r="I88" s="127"/>
      <c r="J88" s="130"/>
      <c r="K88" s="128"/>
      <c r="L88" s="130"/>
      <c r="M88" s="127"/>
      <c r="N88" s="130"/>
      <c r="O88" s="128"/>
      <c r="P88" s="130"/>
      <c r="Q88" s="127"/>
      <c r="R88" s="130"/>
      <c r="S88" s="128"/>
      <c r="T88" s="130"/>
      <c r="U88" s="127"/>
      <c r="V88" s="130"/>
    </row>
    <row r="89" spans="2:22" s="10" customFormat="1" x14ac:dyDescent="0.3">
      <c r="B89" s="126"/>
      <c r="C89" s="128"/>
      <c r="D89" s="129"/>
      <c r="E89" s="127"/>
      <c r="F89" s="130"/>
      <c r="G89" s="128"/>
      <c r="H89" s="130"/>
      <c r="I89" s="127"/>
      <c r="J89" s="130"/>
      <c r="K89" s="128"/>
      <c r="L89" s="130"/>
      <c r="M89" s="127"/>
      <c r="N89" s="130"/>
      <c r="O89" s="128"/>
      <c r="P89" s="130"/>
      <c r="Q89" s="127"/>
      <c r="R89" s="130"/>
      <c r="S89" s="128"/>
      <c r="T89" s="130"/>
      <c r="U89" s="127"/>
      <c r="V89" s="130"/>
    </row>
    <row r="90" spans="2:22" s="10" customFormat="1" x14ac:dyDescent="0.3">
      <c r="B90" s="126"/>
      <c r="C90" s="128"/>
      <c r="D90" s="129"/>
      <c r="E90" s="127"/>
      <c r="F90" s="130"/>
      <c r="G90" s="128"/>
      <c r="H90" s="130"/>
      <c r="I90" s="127"/>
      <c r="J90" s="130"/>
      <c r="K90" s="128"/>
      <c r="L90" s="130"/>
      <c r="M90" s="127"/>
      <c r="N90" s="130"/>
      <c r="O90" s="128"/>
      <c r="P90" s="130"/>
      <c r="Q90" s="127"/>
      <c r="R90" s="130"/>
      <c r="S90" s="128"/>
      <c r="T90" s="130"/>
      <c r="U90" s="127"/>
      <c r="V90" s="130"/>
    </row>
    <row r="91" spans="2:22" s="10" customFormat="1" x14ac:dyDescent="0.3">
      <c r="B91" s="126"/>
      <c r="C91" s="128"/>
      <c r="D91" s="129"/>
      <c r="E91" s="127"/>
      <c r="F91" s="130"/>
      <c r="G91" s="128"/>
      <c r="H91" s="130"/>
      <c r="I91" s="127"/>
      <c r="J91" s="130"/>
      <c r="K91" s="128"/>
      <c r="L91" s="130"/>
      <c r="M91" s="127"/>
      <c r="N91" s="130"/>
      <c r="O91" s="128"/>
      <c r="P91" s="130"/>
      <c r="Q91" s="127"/>
      <c r="R91" s="130"/>
      <c r="S91" s="128"/>
      <c r="T91" s="130"/>
      <c r="U91" s="127"/>
      <c r="V91" s="130"/>
    </row>
    <row r="92" spans="2:22" s="10" customFormat="1" x14ac:dyDescent="0.3">
      <c r="B92" s="126"/>
      <c r="C92" s="128"/>
      <c r="D92" s="129"/>
      <c r="E92" s="127"/>
      <c r="F92" s="130"/>
      <c r="G92" s="128"/>
      <c r="H92" s="130"/>
      <c r="I92" s="127"/>
      <c r="J92" s="130"/>
      <c r="K92" s="128"/>
      <c r="L92" s="130"/>
      <c r="M92" s="127"/>
      <c r="N92" s="130"/>
      <c r="O92" s="128"/>
      <c r="P92" s="130"/>
      <c r="Q92" s="127"/>
      <c r="R92" s="130"/>
      <c r="S92" s="128"/>
      <c r="T92" s="130"/>
      <c r="U92" s="127"/>
      <c r="V92" s="130"/>
    </row>
    <row r="93" spans="2:22" s="10" customFormat="1" x14ac:dyDescent="0.3">
      <c r="B93" s="126"/>
      <c r="C93" s="128"/>
      <c r="D93" s="129"/>
      <c r="E93" s="127"/>
      <c r="F93" s="130"/>
      <c r="G93" s="128"/>
      <c r="H93" s="130"/>
      <c r="I93" s="127"/>
      <c r="J93" s="130"/>
      <c r="K93" s="128"/>
      <c r="L93" s="130"/>
      <c r="M93" s="127"/>
      <c r="N93" s="130"/>
      <c r="O93" s="128"/>
      <c r="P93" s="130"/>
      <c r="Q93" s="127"/>
      <c r="R93" s="130"/>
      <c r="S93" s="128"/>
      <c r="T93" s="130"/>
      <c r="U93" s="127"/>
      <c r="V93" s="130"/>
    </row>
    <row r="94" spans="2:22" s="10" customFormat="1" x14ac:dyDescent="0.3">
      <c r="B94" s="126"/>
      <c r="C94" s="128"/>
      <c r="D94" s="129"/>
      <c r="E94" s="127"/>
      <c r="F94" s="130"/>
      <c r="G94" s="128"/>
      <c r="H94" s="130"/>
      <c r="I94" s="127"/>
      <c r="J94" s="130"/>
      <c r="K94" s="128"/>
      <c r="L94" s="130"/>
      <c r="M94" s="127"/>
      <c r="N94" s="130"/>
      <c r="O94" s="128"/>
      <c r="P94" s="130"/>
      <c r="Q94" s="127"/>
      <c r="R94" s="130"/>
      <c r="S94" s="128"/>
      <c r="T94" s="130"/>
      <c r="U94" s="127"/>
      <c r="V94" s="130"/>
    </row>
  </sheetData>
  <mergeCells count="19">
    <mergeCell ref="AA3:AA4"/>
    <mergeCell ref="AB3:AB4"/>
    <mergeCell ref="A5:A12"/>
    <mergeCell ref="A13:A20"/>
    <mergeCell ref="U1:W1"/>
    <mergeCell ref="X1:AB1"/>
    <mergeCell ref="A3:B4"/>
    <mergeCell ref="C3:E3"/>
    <mergeCell ref="G3:I3"/>
    <mergeCell ref="K3:M3"/>
    <mergeCell ref="O3:Q3"/>
    <mergeCell ref="S3:U3"/>
    <mergeCell ref="W3:W4"/>
    <mergeCell ref="X3:X4"/>
    <mergeCell ref="A21:A24"/>
    <mergeCell ref="A25:A32"/>
    <mergeCell ref="A33:A40"/>
    <mergeCell ref="Y3:Y4"/>
    <mergeCell ref="Z3:Z4"/>
  </mergeCells>
  <conditionalFormatting sqref="C3">
    <cfRule type="expression" dxfId="1362" priority="2894">
      <formula>$C3="TZR2"</formula>
    </cfRule>
    <cfRule type="expression" dxfId="1361" priority="2895">
      <formula>$C3="TZR1"</formula>
    </cfRule>
    <cfRule type="expression" dxfId="1360" priority="2896">
      <formula>$C3="Isabelle BERGE"</formula>
    </cfRule>
    <cfRule type="expression" dxfId="1359" priority="2897">
      <formula>$C3="Stéphane OUALLET"</formula>
    </cfRule>
    <cfRule type="expression" dxfId="1358" priority="2898">
      <formula>$C3="Jérôme MALMEZET"</formula>
    </cfRule>
  </conditionalFormatting>
  <conditionalFormatting sqref="G3">
    <cfRule type="expression" dxfId="1357" priority="2889">
      <formula>$G3="TZR2"</formula>
    </cfRule>
    <cfRule type="expression" dxfId="1356" priority="2890">
      <formula>$G3="TZR1"</formula>
    </cfRule>
    <cfRule type="expression" dxfId="1355" priority="2891">
      <formula>$G3="Isabelle BERGE"</formula>
    </cfRule>
    <cfRule type="expression" dxfId="1354" priority="2892">
      <formula>$G3="Stéphane OUALLET"</formula>
    </cfRule>
    <cfRule type="expression" dxfId="1353" priority="2893">
      <formula>$G3="Jérôme MALMEZET"</formula>
    </cfRule>
  </conditionalFormatting>
  <conditionalFormatting sqref="K3">
    <cfRule type="expression" dxfId="1352" priority="2884">
      <formula>$K3="TZR2"</formula>
    </cfRule>
    <cfRule type="expression" dxfId="1351" priority="2885">
      <formula>$K3="TZR1"</formula>
    </cfRule>
    <cfRule type="expression" dxfId="1350" priority="2886">
      <formula>$K3="Isabelle BERGE"</formula>
    </cfRule>
    <cfRule type="expression" dxfId="1349" priority="2887">
      <formula>$K3="Stéphane OUALLET"</formula>
    </cfRule>
    <cfRule type="expression" dxfId="1348" priority="2888">
      <formula>$K3="Jérôme MALMEZET"</formula>
    </cfRule>
  </conditionalFormatting>
  <conditionalFormatting sqref="O3">
    <cfRule type="expression" dxfId="1347" priority="2879">
      <formula>$O3="TZR2"</formula>
    </cfRule>
    <cfRule type="expression" dxfId="1346" priority="2880">
      <formula>$O3="Gaël LIZOT"</formula>
    </cfRule>
    <cfRule type="expression" dxfId="1345" priority="2881">
      <formula>$O3="Isabelle BERGE"</formula>
    </cfRule>
    <cfRule type="expression" dxfId="1344" priority="2882">
      <formula>$O3="Stéphane OUALLET"</formula>
    </cfRule>
    <cfRule type="expression" dxfId="1343" priority="2883">
      <formula>$O3="Jérôme MALMEZET"</formula>
    </cfRule>
  </conditionalFormatting>
  <conditionalFormatting sqref="S3">
    <cfRule type="expression" dxfId="1342" priority="2874">
      <formula>$S3="TZR2"</formula>
    </cfRule>
    <cfRule type="expression" dxfId="1341" priority="2875">
      <formula>$S3="TZR1"</formula>
    </cfRule>
    <cfRule type="expression" dxfId="1340" priority="2876">
      <formula>$S3="Isabelle BERGE"</formula>
    </cfRule>
    <cfRule type="expression" dxfId="1339" priority="2877">
      <formula>$S3="Stéphane OUALLET"</formula>
    </cfRule>
    <cfRule type="expression" dxfId="1338" priority="2878">
      <formula>$S3="Jérôme MALMEZET"</formula>
    </cfRule>
  </conditionalFormatting>
  <conditionalFormatting sqref="D1">
    <cfRule type="expression" dxfId="1337" priority="2868">
      <formula>$C1048576="6°1"</formula>
    </cfRule>
  </conditionalFormatting>
  <conditionalFormatting sqref="C41 F41 I41 L41 O41 R41 U41 X41 AA41 AD41 AG41">
    <cfRule type="cellIs" priority="2867" stopIfTrue="1" operator="equal">
      <formula>mDF</formula>
    </cfRule>
  </conditionalFormatting>
  <conditionalFormatting sqref="D10:D16 D18:D28 D30:E36 D38:E40 D5:E8">
    <cfRule type="expression" dxfId="1336" priority="355">
      <formula>$C$3="TZR2"</formula>
    </cfRule>
    <cfRule type="expression" dxfId="1335" priority="356">
      <formula>$C$3="Gaël LIZOT"</formula>
    </cfRule>
    <cfRule type="expression" dxfId="1334" priority="357">
      <formula>$C$3="Isabelle BERGE"</formula>
    </cfRule>
    <cfRule type="expression" dxfId="1333" priority="358">
      <formula>$C$3="Stéphane OUALLET"</formula>
    </cfRule>
    <cfRule type="expression" dxfId="1332" priority="359">
      <formula>$C$3="Jérôme MALMEZET"</formula>
    </cfRule>
  </conditionalFormatting>
  <conditionalFormatting sqref="C10:C16 C18:C28 C30:C36 C38:C40 G5:G8 G10:G16 G18:G28 G30:G36 G38:G40 K5:K8 K10:K16 K18:K28 K30:K36 K38:K40 O5:O8 O10:O16 O18:O28 O30:O36 S5:S8 S10:S16 S18:S28 S30:S36 S38:S40 C5:C8 O38:O40">
    <cfRule type="cellIs" priority="354" stopIfTrue="1" operator="equal">
      <formula>mDF</formula>
    </cfRule>
  </conditionalFormatting>
  <conditionalFormatting sqref="D6:E6 E7:E8">
    <cfRule type="expression" dxfId="1331" priority="353" stopIfTrue="1">
      <formula>ISBLANK($C$6)</formula>
    </cfRule>
  </conditionalFormatting>
  <conditionalFormatting sqref="D7:E7">
    <cfRule type="expression" dxfId="1330" priority="352">
      <formula>ISBLANK($C7)</formula>
    </cfRule>
  </conditionalFormatting>
  <conditionalFormatting sqref="D8:E8">
    <cfRule type="expression" dxfId="1329" priority="351">
      <formula>ISBLANK($C8)</formula>
    </cfRule>
  </conditionalFormatting>
  <conditionalFormatting sqref="D5:E5 E6:E8">
    <cfRule type="expression" dxfId="1328" priority="350">
      <formula>ISBLANK($C5)</formula>
    </cfRule>
  </conditionalFormatting>
  <conditionalFormatting sqref="H6:I6">
    <cfRule type="expression" dxfId="1327" priority="304" stopIfTrue="1">
      <formula>ISBLANK(G7)</formula>
    </cfRule>
    <cfRule type="expression" dxfId="1326" priority="305">
      <formula>G4="TZR2"</formula>
    </cfRule>
    <cfRule type="expression" dxfId="1325" priority="306">
      <formula>G4="Gaël LIZOT"</formula>
    </cfRule>
    <cfRule type="expression" dxfId="1324" priority="307">
      <formula>G4="Isabelle BERGE"</formula>
    </cfRule>
    <cfRule type="expression" dxfId="1323" priority="308">
      <formula>G4="Stéphane OUALLET"</formula>
    </cfRule>
    <cfRule type="expression" dxfId="1322" priority="349" stopIfTrue="1">
      <formula>ISBLANK($C$6)</formula>
    </cfRule>
  </conditionalFormatting>
  <conditionalFormatting sqref="H7:I7">
    <cfRule type="expression" dxfId="1321" priority="348">
      <formula>ISBLANK($C7)</formula>
    </cfRule>
  </conditionalFormatting>
  <conditionalFormatting sqref="H8:I8 H30:I36 H38:I40 H18:I28 H10:I16">
    <cfRule type="expression" dxfId="1320" priority="347">
      <formula>ISBLANK($C8)</formula>
    </cfRule>
  </conditionalFormatting>
  <conditionalFormatting sqref="L5:M5">
    <cfRule type="expression" dxfId="1319" priority="341">
      <formula>ISBLANK($K5)</formula>
    </cfRule>
    <cfRule type="expression" dxfId="1318" priority="342">
      <formula>$K$3="TZR2"</formula>
    </cfRule>
    <cfRule type="expression" dxfId="1317" priority="343">
      <formula>$K$3="Gaël LIZOT"</formula>
    </cfRule>
    <cfRule type="expression" dxfId="1316" priority="344">
      <formula>$K$3="Isabelle BERGE"</formula>
    </cfRule>
    <cfRule type="expression" dxfId="1315" priority="345">
      <formula>$K$3="Stéphane OUALLET"</formula>
    </cfRule>
    <cfRule type="expression" dxfId="1314" priority="346">
      <formula>$K$3="Jérôme MALMEZET"</formula>
    </cfRule>
  </conditionalFormatting>
  <conditionalFormatting sqref="P5:Q8">
    <cfRule type="expression" dxfId="1313" priority="336">
      <formula>$O$3="TZR2"</formula>
    </cfRule>
    <cfRule type="expression" dxfId="1312" priority="337">
      <formula>$O$3="Gaël LIZOT"</formula>
    </cfRule>
    <cfRule type="expression" dxfId="1311" priority="338">
      <formula>$O$3="Isabelle BERGE"</formula>
    </cfRule>
    <cfRule type="expression" dxfId="1310" priority="339">
      <formula>$O$3="Stéphane OUALLET"</formula>
    </cfRule>
    <cfRule type="expression" dxfId="1309" priority="340">
      <formula>$O$3="Jérôme MALMEZET"</formula>
    </cfRule>
  </conditionalFormatting>
  <conditionalFormatting sqref="P6:Q6">
    <cfRule type="expression" dxfId="1308" priority="335" stopIfTrue="1">
      <formula>ISBLANK($C$6)</formula>
    </cfRule>
  </conditionalFormatting>
  <conditionalFormatting sqref="P7:Q7">
    <cfRule type="expression" dxfId="1307" priority="334">
      <formula>ISBLANK($C7)</formula>
    </cfRule>
  </conditionalFormatting>
  <conditionalFormatting sqref="P8:Q8">
    <cfRule type="expression" dxfId="1306" priority="333">
      <formula>ISBLANK($C8)</formula>
    </cfRule>
  </conditionalFormatting>
  <conditionalFormatting sqref="P5:Q5">
    <cfRule type="expression" dxfId="1305" priority="332">
      <formula>ISBLANK($O5)</formula>
    </cfRule>
  </conditionalFormatting>
  <conditionalFormatting sqref="T5:U8">
    <cfRule type="expression" dxfId="1304" priority="327">
      <formula>$S$3="TZR2"</formula>
    </cfRule>
    <cfRule type="expression" dxfId="1303" priority="328">
      <formula>$S$3="Gaël LIZOT"</formula>
    </cfRule>
    <cfRule type="expression" dxfId="1302" priority="329">
      <formula>$S$3="Isabelle BERGE"</formula>
    </cfRule>
    <cfRule type="expression" dxfId="1301" priority="330">
      <formula>$S$3="Stéphane OUALLET"</formula>
    </cfRule>
    <cfRule type="expression" dxfId="1300" priority="331">
      <formula>$S$3="Jérôme MALMEZET"</formula>
    </cfRule>
  </conditionalFormatting>
  <conditionalFormatting sqref="T6:U6">
    <cfRule type="expression" dxfId="1299" priority="326" stopIfTrue="1">
      <formula>ISBLANK($C$6)</formula>
    </cfRule>
  </conditionalFormatting>
  <conditionalFormatting sqref="T7:U7">
    <cfRule type="expression" dxfId="1298" priority="325">
      <formula>ISBLANK($C7)</formula>
    </cfRule>
  </conditionalFormatting>
  <conditionalFormatting sqref="T8:U8">
    <cfRule type="expression" dxfId="1297" priority="324">
      <formula>ISBLANK($C8)</formula>
    </cfRule>
  </conditionalFormatting>
  <conditionalFormatting sqref="T5:U5">
    <cfRule type="expression" dxfId="1296" priority="323">
      <formula>ISBLANK($S5)</formula>
    </cfRule>
  </conditionalFormatting>
  <conditionalFormatting sqref="D6:D8">
    <cfRule type="expression" dxfId="1295" priority="322">
      <formula>ISBLANK($C6)</formula>
    </cfRule>
  </conditionalFormatting>
  <conditionalFormatting sqref="D10:D16">
    <cfRule type="expression" dxfId="1294" priority="321">
      <formula>ISBLANK($C10)</formula>
    </cfRule>
  </conditionalFormatting>
  <conditionalFormatting sqref="D18:D28">
    <cfRule type="expression" dxfId="1293" priority="320">
      <formula>ISBLANK($C18)</formula>
    </cfRule>
  </conditionalFormatting>
  <conditionalFormatting sqref="D30:D36">
    <cfRule type="expression" dxfId="1292" priority="319">
      <formula>ISBLANK($C30)</formula>
    </cfRule>
  </conditionalFormatting>
  <conditionalFormatting sqref="D38:D40">
    <cfRule type="expression" dxfId="1291" priority="318">
      <formula>ISBLANK($C38)</formula>
    </cfRule>
  </conditionalFormatting>
  <conditionalFormatting sqref="D6:D8">
    <cfRule type="expression" dxfId="1290" priority="317">
      <formula>ISBLANK($C6)</formula>
    </cfRule>
  </conditionalFormatting>
  <conditionalFormatting sqref="D10:D16">
    <cfRule type="expression" dxfId="1289" priority="316">
      <formula>ISBLANK($C10)</formula>
    </cfRule>
  </conditionalFormatting>
  <conditionalFormatting sqref="D18:D28">
    <cfRule type="expression" dxfId="1288" priority="315">
      <formula>ISBLANK($C18)</formula>
    </cfRule>
  </conditionalFormatting>
  <conditionalFormatting sqref="D30:D36">
    <cfRule type="expression" dxfId="1287" priority="314">
      <formula>ISBLANK($C30)</formula>
    </cfRule>
  </conditionalFormatting>
  <conditionalFormatting sqref="D38:D40">
    <cfRule type="expression" dxfId="1286" priority="313">
      <formula>ISBLANK($C38)</formula>
    </cfRule>
  </conditionalFormatting>
  <conditionalFormatting sqref="H6:H8 H30:H36 H38:H40 H18:H28 H10:H16">
    <cfRule type="expression" dxfId="1285" priority="312">
      <formula>ISBLANK($C6)</formula>
    </cfRule>
  </conditionalFormatting>
  <conditionalFormatting sqref="E6:E8">
    <cfRule type="expression" dxfId="1284" priority="311">
      <formula>ISBLANK($C6)</formula>
    </cfRule>
  </conditionalFormatting>
  <conditionalFormatting sqref="E30:E36">
    <cfRule type="expression" dxfId="1283" priority="310">
      <formula>ISBLANK($C30)</formula>
    </cfRule>
  </conditionalFormatting>
  <conditionalFormatting sqref="E38:E40">
    <cfRule type="expression" dxfId="1282" priority="309">
      <formula>ISBLANK($C38)</formula>
    </cfRule>
  </conditionalFormatting>
  <conditionalFormatting sqref="H5:I8 H10:I16 H18:I28 H30:I36 H38:I40">
    <cfRule type="expression" dxfId="1281" priority="292" stopIfTrue="1">
      <formula>$G$3="Gaël LIZOT"</formula>
    </cfRule>
    <cfRule type="expression" dxfId="1280" priority="294" stopIfTrue="1">
      <formula>$G$3="Stéphane OUALLET"</formula>
    </cfRule>
    <cfRule type="expression" dxfId="1279" priority="295" stopIfTrue="1">
      <formula>$G$3="Isabelle BERGE"</formula>
    </cfRule>
    <cfRule type="expression" dxfId="1278" priority="302" stopIfTrue="1">
      <formula>$G$3="Jérôme MALMEZET"</formula>
    </cfRule>
    <cfRule type="expression" dxfId="1277" priority="303" stopIfTrue="1">
      <formula>$G$3="TZR2"</formula>
    </cfRule>
  </conditionalFormatting>
  <conditionalFormatting sqref="H5:I8">
    <cfRule type="expression" dxfId="1276" priority="291">
      <formula>ISBLANK($G5)</formula>
    </cfRule>
  </conditionalFormatting>
  <conditionalFormatting sqref="H10:I16">
    <cfRule type="expression" dxfId="1275" priority="301">
      <formula>ISBLANK($G10)</formula>
    </cfRule>
  </conditionalFormatting>
  <conditionalFormatting sqref="H18:I28">
    <cfRule type="expression" dxfId="1274" priority="300">
      <formula>ISBLANK($G18)</formula>
    </cfRule>
  </conditionalFormatting>
  <conditionalFormatting sqref="H30:I36">
    <cfRule type="expression" dxfId="1273" priority="299">
      <formula>ISBLANK($G30)</formula>
    </cfRule>
  </conditionalFormatting>
  <conditionalFormatting sqref="H30:I36">
    <cfRule type="expression" dxfId="1272" priority="298">
      <formula>ISBLANK($G30)</formula>
    </cfRule>
  </conditionalFormatting>
  <conditionalFormatting sqref="H38:I40">
    <cfRule type="expression" dxfId="1271" priority="297">
      <formula>ISBLANK($G38)</formula>
    </cfRule>
  </conditionalFormatting>
  <conditionalFormatting sqref="H38:I40">
    <cfRule type="expression" dxfId="1270" priority="296">
      <formula>ISBLANK($G38)</formula>
    </cfRule>
  </conditionalFormatting>
  <conditionalFormatting sqref="H38:I40 H30:I36 H18:I28 H10:I16">
    <cfRule type="expression" dxfId="1269" priority="293">
      <formula>ISBLANK($G10)</formula>
    </cfRule>
  </conditionalFormatting>
  <conditionalFormatting sqref="H38:I40 H30:I36 H18:I28 H10:I16">
    <cfRule type="expression" dxfId="1268" priority="290">
      <formula>ISBLANK($G10)</formula>
    </cfRule>
  </conditionalFormatting>
  <conditionalFormatting sqref="L6:L8">
    <cfRule type="expression" dxfId="1267" priority="284">
      <formula>ISBLANK($K6)</formula>
    </cfRule>
    <cfRule type="expression" dxfId="1266" priority="285">
      <formula>$K$3="TZR2"</formula>
    </cfRule>
    <cfRule type="expression" dxfId="1265" priority="286">
      <formula>$K$3="Gaël LIZOT"</formula>
    </cfRule>
    <cfRule type="expression" dxfId="1264" priority="287">
      <formula>$K$3="Isabelle BERGE"</formula>
    </cfRule>
    <cfRule type="expression" dxfId="1263" priority="288">
      <formula>$K$3="Stéphane OUALLET"</formula>
    </cfRule>
    <cfRule type="expression" dxfId="1262" priority="289">
      <formula>$K$3="Jérôme MALMEZET"</formula>
    </cfRule>
  </conditionalFormatting>
  <conditionalFormatting sqref="L10:L16">
    <cfRule type="expression" dxfId="1261" priority="278">
      <formula>ISBLANK($K10)</formula>
    </cfRule>
    <cfRule type="expression" dxfId="1260" priority="279">
      <formula>$K$3="TZR2"</formula>
    </cfRule>
    <cfRule type="expression" dxfId="1259" priority="280">
      <formula>$K$3="Gaël LIZOT"</formula>
    </cfRule>
    <cfRule type="expression" dxfId="1258" priority="281">
      <formula>$K$3="Isabelle BERGE"</formula>
    </cfRule>
    <cfRule type="expression" dxfId="1257" priority="282">
      <formula>$K$3="Stéphane OUALLET"</formula>
    </cfRule>
    <cfRule type="expression" dxfId="1256" priority="283">
      <formula>$K$3="Jérôme MALMEZET"</formula>
    </cfRule>
  </conditionalFormatting>
  <conditionalFormatting sqref="L18">
    <cfRule type="expression" dxfId="1255" priority="272">
      <formula>ISBLANK($K18)</formula>
    </cfRule>
    <cfRule type="expression" dxfId="1254" priority="273">
      <formula>$K$3="TZR2"</formula>
    </cfRule>
    <cfRule type="expression" dxfId="1253" priority="274">
      <formula>$K$3="Gaël LIZOT"</formula>
    </cfRule>
    <cfRule type="expression" dxfId="1252" priority="275">
      <formula>$K$3="Isabelle BERGE"</formula>
    </cfRule>
    <cfRule type="expression" dxfId="1251" priority="276">
      <formula>$K$3="Stéphane OUALLET"</formula>
    </cfRule>
    <cfRule type="expression" dxfId="1250" priority="277">
      <formula>$K$3="Jérôme MALMEZET"</formula>
    </cfRule>
  </conditionalFormatting>
  <conditionalFormatting sqref="L19:L28">
    <cfRule type="expression" dxfId="1249" priority="266">
      <formula>ISBLANK($K19)</formula>
    </cfRule>
    <cfRule type="expression" dxfId="1248" priority="267">
      <formula>$K$3="TZR2"</formula>
    </cfRule>
    <cfRule type="expression" dxfId="1247" priority="268">
      <formula>$K$3="Gaël LIZOT"</formula>
    </cfRule>
    <cfRule type="expression" dxfId="1246" priority="269">
      <formula>$K$3="Isabelle BERGE"</formula>
    </cfRule>
    <cfRule type="expression" dxfId="1245" priority="270">
      <formula>$K$3="Stéphane OUALLET"</formula>
    </cfRule>
    <cfRule type="expression" dxfId="1244" priority="271">
      <formula>$K$3="Jérôme MALMEZET"</formula>
    </cfRule>
  </conditionalFormatting>
  <conditionalFormatting sqref="L30">
    <cfRule type="expression" dxfId="1243" priority="260">
      <formula>ISBLANK($K30)</formula>
    </cfRule>
    <cfRule type="expression" dxfId="1242" priority="261">
      <formula>$K$3="TZR2"</formula>
    </cfRule>
    <cfRule type="expression" dxfId="1241" priority="262">
      <formula>$K$3="Gaël LIZOT"</formula>
    </cfRule>
    <cfRule type="expression" dxfId="1240" priority="263">
      <formula>$K$3="Isabelle BERGE"</formula>
    </cfRule>
    <cfRule type="expression" dxfId="1239" priority="264">
      <formula>$K$3="Stéphane OUALLET"</formula>
    </cfRule>
    <cfRule type="expression" dxfId="1238" priority="265">
      <formula>$K$3="Jérôme MALMEZET"</formula>
    </cfRule>
  </conditionalFormatting>
  <conditionalFormatting sqref="L31:L36">
    <cfRule type="expression" dxfId="1237" priority="254">
      <formula>ISBLANK($K31)</formula>
    </cfRule>
    <cfRule type="expression" dxfId="1236" priority="255">
      <formula>$K$3="TZR2"</formula>
    </cfRule>
    <cfRule type="expression" dxfId="1235" priority="256">
      <formula>$K$3="Gaël LIZOT"</formula>
    </cfRule>
    <cfRule type="expression" dxfId="1234" priority="257">
      <formula>$K$3="Isabelle BERGE"</formula>
    </cfRule>
    <cfRule type="expression" dxfId="1233" priority="258">
      <formula>$K$3="Stéphane OUALLET"</formula>
    </cfRule>
    <cfRule type="expression" dxfId="1232" priority="259">
      <formula>$K$3="Jérôme MALMEZET"</formula>
    </cfRule>
  </conditionalFormatting>
  <conditionalFormatting sqref="L38:L40">
    <cfRule type="expression" dxfId="1231" priority="248">
      <formula>ISBLANK($K38)</formula>
    </cfRule>
    <cfRule type="expression" dxfId="1230" priority="249">
      <formula>$K$3="TZR2"</formula>
    </cfRule>
    <cfRule type="expression" dxfId="1229" priority="250">
      <formula>$K$3="Gaël LIZOT"</formula>
    </cfRule>
    <cfRule type="expression" dxfId="1228" priority="251">
      <formula>$K$3="Isabelle BERGE"</formula>
    </cfRule>
    <cfRule type="expression" dxfId="1227" priority="252">
      <formula>$K$3="Stéphane OUALLET"</formula>
    </cfRule>
    <cfRule type="expression" dxfId="1226" priority="253">
      <formula>$K$3="Jérôme MALMEZET"</formula>
    </cfRule>
  </conditionalFormatting>
  <conditionalFormatting sqref="I38:I40 I30:I36 I18:I28 I10:I16">
    <cfRule type="expression" dxfId="1225" priority="247">
      <formula>ISBLANK($G10)</formula>
    </cfRule>
  </conditionalFormatting>
  <conditionalFormatting sqref="E38:E40 E30:E36">
    <cfRule type="expression" dxfId="1224" priority="246">
      <formula>ISBLANK($C30)</formula>
    </cfRule>
  </conditionalFormatting>
  <conditionalFormatting sqref="P6:Q8">
    <cfRule type="expression" dxfId="1223" priority="245">
      <formula>ISBLANK($O6)</formula>
    </cfRule>
  </conditionalFormatting>
  <conditionalFormatting sqref="P10:P16">
    <cfRule type="expression" dxfId="1222" priority="240">
      <formula>$O$3="TZR2"</formula>
    </cfRule>
    <cfRule type="expression" dxfId="1221" priority="241">
      <formula>$O$3="Gaël LIZOT"</formula>
    </cfRule>
    <cfRule type="expression" dxfId="1220" priority="242">
      <formula>$O$3="Isabelle BERGE"</formula>
    </cfRule>
    <cfRule type="expression" dxfId="1219" priority="243">
      <formula>$O$3="Stéphane OUALLET"</formula>
    </cfRule>
    <cfRule type="expression" dxfId="1218" priority="244">
      <formula>$O$3="Jérôme MALMEZET"</formula>
    </cfRule>
  </conditionalFormatting>
  <conditionalFormatting sqref="P10:P16">
    <cfRule type="expression" dxfId="1217" priority="239">
      <formula>ISBLANK($O10)</formula>
    </cfRule>
  </conditionalFormatting>
  <conditionalFormatting sqref="P18:P28">
    <cfRule type="expression" dxfId="1216" priority="234">
      <formula>$O$3="TZR2"</formula>
    </cfRule>
    <cfRule type="expression" dxfId="1215" priority="235">
      <formula>$O$3="Gaël LIZOT"</formula>
    </cfRule>
    <cfRule type="expression" dxfId="1214" priority="236">
      <formula>$O$3="Isabelle BERGE"</formula>
    </cfRule>
    <cfRule type="expression" dxfId="1213" priority="237">
      <formula>$O$3="Stéphane OUALLET"</formula>
    </cfRule>
    <cfRule type="expression" dxfId="1212" priority="238">
      <formula>$O$3="Jérôme MALMEZET"</formula>
    </cfRule>
  </conditionalFormatting>
  <conditionalFormatting sqref="P18:P28">
    <cfRule type="expression" dxfId="1211" priority="233">
      <formula>ISBLANK($O18)</formula>
    </cfRule>
  </conditionalFormatting>
  <conditionalFormatting sqref="P30:P36">
    <cfRule type="expression" dxfId="1210" priority="228">
      <formula>$O$3="TZR2"</formula>
    </cfRule>
    <cfRule type="expression" dxfId="1209" priority="229">
      <formula>$O$3="Gaël LIZOT"</formula>
    </cfRule>
    <cfRule type="expression" dxfId="1208" priority="230">
      <formula>$O$3="Isabelle BERGE"</formula>
    </cfRule>
    <cfRule type="expression" dxfId="1207" priority="231">
      <formula>$O$3="Stéphane OUALLET"</formula>
    </cfRule>
    <cfRule type="expression" dxfId="1206" priority="232">
      <formula>$O$3="Jérôme MALMEZET"</formula>
    </cfRule>
  </conditionalFormatting>
  <conditionalFormatting sqref="P30:P36">
    <cfRule type="expression" dxfId="1205" priority="227">
      <formula>ISBLANK($O30)</formula>
    </cfRule>
  </conditionalFormatting>
  <conditionalFormatting sqref="P38:P40">
    <cfRule type="expression" dxfId="1204" priority="222">
      <formula>$O$3="TZR2"</formula>
    </cfRule>
    <cfRule type="expression" dxfId="1203" priority="223">
      <formula>$O$3="Gaël LIZOT"</formula>
    </cfRule>
    <cfRule type="expression" dxfId="1202" priority="224">
      <formula>$O$3="Isabelle BERGE"</formula>
    </cfRule>
    <cfRule type="expression" dxfId="1201" priority="225">
      <formula>$O$3="Stéphane OUALLET"</formula>
    </cfRule>
    <cfRule type="expression" dxfId="1200" priority="226">
      <formula>$O$3="Jérôme MALMEZET"</formula>
    </cfRule>
  </conditionalFormatting>
  <conditionalFormatting sqref="P38:P40">
    <cfRule type="expression" dxfId="1199" priority="221">
      <formula>ISBLANK($O38)</formula>
    </cfRule>
  </conditionalFormatting>
  <conditionalFormatting sqref="Q6:Q8">
    <cfRule type="expression" dxfId="1198" priority="220">
      <formula>ISBLANK($O6)</formula>
    </cfRule>
  </conditionalFormatting>
  <conditionalFormatting sqref="T6:U8">
    <cfRule type="expression" dxfId="1197" priority="219">
      <formula>ISBLANK($S6)</formula>
    </cfRule>
  </conditionalFormatting>
  <conditionalFormatting sqref="U6:U8">
    <cfRule type="expression" dxfId="1196" priority="218">
      <formula>ISBLANK($S6)</formula>
    </cfRule>
  </conditionalFormatting>
  <conditionalFormatting sqref="T6:U8">
    <cfRule type="expression" dxfId="1195" priority="217">
      <formula>ISBLANK($S6)</formula>
    </cfRule>
  </conditionalFormatting>
  <conditionalFormatting sqref="T10:T12">
    <cfRule type="expression" dxfId="1194" priority="212">
      <formula>$S$3="TZR2"</formula>
    </cfRule>
    <cfRule type="expression" dxfId="1193" priority="213">
      <formula>$S$3="Gaël LIZOT"</formula>
    </cfRule>
    <cfRule type="expression" dxfId="1192" priority="214">
      <formula>$S$3="Isabelle BERGE"</formula>
    </cfRule>
    <cfRule type="expression" dxfId="1191" priority="215">
      <formula>$S$3="Stéphane OUALLET"</formula>
    </cfRule>
    <cfRule type="expression" dxfId="1190" priority="216">
      <formula>$S$3="Jérôme MALMEZET"</formula>
    </cfRule>
  </conditionalFormatting>
  <conditionalFormatting sqref="T10:T12">
    <cfRule type="expression" dxfId="1189" priority="211">
      <formula>ISBLANK($S10)</formula>
    </cfRule>
  </conditionalFormatting>
  <conditionalFormatting sqref="T13:T16">
    <cfRule type="expression" dxfId="1188" priority="206">
      <formula>$S$3="TZR2"</formula>
    </cfRule>
    <cfRule type="expression" dxfId="1187" priority="207">
      <formula>$S$3="Gaël LIZOT"</formula>
    </cfRule>
    <cfRule type="expression" dxfId="1186" priority="208">
      <formula>$S$3="Isabelle BERGE"</formula>
    </cfRule>
    <cfRule type="expression" dxfId="1185" priority="209">
      <formula>$S$3="Stéphane OUALLET"</formula>
    </cfRule>
    <cfRule type="expression" dxfId="1184" priority="210">
      <formula>$S$3="Jérôme MALMEZET"</formula>
    </cfRule>
  </conditionalFormatting>
  <conditionalFormatting sqref="T13:T16">
    <cfRule type="expression" dxfId="1183" priority="205">
      <formula>ISBLANK($S13)</formula>
    </cfRule>
  </conditionalFormatting>
  <conditionalFormatting sqref="T18:T20">
    <cfRule type="expression" dxfId="1182" priority="200">
      <formula>$S$3="TZR2"</formula>
    </cfRule>
    <cfRule type="expression" dxfId="1181" priority="201">
      <formula>$S$3="Gaël LIZOT"</formula>
    </cfRule>
    <cfRule type="expression" dxfId="1180" priority="202">
      <formula>$S$3="Isabelle BERGE"</formula>
    </cfRule>
    <cfRule type="expression" dxfId="1179" priority="203">
      <formula>$S$3="Stéphane OUALLET"</formula>
    </cfRule>
    <cfRule type="expression" dxfId="1178" priority="204">
      <formula>$S$3="Jérôme MALMEZET"</formula>
    </cfRule>
  </conditionalFormatting>
  <conditionalFormatting sqref="T18:T20">
    <cfRule type="expression" dxfId="1177" priority="199">
      <formula>ISBLANK($S18)</formula>
    </cfRule>
  </conditionalFormatting>
  <conditionalFormatting sqref="T21:T24">
    <cfRule type="expression" dxfId="1176" priority="194">
      <formula>$S$3="TZR2"</formula>
    </cfRule>
    <cfRule type="expression" dxfId="1175" priority="195">
      <formula>$S$3="Gaël LIZOT"</formula>
    </cfRule>
    <cfRule type="expression" dxfId="1174" priority="196">
      <formula>$S$3="Isabelle BERGE"</formula>
    </cfRule>
    <cfRule type="expression" dxfId="1173" priority="197">
      <formula>$S$3="Stéphane OUALLET"</formula>
    </cfRule>
    <cfRule type="expression" dxfId="1172" priority="198">
      <formula>$S$3="Jérôme MALMEZET"</formula>
    </cfRule>
  </conditionalFormatting>
  <conditionalFormatting sqref="T21:T24">
    <cfRule type="expression" dxfId="1171" priority="193">
      <formula>ISBLANK($S21)</formula>
    </cfRule>
  </conditionalFormatting>
  <conditionalFormatting sqref="T25:T28">
    <cfRule type="expression" dxfId="1170" priority="188">
      <formula>$S$3="TZR2"</formula>
    </cfRule>
    <cfRule type="expression" dxfId="1169" priority="189">
      <formula>$S$3="Gaël LIZOT"</formula>
    </cfRule>
    <cfRule type="expression" dxfId="1168" priority="190">
      <formula>$S$3="Isabelle BERGE"</formula>
    </cfRule>
    <cfRule type="expression" dxfId="1167" priority="191">
      <formula>$S$3="Stéphane OUALLET"</formula>
    </cfRule>
    <cfRule type="expression" dxfId="1166" priority="192">
      <formula>$S$3="Jérôme MALMEZET"</formula>
    </cfRule>
  </conditionalFormatting>
  <conditionalFormatting sqref="T25:T28">
    <cfRule type="expression" dxfId="1165" priority="187">
      <formula>ISBLANK($S25)</formula>
    </cfRule>
  </conditionalFormatting>
  <conditionalFormatting sqref="T30:T32">
    <cfRule type="expression" dxfId="1164" priority="182">
      <formula>$S$3="TZR2"</formula>
    </cfRule>
    <cfRule type="expression" dxfId="1163" priority="183">
      <formula>$S$3="Gaël LIZOT"</formula>
    </cfRule>
    <cfRule type="expression" dxfId="1162" priority="184">
      <formula>$S$3="Isabelle BERGE"</formula>
    </cfRule>
    <cfRule type="expression" dxfId="1161" priority="185">
      <formula>$S$3="Stéphane OUALLET"</formula>
    </cfRule>
    <cfRule type="expression" dxfId="1160" priority="186">
      <formula>$S$3="Jérôme MALMEZET"</formula>
    </cfRule>
  </conditionalFormatting>
  <conditionalFormatting sqref="T30:T32">
    <cfRule type="expression" dxfId="1159" priority="181">
      <formula>ISBLANK($S30)</formula>
    </cfRule>
  </conditionalFormatting>
  <conditionalFormatting sqref="T33:T36">
    <cfRule type="expression" dxfId="1158" priority="176">
      <formula>$S$3="TZR2"</formula>
    </cfRule>
    <cfRule type="expression" dxfId="1157" priority="177">
      <formula>$S$3="Gaël LIZOT"</formula>
    </cfRule>
    <cfRule type="expression" dxfId="1156" priority="178">
      <formula>$S$3="Isabelle BERGE"</formula>
    </cfRule>
    <cfRule type="expression" dxfId="1155" priority="179">
      <formula>$S$3="Stéphane OUALLET"</formula>
    </cfRule>
    <cfRule type="expression" dxfId="1154" priority="180">
      <formula>$S$3="Jérôme MALMEZET"</formula>
    </cfRule>
  </conditionalFormatting>
  <conditionalFormatting sqref="T33:T36">
    <cfRule type="expression" dxfId="1153" priority="175">
      <formula>ISBLANK($S33)</formula>
    </cfRule>
  </conditionalFormatting>
  <conditionalFormatting sqref="T38:T40">
    <cfRule type="expression" dxfId="1152" priority="170">
      <formula>$S$3="TZR2"</formula>
    </cfRule>
    <cfRule type="expression" dxfId="1151" priority="171">
      <formula>$S$3="Gaël LIZOT"</formula>
    </cfRule>
    <cfRule type="expression" dxfId="1150" priority="172">
      <formula>$S$3="Isabelle BERGE"</formula>
    </cfRule>
    <cfRule type="expression" dxfId="1149" priority="173">
      <formula>$S$3="Stéphane OUALLET"</formula>
    </cfRule>
    <cfRule type="expression" dxfId="1148" priority="174">
      <formula>$S$3="Jérôme MALMEZET"</formula>
    </cfRule>
  </conditionalFormatting>
  <conditionalFormatting sqref="T38:T40">
    <cfRule type="expression" dxfId="1147" priority="169">
      <formula>ISBLANK($S38)</formula>
    </cfRule>
  </conditionalFormatting>
  <conditionalFormatting sqref="E18:E28 E10:E16">
    <cfRule type="expression" dxfId="1146" priority="164">
      <formula>$C$3="TZR2"</formula>
    </cfRule>
    <cfRule type="expression" dxfId="1145" priority="165">
      <formula>$C$3="Gaël LIZOT"</formula>
    </cfRule>
    <cfRule type="expression" dxfId="1144" priority="166">
      <formula>$C$3="Isabelle BERGE"</formula>
    </cfRule>
    <cfRule type="expression" dxfId="1143" priority="167">
      <formula>$C$3="Stéphane OUALLET"</formula>
    </cfRule>
    <cfRule type="expression" dxfId="1142" priority="168">
      <formula>$C$3="Jérôme MALMEZET"</formula>
    </cfRule>
  </conditionalFormatting>
  <conditionalFormatting sqref="E38:E40 E30:E36 E18:E28 E10:E16">
    <cfRule type="expression" dxfId="1141" priority="163" stopIfTrue="1">
      <formula>ISBLANK($C$6)</formula>
    </cfRule>
  </conditionalFormatting>
  <conditionalFormatting sqref="E38:E40 E30:E36 E18:E28 E10:E16">
    <cfRule type="expression" dxfId="1140" priority="162">
      <formula>ISBLANK($C10)</formula>
    </cfRule>
  </conditionalFormatting>
  <conditionalFormatting sqref="E38:E40 E30:E36 E18:E28 E10:E16">
    <cfRule type="expression" dxfId="1139" priority="161">
      <formula>ISBLANK($C10)</formula>
    </cfRule>
  </conditionalFormatting>
  <conditionalFormatting sqref="I13:I16">
    <cfRule type="expression" dxfId="1138" priority="160">
      <formula>ISBLANK($G13)</formula>
    </cfRule>
  </conditionalFormatting>
  <conditionalFormatting sqref="I10:I12">
    <cfRule type="expression" dxfId="1137" priority="159">
      <formula>ISBLANK($G10)</formula>
    </cfRule>
  </conditionalFormatting>
  <conditionalFormatting sqref="I18:I20">
    <cfRule type="expression" dxfId="1136" priority="158">
      <formula>ISBLANK($G18)</formula>
    </cfRule>
  </conditionalFormatting>
  <conditionalFormatting sqref="I25:I28">
    <cfRule type="expression" dxfId="1135" priority="157">
      <formula>ISBLANK($G25)</formula>
    </cfRule>
  </conditionalFormatting>
  <conditionalFormatting sqref="I21:I24">
    <cfRule type="expression" dxfId="1134" priority="156">
      <formula>ISBLANK($G21)</formula>
    </cfRule>
  </conditionalFormatting>
  <conditionalFormatting sqref="I30:I32">
    <cfRule type="expression" dxfId="1133" priority="155">
      <formula>ISBLANK($G30)</formula>
    </cfRule>
  </conditionalFormatting>
  <conditionalFormatting sqref="I33:I36">
    <cfRule type="expression" dxfId="1132" priority="154">
      <formula>ISBLANK($G33)</formula>
    </cfRule>
  </conditionalFormatting>
  <conditionalFormatting sqref="I38:I40">
    <cfRule type="expression" dxfId="1131" priority="153">
      <formula>ISBLANK($G38)</formula>
    </cfRule>
  </conditionalFormatting>
  <conditionalFormatting sqref="M6:M8">
    <cfRule type="expression" dxfId="1130" priority="147">
      <formula>ISBLANK($K6)</formula>
    </cfRule>
    <cfRule type="expression" dxfId="1129" priority="148">
      <formula>$K$3="TZR2"</formula>
    </cfRule>
    <cfRule type="expression" dxfId="1128" priority="149">
      <formula>$K$3="Gaël LIZOT"</formula>
    </cfRule>
    <cfRule type="expression" dxfId="1127" priority="150">
      <formula>$K$3="Isabelle BERGE"</formula>
    </cfRule>
    <cfRule type="expression" dxfId="1126" priority="151">
      <formula>$K$3="Stéphane OUALLET"</formula>
    </cfRule>
    <cfRule type="expression" dxfId="1125" priority="152">
      <formula>$K$3="Jérôme MALMEZET"</formula>
    </cfRule>
  </conditionalFormatting>
  <conditionalFormatting sqref="M10:M12">
    <cfRule type="expression" dxfId="1124" priority="141">
      <formula>ISBLANK($K10)</formula>
    </cfRule>
    <cfRule type="expression" dxfId="1123" priority="142">
      <formula>$K$3="TZR2"</formula>
    </cfRule>
    <cfRule type="expression" dxfId="1122" priority="143">
      <formula>$K$3="Gaël LIZOT"</formula>
    </cfRule>
    <cfRule type="expression" dxfId="1121" priority="144">
      <formula>$K$3="Isabelle BERGE"</formula>
    </cfRule>
    <cfRule type="expression" dxfId="1120" priority="145">
      <formula>$K$3="Stéphane OUALLET"</formula>
    </cfRule>
    <cfRule type="expression" dxfId="1119" priority="146">
      <formula>$K$3="Jérôme MALMEZET"</formula>
    </cfRule>
  </conditionalFormatting>
  <conditionalFormatting sqref="M13:M16">
    <cfRule type="expression" dxfId="1118" priority="135">
      <formula>ISBLANK($K13)</formula>
    </cfRule>
    <cfRule type="expression" dxfId="1117" priority="136">
      <formula>$K$3="TZR2"</formula>
    </cfRule>
    <cfRule type="expression" dxfId="1116" priority="137">
      <formula>$K$3="Gaël LIZOT"</formula>
    </cfRule>
    <cfRule type="expression" dxfId="1115" priority="138">
      <formula>$K$3="Isabelle BERGE"</formula>
    </cfRule>
    <cfRule type="expression" dxfId="1114" priority="139">
      <formula>$K$3="Stéphane OUALLET"</formula>
    </cfRule>
    <cfRule type="expression" dxfId="1113" priority="140">
      <formula>$K$3="Jérôme MALMEZET"</formula>
    </cfRule>
  </conditionalFormatting>
  <conditionalFormatting sqref="M18:M20">
    <cfRule type="expression" dxfId="1112" priority="129">
      <formula>ISBLANK($K18)</formula>
    </cfRule>
    <cfRule type="expression" dxfId="1111" priority="130">
      <formula>$K$3="TZR2"</formula>
    </cfRule>
    <cfRule type="expression" dxfId="1110" priority="131">
      <formula>$K$3="Gaël LIZOT"</formula>
    </cfRule>
    <cfRule type="expression" dxfId="1109" priority="132">
      <formula>$K$3="Isabelle BERGE"</formula>
    </cfRule>
    <cfRule type="expression" dxfId="1108" priority="133">
      <formula>$K$3="Stéphane OUALLET"</formula>
    </cfRule>
    <cfRule type="expression" dxfId="1107" priority="134">
      <formula>$K$3="Jérôme MALMEZET"</formula>
    </cfRule>
  </conditionalFormatting>
  <conditionalFormatting sqref="M25:M28">
    <cfRule type="expression" dxfId="1106" priority="123">
      <formula>ISBLANK($K25)</formula>
    </cfRule>
    <cfRule type="expression" dxfId="1105" priority="124">
      <formula>$K$3="TZR2"</formula>
    </cfRule>
    <cfRule type="expression" dxfId="1104" priority="125">
      <formula>$K$3="Gaël LIZOT"</formula>
    </cfRule>
    <cfRule type="expression" dxfId="1103" priority="126">
      <formula>$K$3="Isabelle BERGE"</formula>
    </cfRule>
    <cfRule type="expression" dxfId="1102" priority="127">
      <formula>$K$3="Stéphane OUALLET"</formula>
    </cfRule>
    <cfRule type="expression" dxfId="1101" priority="128">
      <formula>$K$3="Jérôme MALMEZET"</formula>
    </cfRule>
  </conditionalFormatting>
  <conditionalFormatting sqref="M21:M24">
    <cfRule type="expression" dxfId="1100" priority="117">
      <formula>ISBLANK($K21)</formula>
    </cfRule>
    <cfRule type="expression" dxfId="1099" priority="118">
      <formula>$K$3="TZR2"</formula>
    </cfRule>
    <cfRule type="expression" dxfId="1098" priority="119">
      <formula>$K$3="Gaël LIZOT"</formula>
    </cfRule>
    <cfRule type="expression" dxfId="1097" priority="120">
      <formula>$K$3="Isabelle BERGE"</formula>
    </cfRule>
    <cfRule type="expression" dxfId="1096" priority="121">
      <formula>$K$3="Stéphane OUALLET"</formula>
    </cfRule>
    <cfRule type="expression" dxfId="1095" priority="122">
      <formula>$K$3="Jérôme MALMEZET"</formula>
    </cfRule>
  </conditionalFormatting>
  <conditionalFormatting sqref="M33:M36">
    <cfRule type="expression" dxfId="1094" priority="111">
      <formula>ISBLANK($K33)</formula>
    </cfRule>
    <cfRule type="expression" dxfId="1093" priority="112">
      <formula>$K$3="TZR2"</formula>
    </cfRule>
    <cfRule type="expression" dxfId="1092" priority="113">
      <formula>$K$3="Gaël LIZOT"</formula>
    </cfRule>
    <cfRule type="expression" dxfId="1091" priority="114">
      <formula>$K$3="Isabelle BERGE"</formula>
    </cfRule>
    <cfRule type="expression" dxfId="1090" priority="115">
      <formula>$K$3="Stéphane OUALLET"</formula>
    </cfRule>
    <cfRule type="expression" dxfId="1089" priority="116">
      <formula>$K$3="Jérôme MALMEZET"</formula>
    </cfRule>
  </conditionalFormatting>
  <conditionalFormatting sqref="M30:M32">
    <cfRule type="expression" dxfId="1088" priority="105">
      <formula>ISBLANK($K30)</formula>
    </cfRule>
    <cfRule type="expression" dxfId="1087" priority="106">
      <formula>$K$3="TZR2"</formula>
    </cfRule>
    <cfRule type="expression" dxfId="1086" priority="107">
      <formula>$K$3="Gaël LIZOT"</formula>
    </cfRule>
    <cfRule type="expression" dxfId="1085" priority="108">
      <formula>$K$3="Isabelle BERGE"</formula>
    </cfRule>
    <cfRule type="expression" dxfId="1084" priority="109">
      <formula>$K$3="Stéphane OUALLET"</formula>
    </cfRule>
    <cfRule type="expression" dxfId="1083" priority="110">
      <formula>$K$3="Jérôme MALMEZET"</formula>
    </cfRule>
  </conditionalFormatting>
  <conditionalFormatting sqref="M38:M40">
    <cfRule type="expression" dxfId="1082" priority="99">
      <formula>ISBLANK($K38)</formula>
    </cfRule>
    <cfRule type="expression" dxfId="1081" priority="100">
      <formula>$K$3="TZR2"</formula>
    </cfRule>
    <cfRule type="expression" dxfId="1080" priority="101">
      <formula>$K$3="Gaël LIZOT"</formula>
    </cfRule>
    <cfRule type="expression" dxfId="1079" priority="102">
      <formula>$K$3="Isabelle BERGE"</formula>
    </cfRule>
    <cfRule type="expression" dxfId="1078" priority="103">
      <formula>$K$3="Stéphane OUALLET"</formula>
    </cfRule>
    <cfRule type="expression" dxfId="1077" priority="104">
      <formula>$K$3="Jérôme MALMEZET"</formula>
    </cfRule>
  </conditionalFormatting>
  <conditionalFormatting sqref="Q6:Q8">
    <cfRule type="expression" dxfId="1076" priority="98">
      <formula>ISBLANK($O6)</formula>
    </cfRule>
  </conditionalFormatting>
  <conditionalFormatting sqref="Q13:Q16">
    <cfRule type="expression" dxfId="1075" priority="93">
      <formula>$O$3="TZR2"</formula>
    </cfRule>
    <cfRule type="expression" dxfId="1074" priority="94">
      <formula>$O$3="Gaël LIZOT"</formula>
    </cfRule>
    <cfRule type="expression" dxfId="1073" priority="95">
      <formula>$O$3="Isabelle BERGE"</formula>
    </cfRule>
    <cfRule type="expression" dxfId="1072" priority="96">
      <formula>$O$3="Stéphane OUALLET"</formula>
    </cfRule>
    <cfRule type="expression" dxfId="1071" priority="97">
      <formula>$O$3="Jérôme MALMEZET"</formula>
    </cfRule>
  </conditionalFormatting>
  <conditionalFormatting sqref="Q13:Q16">
    <cfRule type="expression" dxfId="1070" priority="92">
      <formula>ISBLANK($O13)</formula>
    </cfRule>
  </conditionalFormatting>
  <conditionalFormatting sqref="Q10:Q12">
    <cfRule type="expression" dxfId="1069" priority="87">
      <formula>$O$3="TZR2"</formula>
    </cfRule>
    <cfRule type="expression" dxfId="1068" priority="88">
      <formula>$O$3="Gaël LIZOT"</formula>
    </cfRule>
    <cfRule type="expression" dxfId="1067" priority="89">
      <formula>$O$3="Isabelle BERGE"</formula>
    </cfRule>
    <cfRule type="expression" dxfId="1066" priority="90">
      <formula>$O$3="Stéphane OUALLET"</formula>
    </cfRule>
    <cfRule type="expression" dxfId="1065" priority="91">
      <formula>$O$3="Jérôme MALMEZET"</formula>
    </cfRule>
  </conditionalFormatting>
  <conditionalFormatting sqref="Q10:Q12">
    <cfRule type="expression" dxfId="1064" priority="86">
      <formula>ISBLANK($O10)</formula>
    </cfRule>
  </conditionalFormatting>
  <conditionalFormatting sqref="Q21:Q24">
    <cfRule type="expression" dxfId="1063" priority="81">
      <formula>$O$3="TZR2"</formula>
    </cfRule>
    <cfRule type="expression" dxfId="1062" priority="82">
      <formula>$O$3="Gaël LIZOT"</formula>
    </cfRule>
    <cfRule type="expression" dxfId="1061" priority="83">
      <formula>$O$3="Isabelle BERGE"</formula>
    </cfRule>
    <cfRule type="expression" dxfId="1060" priority="84">
      <formula>$O$3="Stéphane OUALLET"</formula>
    </cfRule>
    <cfRule type="expression" dxfId="1059" priority="85">
      <formula>$O$3="Jérôme MALMEZET"</formula>
    </cfRule>
  </conditionalFormatting>
  <conditionalFormatting sqref="Q21:Q24">
    <cfRule type="expression" dxfId="1058" priority="80">
      <formula>ISBLANK($O21)</formula>
    </cfRule>
  </conditionalFormatting>
  <conditionalFormatting sqref="Q18:Q20">
    <cfRule type="expression" dxfId="1057" priority="75">
      <formula>$O$3="TZR2"</formula>
    </cfRule>
    <cfRule type="expression" dxfId="1056" priority="76">
      <formula>$O$3="Gaël LIZOT"</formula>
    </cfRule>
    <cfRule type="expression" dxfId="1055" priority="77">
      <formula>$O$3="Isabelle BERGE"</formula>
    </cfRule>
    <cfRule type="expression" dxfId="1054" priority="78">
      <formula>$O$3="Stéphane OUALLET"</formula>
    </cfRule>
    <cfRule type="expression" dxfId="1053" priority="79">
      <formula>$O$3="Jérôme MALMEZET"</formula>
    </cfRule>
  </conditionalFormatting>
  <conditionalFormatting sqref="Q18:Q20">
    <cfRule type="expression" dxfId="1052" priority="74">
      <formula>ISBLANK($O18)</formula>
    </cfRule>
  </conditionalFormatting>
  <conditionalFormatting sqref="Q25:Q28">
    <cfRule type="expression" dxfId="1051" priority="69">
      <formula>$O$3="TZR2"</formula>
    </cfRule>
    <cfRule type="expression" dxfId="1050" priority="70">
      <formula>$O$3="Gaël LIZOT"</formula>
    </cfRule>
    <cfRule type="expression" dxfId="1049" priority="71">
      <formula>$O$3="Isabelle BERGE"</formula>
    </cfRule>
    <cfRule type="expression" dxfId="1048" priority="72">
      <formula>$O$3="Stéphane OUALLET"</formula>
    </cfRule>
    <cfRule type="expression" dxfId="1047" priority="73">
      <formula>$O$3="Jérôme MALMEZET"</formula>
    </cfRule>
  </conditionalFormatting>
  <conditionalFormatting sqref="Q25:Q28">
    <cfRule type="expression" dxfId="1046" priority="68">
      <formula>ISBLANK($O25)</formula>
    </cfRule>
  </conditionalFormatting>
  <conditionalFormatting sqref="Q33:Q36">
    <cfRule type="expression" dxfId="1045" priority="63">
      <formula>$O$3="TZR2"</formula>
    </cfRule>
    <cfRule type="expression" dxfId="1044" priority="64">
      <formula>$O$3="Gaël LIZOT"</formula>
    </cfRule>
    <cfRule type="expression" dxfId="1043" priority="65">
      <formula>$O$3="Isabelle BERGE"</formula>
    </cfRule>
    <cfRule type="expression" dxfId="1042" priority="66">
      <formula>$O$3="Stéphane OUALLET"</formula>
    </cfRule>
    <cfRule type="expression" dxfId="1041" priority="67">
      <formula>$O$3="Jérôme MALMEZET"</formula>
    </cfRule>
  </conditionalFormatting>
  <conditionalFormatting sqref="Q33:Q36">
    <cfRule type="expression" dxfId="1040" priority="62">
      <formula>ISBLANK($O33)</formula>
    </cfRule>
  </conditionalFormatting>
  <conditionalFormatting sqref="Q30:Q32">
    <cfRule type="expression" dxfId="1039" priority="57">
      <formula>$O$3="TZR2"</formula>
    </cfRule>
    <cfRule type="expression" dxfId="1038" priority="58">
      <formula>$O$3="Gaël LIZOT"</formula>
    </cfRule>
    <cfRule type="expression" dxfId="1037" priority="59">
      <formula>$O$3="Isabelle BERGE"</formula>
    </cfRule>
    <cfRule type="expression" dxfId="1036" priority="60">
      <formula>$O$3="Stéphane OUALLET"</formula>
    </cfRule>
    <cfRule type="expression" dxfId="1035" priority="61">
      <formula>$O$3="Jérôme MALMEZET"</formula>
    </cfRule>
  </conditionalFormatting>
  <conditionalFormatting sqref="Q30:Q32">
    <cfRule type="expression" dxfId="1034" priority="56">
      <formula>ISBLANK($O30)</formula>
    </cfRule>
  </conditionalFormatting>
  <conditionalFormatting sqref="Q38:Q40">
    <cfRule type="expression" dxfId="1033" priority="51">
      <formula>$O$3="TZR2"</formula>
    </cfRule>
    <cfRule type="expression" dxfId="1032" priority="52">
      <formula>$O$3="Gaël LIZOT"</formula>
    </cfRule>
    <cfRule type="expression" dxfId="1031" priority="53">
      <formula>$O$3="Isabelle BERGE"</formula>
    </cfRule>
    <cfRule type="expression" dxfId="1030" priority="54">
      <formula>$O$3="Stéphane OUALLET"</formula>
    </cfRule>
    <cfRule type="expression" dxfId="1029" priority="55">
      <formula>$O$3="Jérôme MALMEZET"</formula>
    </cfRule>
  </conditionalFormatting>
  <conditionalFormatting sqref="Q38:Q40">
    <cfRule type="expression" dxfId="1028" priority="50">
      <formula>ISBLANK($O38)</formula>
    </cfRule>
  </conditionalFormatting>
  <conditionalFormatting sqref="U6:U8">
    <cfRule type="expression" dxfId="1027" priority="49">
      <formula>ISBLANK($S6)</formula>
    </cfRule>
  </conditionalFormatting>
  <conditionalFormatting sqref="U10:U12">
    <cfRule type="expression" dxfId="1026" priority="44">
      <formula>$S$3="TZR2"</formula>
    </cfRule>
    <cfRule type="expression" dxfId="1025" priority="45">
      <formula>$S$3="Gaël LIZOT"</formula>
    </cfRule>
    <cfRule type="expression" dxfId="1024" priority="46">
      <formula>$S$3="Isabelle BERGE"</formula>
    </cfRule>
    <cfRule type="expression" dxfId="1023" priority="47">
      <formula>$S$3="Stéphane OUALLET"</formula>
    </cfRule>
    <cfRule type="expression" dxfId="1022" priority="48">
      <formula>$S$3="Jérôme MALMEZET"</formula>
    </cfRule>
  </conditionalFormatting>
  <conditionalFormatting sqref="U10:U12">
    <cfRule type="expression" dxfId="1021" priority="43">
      <formula>ISBLANK($S10)</formula>
    </cfRule>
  </conditionalFormatting>
  <conditionalFormatting sqref="U18:U20">
    <cfRule type="expression" dxfId="1020" priority="38">
      <formula>$S$3="TZR2"</formula>
    </cfRule>
    <cfRule type="expression" dxfId="1019" priority="39">
      <formula>$S$3="Gaël LIZOT"</formula>
    </cfRule>
    <cfRule type="expression" dxfId="1018" priority="40">
      <formula>$S$3="Isabelle BERGE"</formula>
    </cfRule>
    <cfRule type="expression" dxfId="1017" priority="41">
      <formula>$S$3="Stéphane OUALLET"</formula>
    </cfRule>
    <cfRule type="expression" dxfId="1016" priority="42">
      <formula>$S$3="Jérôme MALMEZET"</formula>
    </cfRule>
  </conditionalFormatting>
  <conditionalFormatting sqref="U18:U20">
    <cfRule type="expression" dxfId="1015" priority="37">
      <formula>ISBLANK($S18)</formula>
    </cfRule>
  </conditionalFormatting>
  <conditionalFormatting sqref="U13:U16">
    <cfRule type="expression" dxfId="1014" priority="32">
      <formula>$S$3="TZR2"</formula>
    </cfRule>
    <cfRule type="expression" dxfId="1013" priority="33">
      <formula>$S$3="Gaël LIZOT"</formula>
    </cfRule>
    <cfRule type="expression" dxfId="1012" priority="34">
      <formula>$S$3="Isabelle BERGE"</formula>
    </cfRule>
    <cfRule type="expression" dxfId="1011" priority="35">
      <formula>$S$3="Stéphane OUALLET"</formula>
    </cfRule>
    <cfRule type="expression" dxfId="1010" priority="36">
      <formula>$S$3="Jérôme MALMEZET"</formula>
    </cfRule>
  </conditionalFormatting>
  <conditionalFormatting sqref="U13:U16">
    <cfRule type="expression" dxfId="1009" priority="31">
      <formula>ISBLANK($S13)</formula>
    </cfRule>
  </conditionalFormatting>
  <conditionalFormatting sqref="U25:U28">
    <cfRule type="expression" dxfId="1008" priority="26">
      <formula>$S$3="TZR2"</formula>
    </cfRule>
    <cfRule type="expression" dxfId="1007" priority="27">
      <formula>$S$3="Gaël LIZOT"</formula>
    </cfRule>
    <cfRule type="expression" dxfId="1006" priority="28">
      <formula>$S$3="Isabelle BERGE"</formula>
    </cfRule>
    <cfRule type="expression" dxfId="1005" priority="29">
      <formula>$S$3="Stéphane OUALLET"</formula>
    </cfRule>
    <cfRule type="expression" dxfId="1004" priority="30">
      <formula>$S$3="Jérôme MALMEZET"</formula>
    </cfRule>
  </conditionalFormatting>
  <conditionalFormatting sqref="U25:U28">
    <cfRule type="expression" dxfId="1003" priority="25">
      <formula>ISBLANK($S25)</formula>
    </cfRule>
  </conditionalFormatting>
  <conditionalFormatting sqref="U21:U24">
    <cfRule type="expression" dxfId="1002" priority="20">
      <formula>$S$3="TZR2"</formula>
    </cfRule>
    <cfRule type="expression" dxfId="1001" priority="21">
      <formula>$S$3="Gaël LIZOT"</formula>
    </cfRule>
    <cfRule type="expression" dxfId="1000" priority="22">
      <formula>$S$3="Isabelle BERGE"</formula>
    </cfRule>
    <cfRule type="expression" dxfId="999" priority="23">
      <formula>$S$3="Stéphane OUALLET"</formula>
    </cfRule>
    <cfRule type="expression" dxfId="998" priority="24">
      <formula>$S$3="Jérôme MALMEZET"</formula>
    </cfRule>
  </conditionalFormatting>
  <conditionalFormatting sqref="U21:U24">
    <cfRule type="expression" dxfId="997" priority="19">
      <formula>ISBLANK($S21)</formula>
    </cfRule>
  </conditionalFormatting>
  <conditionalFormatting sqref="U30:U32">
    <cfRule type="expression" dxfId="996" priority="14">
      <formula>$S$3="TZR2"</formula>
    </cfRule>
    <cfRule type="expression" dxfId="995" priority="15">
      <formula>$S$3="Gaël LIZOT"</formula>
    </cfRule>
    <cfRule type="expression" dxfId="994" priority="16">
      <formula>$S$3="Isabelle BERGE"</formula>
    </cfRule>
    <cfRule type="expression" dxfId="993" priority="17">
      <formula>$S$3="Stéphane OUALLET"</formula>
    </cfRule>
    <cfRule type="expression" dxfId="992" priority="18">
      <formula>$S$3="Jérôme MALMEZET"</formula>
    </cfRule>
  </conditionalFormatting>
  <conditionalFormatting sqref="U30:U32">
    <cfRule type="expression" dxfId="991" priority="13">
      <formula>ISBLANK($S30)</formula>
    </cfRule>
  </conditionalFormatting>
  <conditionalFormatting sqref="U38:U40">
    <cfRule type="expression" dxfId="990" priority="8">
      <formula>$S$3="TZR2"</formula>
    </cfRule>
    <cfRule type="expression" dxfId="989" priority="9">
      <formula>$S$3="Gaël LIZOT"</formula>
    </cfRule>
    <cfRule type="expression" dxfId="988" priority="10">
      <formula>$S$3="Isabelle BERGE"</formula>
    </cfRule>
    <cfRule type="expression" dxfId="987" priority="11">
      <formula>$S$3="Stéphane OUALLET"</formula>
    </cfRule>
    <cfRule type="expression" dxfId="986" priority="12">
      <formula>$S$3="Jérôme MALMEZET"</formula>
    </cfRule>
  </conditionalFormatting>
  <conditionalFormatting sqref="U38:U40">
    <cfRule type="expression" dxfId="985" priority="7">
      <formula>ISBLANK($S38)</formula>
    </cfRule>
  </conditionalFormatting>
  <conditionalFormatting sqref="U33:U36">
    <cfRule type="expression" dxfId="984" priority="2">
      <formula>$S$3="TZR2"</formula>
    </cfRule>
    <cfRule type="expression" dxfId="983" priority="3">
      <formula>$S$3="Gaël LIZOT"</formula>
    </cfRule>
    <cfRule type="expression" dxfId="982" priority="4">
      <formula>$S$3="Isabelle BERGE"</formula>
    </cfRule>
    <cfRule type="expression" dxfId="981" priority="5">
      <formula>$S$3="Stéphane OUALLET"</formula>
    </cfRule>
    <cfRule type="expression" dxfId="980" priority="6">
      <formula>$S$3="Jérôme MALMEZET"</formula>
    </cfRule>
  </conditionalFormatting>
  <conditionalFormatting sqref="U33:U36">
    <cfRule type="expression" dxfId="979" priority="1">
      <formula>ISBLANK($S33)</formula>
    </cfRule>
  </conditionalFormatting>
  <dataValidations count="11">
    <dataValidation type="list" showInputMessage="1" showErrorMessage="1" sqref="Q37 E17">
      <formula1>OFFSET($AE$2,MATCH(D17,$AE$3:$AE$25,0),1,1,COUNTA(OFFSET($AE$2,MATCH(D17,$AE$3:$AE$25,0),1,1,3)))</formula1>
    </dataValidation>
    <dataValidation type="list" showInputMessage="1" showErrorMessage="1" sqref="D5:D8 D10:D16 D18:D28 D30:D36 D38:D40 T18:T28 P38:P40 T30:T36 T5:T8 T10:T16 T38:T40 L5:L8 L10:L16 L18:L28 L30:L36 L38:L40 P5:P8 P30:P36 P10:P16 P18:P28 H5:H8 H18:H28 H10:H16 H30:H36 H38:H40">
      <formula1>APSA</formula1>
    </dataValidation>
    <dataValidation type="list" showInputMessage="1" showErrorMessage="1" sqref="F18:F28 F30:F40 F5:F8 I37 F10:F16">
      <formula1>Install</formula1>
    </dataValidation>
    <dataValidation type="list" showInputMessage="1" showErrorMessage="1" sqref="C5">
      <formula1>ListeClass</formula1>
    </dataValidation>
    <dataValidation type="list" allowBlank="1" showInputMessage="1" showErrorMessage="1" sqref="C6:C8">
      <formula1>ListeClass</formula1>
    </dataValidation>
    <dataValidation type="list" allowBlank="1" showInputMessage="1" showErrorMessage="1" sqref="C18:C28 C10:C16">
      <formula1>ListeClasses</formula1>
    </dataValidation>
    <dataValidation type="list" allowBlank="1" showInputMessage="1" showErrorMessage="1" sqref="A3:B4">
      <formula1>Cycle</formula1>
    </dataValidation>
    <dataValidation type="list" allowBlank="1" showInputMessage="1" showErrorMessage="1" sqref="O3 G3 K3 S3 C3">
      <formula1>ListeProfEPS</formula1>
    </dataValidation>
    <dataValidation showInputMessage="1" showErrorMessage="1" sqref="H37"/>
    <dataValidation type="list" showInputMessage="1" showErrorMessage="1" sqref="E30:E36 E18:E28 E10:E16 E38:E40">
      <formula1>OFFSET($AE$2,MATCH(D10,$AE$3:$AE$29,0),1,1,3)</formula1>
    </dataValidation>
    <dataValidation type="list" showInputMessage="1" showErrorMessage="1" sqref="E5:E8 U38:U40 U30:U36 U18:U28 U10:U16 U5:U8 Q38:Q40 Q30:Q36 Q18:Q28 Q10:Q16 Q5:Q8 M38:M40 M30:M36 M18:M28 M10:M16 M5:M8 I38:I40 I30:I36 I18:I28 I10:I16 I5:I8">
      <formula1>OFFSET($AE$2,MATCH(D5,$AE$3:$AE$29,0),1,1,COUNTA(OFFSET($AE$2,MATCH(D5,$AE$3:$AE$29,0),1,1,3)))</formula1>
    </dataValidation>
  </dataValidations>
  <pageMargins left="0" right="0" top="0" bottom="0" header="0" footer="0.31496062992125984"/>
  <pageSetup paperSize="9" orientation="landscape" horizontalDpi="0" verticalDpi="0"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14:formula1>
            <xm:f>Listes!$F$3:$F$15</xm:f>
          </x14:formula1>
          <xm:sqref>X1:AB1</xm:sqref>
        </x14:dataValidation>
        <x14:dataValidation type="list" allowBlank="1" showInputMessage="1" showErrorMessage="1">
          <x14:formula1>
            <xm:f>MFC!$A$1:$A$18</xm:f>
          </x14:formula1>
          <xm:sqref>C30:C36</xm:sqref>
        </x14:dataValidation>
        <x14:dataValidation type="list" allowBlank="1" showInputMessage="1" showErrorMessage="1">
          <x14:formula1>
            <xm:f>MFC!$A$1:$A$18</xm:f>
          </x14:formula1>
          <xm:sqref>C38:C40</xm:sqref>
        </x14:dataValidation>
        <x14:dataValidation type="list" allowBlank="1" showInputMessage="1" showErrorMessage="1">
          <x14:formula1>
            <xm:f>MFC!$A$1:$A$18</xm:f>
          </x14:formula1>
          <xm:sqref>G5:G8</xm:sqref>
        </x14:dataValidation>
        <x14:dataValidation type="list" allowBlank="1" showInputMessage="1" showErrorMessage="1">
          <x14:formula1>
            <xm:f>MFC!$A$1:$A$18</xm:f>
          </x14:formula1>
          <xm:sqref>G10:G16</xm:sqref>
        </x14:dataValidation>
        <x14:dataValidation type="list" allowBlank="1" showInputMessage="1" showErrorMessage="1">
          <x14:formula1>
            <xm:f>MFC!$A$1:$A$18</xm:f>
          </x14:formula1>
          <xm:sqref>G18:G28</xm:sqref>
        </x14:dataValidation>
        <x14:dataValidation type="list" allowBlank="1" showInputMessage="1" showErrorMessage="1">
          <x14:formula1>
            <xm:f>MFC!$A$1:$A$18</xm:f>
          </x14:formula1>
          <xm:sqref>G30:G36</xm:sqref>
        </x14:dataValidation>
        <x14:dataValidation type="list" allowBlank="1" showInputMessage="1" showErrorMessage="1">
          <x14:formula1>
            <xm:f>MFC!$A$1:$A$18</xm:f>
          </x14:formula1>
          <xm:sqref>G38:G40</xm:sqref>
        </x14:dataValidation>
        <x14:dataValidation type="list" allowBlank="1" showInputMessage="1" showErrorMessage="1">
          <x14:formula1>
            <xm:f>MFC!$A$1:$A$18</xm:f>
          </x14:formula1>
          <xm:sqref>K5:K8</xm:sqref>
        </x14:dataValidation>
        <x14:dataValidation type="list" allowBlank="1" showInputMessage="1" showErrorMessage="1">
          <x14:formula1>
            <xm:f>MFC!$A$1:$A$18</xm:f>
          </x14:formula1>
          <xm:sqref>K10:K16</xm:sqref>
        </x14:dataValidation>
        <x14:dataValidation type="list" allowBlank="1" showInputMessage="1" showErrorMessage="1">
          <x14:formula1>
            <xm:f>MFC!$A$1:$A$18</xm:f>
          </x14:formula1>
          <xm:sqref>K18:K28</xm:sqref>
        </x14:dataValidation>
        <x14:dataValidation type="list" allowBlank="1" showInputMessage="1" showErrorMessage="1">
          <x14:formula1>
            <xm:f>MFC!$A$1:$A$18</xm:f>
          </x14:formula1>
          <xm:sqref>K30:K36</xm:sqref>
        </x14:dataValidation>
        <x14:dataValidation type="list" allowBlank="1" showInputMessage="1" showErrorMessage="1">
          <x14:formula1>
            <xm:f>MFC!$A$1:$A$18</xm:f>
          </x14:formula1>
          <xm:sqref>K38:K40</xm:sqref>
        </x14:dataValidation>
        <x14:dataValidation type="list" allowBlank="1" showInputMessage="1" showErrorMessage="1">
          <x14:formula1>
            <xm:f>MFC!$A$1:$A$18</xm:f>
          </x14:formula1>
          <xm:sqref>O5:O8</xm:sqref>
        </x14:dataValidation>
        <x14:dataValidation type="list" allowBlank="1" showInputMessage="1" showErrorMessage="1">
          <x14:formula1>
            <xm:f>MFC!$A$1:$A$18</xm:f>
          </x14:formula1>
          <xm:sqref>O10:O16</xm:sqref>
        </x14:dataValidation>
        <x14:dataValidation type="list" allowBlank="1" showInputMessage="1" showErrorMessage="1">
          <x14:formula1>
            <xm:f>MFC!$A$1:$A$18</xm:f>
          </x14:formula1>
          <xm:sqref>O18:O28</xm:sqref>
        </x14:dataValidation>
        <x14:dataValidation type="list" allowBlank="1" showInputMessage="1" showErrorMessage="1">
          <x14:formula1>
            <xm:f>MFC!$A$1:$A$18</xm:f>
          </x14:formula1>
          <xm:sqref>O30:O36</xm:sqref>
        </x14:dataValidation>
        <x14:dataValidation type="list" allowBlank="1" showInputMessage="1" showErrorMessage="1">
          <x14:formula1>
            <xm:f>MFC!$A$1:$A$18</xm:f>
          </x14:formula1>
          <xm:sqref>O38:O40</xm:sqref>
        </x14:dataValidation>
        <x14:dataValidation type="list" allowBlank="1" showInputMessage="1" showErrorMessage="1">
          <x14:formula1>
            <xm:f>MFC!$A$1:$A$18</xm:f>
          </x14:formula1>
          <xm:sqref>S5:S8</xm:sqref>
        </x14:dataValidation>
        <x14:dataValidation type="list" allowBlank="1" showInputMessage="1" showErrorMessage="1">
          <x14:formula1>
            <xm:f>MFC!$A$1:$A$18</xm:f>
          </x14:formula1>
          <xm:sqref>S10:S16</xm:sqref>
        </x14:dataValidation>
        <x14:dataValidation type="list" allowBlank="1" showInputMessage="1" showErrorMessage="1">
          <x14:formula1>
            <xm:f>MFC!$A$1:$A$18</xm:f>
          </x14:formula1>
          <xm:sqref>S18:S28</xm:sqref>
        </x14:dataValidation>
        <x14:dataValidation type="list" allowBlank="1" showInputMessage="1" showErrorMessage="1">
          <x14:formula1>
            <xm:f>MFC!$A$1:$A$18</xm:f>
          </x14:formula1>
          <xm:sqref>S30:S36</xm:sqref>
        </x14:dataValidation>
        <x14:dataValidation type="list" allowBlank="1" showInputMessage="1" showErrorMessage="1">
          <x14:formula1>
            <xm:f>MFC!$A$1:$A$18</xm:f>
          </x14:formula1>
          <xm:sqref>S38:S40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theme="7" tint="0.39997558519241921"/>
    <pageSetUpPr fitToPage="1"/>
  </sheetPr>
  <dimension ref="A1:M97"/>
  <sheetViews>
    <sheetView topLeftCell="A29" zoomScale="50" zoomScaleNormal="50" workbookViewId="0">
      <selection activeCell="A34" sqref="A34:I67"/>
    </sheetView>
  </sheetViews>
  <sheetFormatPr baseColWidth="10" defaultRowHeight="14.4" x14ac:dyDescent="0.3"/>
  <cols>
    <col min="1" max="1" width="4" style="10" customWidth="1"/>
    <col min="2" max="2" width="12.88671875" style="1" customWidth="1"/>
    <col min="3" max="7" width="21.88671875" style="1" customWidth="1"/>
    <col min="8" max="8" width="11.5546875" style="282" hidden="1" customWidth="1"/>
    <col min="9" max="16384" width="11.5546875" style="1"/>
  </cols>
  <sheetData>
    <row r="1" spans="1:9" s="10" customFormat="1" ht="23.4" x14ac:dyDescent="0.3">
      <c r="A1" s="487" t="s">
        <v>134</v>
      </c>
      <c r="B1" s="488"/>
      <c r="E1" s="132" t="s">
        <v>62</v>
      </c>
      <c r="H1" s="281"/>
    </row>
    <row r="2" spans="1:9" s="10" customFormat="1" ht="15" thickBot="1" x14ac:dyDescent="0.35">
      <c r="H2" s="281"/>
    </row>
    <row r="3" spans="1:9" ht="15" thickBot="1" x14ac:dyDescent="0.35">
      <c r="A3" s="1"/>
      <c r="C3" s="123" t="str">
        <f>'P1'!$C$3</f>
        <v>Jérôme MALMEZET</v>
      </c>
      <c r="D3" s="123" t="str">
        <f>'P1'!$G$3</f>
        <v>Stéphane OUALLET</v>
      </c>
      <c r="E3" s="123" t="str">
        <f>'P1'!$K$3</f>
        <v>Isabelle BERGE</v>
      </c>
      <c r="F3" s="124" t="str">
        <f>'P1'!$O3</f>
        <v>Gaël LIZOT</v>
      </c>
      <c r="G3" s="125" t="str">
        <f>'P1'!$S3</f>
        <v>TZR2</v>
      </c>
      <c r="H3" s="282" t="s">
        <v>63</v>
      </c>
      <c r="I3" s="10"/>
    </row>
    <row r="4" spans="1:9" ht="18" customHeight="1" x14ac:dyDescent="0.3">
      <c r="A4" s="1"/>
      <c r="B4" s="107" t="s">
        <v>36</v>
      </c>
      <c r="C4" s="120">
        <f>COUNTIF('P3'!F$5:F$40,BilanP3!$B4)</f>
        <v>0</v>
      </c>
      <c r="D4" s="120">
        <f>COUNTIF('P3'!J$5:J$40,BilanP3!$B4)</f>
        <v>3</v>
      </c>
      <c r="E4" s="147">
        <f>COUNTIF('P3'!N$5:N$40,BilanP3!$B4)</f>
        <v>3</v>
      </c>
      <c r="F4" s="147">
        <f>COUNTIF('P3'!R$5:R$40,BilanP3!$B4)</f>
        <v>3</v>
      </c>
      <c r="G4" s="120">
        <f>COUNTIF('P3'!V$5:V$40,BilanP3!$B4)</f>
        <v>0</v>
      </c>
      <c r="H4" s="273">
        <f>SUM(C4:G4)</f>
        <v>9</v>
      </c>
      <c r="I4" s="104" t="str">
        <f>CONCATENATE(H4,"h")</f>
        <v>9h</v>
      </c>
    </row>
    <row r="5" spans="1:9" ht="18" customHeight="1" x14ac:dyDescent="0.3">
      <c r="A5" s="1"/>
      <c r="B5" s="108" t="s">
        <v>58</v>
      </c>
      <c r="C5" s="121">
        <f>COUNTIF('P3'!F$5:F$40,BilanP3!$B5)</f>
        <v>2</v>
      </c>
      <c r="D5" s="121">
        <f>COUNTIF('P3'!J$5:J$40,BilanP3!$B5)</f>
        <v>6</v>
      </c>
      <c r="E5" s="144">
        <f>COUNTIF('P3'!N$5:N$40,BilanP3!$B5)</f>
        <v>0</v>
      </c>
      <c r="F5" s="144">
        <f>COUNTIF('P3'!R$5:R$40,BilanP3!$B5)</f>
        <v>0</v>
      </c>
      <c r="G5" s="121">
        <f>COUNTIF('P3'!V$5:V$40,BilanP3!$B5)</f>
        <v>0</v>
      </c>
      <c r="H5" s="273">
        <f t="shared" ref="H5:H27" si="0">SUM(C5:G5)</f>
        <v>8</v>
      </c>
      <c r="I5" s="105" t="str">
        <f t="shared" ref="I5:I27" si="1">CONCATENATE(H5,"h")</f>
        <v>8h</v>
      </c>
    </row>
    <row r="6" spans="1:9" ht="18" customHeight="1" x14ac:dyDescent="0.3">
      <c r="A6" s="1"/>
      <c r="B6" s="108" t="s">
        <v>38</v>
      </c>
      <c r="C6" s="121">
        <f>COUNTIF('P3'!F$5:F$40,BilanP3!$B6)</f>
        <v>0</v>
      </c>
      <c r="D6" s="121">
        <f>COUNTIF('P3'!J$5:J$40,BilanP3!$B6)</f>
        <v>0</v>
      </c>
      <c r="E6" s="144">
        <f>COUNTIF('P3'!N$5:N$40,BilanP3!$B6)</f>
        <v>0</v>
      </c>
      <c r="F6" s="144">
        <f>COUNTIF('P3'!R$5:R$40,BilanP3!$B6)</f>
        <v>0</v>
      </c>
      <c r="G6" s="121">
        <f>COUNTIF('P3'!V$5:V$40,BilanP3!$B6)</f>
        <v>0</v>
      </c>
      <c r="H6" s="273">
        <f t="shared" si="0"/>
        <v>0</v>
      </c>
      <c r="I6" s="105" t="str">
        <f t="shared" si="1"/>
        <v>0h</v>
      </c>
    </row>
    <row r="7" spans="1:9" ht="18" customHeight="1" x14ac:dyDescent="0.3">
      <c r="A7" s="1"/>
      <c r="B7" s="108" t="s">
        <v>73</v>
      </c>
      <c r="C7" s="121">
        <f>COUNTIF('P3'!F$5:F$40,BilanP3!$B7)</f>
        <v>4</v>
      </c>
      <c r="D7" s="121">
        <f>COUNTIF('P3'!J$5:J$40,BilanP3!$B7)</f>
        <v>0</v>
      </c>
      <c r="E7" s="144">
        <f>COUNTIF('P3'!N$5:N$40,BilanP3!$B7)</f>
        <v>4</v>
      </c>
      <c r="F7" s="144">
        <f>COUNTIF('P3'!R$5:R$40,BilanP3!$B7)</f>
        <v>0</v>
      </c>
      <c r="G7" s="121">
        <f>COUNTIF('P3'!V$5:V$40,BilanP3!$B7)</f>
        <v>0</v>
      </c>
      <c r="H7" s="273">
        <f t="shared" si="0"/>
        <v>8</v>
      </c>
      <c r="I7" s="105" t="str">
        <f t="shared" si="1"/>
        <v>8h</v>
      </c>
    </row>
    <row r="8" spans="1:9" ht="18" customHeight="1" x14ac:dyDescent="0.3">
      <c r="A8" s="1"/>
      <c r="B8" s="108" t="s">
        <v>101</v>
      </c>
      <c r="C8" s="121">
        <f>COUNTIF('P3'!F$5:F$40,BilanP3!$B8)</f>
        <v>0</v>
      </c>
      <c r="D8" s="121">
        <f>COUNTIF('P3'!J$5:J$40,BilanP3!$B8)</f>
        <v>0</v>
      </c>
      <c r="E8" s="144">
        <f>COUNTIF('P3'!N$5:N$40,BilanP3!$B8)</f>
        <v>0</v>
      </c>
      <c r="F8" s="144">
        <f>COUNTIF('P3'!R$5:R$40,BilanP3!$B8)</f>
        <v>0</v>
      </c>
      <c r="G8" s="121">
        <f>COUNTIF('P3'!V$5:V$40,BilanP3!$B8)</f>
        <v>0</v>
      </c>
      <c r="H8" s="273">
        <f t="shared" si="0"/>
        <v>0</v>
      </c>
      <c r="I8" s="105" t="str">
        <f t="shared" si="1"/>
        <v>0h</v>
      </c>
    </row>
    <row r="9" spans="1:9" ht="18" customHeight="1" x14ac:dyDescent="0.3">
      <c r="A9" s="1"/>
      <c r="B9" s="108" t="s">
        <v>40</v>
      </c>
      <c r="C9" s="121">
        <f>COUNTIF('P3'!F$5:F$40,BilanP3!$B9)</f>
        <v>4</v>
      </c>
      <c r="D9" s="121">
        <f>COUNTIF('P3'!J$5:J$40,BilanP3!$B9)</f>
        <v>0</v>
      </c>
      <c r="E9" s="144">
        <f>COUNTIF('P3'!N$5:N$40,BilanP3!$B9)</f>
        <v>1</v>
      </c>
      <c r="F9" s="144">
        <f>COUNTIF('P3'!R$5:R$40,BilanP3!$B9)</f>
        <v>0</v>
      </c>
      <c r="G9" s="121">
        <f>COUNTIF('P3'!V$5:V$40,BilanP3!$B9)</f>
        <v>0</v>
      </c>
      <c r="H9" s="273">
        <f t="shared" si="0"/>
        <v>5</v>
      </c>
      <c r="I9" s="105" t="str">
        <f t="shared" si="1"/>
        <v>5h</v>
      </c>
    </row>
    <row r="10" spans="1:9" ht="18" customHeight="1" x14ac:dyDescent="0.3">
      <c r="A10" s="1"/>
      <c r="B10" s="108" t="s">
        <v>104</v>
      </c>
      <c r="C10" s="121">
        <f>COUNTIF('P3'!F$5:F$40,BilanP3!$B10)</f>
        <v>0</v>
      </c>
      <c r="D10" s="121">
        <f>COUNTIF('P3'!J$5:J$40,BilanP3!$B10)</f>
        <v>2</v>
      </c>
      <c r="E10" s="144">
        <f>COUNTIF('P3'!N$5:N$40,BilanP3!$B10)</f>
        <v>1</v>
      </c>
      <c r="F10" s="144">
        <f>COUNTIF('P3'!R$5:R$40,BilanP3!$B10)</f>
        <v>0</v>
      </c>
      <c r="G10" s="121">
        <f>COUNTIF('P3'!V$5:V$40,BilanP3!$B10)</f>
        <v>0</v>
      </c>
      <c r="H10" s="273">
        <f t="shared" si="0"/>
        <v>3</v>
      </c>
      <c r="I10" s="105" t="str">
        <f t="shared" si="1"/>
        <v>3h</v>
      </c>
    </row>
    <row r="11" spans="1:9" ht="18" customHeight="1" x14ac:dyDescent="0.3">
      <c r="A11" s="1"/>
      <c r="B11" s="108" t="s">
        <v>41</v>
      </c>
      <c r="C11" s="121">
        <f>COUNTIF('P3'!F$5:F$40,BilanP3!$B11)</f>
        <v>0</v>
      </c>
      <c r="D11" s="121">
        <f>COUNTIF('P3'!J$5:J$40,BilanP3!$B11)</f>
        <v>2</v>
      </c>
      <c r="E11" s="144">
        <f>COUNTIF('P3'!N$5:N$40,BilanP3!$B11)</f>
        <v>0</v>
      </c>
      <c r="F11" s="144">
        <f>COUNTIF('P3'!R$5:R$40,BilanP3!$B11)</f>
        <v>2</v>
      </c>
      <c r="G11" s="121">
        <f>COUNTIF('P3'!V$5:V$40,BilanP3!$B11)</f>
        <v>0</v>
      </c>
      <c r="H11" s="273">
        <f t="shared" si="0"/>
        <v>4</v>
      </c>
      <c r="I11" s="105" t="str">
        <f t="shared" si="1"/>
        <v>4h</v>
      </c>
    </row>
    <row r="12" spans="1:9" ht="18" customHeight="1" x14ac:dyDescent="0.3">
      <c r="A12" s="1"/>
      <c r="B12" s="109" t="s">
        <v>39</v>
      </c>
      <c r="C12" s="121">
        <f>COUNTIF('P3'!F$5:F$40,BilanP3!$B12)</f>
        <v>2</v>
      </c>
      <c r="D12" s="121">
        <f>COUNTIF('P3'!J$5:J$40,BilanP3!$B12)</f>
        <v>2</v>
      </c>
      <c r="E12" s="144">
        <f>COUNTIF('P3'!N$5:N$40,BilanP3!$B12)</f>
        <v>0</v>
      </c>
      <c r="F12" s="144">
        <f>COUNTIF('P3'!R$5:R$40,BilanP3!$B12)</f>
        <v>0</v>
      </c>
      <c r="G12" s="121">
        <f>COUNTIF('P3'!V$5:V$40,BilanP3!$B12)</f>
        <v>3</v>
      </c>
      <c r="H12" s="273">
        <f t="shared" si="0"/>
        <v>7</v>
      </c>
      <c r="I12" s="105" t="str">
        <f t="shared" si="1"/>
        <v>7h</v>
      </c>
    </row>
    <row r="13" spans="1:9" ht="18" customHeight="1" x14ac:dyDescent="0.3">
      <c r="A13" s="1"/>
      <c r="B13" s="108" t="s">
        <v>60</v>
      </c>
      <c r="C13" s="121">
        <f>COUNTIF('P3'!F$5:F$40,BilanP3!$B13)</f>
        <v>0</v>
      </c>
      <c r="D13" s="121">
        <f>COUNTIF('P3'!J$5:J$40,BilanP3!$B13)</f>
        <v>0</v>
      </c>
      <c r="E13" s="144">
        <f>COUNTIF('P3'!N$5:N$40,BilanP3!$B13)</f>
        <v>0</v>
      </c>
      <c r="F13" s="144">
        <f>COUNTIF('P3'!R$5:R$40,BilanP3!$B13)</f>
        <v>0</v>
      </c>
      <c r="G13" s="121">
        <f>COUNTIF('P3'!V$5:V$40,BilanP3!$B13)</f>
        <v>0</v>
      </c>
      <c r="H13" s="273">
        <f t="shared" si="0"/>
        <v>0</v>
      </c>
      <c r="I13" s="105" t="str">
        <f t="shared" si="1"/>
        <v>0h</v>
      </c>
    </row>
    <row r="14" spans="1:9" ht="18" customHeight="1" x14ac:dyDescent="0.3">
      <c r="A14" s="1"/>
      <c r="B14" s="108" t="s">
        <v>61</v>
      </c>
      <c r="C14" s="121">
        <f>COUNTIF('P3'!F$5:F$40,BilanP3!$B14)</f>
        <v>0</v>
      </c>
      <c r="D14" s="121">
        <f>COUNTIF('P3'!J$5:J$40,BilanP3!$B14)</f>
        <v>0</v>
      </c>
      <c r="E14" s="144">
        <f>COUNTIF('P3'!N$5:N$40,BilanP3!$B14)</f>
        <v>0</v>
      </c>
      <c r="F14" s="144">
        <f>COUNTIF('P3'!R$5:R$40,BilanP3!$B14)</f>
        <v>0</v>
      </c>
      <c r="G14" s="121">
        <f>COUNTIF('P3'!V$5:V$40,BilanP3!$B14)</f>
        <v>0</v>
      </c>
      <c r="H14" s="273">
        <f t="shared" si="0"/>
        <v>0</v>
      </c>
      <c r="I14" s="105" t="str">
        <f t="shared" si="1"/>
        <v>0h</v>
      </c>
    </row>
    <row r="15" spans="1:9" ht="18" customHeight="1" x14ac:dyDescent="0.3">
      <c r="A15" s="1"/>
      <c r="B15" s="108" t="s">
        <v>100</v>
      </c>
      <c r="C15" s="121">
        <f>COUNTIF('P3'!F$5:F$40,BilanP3!$B15)</f>
        <v>0</v>
      </c>
      <c r="D15" s="121">
        <f>COUNTIF('P3'!J$5:J$40,BilanP3!$B15)</f>
        <v>0</v>
      </c>
      <c r="E15" s="144">
        <f>COUNTIF('P3'!N$5:N$40,BilanP3!$B15)</f>
        <v>0</v>
      </c>
      <c r="F15" s="144">
        <f>COUNTIF('P3'!R$5:R$40,BilanP3!$B15)</f>
        <v>0</v>
      </c>
      <c r="G15" s="121">
        <f>COUNTIF('P3'!V$5:V$40,BilanP3!$B15)</f>
        <v>0</v>
      </c>
      <c r="H15" s="273">
        <f t="shared" si="0"/>
        <v>0</v>
      </c>
      <c r="I15" s="105" t="str">
        <f t="shared" si="1"/>
        <v>0h</v>
      </c>
    </row>
    <row r="16" spans="1:9" ht="18" customHeight="1" x14ac:dyDescent="0.3">
      <c r="A16" s="1"/>
      <c r="B16" s="108" t="s">
        <v>131</v>
      </c>
      <c r="C16" s="121">
        <f>COUNTIF('P3'!F$5:F$40,BilanP3!$B16)</f>
        <v>2</v>
      </c>
      <c r="D16" s="121">
        <f>COUNTIF('P3'!J$5:J$40,BilanP3!$B16)</f>
        <v>4</v>
      </c>
      <c r="E16" s="144">
        <f>COUNTIF('P3'!N$5:N$40,BilanP3!$B16)</f>
        <v>4</v>
      </c>
      <c r="F16" s="144">
        <f>COUNTIF('P3'!R$5:R$40,BilanP3!$B16)</f>
        <v>2</v>
      </c>
      <c r="G16" s="121">
        <f>COUNTIF('P3'!V$5:V$40,BilanP3!$B16)</f>
        <v>0</v>
      </c>
      <c r="H16" s="273">
        <f t="shared" si="0"/>
        <v>12</v>
      </c>
      <c r="I16" s="105" t="str">
        <f t="shared" si="1"/>
        <v>12h</v>
      </c>
    </row>
    <row r="17" spans="1:9" ht="18" customHeight="1" x14ac:dyDescent="0.3">
      <c r="A17" s="1"/>
      <c r="B17" s="108"/>
      <c r="C17" s="121">
        <f>COUNTIF('P3'!F$5:F$40,BilanP3!$B17)</f>
        <v>0</v>
      </c>
      <c r="D17" s="121">
        <f>COUNTIF('P3'!J$5:J$40,BilanP3!$B17)</f>
        <v>0</v>
      </c>
      <c r="E17" s="144">
        <f>COUNTIF('P3'!N$5:N$40,BilanP3!$B17)</f>
        <v>0</v>
      </c>
      <c r="F17" s="144">
        <f>COUNTIF('P3'!R$5:R$40,BilanP3!$B17)</f>
        <v>0</v>
      </c>
      <c r="G17" s="121">
        <f>COUNTIF('P3'!V$5:V$40,BilanP3!$B17)</f>
        <v>0</v>
      </c>
      <c r="H17" s="273">
        <f t="shared" si="0"/>
        <v>0</v>
      </c>
      <c r="I17" s="105" t="str">
        <f t="shared" si="1"/>
        <v>0h</v>
      </c>
    </row>
    <row r="18" spans="1:9" ht="18" customHeight="1" x14ac:dyDescent="0.3">
      <c r="A18" s="1"/>
      <c r="B18" s="108"/>
      <c r="C18" s="121">
        <f>COUNTIF('P3'!F$5:F$40,BilanP3!$B18)</f>
        <v>0</v>
      </c>
      <c r="D18" s="121">
        <f>COUNTIF('P3'!J$5:J$40,BilanP3!$B18)</f>
        <v>0</v>
      </c>
      <c r="E18" s="144">
        <f>COUNTIF('P3'!N$5:N$40,BilanP3!$B18)</f>
        <v>0</v>
      </c>
      <c r="F18" s="144">
        <f>COUNTIF('P3'!R$5:R$40,BilanP3!$B18)</f>
        <v>0</v>
      </c>
      <c r="G18" s="121">
        <f>COUNTIF('P3'!V$5:V$40,BilanP3!$B18)</f>
        <v>0</v>
      </c>
      <c r="H18" s="273">
        <f t="shared" si="0"/>
        <v>0</v>
      </c>
      <c r="I18" s="105" t="str">
        <f t="shared" si="1"/>
        <v>0h</v>
      </c>
    </row>
    <row r="19" spans="1:9" ht="18" customHeight="1" x14ac:dyDescent="0.3">
      <c r="A19" s="1"/>
      <c r="B19" s="108"/>
      <c r="C19" s="121">
        <f>COUNTIF('P3'!F$5:F$40,BilanP3!$B19)</f>
        <v>0</v>
      </c>
      <c r="D19" s="121">
        <f>COUNTIF('P3'!J$5:J$40,BilanP3!$B19)</f>
        <v>0</v>
      </c>
      <c r="E19" s="144">
        <f>COUNTIF('P3'!N$5:N$40,BilanP3!$B19)</f>
        <v>0</v>
      </c>
      <c r="F19" s="144">
        <f>COUNTIF('P3'!R$5:R$40,BilanP3!$B19)</f>
        <v>0</v>
      </c>
      <c r="G19" s="121">
        <f>COUNTIF('P3'!V$5:V$40,BilanP3!$B19)</f>
        <v>0</v>
      </c>
      <c r="H19" s="273">
        <f t="shared" si="0"/>
        <v>0</v>
      </c>
      <c r="I19" s="105" t="str">
        <f t="shared" si="1"/>
        <v>0h</v>
      </c>
    </row>
    <row r="20" spans="1:9" ht="18" customHeight="1" x14ac:dyDescent="0.3">
      <c r="A20" s="1"/>
      <c r="B20" s="108"/>
      <c r="C20" s="121">
        <f>COUNTIF('P3'!F$5:F$40,BilanP3!$B20)</f>
        <v>0</v>
      </c>
      <c r="D20" s="121">
        <f>COUNTIF('P3'!J$5:J$40,BilanP3!$B20)</f>
        <v>0</v>
      </c>
      <c r="E20" s="144">
        <f>COUNTIF('P3'!N$5:N$40,BilanP3!$B20)</f>
        <v>0</v>
      </c>
      <c r="F20" s="144">
        <f>COUNTIF('P3'!R$5:R$40,BilanP3!$B20)</f>
        <v>0</v>
      </c>
      <c r="G20" s="121">
        <f>COUNTIF('P3'!V$5:V$40,BilanP3!$B20)</f>
        <v>0</v>
      </c>
      <c r="H20" s="273">
        <f t="shared" si="0"/>
        <v>0</v>
      </c>
      <c r="I20" s="105" t="str">
        <f t="shared" si="1"/>
        <v>0h</v>
      </c>
    </row>
    <row r="21" spans="1:9" ht="18" customHeight="1" x14ac:dyDescent="0.3">
      <c r="A21" s="1"/>
      <c r="B21" s="108"/>
      <c r="C21" s="121">
        <f>COUNTIF('P3'!F$5:F$40,BilanP3!$B21)</f>
        <v>0</v>
      </c>
      <c r="D21" s="121">
        <f>COUNTIF('P3'!J$5:J$40,BilanP3!$B21)</f>
        <v>0</v>
      </c>
      <c r="E21" s="144">
        <f>COUNTIF('P3'!N$5:N$40,BilanP3!$B21)</f>
        <v>0</v>
      </c>
      <c r="F21" s="144">
        <f>COUNTIF('P3'!R$5:R$40,BilanP3!$B21)</f>
        <v>0</v>
      </c>
      <c r="G21" s="121">
        <f>COUNTIF('P3'!V$5:V$40,BilanP3!$B21)</f>
        <v>0</v>
      </c>
      <c r="H21" s="273">
        <f t="shared" si="0"/>
        <v>0</v>
      </c>
      <c r="I21" s="105" t="str">
        <f t="shared" si="1"/>
        <v>0h</v>
      </c>
    </row>
    <row r="22" spans="1:9" ht="18" customHeight="1" x14ac:dyDescent="0.3">
      <c r="A22" s="1"/>
      <c r="B22" s="108"/>
      <c r="C22" s="121">
        <f>COUNTIF('P3'!F$5:F$40,BilanP3!$B22)</f>
        <v>0</v>
      </c>
      <c r="D22" s="121">
        <f>COUNTIF('P3'!J$5:J$40,BilanP3!$B22)</f>
        <v>0</v>
      </c>
      <c r="E22" s="144">
        <f>COUNTIF('P3'!N$5:N$40,BilanP3!$B22)</f>
        <v>0</v>
      </c>
      <c r="F22" s="144">
        <f>COUNTIF('P3'!R$5:R$40,BilanP3!$B22)</f>
        <v>0</v>
      </c>
      <c r="G22" s="121">
        <f>COUNTIF('P3'!V$5:V$40,BilanP3!$B22)</f>
        <v>0</v>
      </c>
      <c r="H22" s="273">
        <f t="shared" si="0"/>
        <v>0</v>
      </c>
      <c r="I22" s="105" t="str">
        <f t="shared" si="1"/>
        <v>0h</v>
      </c>
    </row>
    <row r="23" spans="1:9" ht="18" customHeight="1" x14ac:dyDescent="0.3">
      <c r="A23" s="1"/>
      <c r="B23" s="108"/>
      <c r="C23" s="121">
        <f>COUNTIF('P3'!F$5:F$40,BilanP3!$B23)</f>
        <v>0</v>
      </c>
      <c r="D23" s="121">
        <f>COUNTIF('P3'!J$5:J$40,BilanP3!$B23)</f>
        <v>0</v>
      </c>
      <c r="E23" s="144">
        <f>COUNTIF('P3'!N$5:N$40,BilanP3!$B23)</f>
        <v>0</v>
      </c>
      <c r="F23" s="144">
        <f>COUNTIF('P3'!R$5:R$40,BilanP3!$B23)</f>
        <v>0</v>
      </c>
      <c r="G23" s="121">
        <f>COUNTIF('P3'!V$5:V$40,BilanP3!$B23)</f>
        <v>0</v>
      </c>
      <c r="H23" s="273">
        <f t="shared" si="0"/>
        <v>0</v>
      </c>
      <c r="I23" s="105" t="str">
        <f t="shared" si="1"/>
        <v>0h</v>
      </c>
    </row>
    <row r="24" spans="1:9" ht="18" customHeight="1" x14ac:dyDescent="0.3">
      <c r="A24" s="1"/>
      <c r="B24" s="108"/>
      <c r="C24" s="121">
        <f>COUNTIF('P3'!F$5:F$40,BilanP3!$B24)</f>
        <v>0</v>
      </c>
      <c r="D24" s="121">
        <f>COUNTIF('P3'!J$5:J$40,BilanP3!$B24)</f>
        <v>0</v>
      </c>
      <c r="E24" s="144">
        <f>COUNTIF('P3'!N$5:N$40,BilanP3!$B24)</f>
        <v>0</v>
      </c>
      <c r="F24" s="144">
        <f>COUNTIF('P3'!R$5:R$40,BilanP3!$B24)</f>
        <v>0</v>
      </c>
      <c r="G24" s="121">
        <f>COUNTIF('P3'!V$5:V$40,BilanP3!$B24)</f>
        <v>0</v>
      </c>
      <c r="H24" s="273">
        <f t="shared" si="0"/>
        <v>0</v>
      </c>
      <c r="I24" s="105" t="str">
        <f t="shared" si="1"/>
        <v>0h</v>
      </c>
    </row>
    <row r="25" spans="1:9" ht="18" customHeight="1" x14ac:dyDescent="0.3">
      <c r="A25" s="1"/>
      <c r="B25" s="108"/>
      <c r="C25" s="121">
        <f>COUNTIF('P3'!F$5:F$40,BilanP3!$B25)</f>
        <v>0</v>
      </c>
      <c r="D25" s="121">
        <f>COUNTIF('P3'!J$5:J$40,BilanP3!$B25)</f>
        <v>0</v>
      </c>
      <c r="E25" s="144">
        <f>COUNTIF('P3'!N$5:N$40,BilanP3!$B25)</f>
        <v>0</v>
      </c>
      <c r="F25" s="144">
        <f>COUNTIF('P3'!R$5:R$40,BilanP3!$B25)</f>
        <v>0</v>
      </c>
      <c r="G25" s="121">
        <f>COUNTIF('P3'!V$5:V$40,BilanP3!$B25)</f>
        <v>0</v>
      </c>
      <c r="H25" s="273">
        <f t="shared" si="0"/>
        <v>0</v>
      </c>
      <c r="I25" s="105" t="str">
        <f t="shared" si="1"/>
        <v>0h</v>
      </c>
    </row>
    <row r="26" spans="1:9" ht="18" customHeight="1" x14ac:dyDescent="0.3">
      <c r="A26" s="1"/>
      <c r="B26" s="108"/>
      <c r="C26" s="121">
        <f>COUNTIF('P3'!F$5:F$40,BilanP3!$B26)</f>
        <v>0</v>
      </c>
      <c r="D26" s="121">
        <f>COUNTIF('P3'!J$5:J$40,BilanP3!$B26)</f>
        <v>0</v>
      </c>
      <c r="E26" s="144">
        <f>COUNTIF('P3'!N$5:N$40,BilanP3!$B26)</f>
        <v>0</v>
      </c>
      <c r="F26" s="144">
        <f>COUNTIF('P3'!R$5:R$40,BilanP3!$B26)</f>
        <v>0</v>
      </c>
      <c r="G26" s="121">
        <f>COUNTIF('P3'!V$5:V$40,BilanP3!$B26)</f>
        <v>0</v>
      </c>
      <c r="H26" s="273">
        <f t="shared" si="0"/>
        <v>0</v>
      </c>
      <c r="I26" s="105" t="str">
        <f t="shared" si="1"/>
        <v>0h</v>
      </c>
    </row>
    <row r="27" spans="1:9" ht="18" customHeight="1" thickBot="1" x14ac:dyDescent="0.35">
      <c r="A27" s="1"/>
      <c r="B27" s="108"/>
      <c r="C27" s="143">
        <f>COUNTIF('P3'!F$5:F$40,BilanP3!$B27)</f>
        <v>0</v>
      </c>
      <c r="D27" s="143">
        <f>COUNTIF('P3'!J$5:J$40,BilanP3!$B27)</f>
        <v>0</v>
      </c>
      <c r="E27" s="145">
        <f>COUNTIF('P3'!N$5:N$40,BilanP3!$B27)</f>
        <v>0</v>
      </c>
      <c r="F27" s="145">
        <f>COUNTIF('P3'!R$5:R$40,BilanP3!$B27)</f>
        <v>0</v>
      </c>
      <c r="G27" s="143">
        <f>COUNTIF('P3'!V$5:V$40,BilanP3!$B27)</f>
        <v>0</v>
      </c>
      <c r="H27" s="273">
        <f t="shared" si="0"/>
        <v>0</v>
      </c>
      <c r="I27" s="105" t="str">
        <f t="shared" si="1"/>
        <v>0h</v>
      </c>
    </row>
    <row r="28" spans="1:9" ht="16.2" hidden="1" thickBot="1" x14ac:dyDescent="0.35">
      <c r="A28" s="1"/>
      <c r="B28" s="110"/>
      <c r="C28" s="142">
        <f t="shared" ref="C28:H28" si="2">SUM(C4:C27)</f>
        <v>14</v>
      </c>
      <c r="D28" s="146">
        <f t="shared" si="2"/>
        <v>19</v>
      </c>
      <c r="E28" s="146">
        <f t="shared" si="2"/>
        <v>13</v>
      </c>
      <c r="F28" s="172">
        <f t="shared" si="2"/>
        <v>7</v>
      </c>
      <c r="G28" s="148">
        <f t="shared" si="2"/>
        <v>3</v>
      </c>
      <c r="H28" s="279">
        <f t="shared" si="2"/>
        <v>56</v>
      </c>
      <c r="I28" s="106">
        <f>H28</f>
        <v>56</v>
      </c>
    </row>
    <row r="29" spans="1:9" ht="22.2" customHeight="1" thickBot="1" x14ac:dyDescent="0.35">
      <c r="A29" s="1"/>
      <c r="B29" s="115" t="s">
        <v>67</v>
      </c>
      <c r="C29" s="111" t="str">
        <f>CONCATENATE(C28,"h")</f>
        <v>14h</v>
      </c>
      <c r="D29" s="112" t="str">
        <f>CONCATENATE(D28,"h")</f>
        <v>19h</v>
      </c>
      <c r="E29" s="112" t="str">
        <f>CONCATENATE(E28,"h")</f>
        <v>13h</v>
      </c>
      <c r="F29" s="112" t="str">
        <f>CONCATENATE(F28,"h")</f>
        <v>7h</v>
      </c>
      <c r="G29" s="113" t="str">
        <f>CONCATENATE(G28,"h")</f>
        <v>3h</v>
      </c>
      <c r="H29" s="280" t="str">
        <f t="shared" ref="H29:I29" si="3">CONCATENATE(H28,"h")</f>
        <v>56h</v>
      </c>
      <c r="I29" s="102" t="str">
        <f t="shared" si="3"/>
        <v>56h</v>
      </c>
    </row>
    <row r="30" spans="1:9" ht="43.8" customHeight="1" thickBot="1" x14ac:dyDescent="0.35">
      <c r="A30" s="1"/>
      <c r="B30" s="114"/>
      <c r="C30" s="116" t="str">
        <f>CONCATENATE(C3,"","-",C29)</f>
        <v>Jérôme MALMEZET-14h</v>
      </c>
      <c r="D30" s="117" t="str">
        <f>CONCATENATE(D3,"","-",D29)</f>
        <v>Stéphane OUALLET-19h</v>
      </c>
      <c r="E30" s="117" t="str">
        <f>CONCATENATE(E3,"-","",E29)</f>
        <v>Isabelle BERGE-13h</v>
      </c>
      <c r="F30" s="118" t="str">
        <f>CONCATENATE(F3,"","-",F29)</f>
        <v>Gaël LIZOT-7h</v>
      </c>
      <c r="G30" s="119" t="str">
        <f>CONCATENATE(G3,"","-",G29)</f>
        <v>TZR2-3h</v>
      </c>
      <c r="H30" s="279"/>
      <c r="I30" s="103" t="s">
        <v>107</v>
      </c>
    </row>
    <row r="31" spans="1:9" s="10" customFormat="1" x14ac:dyDescent="0.3">
      <c r="H31" s="281"/>
    </row>
    <row r="32" spans="1:9" s="10" customFormat="1" x14ac:dyDescent="0.3">
      <c r="H32" s="281"/>
    </row>
    <row r="33" spans="7:13" s="10" customFormat="1" x14ac:dyDescent="0.3">
      <c r="H33" s="281"/>
    </row>
    <row r="34" spans="7:13" s="10" customFormat="1" x14ac:dyDescent="0.3">
      <c r="H34" s="281"/>
    </row>
    <row r="35" spans="7:13" s="10" customFormat="1" x14ac:dyDescent="0.3">
      <c r="H35" s="281"/>
    </row>
    <row r="36" spans="7:13" s="10" customFormat="1" x14ac:dyDescent="0.3">
      <c r="G36" s="149"/>
      <c r="H36" s="290"/>
      <c r="I36" s="149"/>
      <c r="J36" s="149"/>
      <c r="K36" s="149"/>
      <c r="L36" s="149"/>
      <c r="M36" s="149"/>
    </row>
    <row r="37" spans="7:13" s="10" customFormat="1" x14ac:dyDescent="0.3">
      <c r="G37" s="131" t="str">
        <f>B4</f>
        <v>1/3 Gym</v>
      </c>
      <c r="H37" s="283"/>
      <c r="I37" s="131">
        <f>H4</f>
        <v>9</v>
      </c>
      <c r="J37" s="149"/>
      <c r="K37" s="149"/>
      <c r="L37" s="149"/>
      <c r="M37" s="149"/>
    </row>
    <row r="38" spans="7:13" s="10" customFormat="1" x14ac:dyDescent="0.3">
      <c r="G38" s="131" t="str">
        <f>B5</f>
        <v>1/3 SAE</v>
      </c>
      <c r="H38" s="283"/>
      <c r="I38" s="131">
        <f>H5</f>
        <v>8</v>
      </c>
      <c r="J38" s="149"/>
      <c r="K38" s="149"/>
      <c r="L38" s="149"/>
      <c r="M38" s="149"/>
    </row>
    <row r="39" spans="7:13" s="10" customFormat="1" x14ac:dyDescent="0.3">
      <c r="G39" s="131" t="str">
        <f>B6</f>
        <v>1/3 Central</v>
      </c>
      <c r="H39" s="283"/>
      <c r="I39" s="131">
        <f>H6</f>
        <v>0</v>
      </c>
      <c r="J39" s="149"/>
      <c r="K39" s="149"/>
      <c r="L39" s="149"/>
      <c r="M39" s="149"/>
    </row>
    <row r="40" spans="7:13" s="10" customFormat="1" x14ac:dyDescent="0.3">
      <c r="G40" s="131" t="str">
        <f t="shared" ref="G40:G59" si="4">B7</f>
        <v>2/3 Gymn</v>
      </c>
      <c r="H40" s="283"/>
      <c r="I40" s="131">
        <f t="shared" ref="I40:I59" si="5">H7</f>
        <v>8</v>
      </c>
      <c r="J40" s="149"/>
      <c r="K40" s="149"/>
      <c r="L40" s="149"/>
      <c r="M40" s="149"/>
    </row>
    <row r="41" spans="7:13" s="10" customFormat="1" x14ac:dyDescent="0.3">
      <c r="G41" s="131" t="str">
        <f t="shared" si="4"/>
        <v>Tt Gymn</v>
      </c>
      <c r="H41" s="283"/>
      <c r="I41" s="131">
        <f t="shared" si="5"/>
        <v>0</v>
      </c>
      <c r="J41" s="149"/>
      <c r="K41" s="149"/>
      <c r="L41" s="149"/>
      <c r="M41" s="149"/>
    </row>
    <row r="42" spans="7:13" s="10" customFormat="1" x14ac:dyDescent="0.3">
      <c r="G42" s="131" t="str">
        <f t="shared" si="4"/>
        <v>Dojo</v>
      </c>
      <c r="H42" s="283"/>
      <c r="I42" s="131">
        <f t="shared" si="5"/>
        <v>5</v>
      </c>
      <c r="J42" s="149"/>
      <c r="K42" s="149"/>
      <c r="L42" s="149"/>
      <c r="M42" s="149"/>
    </row>
    <row r="43" spans="7:13" s="10" customFormat="1" x14ac:dyDescent="0.3">
      <c r="G43" s="131" t="str">
        <f t="shared" si="4"/>
        <v>Plat Ext</v>
      </c>
      <c r="H43" s="283"/>
      <c r="I43" s="131">
        <f t="shared" si="5"/>
        <v>3</v>
      </c>
      <c r="J43" s="149"/>
      <c r="K43" s="149"/>
      <c r="L43" s="149"/>
      <c r="M43" s="149"/>
    </row>
    <row r="44" spans="7:13" s="10" customFormat="1" x14ac:dyDescent="0.3">
      <c r="G44" s="131" t="str">
        <f t="shared" si="4"/>
        <v>Pelouse</v>
      </c>
      <c r="H44" s="283"/>
      <c r="I44" s="131">
        <f t="shared" si="5"/>
        <v>4</v>
      </c>
      <c r="J44" s="149"/>
      <c r="K44" s="149"/>
      <c r="L44" s="149"/>
      <c r="M44" s="149"/>
    </row>
    <row r="45" spans="7:13" s="10" customFormat="1" x14ac:dyDescent="0.3">
      <c r="G45" s="131" t="str">
        <f t="shared" si="4"/>
        <v>Piste</v>
      </c>
      <c r="H45" s="283"/>
      <c r="I45" s="131">
        <f t="shared" si="5"/>
        <v>7</v>
      </c>
      <c r="J45" s="149"/>
      <c r="K45" s="149"/>
      <c r="L45" s="149"/>
      <c r="M45" s="149"/>
    </row>
    <row r="46" spans="7:13" s="10" customFormat="1" x14ac:dyDescent="0.3">
      <c r="G46" s="131" t="str">
        <f t="shared" si="4"/>
        <v>Sautoir H</v>
      </c>
      <c r="H46" s="283"/>
      <c r="I46" s="131">
        <f t="shared" si="5"/>
        <v>0</v>
      </c>
      <c r="J46" s="149"/>
      <c r="K46" s="149"/>
      <c r="L46" s="149"/>
      <c r="M46" s="149"/>
    </row>
    <row r="47" spans="7:13" s="10" customFormat="1" x14ac:dyDescent="0.3">
      <c r="G47" s="131" t="str">
        <f t="shared" si="4"/>
        <v>Sautoir L</v>
      </c>
      <c r="H47" s="283"/>
      <c r="I47" s="131">
        <f t="shared" si="5"/>
        <v>0</v>
      </c>
      <c r="J47" s="149"/>
      <c r="K47" s="149"/>
      <c r="L47" s="149"/>
      <c r="M47" s="149"/>
    </row>
    <row r="48" spans="7:13" s="10" customFormat="1" x14ac:dyDescent="0.3">
      <c r="G48" s="131" t="str">
        <f t="shared" si="4"/>
        <v>Athlé</v>
      </c>
      <c r="H48" s="283"/>
      <c r="I48" s="131">
        <f t="shared" si="5"/>
        <v>0</v>
      </c>
      <c r="J48" s="149"/>
      <c r="K48" s="149"/>
      <c r="L48" s="149"/>
      <c r="M48" s="149"/>
    </row>
    <row r="49" spans="7:13" s="10" customFormat="1" x14ac:dyDescent="0.3">
      <c r="G49" s="131" t="str">
        <f t="shared" si="4"/>
        <v>Piscine</v>
      </c>
      <c r="H49" s="283"/>
      <c r="I49" s="131">
        <f t="shared" si="5"/>
        <v>12</v>
      </c>
      <c r="J49" s="149"/>
      <c r="K49" s="149"/>
      <c r="L49" s="149"/>
      <c r="M49" s="149"/>
    </row>
    <row r="50" spans="7:13" s="10" customFormat="1" x14ac:dyDescent="0.3">
      <c r="G50" s="131">
        <f t="shared" si="4"/>
        <v>0</v>
      </c>
      <c r="H50" s="283"/>
      <c r="I50" s="131">
        <f t="shared" si="5"/>
        <v>0</v>
      </c>
      <c r="J50" s="149"/>
      <c r="K50" s="149"/>
      <c r="L50" s="149"/>
      <c r="M50" s="149"/>
    </row>
    <row r="51" spans="7:13" s="10" customFormat="1" x14ac:dyDescent="0.3">
      <c r="G51" s="131">
        <f t="shared" si="4"/>
        <v>0</v>
      </c>
      <c r="H51" s="283"/>
      <c r="I51" s="131">
        <f t="shared" si="5"/>
        <v>0</v>
      </c>
      <c r="J51" s="149"/>
      <c r="K51" s="149"/>
      <c r="L51" s="149"/>
      <c r="M51" s="149"/>
    </row>
    <row r="52" spans="7:13" s="10" customFormat="1" x14ac:dyDescent="0.3">
      <c r="G52" s="131">
        <f t="shared" si="4"/>
        <v>0</v>
      </c>
      <c r="H52" s="283"/>
      <c r="I52" s="131">
        <f t="shared" si="5"/>
        <v>0</v>
      </c>
      <c r="J52" s="149"/>
      <c r="K52" s="149"/>
      <c r="L52" s="149"/>
      <c r="M52" s="149"/>
    </row>
    <row r="53" spans="7:13" s="10" customFormat="1" x14ac:dyDescent="0.3">
      <c r="G53" s="131">
        <f t="shared" si="4"/>
        <v>0</v>
      </c>
      <c r="H53" s="283"/>
      <c r="I53" s="131">
        <f t="shared" si="5"/>
        <v>0</v>
      </c>
      <c r="J53" s="149"/>
      <c r="K53" s="149"/>
      <c r="L53" s="149"/>
      <c r="M53" s="149"/>
    </row>
    <row r="54" spans="7:13" s="10" customFormat="1" x14ac:dyDescent="0.3">
      <c r="G54" s="131">
        <f t="shared" si="4"/>
        <v>0</v>
      </c>
      <c r="H54" s="283"/>
      <c r="I54" s="131">
        <f t="shared" si="5"/>
        <v>0</v>
      </c>
      <c r="J54" s="149"/>
      <c r="K54" s="149"/>
      <c r="L54" s="149"/>
      <c r="M54" s="149"/>
    </row>
    <row r="55" spans="7:13" s="10" customFormat="1" x14ac:dyDescent="0.3">
      <c r="G55" s="131">
        <f t="shared" si="4"/>
        <v>0</v>
      </c>
      <c r="H55" s="283"/>
      <c r="I55" s="131">
        <f t="shared" si="5"/>
        <v>0</v>
      </c>
      <c r="J55" s="149"/>
      <c r="K55" s="149"/>
      <c r="L55" s="149"/>
      <c r="M55" s="149"/>
    </row>
    <row r="56" spans="7:13" s="10" customFormat="1" x14ac:dyDescent="0.3">
      <c r="G56" s="131">
        <f t="shared" si="4"/>
        <v>0</v>
      </c>
      <c r="H56" s="283"/>
      <c r="I56" s="131">
        <f t="shared" si="5"/>
        <v>0</v>
      </c>
      <c r="J56" s="149"/>
      <c r="K56" s="149"/>
      <c r="L56" s="149"/>
      <c r="M56" s="149"/>
    </row>
    <row r="57" spans="7:13" s="10" customFormat="1" x14ac:dyDescent="0.3">
      <c r="G57" s="131">
        <f t="shared" si="4"/>
        <v>0</v>
      </c>
      <c r="H57" s="283"/>
      <c r="I57" s="131">
        <f t="shared" si="5"/>
        <v>0</v>
      </c>
      <c r="J57" s="149"/>
      <c r="K57" s="149"/>
      <c r="L57" s="149"/>
      <c r="M57" s="149"/>
    </row>
    <row r="58" spans="7:13" s="10" customFormat="1" x14ac:dyDescent="0.3">
      <c r="G58" s="131">
        <f t="shared" si="4"/>
        <v>0</v>
      </c>
      <c r="H58" s="283"/>
      <c r="I58" s="131">
        <f t="shared" si="5"/>
        <v>0</v>
      </c>
      <c r="J58" s="149"/>
      <c r="K58" s="149"/>
      <c r="L58" s="149"/>
      <c r="M58" s="149"/>
    </row>
    <row r="59" spans="7:13" s="10" customFormat="1" x14ac:dyDescent="0.3">
      <c r="G59" s="131">
        <f t="shared" si="4"/>
        <v>0</v>
      </c>
      <c r="H59" s="283"/>
      <c r="I59" s="131">
        <f t="shared" si="5"/>
        <v>0</v>
      </c>
      <c r="J59" s="149"/>
      <c r="K59" s="149"/>
      <c r="L59" s="149"/>
      <c r="M59" s="149"/>
    </row>
    <row r="60" spans="7:13" s="10" customFormat="1" x14ac:dyDescent="0.3">
      <c r="G60" s="131"/>
      <c r="H60" s="283"/>
      <c r="I60" s="131"/>
      <c r="J60" s="149"/>
      <c r="K60" s="149"/>
      <c r="L60" s="149"/>
      <c r="M60" s="149"/>
    </row>
    <row r="61" spans="7:13" s="10" customFormat="1" x14ac:dyDescent="0.3">
      <c r="G61" s="131"/>
      <c r="H61" s="283"/>
      <c r="I61" s="131"/>
      <c r="J61" s="149"/>
      <c r="K61" s="149"/>
      <c r="L61" s="149"/>
      <c r="M61" s="149"/>
    </row>
    <row r="62" spans="7:13" s="10" customFormat="1" x14ac:dyDescent="0.3">
      <c r="G62" s="131"/>
      <c r="H62" s="283"/>
      <c r="I62" s="131"/>
      <c r="J62" s="149"/>
      <c r="K62" s="149"/>
      <c r="L62" s="149"/>
      <c r="M62" s="149"/>
    </row>
    <row r="63" spans="7:13" s="10" customFormat="1" x14ac:dyDescent="0.3">
      <c r="G63" s="131"/>
      <c r="H63" s="283"/>
      <c r="I63" s="131"/>
      <c r="J63" s="149"/>
      <c r="K63" s="149"/>
      <c r="L63" s="149"/>
      <c r="M63" s="149"/>
    </row>
    <row r="64" spans="7:13" s="10" customFormat="1" x14ac:dyDescent="0.3">
      <c r="G64" s="149"/>
      <c r="H64" s="290"/>
      <c r="I64" s="149"/>
      <c r="J64" s="149"/>
      <c r="K64" s="149"/>
      <c r="L64" s="149"/>
      <c r="M64" s="149"/>
    </row>
    <row r="65" spans="7:13" s="10" customFormat="1" x14ac:dyDescent="0.3">
      <c r="G65" s="149"/>
      <c r="H65" s="290"/>
      <c r="I65" s="149"/>
      <c r="J65" s="149"/>
      <c r="K65" s="149"/>
      <c r="L65" s="149"/>
      <c r="M65" s="149"/>
    </row>
    <row r="66" spans="7:13" s="10" customFormat="1" x14ac:dyDescent="0.3">
      <c r="G66" s="149"/>
      <c r="H66" s="290"/>
      <c r="I66" s="149"/>
      <c r="J66" s="149"/>
      <c r="K66" s="149"/>
      <c r="L66" s="149"/>
      <c r="M66" s="149"/>
    </row>
    <row r="67" spans="7:13" s="10" customFormat="1" x14ac:dyDescent="0.3">
      <c r="G67" s="149"/>
      <c r="H67" s="290"/>
      <c r="I67" s="149"/>
      <c r="J67" s="149"/>
      <c r="K67" s="149"/>
      <c r="L67" s="149"/>
      <c r="M67" s="149"/>
    </row>
    <row r="68" spans="7:13" s="10" customFormat="1" x14ac:dyDescent="0.3">
      <c r="G68" s="149"/>
      <c r="H68" s="290"/>
      <c r="I68" s="149"/>
      <c r="J68" s="149"/>
      <c r="K68" s="149"/>
      <c r="L68" s="149"/>
      <c r="M68" s="149"/>
    </row>
    <row r="69" spans="7:13" s="10" customFormat="1" x14ac:dyDescent="0.3">
      <c r="G69" s="149"/>
      <c r="H69" s="290"/>
      <c r="I69" s="149"/>
      <c r="J69" s="149"/>
      <c r="K69" s="149"/>
      <c r="L69" s="149"/>
      <c r="M69" s="149"/>
    </row>
    <row r="70" spans="7:13" s="10" customFormat="1" x14ac:dyDescent="0.3">
      <c r="G70" s="149"/>
      <c r="H70" s="290"/>
      <c r="I70" s="149"/>
      <c r="J70" s="149"/>
      <c r="K70" s="149"/>
      <c r="L70" s="149"/>
      <c r="M70" s="149"/>
    </row>
    <row r="71" spans="7:13" s="10" customFormat="1" x14ac:dyDescent="0.3">
      <c r="H71" s="281"/>
    </row>
    <row r="72" spans="7:13" s="10" customFormat="1" x14ac:dyDescent="0.3">
      <c r="H72" s="281"/>
    </row>
    <row r="73" spans="7:13" s="10" customFormat="1" x14ac:dyDescent="0.3">
      <c r="H73" s="281"/>
    </row>
    <row r="74" spans="7:13" s="10" customFormat="1" x14ac:dyDescent="0.3">
      <c r="H74" s="281"/>
    </row>
    <row r="75" spans="7:13" s="10" customFormat="1" x14ac:dyDescent="0.3">
      <c r="H75" s="281"/>
    </row>
    <row r="76" spans="7:13" s="10" customFormat="1" x14ac:dyDescent="0.3">
      <c r="H76" s="281"/>
    </row>
    <row r="77" spans="7:13" s="10" customFormat="1" x14ac:dyDescent="0.3">
      <c r="H77" s="281"/>
    </row>
    <row r="78" spans="7:13" s="10" customFormat="1" x14ac:dyDescent="0.3">
      <c r="H78" s="281"/>
    </row>
    <row r="79" spans="7:13" s="10" customFormat="1" x14ac:dyDescent="0.3">
      <c r="H79" s="281"/>
    </row>
    <row r="80" spans="7:13" s="10" customFormat="1" x14ac:dyDescent="0.3">
      <c r="H80" s="281"/>
    </row>
    <row r="81" spans="8:8" s="10" customFormat="1" x14ac:dyDescent="0.3">
      <c r="H81" s="281"/>
    </row>
    <row r="82" spans="8:8" s="10" customFormat="1" x14ac:dyDescent="0.3">
      <c r="H82" s="281"/>
    </row>
    <row r="83" spans="8:8" s="10" customFormat="1" x14ac:dyDescent="0.3">
      <c r="H83" s="281"/>
    </row>
    <row r="84" spans="8:8" s="10" customFormat="1" x14ac:dyDescent="0.3">
      <c r="H84" s="281"/>
    </row>
    <row r="85" spans="8:8" s="10" customFormat="1" x14ac:dyDescent="0.3">
      <c r="H85" s="281"/>
    </row>
    <row r="86" spans="8:8" s="10" customFormat="1" x14ac:dyDescent="0.3">
      <c r="H86" s="281"/>
    </row>
    <row r="87" spans="8:8" s="10" customFormat="1" x14ac:dyDescent="0.3">
      <c r="H87" s="281"/>
    </row>
    <row r="88" spans="8:8" s="10" customFormat="1" x14ac:dyDescent="0.3">
      <c r="H88" s="281"/>
    </row>
    <row r="89" spans="8:8" s="10" customFormat="1" x14ac:dyDescent="0.3">
      <c r="H89" s="281"/>
    </row>
    <row r="90" spans="8:8" s="10" customFormat="1" x14ac:dyDescent="0.3">
      <c r="H90" s="281"/>
    </row>
    <row r="91" spans="8:8" s="10" customFormat="1" x14ac:dyDescent="0.3">
      <c r="H91" s="281"/>
    </row>
    <row r="92" spans="8:8" s="10" customFormat="1" x14ac:dyDescent="0.3">
      <c r="H92" s="281"/>
    </row>
    <row r="93" spans="8:8" s="10" customFormat="1" x14ac:dyDescent="0.3">
      <c r="H93" s="281"/>
    </row>
    <row r="94" spans="8:8" s="10" customFormat="1" x14ac:dyDescent="0.3">
      <c r="H94" s="281"/>
    </row>
    <row r="95" spans="8:8" s="10" customFormat="1" x14ac:dyDescent="0.3">
      <c r="H95" s="281"/>
    </row>
    <row r="96" spans="8:8" s="10" customFormat="1" x14ac:dyDescent="0.3">
      <c r="H96" s="281"/>
    </row>
    <row r="97" spans="8:8" s="10" customFormat="1" x14ac:dyDescent="0.3">
      <c r="H97" s="281"/>
    </row>
  </sheetData>
  <sheetProtection sheet="1" objects="1" scenarios="1"/>
  <mergeCells count="1">
    <mergeCell ref="A1:B1"/>
  </mergeCells>
  <conditionalFormatting sqref="H29 C3:C30">
    <cfRule type="expression" dxfId="978" priority="36">
      <formula>$C$3="TZR2"</formula>
    </cfRule>
    <cfRule type="expression" dxfId="977" priority="37">
      <formula>$C$3="TZR1"</formula>
    </cfRule>
    <cfRule type="expression" dxfId="976" priority="38">
      <formula>$C$3="Isabelle BERGE"</formula>
    </cfRule>
    <cfRule type="expression" dxfId="975" priority="39">
      <formula>$C$3="Stéphane OUALLET"</formula>
    </cfRule>
    <cfRule type="expression" dxfId="974" priority="40">
      <formula>$C$3="Jérôme MALMEZET"</formula>
    </cfRule>
  </conditionalFormatting>
  <conditionalFormatting sqref="D3:D30">
    <cfRule type="expression" dxfId="973" priority="31">
      <formula>$D$3="TZR2"</formula>
    </cfRule>
    <cfRule type="expression" dxfId="972" priority="32">
      <formula>$D$3="TZR1"</formula>
    </cfRule>
    <cfRule type="expression" dxfId="971" priority="33">
      <formula>$D$3="Isabelle BERGE"</formula>
    </cfRule>
    <cfRule type="expression" dxfId="970" priority="34">
      <formula>$D$3="Stéphane OUALLET"</formula>
    </cfRule>
    <cfRule type="expression" dxfId="969" priority="35">
      <formula>$D$3="Jérôme MALMEZET"</formula>
    </cfRule>
  </conditionalFormatting>
  <conditionalFormatting sqref="E5:E29">
    <cfRule type="expression" dxfId="968" priority="26">
      <formula>$E$3="TZR 2"</formula>
    </cfRule>
    <cfRule type="expression" dxfId="967" priority="27">
      <formula>$C$3="TZR 1"</formula>
    </cfRule>
    <cfRule type="expression" dxfId="966" priority="28">
      <formula>$E$3="Isabelle BERGE"</formula>
    </cfRule>
    <cfRule type="expression" dxfId="965" priority="29">
      <formula>$E$3="Stéphane OUALLET"</formula>
    </cfRule>
    <cfRule type="expression" dxfId="964" priority="30">
      <formula>$E$3="Jérôme MALMEZET"</formula>
    </cfRule>
  </conditionalFormatting>
  <conditionalFormatting sqref="F3:F30">
    <cfRule type="expression" dxfId="963" priority="21">
      <formula>$F$3="TZR2"</formula>
    </cfRule>
    <cfRule type="expression" dxfId="962" priority="22">
      <formula>$F$3="Gaël LIZOT"</formula>
    </cfRule>
    <cfRule type="expression" dxfId="961" priority="23">
      <formula>$F$3="Isabelle BERGE"</formula>
    </cfRule>
    <cfRule type="expression" dxfId="960" priority="24">
      <formula>$F$3="Stéphane OUALLET"</formula>
    </cfRule>
    <cfRule type="expression" dxfId="959" priority="25">
      <formula>$F$3="Jérôme MALMEZET"</formula>
    </cfRule>
  </conditionalFormatting>
  <conditionalFormatting sqref="G3:G30">
    <cfRule type="expression" dxfId="958" priority="16">
      <formula>$G$3="TZR2"</formula>
    </cfRule>
    <cfRule type="expression" dxfId="957" priority="17">
      <formula>$G$3="TZR1"</formula>
    </cfRule>
    <cfRule type="expression" dxfId="956" priority="18">
      <formula>$G$3="Isabelle BERGE"</formula>
    </cfRule>
    <cfRule type="expression" dxfId="955" priority="19">
      <formula>$G$3="Stéphane OUALLET"</formula>
    </cfRule>
    <cfRule type="expression" dxfId="954" priority="20">
      <formula>$G$3="Jérôme MALMEZET"</formula>
    </cfRule>
  </conditionalFormatting>
  <conditionalFormatting sqref="E3:E30">
    <cfRule type="expression" dxfId="953" priority="6">
      <formula>$E$3="TZR 2"</formula>
    </cfRule>
    <cfRule type="expression" dxfId="952" priority="7">
      <formula>$E$3="TZR 1"</formula>
    </cfRule>
    <cfRule type="expression" dxfId="951" priority="8">
      <formula>$E$3="Isabelle BERGE"</formula>
    </cfRule>
    <cfRule type="expression" dxfId="950" priority="9">
      <formula>$E$3="Stéphane OUALLET"</formula>
    </cfRule>
    <cfRule type="expression" dxfId="949" priority="10">
      <formula>$E$3="Jérôme MALMEZET"</formula>
    </cfRule>
  </conditionalFormatting>
  <pageMargins left="0" right="0" top="0" bottom="0" header="0" footer="0.31496062992125984"/>
  <pageSetup paperSize="9" orientation="landscape"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6" tint="0.39997558519241921"/>
    <pageSetUpPr fitToPage="1"/>
  </sheetPr>
  <dimension ref="A1:AI94"/>
  <sheetViews>
    <sheetView zoomScale="50" zoomScaleNormal="50" workbookViewId="0">
      <selection activeCell="C15" sqref="C15"/>
    </sheetView>
  </sheetViews>
  <sheetFormatPr baseColWidth="10" defaultColWidth="11.5546875" defaultRowHeight="14.4" x14ac:dyDescent="0.3"/>
  <cols>
    <col min="1" max="1" width="5.109375" style="1" customWidth="1"/>
    <col min="2" max="2" width="8.5546875" style="43" customWidth="1"/>
    <col min="3" max="3" width="5.44140625" style="6" customWidth="1"/>
    <col min="4" max="4" width="11.44140625" style="26" customWidth="1"/>
    <col min="5" max="5" width="7.109375" style="5" customWidth="1"/>
    <col min="6" max="6" width="8.88671875" style="4" hidden="1" customWidth="1"/>
    <col min="7" max="7" width="5.44140625" style="6" customWidth="1"/>
    <col min="8" max="8" width="11.21875" style="2" customWidth="1"/>
    <col min="9" max="9" width="7.109375" style="5" customWidth="1"/>
    <col min="10" max="10" width="8.88671875" style="4" hidden="1" customWidth="1"/>
    <col min="11" max="11" width="5.44140625" style="6" customWidth="1"/>
    <col min="12" max="12" width="11.21875" style="2" customWidth="1"/>
    <col min="13" max="13" width="7.109375" style="5" customWidth="1"/>
    <col min="14" max="14" width="8.88671875" style="4" hidden="1" customWidth="1"/>
    <col min="15" max="15" width="5.44140625" style="6" customWidth="1"/>
    <col min="16" max="16" width="11.21875" style="2" customWidth="1"/>
    <col min="17" max="17" width="7.109375" style="5" customWidth="1"/>
    <col min="18" max="18" width="8.88671875" style="4" hidden="1" customWidth="1"/>
    <col min="19" max="19" width="5.44140625" style="6" customWidth="1"/>
    <col min="20" max="20" width="11.21875" style="2" customWidth="1"/>
    <col min="21" max="21" width="7.109375" style="5" customWidth="1"/>
    <col min="22" max="22" width="6.5546875" style="4" hidden="1" customWidth="1"/>
    <col min="23" max="25" width="2.21875" style="10" customWidth="1"/>
    <col min="26" max="27" width="2.21875" style="1" customWidth="1"/>
    <col min="28" max="28" width="2.21875" style="56" customWidth="1"/>
    <col min="29" max="29" width="11.5546875" style="10"/>
    <col min="30" max="30" width="11.5546875" style="10" hidden="1" customWidth="1"/>
    <col min="31" max="34" width="11.5546875" style="1" hidden="1" customWidth="1"/>
    <col min="35" max="35" width="11.5546875" style="56"/>
    <col min="36" max="16384" width="11.5546875" style="1"/>
  </cols>
  <sheetData>
    <row r="1" spans="1:35" ht="21" x14ac:dyDescent="0.3">
      <c r="A1" s="49" t="s">
        <v>15</v>
      </c>
      <c r="B1" s="50"/>
      <c r="C1" s="51"/>
      <c r="D1" s="52"/>
      <c r="E1" s="53"/>
      <c r="F1" s="54"/>
      <c r="G1" s="51"/>
      <c r="H1" s="54"/>
      <c r="I1" s="53"/>
      <c r="J1" s="54"/>
      <c r="K1" s="55" t="s">
        <v>16</v>
      </c>
      <c r="L1" s="54"/>
      <c r="M1" s="53"/>
      <c r="N1" s="54"/>
      <c r="O1" s="51"/>
      <c r="P1" s="54"/>
      <c r="Q1" s="53"/>
      <c r="R1" s="54"/>
      <c r="S1" s="51"/>
      <c r="T1" s="54"/>
      <c r="U1" s="456" t="s">
        <v>93</v>
      </c>
      <c r="V1" s="437"/>
      <c r="W1" s="437"/>
      <c r="X1" s="457" t="s">
        <v>81</v>
      </c>
      <c r="Y1" s="458"/>
      <c r="Z1" s="458"/>
      <c r="AA1" s="458"/>
      <c r="AB1" s="458"/>
      <c r="AE1" s="7"/>
      <c r="AF1" s="8" t="s">
        <v>72</v>
      </c>
      <c r="AG1" s="7"/>
      <c r="AH1" s="7"/>
      <c r="AI1" s="1"/>
    </row>
    <row r="2" spans="1:35" ht="15" thickBot="1" x14ac:dyDescent="0.35">
      <c r="A2" s="56"/>
      <c r="B2" s="50"/>
      <c r="C2" s="51"/>
      <c r="D2" s="52"/>
      <c r="E2" s="53"/>
      <c r="F2" s="54"/>
      <c r="G2" s="51"/>
      <c r="H2" s="54"/>
      <c r="I2" s="53"/>
      <c r="J2" s="54"/>
      <c r="K2" s="51"/>
      <c r="L2" s="54"/>
      <c r="M2" s="53"/>
      <c r="N2" s="54"/>
      <c r="O2" s="51"/>
      <c r="P2" s="54"/>
      <c r="Q2" s="53"/>
      <c r="R2" s="54"/>
      <c r="S2" s="51"/>
      <c r="T2" s="54"/>
      <c r="U2" s="53"/>
      <c r="W2" s="56"/>
      <c r="X2" s="56"/>
      <c r="Y2" s="56"/>
      <c r="Z2" s="56"/>
      <c r="AA2" s="56"/>
      <c r="AE2" s="7" t="s">
        <v>68</v>
      </c>
      <c r="AF2" s="7" t="s">
        <v>69</v>
      </c>
      <c r="AG2" s="7" t="s">
        <v>70</v>
      </c>
      <c r="AH2" s="7" t="s">
        <v>71</v>
      </c>
      <c r="AI2" s="1"/>
    </row>
    <row r="3" spans="1:35" ht="18.600000000000001" thickBot="1" x14ac:dyDescent="0.35">
      <c r="A3" s="480" t="s">
        <v>98</v>
      </c>
      <c r="B3" s="481"/>
      <c r="C3" s="465" t="s">
        <v>17</v>
      </c>
      <c r="D3" s="466"/>
      <c r="E3" s="467"/>
      <c r="F3" s="48"/>
      <c r="G3" s="465" t="s">
        <v>18</v>
      </c>
      <c r="H3" s="466"/>
      <c r="I3" s="467"/>
      <c r="J3" s="48"/>
      <c r="K3" s="465" t="s">
        <v>19</v>
      </c>
      <c r="L3" s="466"/>
      <c r="M3" s="467"/>
      <c r="N3" s="48"/>
      <c r="O3" s="465" t="s">
        <v>153</v>
      </c>
      <c r="P3" s="466"/>
      <c r="Q3" s="489"/>
      <c r="R3" s="48"/>
      <c r="S3" s="465" t="s">
        <v>108</v>
      </c>
      <c r="T3" s="466"/>
      <c r="U3" s="467"/>
      <c r="W3" s="470" t="s">
        <v>58</v>
      </c>
      <c r="X3" s="472" t="s">
        <v>38</v>
      </c>
      <c r="Y3" s="474" t="s">
        <v>36</v>
      </c>
      <c r="Z3" s="476" t="s">
        <v>40</v>
      </c>
      <c r="AA3" s="478" t="s">
        <v>77</v>
      </c>
      <c r="AB3" s="468" t="s">
        <v>39</v>
      </c>
      <c r="AE3" s="7" t="s">
        <v>42</v>
      </c>
      <c r="AF3" s="7" t="s">
        <v>104</v>
      </c>
      <c r="AG3" s="7" t="s">
        <v>101</v>
      </c>
      <c r="AH3" s="7" t="s">
        <v>73</v>
      </c>
      <c r="AI3" s="1"/>
    </row>
    <row r="4" spans="1:35" ht="15" thickBot="1" x14ac:dyDescent="0.35">
      <c r="A4" s="482"/>
      <c r="B4" s="483"/>
      <c r="C4" s="67" t="s">
        <v>10</v>
      </c>
      <c r="D4" s="68" t="s">
        <v>8</v>
      </c>
      <c r="E4" s="69" t="s">
        <v>9</v>
      </c>
      <c r="F4" s="19"/>
      <c r="G4" s="67" t="s">
        <v>10</v>
      </c>
      <c r="H4" s="68" t="s">
        <v>8</v>
      </c>
      <c r="I4" s="69" t="s">
        <v>9</v>
      </c>
      <c r="J4" s="19"/>
      <c r="K4" s="67" t="s">
        <v>10</v>
      </c>
      <c r="L4" s="68" t="s">
        <v>8</v>
      </c>
      <c r="M4" s="69" t="s">
        <v>9</v>
      </c>
      <c r="N4" s="19"/>
      <c r="O4" s="67" t="s">
        <v>10</v>
      </c>
      <c r="P4" s="68" t="s">
        <v>8</v>
      </c>
      <c r="Q4" s="93" t="s">
        <v>9</v>
      </c>
      <c r="R4" s="19"/>
      <c r="S4" s="67" t="s">
        <v>10</v>
      </c>
      <c r="T4" s="68" t="s">
        <v>8</v>
      </c>
      <c r="U4" s="69" t="s">
        <v>9</v>
      </c>
      <c r="W4" s="471"/>
      <c r="X4" s="473"/>
      <c r="Y4" s="475"/>
      <c r="Z4" s="477"/>
      <c r="AA4" s="479"/>
      <c r="AB4" s="469"/>
      <c r="AE4" s="7" t="s">
        <v>43</v>
      </c>
      <c r="AF4" s="7" t="s">
        <v>104</v>
      </c>
      <c r="AG4" s="7" t="s">
        <v>101</v>
      </c>
      <c r="AH4" s="7"/>
      <c r="AI4" s="1"/>
    </row>
    <row r="5" spans="1:35" x14ac:dyDescent="0.3">
      <c r="A5" s="459" t="s">
        <v>6</v>
      </c>
      <c r="B5" s="44" t="s">
        <v>1</v>
      </c>
      <c r="C5" s="101" t="s">
        <v>22</v>
      </c>
      <c r="D5" s="27" t="s">
        <v>37</v>
      </c>
      <c r="E5" s="136" t="s">
        <v>58</v>
      </c>
      <c r="F5" s="21" t="str">
        <f t="shared" ref="F5:F40" si="0">IF(E5="","",$E5)</f>
        <v>1/3 SAE</v>
      </c>
      <c r="G5" s="97" t="s">
        <v>26</v>
      </c>
      <c r="H5" s="27" t="s">
        <v>47</v>
      </c>
      <c r="I5" s="94" t="s">
        <v>73</v>
      </c>
      <c r="J5" s="21" t="str">
        <f>IF(I5="","",$I5)</f>
        <v>2/3 Gymn</v>
      </c>
      <c r="K5" s="22"/>
      <c r="L5" s="27"/>
      <c r="M5" s="94"/>
      <c r="N5" s="21" t="str">
        <f>IF(M5="","",$M5)</f>
        <v/>
      </c>
      <c r="O5" s="22"/>
      <c r="P5" s="27"/>
      <c r="Q5" s="94"/>
      <c r="R5" s="21" t="str">
        <f>IF(Q5="","",$Q5)</f>
        <v/>
      </c>
      <c r="S5" s="22"/>
      <c r="T5" s="80"/>
      <c r="U5" s="94"/>
      <c r="V5" s="24" t="str">
        <f>IF(U5="","",$U5)</f>
        <v/>
      </c>
      <c r="W5" s="70"/>
      <c r="X5" s="71"/>
      <c r="Y5" s="71"/>
      <c r="Z5" s="71"/>
      <c r="AA5" s="71"/>
      <c r="AB5" s="77"/>
      <c r="AE5" s="7" t="s">
        <v>44</v>
      </c>
      <c r="AF5" s="7" t="s">
        <v>41</v>
      </c>
      <c r="AG5" s="7" t="s">
        <v>101</v>
      </c>
      <c r="AH5" s="7"/>
      <c r="AI5" s="1"/>
    </row>
    <row r="6" spans="1:35" x14ac:dyDescent="0.3">
      <c r="A6" s="460"/>
      <c r="B6" s="45" t="s">
        <v>0</v>
      </c>
      <c r="C6" s="58" t="s">
        <v>22</v>
      </c>
      <c r="D6" s="28" t="s">
        <v>37</v>
      </c>
      <c r="E6" s="137" t="s">
        <v>58</v>
      </c>
      <c r="F6" s="17" t="str">
        <f t="shared" si="0"/>
        <v>1/3 SAE</v>
      </c>
      <c r="G6" s="57" t="s">
        <v>26</v>
      </c>
      <c r="H6" s="28" t="s">
        <v>47</v>
      </c>
      <c r="I6" s="91" t="s">
        <v>73</v>
      </c>
      <c r="J6" s="17" t="str">
        <f t="shared" ref="J6:J40" si="1">IF(I6="","",$I6)</f>
        <v>2/3 Gymn</v>
      </c>
      <c r="K6" s="14"/>
      <c r="L6" s="28"/>
      <c r="M6" s="91"/>
      <c r="N6" s="17" t="str">
        <f t="shared" ref="N6:N40" si="2">IF(M6="","",$M6)</f>
        <v/>
      </c>
      <c r="O6" s="14"/>
      <c r="P6" s="28"/>
      <c r="Q6" s="91"/>
      <c r="R6" s="17" t="str">
        <f t="shared" ref="R6:R40" si="3">IF(Q6="","",$Q6)</f>
        <v/>
      </c>
      <c r="S6" s="14"/>
      <c r="T6" s="28"/>
      <c r="U6" s="91"/>
      <c r="V6" s="19" t="str">
        <f t="shared" ref="V6:V40" si="4">IF(U6="","",$U6)</f>
        <v/>
      </c>
      <c r="W6" s="61"/>
      <c r="X6" s="60"/>
      <c r="Y6" s="60"/>
      <c r="Z6" s="3"/>
      <c r="AA6" s="60"/>
      <c r="AB6" s="78"/>
      <c r="AE6" s="7" t="s">
        <v>45</v>
      </c>
      <c r="AF6" s="7" t="s">
        <v>41</v>
      </c>
      <c r="AG6" s="7"/>
      <c r="AH6" s="7"/>
      <c r="AI6" s="1"/>
    </row>
    <row r="7" spans="1:35" x14ac:dyDescent="0.3">
      <c r="A7" s="460"/>
      <c r="B7" s="45" t="s">
        <v>7</v>
      </c>
      <c r="C7" s="100" t="s">
        <v>28</v>
      </c>
      <c r="D7" s="28" t="s">
        <v>44</v>
      </c>
      <c r="E7" s="137" t="s">
        <v>41</v>
      </c>
      <c r="F7" s="17" t="str">
        <f t="shared" si="0"/>
        <v>Pelouse</v>
      </c>
      <c r="G7" s="100" t="s">
        <v>31</v>
      </c>
      <c r="H7" s="28" t="s">
        <v>47</v>
      </c>
      <c r="I7" s="91" t="s">
        <v>73</v>
      </c>
      <c r="J7" s="17" t="str">
        <f t="shared" si="1"/>
        <v>2/3 Gymn</v>
      </c>
      <c r="K7" s="14"/>
      <c r="L7" s="28"/>
      <c r="M7" s="91"/>
      <c r="N7" s="17" t="str">
        <f t="shared" si="2"/>
        <v/>
      </c>
      <c r="O7" s="14"/>
      <c r="P7" s="28"/>
      <c r="Q7" s="91"/>
      <c r="R7" s="17" t="str">
        <f t="shared" si="3"/>
        <v/>
      </c>
      <c r="S7" s="14"/>
      <c r="T7" s="28"/>
      <c r="U7" s="91"/>
      <c r="V7" s="19" t="str">
        <f t="shared" si="4"/>
        <v/>
      </c>
      <c r="W7" s="61"/>
      <c r="X7" s="60"/>
      <c r="Y7" s="60"/>
      <c r="Z7" s="3"/>
      <c r="AA7" s="60"/>
      <c r="AB7" s="62"/>
      <c r="AE7" s="7" t="s">
        <v>46</v>
      </c>
      <c r="AF7" s="7" t="s">
        <v>41</v>
      </c>
      <c r="AG7" s="7" t="s">
        <v>105</v>
      </c>
      <c r="AH7" s="7" t="s">
        <v>101</v>
      </c>
      <c r="AI7" s="1"/>
    </row>
    <row r="8" spans="1:35" x14ac:dyDescent="0.3">
      <c r="A8" s="460"/>
      <c r="B8" s="45" t="s">
        <v>2</v>
      </c>
      <c r="C8" s="100" t="s">
        <v>28</v>
      </c>
      <c r="D8" s="28" t="s">
        <v>44</v>
      </c>
      <c r="E8" s="11" t="s">
        <v>41</v>
      </c>
      <c r="F8" s="17" t="str">
        <f t="shared" si="0"/>
        <v>Pelouse</v>
      </c>
      <c r="G8" s="100" t="s">
        <v>31</v>
      </c>
      <c r="H8" s="28" t="s">
        <v>47</v>
      </c>
      <c r="I8" s="91" t="s">
        <v>73</v>
      </c>
      <c r="J8" s="17" t="str">
        <f t="shared" si="1"/>
        <v>2/3 Gymn</v>
      </c>
      <c r="K8" s="14"/>
      <c r="L8" s="28"/>
      <c r="M8" s="91"/>
      <c r="N8" s="17" t="str">
        <f t="shared" si="2"/>
        <v/>
      </c>
      <c r="O8" s="14"/>
      <c r="P8" s="28"/>
      <c r="Q8" s="91"/>
      <c r="R8" s="17" t="str">
        <f t="shared" si="3"/>
        <v/>
      </c>
      <c r="S8" s="14"/>
      <c r="T8" s="81"/>
      <c r="U8" s="91"/>
      <c r="V8" s="19" t="str">
        <f t="shared" si="4"/>
        <v/>
      </c>
      <c r="W8" s="61"/>
      <c r="X8" s="60"/>
      <c r="Y8" s="60"/>
      <c r="Z8" s="3"/>
      <c r="AA8" s="3"/>
      <c r="AB8" s="62"/>
      <c r="AE8" s="7" t="s">
        <v>47</v>
      </c>
      <c r="AF8" s="7" t="s">
        <v>104</v>
      </c>
      <c r="AG8" s="7" t="s">
        <v>101</v>
      </c>
      <c r="AH8" s="7" t="s">
        <v>73</v>
      </c>
      <c r="AI8" s="1"/>
    </row>
    <row r="9" spans="1:35" ht="9.6" customHeight="1" x14ac:dyDescent="0.3">
      <c r="A9" s="460"/>
      <c r="B9" s="46"/>
      <c r="C9" s="12"/>
      <c r="D9" s="29"/>
      <c r="E9" s="13"/>
      <c r="F9" s="17" t="str">
        <f t="shared" si="0"/>
        <v/>
      </c>
      <c r="G9" s="12"/>
      <c r="H9" s="29"/>
      <c r="I9" s="92"/>
      <c r="J9" s="25" t="str">
        <f t="shared" si="1"/>
        <v/>
      </c>
      <c r="K9" s="12"/>
      <c r="L9" s="29"/>
      <c r="M9" s="92"/>
      <c r="N9" s="25" t="str">
        <f t="shared" si="2"/>
        <v/>
      </c>
      <c r="O9" s="12"/>
      <c r="P9" s="29"/>
      <c r="Q9" s="92"/>
      <c r="R9" s="17" t="str">
        <f t="shared" si="3"/>
        <v/>
      </c>
      <c r="S9" s="12"/>
      <c r="T9" s="82"/>
      <c r="U9" s="92"/>
      <c r="V9" s="19" t="str">
        <f t="shared" si="4"/>
        <v/>
      </c>
      <c r="W9" s="74"/>
      <c r="X9" s="9"/>
      <c r="Y9" s="9"/>
      <c r="Z9" s="9"/>
      <c r="AA9" s="9"/>
      <c r="AB9" s="75"/>
      <c r="AE9" s="7" t="s">
        <v>78</v>
      </c>
      <c r="AF9" s="7" t="s">
        <v>36</v>
      </c>
      <c r="AG9" s="7" t="s">
        <v>73</v>
      </c>
      <c r="AH9" s="7"/>
      <c r="AI9" s="1"/>
    </row>
    <row r="10" spans="1:35" x14ac:dyDescent="0.3">
      <c r="A10" s="460"/>
      <c r="B10" s="45" t="s">
        <v>3</v>
      </c>
      <c r="C10" s="14"/>
      <c r="D10" s="28"/>
      <c r="E10" s="11"/>
      <c r="F10" s="17" t="str">
        <f t="shared" si="0"/>
        <v/>
      </c>
      <c r="G10" s="58" t="s">
        <v>23</v>
      </c>
      <c r="H10" s="28" t="s">
        <v>43</v>
      </c>
      <c r="I10" s="91" t="s">
        <v>39</v>
      </c>
      <c r="J10" s="17" t="str">
        <f t="shared" si="1"/>
        <v>Piste</v>
      </c>
      <c r="K10" s="100" t="s">
        <v>29</v>
      </c>
      <c r="L10" s="28" t="s">
        <v>37</v>
      </c>
      <c r="M10" s="91" t="s">
        <v>58</v>
      </c>
      <c r="N10" s="17" t="str">
        <f t="shared" si="2"/>
        <v>1/3 SAE</v>
      </c>
      <c r="O10" s="14"/>
      <c r="P10" s="28"/>
      <c r="Q10" s="91"/>
      <c r="R10" s="17" t="str">
        <f t="shared" si="3"/>
        <v/>
      </c>
      <c r="S10" s="14"/>
      <c r="T10" s="83"/>
      <c r="U10" s="91"/>
      <c r="V10" s="19" t="str">
        <f t="shared" si="4"/>
        <v/>
      </c>
      <c r="W10" s="61"/>
      <c r="X10" s="60"/>
      <c r="Y10" s="60"/>
      <c r="Z10" s="3"/>
      <c r="AA10" s="3"/>
      <c r="AB10" s="78"/>
      <c r="AE10" s="7" t="s">
        <v>57</v>
      </c>
      <c r="AF10" s="7" t="s">
        <v>73</v>
      </c>
      <c r="AG10" s="7" t="s">
        <v>38</v>
      </c>
      <c r="AH10" s="7" t="s">
        <v>101</v>
      </c>
      <c r="AI10" s="1"/>
    </row>
    <row r="11" spans="1:35" x14ac:dyDescent="0.3">
      <c r="A11" s="460"/>
      <c r="B11" s="45" t="s">
        <v>4</v>
      </c>
      <c r="C11" s="14"/>
      <c r="D11" s="28"/>
      <c r="E11" s="11"/>
      <c r="F11" s="17" t="str">
        <f t="shared" si="0"/>
        <v/>
      </c>
      <c r="G11" s="58" t="s">
        <v>23</v>
      </c>
      <c r="H11" s="28" t="s">
        <v>43</v>
      </c>
      <c r="I11" s="91" t="s">
        <v>39</v>
      </c>
      <c r="J11" s="17" t="str">
        <f t="shared" si="1"/>
        <v>Piste</v>
      </c>
      <c r="K11" s="100" t="s">
        <v>29</v>
      </c>
      <c r="L11" s="28" t="s">
        <v>37</v>
      </c>
      <c r="M11" s="91" t="s">
        <v>58</v>
      </c>
      <c r="N11" s="17" t="str">
        <f t="shared" si="2"/>
        <v>1/3 SAE</v>
      </c>
      <c r="O11" s="14"/>
      <c r="P11" s="28"/>
      <c r="Q11" s="91"/>
      <c r="R11" s="17" t="str">
        <f t="shared" si="3"/>
        <v/>
      </c>
      <c r="S11" s="14"/>
      <c r="T11" s="28"/>
      <c r="U11" s="91"/>
      <c r="V11" s="19" t="str">
        <f t="shared" si="4"/>
        <v/>
      </c>
      <c r="W11" s="61"/>
      <c r="X11" s="60"/>
      <c r="Y11" s="60"/>
      <c r="Z11" s="3"/>
      <c r="AA11" s="3"/>
      <c r="AB11" s="78"/>
      <c r="AE11" s="7" t="s">
        <v>37</v>
      </c>
      <c r="AF11" s="7" t="s">
        <v>58</v>
      </c>
      <c r="AG11" s="7"/>
      <c r="AH11" s="7"/>
      <c r="AI11" s="1"/>
    </row>
    <row r="12" spans="1:35" ht="15" thickBot="1" x14ac:dyDescent="0.35">
      <c r="A12" s="461"/>
      <c r="B12" s="47" t="s">
        <v>5</v>
      </c>
      <c r="C12" s="15"/>
      <c r="D12" s="30"/>
      <c r="E12" s="16"/>
      <c r="F12" s="23" t="str">
        <f t="shared" si="0"/>
        <v/>
      </c>
      <c r="G12" s="15"/>
      <c r="H12" s="30"/>
      <c r="I12" s="95"/>
      <c r="J12" s="23" t="str">
        <f t="shared" si="1"/>
        <v/>
      </c>
      <c r="K12" s="15"/>
      <c r="L12" s="30"/>
      <c r="M12" s="95"/>
      <c r="N12" s="23" t="str">
        <f t="shared" si="2"/>
        <v/>
      </c>
      <c r="O12" s="15"/>
      <c r="P12" s="30"/>
      <c r="Q12" s="95"/>
      <c r="R12" s="23" t="str">
        <f t="shared" si="3"/>
        <v/>
      </c>
      <c r="S12" s="15"/>
      <c r="T12" s="96"/>
      <c r="U12" s="95"/>
      <c r="V12" s="18" t="str">
        <f t="shared" si="4"/>
        <v/>
      </c>
      <c r="W12" s="63"/>
      <c r="X12" s="64"/>
      <c r="Y12" s="64"/>
      <c r="Z12" s="65"/>
      <c r="AA12" s="65"/>
      <c r="AB12" s="79"/>
      <c r="AE12" s="7" t="s">
        <v>48</v>
      </c>
      <c r="AF12" s="7" t="s">
        <v>100</v>
      </c>
      <c r="AG12" s="7"/>
      <c r="AH12" s="7"/>
      <c r="AI12" s="1"/>
    </row>
    <row r="13" spans="1:35" x14ac:dyDescent="0.3">
      <c r="A13" s="459" t="s">
        <v>11</v>
      </c>
      <c r="B13" s="44" t="s">
        <v>1</v>
      </c>
      <c r="C13" s="22"/>
      <c r="D13" s="27"/>
      <c r="E13" s="20"/>
      <c r="F13" s="21" t="str">
        <f t="shared" si="0"/>
        <v/>
      </c>
      <c r="G13" s="97" t="s">
        <v>27</v>
      </c>
      <c r="H13" s="27" t="s">
        <v>130</v>
      </c>
      <c r="I13" s="94" t="s">
        <v>131</v>
      </c>
      <c r="J13" s="21" t="str">
        <f t="shared" si="1"/>
        <v>Piscine</v>
      </c>
      <c r="K13" s="101" t="s">
        <v>21</v>
      </c>
      <c r="L13" s="27" t="s">
        <v>130</v>
      </c>
      <c r="M13" s="94" t="s">
        <v>131</v>
      </c>
      <c r="N13" s="21" t="str">
        <f t="shared" si="2"/>
        <v>Piscine</v>
      </c>
      <c r="O13" s="22"/>
      <c r="P13" s="27"/>
      <c r="Q13" s="94"/>
      <c r="R13" s="21" t="str">
        <f t="shared" si="3"/>
        <v/>
      </c>
      <c r="S13" s="22"/>
      <c r="T13" s="80"/>
      <c r="U13" s="94"/>
      <c r="V13" s="24" t="str">
        <f t="shared" si="4"/>
        <v/>
      </c>
      <c r="W13" s="70"/>
      <c r="X13" s="84"/>
      <c r="Y13" s="71"/>
      <c r="Z13" s="72"/>
      <c r="AA13" s="72"/>
      <c r="AB13" s="73"/>
      <c r="AE13" s="7" t="s">
        <v>49</v>
      </c>
      <c r="AF13" s="7" t="s">
        <v>40</v>
      </c>
      <c r="AG13" s="7"/>
      <c r="AH13" s="7"/>
      <c r="AI13" s="1"/>
    </row>
    <row r="14" spans="1:35" x14ac:dyDescent="0.3">
      <c r="A14" s="460"/>
      <c r="B14" s="45" t="s">
        <v>0</v>
      </c>
      <c r="C14" s="14"/>
      <c r="D14" s="28"/>
      <c r="E14" s="11"/>
      <c r="F14" s="17" t="str">
        <f t="shared" si="0"/>
        <v/>
      </c>
      <c r="G14" s="57" t="s">
        <v>27</v>
      </c>
      <c r="H14" s="28" t="s">
        <v>130</v>
      </c>
      <c r="I14" s="91" t="s">
        <v>131</v>
      </c>
      <c r="J14" s="17" t="str">
        <f t="shared" si="1"/>
        <v>Piscine</v>
      </c>
      <c r="K14" s="58" t="s">
        <v>21</v>
      </c>
      <c r="L14" s="28" t="s">
        <v>130</v>
      </c>
      <c r="M14" s="91" t="s">
        <v>131</v>
      </c>
      <c r="N14" s="17" t="str">
        <f t="shared" si="2"/>
        <v>Piscine</v>
      </c>
      <c r="O14" s="14"/>
      <c r="P14" s="28"/>
      <c r="Q14" s="91"/>
      <c r="R14" s="17" t="str">
        <f t="shared" si="3"/>
        <v/>
      </c>
      <c r="S14" s="14"/>
      <c r="T14" s="83"/>
      <c r="U14" s="91"/>
      <c r="V14" s="19" t="str">
        <f t="shared" si="4"/>
        <v/>
      </c>
      <c r="W14" s="61"/>
      <c r="X14" s="60"/>
      <c r="Y14" s="60"/>
      <c r="Z14" s="60"/>
      <c r="AA14" s="3"/>
      <c r="AB14" s="62"/>
      <c r="AE14" s="7" t="s">
        <v>103</v>
      </c>
      <c r="AF14" s="7" t="s">
        <v>40</v>
      </c>
      <c r="AG14" s="7"/>
      <c r="AH14" s="7"/>
      <c r="AI14" s="1"/>
    </row>
    <row r="15" spans="1:35" x14ac:dyDescent="0.3">
      <c r="A15" s="460"/>
      <c r="B15" s="45" t="s">
        <v>7</v>
      </c>
      <c r="C15" s="57" t="s">
        <v>22</v>
      </c>
      <c r="D15" s="28" t="s">
        <v>130</v>
      </c>
      <c r="E15" s="11" t="s">
        <v>131</v>
      </c>
      <c r="F15" s="17" t="str">
        <f t="shared" si="0"/>
        <v>Piscine</v>
      </c>
      <c r="G15" s="14" t="s">
        <v>32</v>
      </c>
      <c r="H15" s="28" t="s">
        <v>57</v>
      </c>
      <c r="I15" s="91" t="s">
        <v>73</v>
      </c>
      <c r="J15" s="17" t="str">
        <f t="shared" si="1"/>
        <v>2/3 Gymn</v>
      </c>
      <c r="K15" s="14" t="s">
        <v>32</v>
      </c>
      <c r="L15" s="28" t="s">
        <v>37</v>
      </c>
      <c r="M15" s="91" t="s">
        <v>58</v>
      </c>
      <c r="N15" s="17" t="str">
        <f t="shared" si="2"/>
        <v>1/3 SAE</v>
      </c>
      <c r="O15" s="58" t="s">
        <v>20</v>
      </c>
      <c r="P15" s="28" t="s">
        <v>130</v>
      </c>
      <c r="Q15" s="91" t="s">
        <v>131</v>
      </c>
      <c r="R15" s="17" t="str">
        <f t="shared" si="3"/>
        <v>Piscine</v>
      </c>
      <c r="S15" s="14"/>
      <c r="T15" s="28"/>
      <c r="U15" s="91"/>
      <c r="V15" s="19" t="str">
        <f t="shared" si="4"/>
        <v/>
      </c>
      <c r="W15" s="61"/>
      <c r="X15" s="60"/>
      <c r="Y15" s="85"/>
      <c r="Z15" s="3"/>
      <c r="AA15" s="86"/>
      <c r="AB15" s="87"/>
      <c r="AE15" s="7" t="s">
        <v>50</v>
      </c>
      <c r="AF15" s="7" t="s">
        <v>40</v>
      </c>
      <c r="AG15" s="7"/>
      <c r="AH15" s="7"/>
      <c r="AI15" s="1"/>
    </row>
    <row r="16" spans="1:35" x14ac:dyDescent="0.3">
      <c r="A16" s="460"/>
      <c r="B16" s="45" t="s">
        <v>2</v>
      </c>
      <c r="C16" s="57" t="s">
        <v>24</v>
      </c>
      <c r="D16" s="28" t="s">
        <v>130</v>
      </c>
      <c r="E16" s="11" t="s">
        <v>131</v>
      </c>
      <c r="F16" s="17" t="str">
        <f t="shared" si="0"/>
        <v>Piscine</v>
      </c>
      <c r="G16" s="59" t="s">
        <v>34</v>
      </c>
      <c r="H16" s="28" t="s">
        <v>57</v>
      </c>
      <c r="I16" s="91" t="s">
        <v>73</v>
      </c>
      <c r="J16" s="17" t="str">
        <f t="shared" si="1"/>
        <v>2/3 Gymn</v>
      </c>
      <c r="K16" s="59" t="s">
        <v>34</v>
      </c>
      <c r="L16" s="28" t="s">
        <v>37</v>
      </c>
      <c r="M16" s="91" t="s">
        <v>58</v>
      </c>
      <c r="N16" s="17" t="str">
        <f t="shared" si="2"/>
        <v>1/3 SAE</v>
      </c>
      <c r="O16" s="58" t="s">
        <v>20</v>
      </c>
      <c r="P16" s="28" t="s">
        <v>130</v>
      </c>
      <c r="Q16" s="91" t="s">
        <v>131</v>
      </c>
      <c r="R16" s="17" t="str">
        <f t="shared" si="3"/>
        <v>Piscine</v>
      </c>
      <c r="S16" s="14"/>
      <c r="T16" s="81"/>
      <c r="U16" s="91"/>
      <c r="V16" s="19" t="str">
        <f t="shared" si="4"/>
        <v/>
      </c>
      <c r="W16" s="61"/>
      <c r="X16" s="60"/>
      <c r="Y16" s="60"/>
      <c r="Z16" s="3"/>
      <c r="AA16" s="3"/>
      <c r="AB16" s="62"/>
      <c r="AE16" s="7" t="s">
        <v>51</v>
      </c>
      <c r="AF16" s="7" t="s">
        <v>40</v>
      </c>
      <c r="AG16" s="7"/>
      <c r="AH16" s="7"/>
      <c r="AI16" s="1"/>
    </row>
    <row r="17" spans="1:35" ht="9.6" customHeight="1" x14ac:dyDescent="0.3">
      <c r="A17" s="460"/>
      <c r="B17" s="46"/>
      <c r="C17" s="12"/>
      <c r="D17" s="29"/>
      <c r="E17" s="13"/>
      <c r="F17" s="17" t="str">
        <f t="shared" si="0"/>
        <v/>
      </c>
      <c r="G17" s="12"/>
      <c r="H17" s="29"/>
      <c r="I17" s="92"/>
      <c r="J17" s="17" t="str">
        <f t="shared" si="1"/>
        <v/>
      </c>
      <c r="K17" s="12"/>
      <c r="L17" s="29"/>
      <c r="M17" s="92"/>
      <c r="N17" s="17" t="str">
        <f t="shared" si="2"/>
        <v/>
      </c>
      <c r="O17" s="12"/>
      <c r="P17" s="29"/>
      <c r="Q17" s="92"/>
      <c r="R17" s="17" t="str">
        <f t="shared" si="3"/>
        <v/>
      </c>
      <c r="S17" s="12"/>
      <c r="T17" s="82"/>
      <c r="U17" s="92"/>
      <c r="V17" s="19" t="str">
        <f t="shared" si="4"/>
        <v/>
      </c>
      <c r="W17" s="74"/>
      <c r="X17" s="9"/>
      <c r="Y17" s="9"/>
      <c r="Z17" s="9"/>
      <c r="AA17" s="9"/>
      <c r="AB17" s="75"/>
      <c r="AE17" s="7" t="s">
        <v>52</v>
      </c>
      <c r="AF17" s="7" t="s">
        <v>40</v>
      </c>
      <c r="AG17" s="7" t="s">
        <v>36</v>
      </c>
      <c r="AH17" s="7"/>
      <c r="AI17" s="1"/>
    </row>
    <row r="18" spans="1:35" x14ac:dyDescent="0.3">
      <c r="A18" s="460"/>
      <c r="B18" s="45" t="s">
        <v>3</v>
      </c>
      <c r="C18" s="14"/>
      <c r="D18" s="28" t="s">
        <v>167</v>
      </c>
      <c r="E18" s="11"/>
      <c r="F18" s="17" t="str">
        <f t="shared" si="0"/>
        <v/>
      </c>
      <c r="G18" s="14"/>
      <c r="H18" s="28" t="s">
        <v>167</v>
      </c>
      <c r="I18" s="91"/>
      <c r="J18" s="17" t="str">
        <f t="shared" si="1"/>
        <v/>
      </c>
      <c r="K18" s="14"/>
      <c r="L18" s="28" t="s">
        <v>167</v>
      </c>
      <c r="M18" s="91"/>
      <c r="N18" s="17" t="str">
        <f t="shared" si="2"/>
        <v/>
      </c>
      <c r="O18" s="14"/>
      <c r="P18" s="28" t="s">
        <v>167</v>
      </c>
      <c r="Q18" s="91"/>
      <c r="R18" s="17" t="str">
        <f t="shared" si="3"/>
        <v/>
      </c>
      <c r="S18" s="14"/>
      <c r="T18" s="83" t="s">
        <v>167</v>
      </c>
      <c r="U18" s="91"/>
      <c r="V18" s="19" t="str">
        <f t="shared" si="4"/>
        <v/>
      </c>
      <c r="W18" s="61"/>
      <c r="X18" s="60"/>
      <c r="Y18" s="60"/>
      <c r="Z18" s="60"/>
      <c r="AA18" s="60"/>
      <c r="AB18" s="62"/>
      <c r="AE18" s="7" t="s">
        <v>53</v>
      </c>
      <c r="AF18" s="7" t="s">
        <v>39</v>
      </c>
      <c r="AG18" s="7"/>
      <c r="AH18" s="7"/>
      <c r="AI18" s="1"/>
    </row>
    <row r="19" spans="1:35" x14ac:dyDescent="0.3">
      <c r="A19" s="460"/>
      <c r="B19" s="45" t="s">
        <v>4</v>
      </c>
      <c r="C19" s="59" t="s">
        <v>33</v>
      </c>
      <c r="D19" s="28" t="s">
        <v>47</v>
      </c>
      <c r="E19" s="11" t="s">
        <v>73</v>
      </c>
      <c r="F19" s="17" t="str">
        <f t="shared" si="0"/>
        <v>2/3 Gymn</v>
      </c>
      <c r="G19" s="183" t="s">
        <v>132</v>
      </c>
      <c r="H19" s="28" t="s">
        <v>37</v>
      </c>
      <c r="I19" s="91" t="s">
        <v>58</v>
      </c>
      <c r="J19" s="17" t="str">
        <f t="shared" si="1"/>
        <v>1/3 SAE</v>
      </c>
      <c r="K19" s="57" t="s">
        <v>25</v>
      </c>
      <c r="L19" s="28" t="s">
        <v>79</v>
      </c>
      <c r="M19" s="91" t="s">
        <v>40</v>
      </c>
      <c r="N19" s="17" t="str">
        <f t="shared" si="2"/>
        <v>Dojo</v>
      </c>
      <c r="O19" s="59" t="s">
        <v>33</v>
      </c>
      <c r="P19" s="28" t="s">
        <v>54</v>
      </c>
      <c r="Q19" s="91" t="s">
        <v>39</v>
      </c>
      <c r="R19" s="17" t="str">
        <f t="shared" si="3"/>
        <v>Piste</v>
      </c>
      <c r="S19" s="14"/>
      <c r="T19" s="28"/>
      <c r="U19" s="91"/>
      <c r="V19" s="19" t="str">
        <f t="shared" si="4"/>
        <v/>
      </c>
      <c r="W19" s="61"/>
      <c r="X19" s="60"/>
      <c r="Y19" s="60"/>
      <c r="Z19" s="3"/>
      <c r="AA19" s="3"/>
      <c r="AB19" s="62"/>
      <c r="AE19" s="7" t="s">
        <v>54</v>
      </c>
      <c r="AF19" s="7" t="s">
        <v>39</v>
      </c>
      <c r="AG19" s="7"/>
      <c r="AH19" s="7"/>
      <c r="AI19" s="1"/>
    </row>
    <row r="20" spans="1:35" ht="15" thickBot="1" x14ac:dyDescent="0.35">
      <c r="A20" s="461"/>
      <c r="B20" s="47" t="s">
        <v>5</v>
      </c>
      <c r="C20" s="138" t="s">
        <v>35</v>
      </c>
      <c r="D20" s="30" t="s">
        <v>47</v>
      </c>
      <c r="E20" s="16" t="s">
        <v>73</v>
      </c>
      <c r="F20" s="23" t="str">
        <f t="shared" si="0"/>
        <v>2/3 Gymn</v>
      </c>
      <c r="G20" s="184" t="s">
        <v>132</v>
      </c>
      <c r="H20" s="30" t="s">
        <v>37</v>
      </c>
      <c r="I20" s="95" t="s">
        <v>58</v>
      </c>
      <c r="J20" s="23" t="str">
        <f t="shared" si="1"/>
        <v>1/3 SAE</v>
      </c>
      <c r="K20" s="15"/>
      <c r="L20" s="30"/>
      <c r="M20" s="95"/>
      <c r="N20" s="23" t="str">
        <f t="shared" si="2"/>
        <v/>
      </c>
      <c r="O20" s="138" t="s">
        <v>35</v>
      </c>
      <c r="P20" s="30" t="s">
        <v>54</v>
      </c>
      <c r="Q20" s="95" t="s">
        <v>39</v>
      </c>
      <c r="R20" s="23" t="str">
        <f t="shared" si="3"/>
        <v>Piste</v>
      </c>
      <c r="S20" s="15"/>
      <c r="T20" s="96"/>
      <c r="U20" s="95"/>
      <c r="V20" s="18" t="str">
        <f t="shared" si="4"/>
        <v/>
      </c>
      <c r="W20" s="63"/>
      <c r="X20" s="64"/>
      <c r="Y20" s="64"/>
      <c r="Z20" s="65"/>
      <c r="AA20" s="64"/>
      <c r="AB20" s="66"/>
      <c r="AE20" s="7" t="s">
        <v>55</v>
      </c>
      <c r="AF20" s="7" t="s">
        <v>39</v>
      </c>
      <c r="AG20" s="7"/>
      <c r="AH20" s="7"/>
      <c r="AI20" s="1"/>
    </row>
    <row r="21" spans="1:35" x14ac:dyDescent="0.3">
      <c r="A21" s="462" t="s">
        <v>12</v>
      </c>
      <c r="B21" s="44" t="s">
        <v>1</v>
      </c>
      <c r="C21" s="22"/>
      <c r="D21" s="27"/>
      <c r="E21" s="20"/>
      <c r="F21" s="21" t="str">
        <f t="shared" si="0"/>
        <v/>
      </c>
      <c r="G21" s="22"/>
      <c r="H21" s="27"/>
      <c r="I21" s="94"/>
      <c r="J21" s="21" t="str">
        <f t="shared" si="1"/>
        <v/>
      </c>
      <c r="K21" s="22"/>
      <c r="L21" s="27"/>
      <c r="M21" s="94"/>
      <c r="N21" s="21" t="str">
        <f t="shared" si="2"/>
        <v/>
      </c>
      <c r="O21" s="22"/>
      <c r="P21" s="27"/>
      <c r="Q21" s="94"/>
      <c r="R21" s="21" t="str">
        <f t="shared" si="3"/>
        <v/>
      </c>
      <c r="S21" s="22"/>
      <c r="T21" s="80"/>
      <c r="U21" s="94"/>
      <c r="V21" s="24" t="str">
        <f t="shared" si="4"/>
        <v/>
      </c>
      <c r="W21" s="89"/>
      <c r="X21" s="71"/>
      <c r="Y21" s="71"/>
      <c r="Z21" s="72"/>
      <c r="AA21" s="72"/>
      <c r="AB21" s="73"/>
      <c r="AE21" s="7" t="s">
        <v>66</v>
      </c>
      <c r="AF21" s="7" t="s">
        <v>39</v>
      </c>
      <c r="AG21" s="7"/>
      <c r="AH21" s="7"/>
      <c r="AI21" s="1"/>
    </row>
    <row r="22" spans="1:35" x14ac:dyDescent="0.3">
      <c r="A22" s="463"/>
      <c r="B22" s="45" t="s">
        <v>0</v>
      </c>
      <c r="C22" s="14"/>
      <c r="D22" s="28"/>
      <c r="E22" s="11"/>
      <c r="F22" s="17" t="str">
        <f t="shared" si="0"/>
        <v/>
      </c>
      <c r="G22" s="14"/>
      <c r="H22" s="28"/>
      <c r="I22" s="91"/>
      <c r="J22" s="17" t="str">
        <f t="shared" si="1"/>
        <v/>
      </c>
      <c r="K22" s="14"/>
      <c r="L22" s="28"/>
      <c r="M22" s="91"/>
      <c r="N22" s="17" t="str">
        <f t="shared" si="2"/>
        <v/>
      </c>
      <c r="O22" s="14"/>
      <c r="P22" s="28"/>
      <c r="Q22" s="91"/>
      <c r="R22" s="17" t="str">
        <f t="shared" si="3"/>
        <v/>
      </c>
      <c r="S22" s="14"/>
      <c r="T22" s="83"/>
      <c r="U22" s="91"/>
      <c r="V22" s="19" t="str">
        <f t="shared" si="4"/>
        <v/>
      </c>
      <c r="W22" s="90"/>
      <c r="X22" s="60"/>
      <c r="Y22" s="60"/>
      <c r="Z22" s="3"/>
      <c r="AA22" s="3"/>
      <c r="AB22" s="62"/>
      <c r="AE22" s="7" t="s">
        <v>56</v>
      </c>
      <c r="AF22" s="7" t="s">
        <v>39</v>
      </c>
      <c r="AG22" s="7"/>
      <c r="AH22" s="7"/>
      <c r="AI22" s="1"/>
    </row>
    <row r="23" spans="1:35" x14ac:dyDescent="0.3">
      <c r="A23" s="463"/>
      <c r="B23" s="45" t="s">
        <v>7</v>
      </c>
      <c r="C23" s="58" t="s">
        <v>22</v>
      </c>
      <c r="D23" s="28" t="s">
        <v>43</v>
      </c>
      <c r="E23" s="11" t="s">
        <v>101</v>
      </c>
      <c r="F23" s="17" t="str">
        <f t="shared" si="0"/>
        <v>Tt Gymn</v>
      </c>
      <c r="G23" s="14"/>
      <c r="H23" s="28"/>
      <c r="I23" s="91"/>
      <c r="J23" s="17" t="str">
        <f t="shared" si="1"/>
        <v/>
      </c>
      <c r="K23" s="14"/>
      <c r="L23" s="28"/>
      <c r="M23" s="91"/>
      <c r="N23" s="17" t="str">
        <f t="shared" si="2"/>
        <v/>
      </c>
      <c r="O23" s="14"/>
      <c r="P23" s="28"/>
      <c r="Q23" s="91"/>
      <c r="R23" s="17" t="str">
        <f t="shared" si="3"/>
        <v/>
      </c>
      <c r="S23" s="14"/>
      <c r="T23" s="28"/>
      <c r="U23" s="91"/>
      <c r="V23" s="19" t="str">
        <f t="shared" si="4"/>
        <v/>
      </c>
      <c r="W23" s="61"/>
      <c r="X23" s="60"/>
      <c r="Y23" s="60"/>
      <c r="Z23" s="88"/>
      <c r="AA23" s="86"/>
      <c r="AB23" s="62"/>
      <c r="AE23" s="7" t="s">
        <v>64</v>
      </c>
      <c r="AF23" s="7" t="s">
        <v>61</v>
      </c>
      <c r="AG23" s="7"/>
      <c r="AH23" s="7"/>
      <c r="AI23" s="1"/>
    </row>
    <row r="24" spans="1:35" ht="15" thickBot="1" x14ac:dyDescent="0.35">
      <c r="A24" s="464"/>
      <c r="B24" s="47" t="s">
        <v>2</v>
      </c>
      <c r="C24" s="98" t="s">
        <v>22</v>
      </c>
      <c r="D24" s="30" t="s">
        <v>43</v>
      </c>
      <c r="E24" s="16" t="s">
        <v>101</v>
      </c>
      <c r="F24" s="23" t="str">
        <f t="shared" si="0"/>
        <v>Tt Gymn</v>
      </c>
      <c r="G24" s="15"/>
      <c r="H24" s="30"/>
      <c r="I24" s="95"/>
      <c r="J24" s="23" t="str">
        <f t="shared" si="1"/>
        <v/>
      </c>
      <c r="K24" s="15"/>
      <c r="L24" s="30"/>
      <c r="M24" s="95"/>
      <c r="N24" s="23" t="str">
        <f t="shared" si="2"/>
        <v/>
      </c>
      <c r="O24" s="15"/>
      <c r="P24" s="30"/>
      <c r="Q24" s="95"/>
      <c r="R24" s="23" t="str">
        <f t="shared" si="3"/>
        <v/>
      </c>
      <c r="S24" s="15"/>
      <c r="T24" s="96"/>
      <c r="U24" s="95"/>
      <c r="V24" s="18" t="str">
        <f t="shared" si="4"/>
        <v/>
      </c>
      <c r="W24" s="63"/>
      <c r="X24" s="64"/>
      <c r="Y24" s="64"/>
      <c r="Z24" s="65"/>
      <c r="AA24" s="65"/>
      <c r="AB24" s="66"/>
      <c r="AE24" s="7" t="s">
        <v>65</v>
      </c>
      <c r="AF24" s="7" t="s">
        <v>60</v>
      </c>
      <c r="AG24" s="7"/>
      <c r="AH24" s="7"/>
      <c r="AI24" s="1"/>
    </row>
    <row r="25" spans="1:35" x14ac:dyDescent="0.3">
      <c r="A25" s="459" t="s">
        <v>13</v>
      </c>
      <c r="B25" s="44" t="s">
        <v>1</v>
      </c>
      <c r="C25" s="22"/>
      <c r="D25" s="27"/>
      <c r="E25" s="20"/>
      <c r="F25" s="21" t="str">
        <f t="shared" si="0"/>
        <v/>
      </c>
      <c r="G25" s="99" t="s">
        <v>31</v>
      </c>
      <c r="H25" s="27" t="s">
        <v>44</v>
      </c>
      <c r="I25" s="94" t="s">
        <v>41</v>
      </c>
      <c r="J25" s="21" t="str">
        <f t="shared" si="1"/>
        <v>Pelouse</v>
      </c>
      <c r="K25" s="22"/>
      <c r="L25" s="27"/>
      <c r="M25" s="94"/>
      <c r="N25" s="21" t="str">
        <f t="shared" si="2"/>
        <v/>
      </c>
      <c r="O25" s="22"/>
      <c r="P25" s="27"/>
      <c r="Q25" s="94"/>
      <c r="R25" s="21" t="str">
        <f t="shared" si="3"/>
        <v/>
      </c>
      <c r="S25" s="22"/>
      <c r="T25" s="80"/>
      <c r="U25" s="94"/>
      <c r="V25" s="24" t="str">
        <f t="shared" si="4"/>
        <v/>
      </c>
      <c r="W25" s="70"/>
      <c r="X25" s="71"/>
      <c r="Y25" s="71"/>
      <c r="Z25" s="72"/>
      <c r="AA25" s="72"/>
      <c r="AB25" s="73"/>
      <c r="AE25" s="7" t="s">
        <v>102</v>
      </c>
      <c r="AF25" s="7" t="s">
        <v>41</v>
      </c>
      <c r="AG25" s="7"/>
      <c r="AH25" s="7"/>
      <c r="AI25" s="1"/>
    </row>
    <row r="26" spans="1:35" x14ac:dyDescent="0.3">
      <c r="A26" s="460"/>
      <c r="B26" s="45" t="s">
        <v>0</v>
      </c>
      <c r="C26" s="14"/>
      <c r="D26" s="28"/>
      <c r="E26" s="11"/>
      <c r="F26" s="17" t="str">
        <f t="shared" si="0"/>
        <v/>
      </c>
      <c r="G26" s="57" t="s">
        <v>27</v>
      </c>
      <c r="H26" s="28" t="s">
        <v>44</v>
      </c>
      <c r="I26" s="91" t="s">
        <v>41</v>
      </c>
      <c r="J26" s="17" t="str">
        <f t="shared" si="1"/>
        <v>Pelouse</v>
      </c>
      <c r="K26" s="14"/>
      <c r="L26" s="28"/>
      <c r="M26" s="91"/>
      <c r="N26" s="17" t="str">
        <f t="shared" si="2"/>
        <v/>
      </c>
      <c r="O26" s="100" t="s">
        <v>28</v>
      </c>
      <c r="P26" s="28" t="s">
        <v>43</v>
      </c>
      <c r="Q26" s="91" t="s">
        <v>104</v>
      </c>
      <c r="R26" s="17" t="str">
        <f t="shared" si="3"/>
        <v>Plat Ext</v>
      </c>
      <c r="S26" s="14"/>
      <c r="T26" s="83"/>
      <c r="U26" s="91"/>
      <c r="V26" s="19" t="str">
        <f t="shared" si="4"/>
        <v/>
      </c>
      <c r="W26" s="61"/>
      <c r="X26" s="60"/>
      <c r="Y26" s="60"/>
      <c r="Z26" s="3"/>
      <c r="AA26" s="3"/>
      <c r="AB26" s="62"/>
      <c r="AE26" s="7" t="s">
        <v>79</v>
      </c>
      <c r="AF26" s="7" t="s">
        <v>36</v>
      </c>
      <c r="AG26" s="7" t="s">
        <v>73</v>
      </c>
      <c r="AH26" s="7" t="s">
        <v>40</v>
      </c>
      <c r="AI26" s="1"/>
    </row>
    <row r="27" spans="1:35" x14ac:dyDescent="0.3">
      <c r="A27" s="460"/>
      <c r="B27" s="45" t="s">
        <v>7</v>
      </c>
      <c r="C27" s="57" t="s">
        <v>24</v>
      </c>
      <c r="D27" s="28" t="s">
        <v>54</v>
      </c>
      <c r="E27" s="11" t="s">
        <v>39</v>
      </c>
      <c r="F27" s="17" t="str">
        <f t="shared" si="0"/>
        <v>Piste</v>
      </c>
      <c r="G27" s="57" t="s">
        <v>26</v>
      </c>
      <c r="H27" s="28" t="s">
        <v>44</v>
      </c>
      <c r="I27" s="91" t="s">
        <v>41</v>
      </c>
      <c r="J27" s="17" t="str">
        <f t="shared" si="1"/>
        <v>Pelouse</v>
      </c>
      <c r="K27" s="14"/>
      <c r="L27" s="28"/>
      <c r="M27" s="91"/>
      <c r="N27" s="17" t="str">
        <f t="shared" si="2"/>
        <v/>
      </c>
      <c r="O27" s="14"/>
      <c r="P27" s="28"/>
      <c r="Q27" s="91"/>
      <c r="R27" s="17" t="str">
        <f t="shared" si="3"/>
        <v/>
      </c>
      <c r="S27" s="100" t="s">
        <v>30</v>
      </c>
      <c r="T27" s="28" t="s">
        <v>166</v>
      </c>
      <c r="U27" s="91" t="s">
        <v>40</v>
      </c>
      <c r="V27" s="19" t="str">
        <f t="shared" si="4"/>
        <v>Dojo</v>
      </c>
      <c r="W27" s="61"/>
      <c r="X27" s="60"/>
      <c r="Y27" s="60"/>
      <c r="Z27" s="3"/>
      <c r="AA27" s="3"/>
      <c r="AB27" s="62"/>
      <c r="AE27" s="135" t="s">
        <v>166</v>
      </c>
      <c r="AF27" s="135" t="s">
        <v>40</v>
      </c>
      <c r="AG27" s="135" t="s">
        <v>36</v>
      </c>
      <c r="AH27" s="135"/>
      <c r="AI27" s="1"/>
    </row>
    <row r="28" spans="1:35" x14ac:dyDescent="0.3">
      <c r="A28" s="460"/>
      <c r="B28" s="45" t="s">
        <v>2</v>
      </c>
      <c r="C28" s="59" t="s">
        <v>33</v>
      </c>
      <c r="D28" s="28" t="s">
        <v>54</v>
      </c>
      <c r="E28" s="11" t="s">
        <v>39</v>
      </c>
      <c r="F28" s="17" t="str">
        <f t="shared" si="0"/>
        <v>Piste</v>
      </c>
      <c r="G28" s="14"/>
      <c r="H28" s="28"/>
      <c r="I28" s="91"/>
      <c r="J28" s="17" t="str">
        <f t="shared" si="1"/>
        <v/>
      </c>
      <c r="K28" s="14"/>
      <c r="L28" s="28"/>
      <c r="M28" s="91"/>
      <c r="N28" s="17" t="str">
        <f t="shared" si="2"/>
        <v/>
      </c>
      <c r="O28" s="59" t="s">
        <v>33</v>
      </c>
      <c r="P28" s="28" t="s">
        <v>79</v>
      </c>
      <c r="Q28" s="91" t="s">
        <v>40</v>
      </c>
      <c r="R28" s="17" t="str">
        <f t="shared" si="3"/>
        <v>Dojo</v>
      </c>
      <c r="S28" s="100" t="s">
        <v>30</v>
      </c>
      <c r="T28" s="81" t="s">
        <v>166</v>
      </c>
      <c r="U28" s="91" t="s">
        <v>40</v>
      </c>
      <c r="V28" s="19" t="str">
        <f t="shared" si="4"/>
        <v>Dojo</v>
      </c>
      <c r="W28" s="61"/>
      <c r="X28" s="60"/>
      <c r="Y28" s="60"/>
      <c r="Z28" s="3"/>
      <c r="AA28" s="3"/>
      <c r="AB28" s="62"/>
      <c r="AE28" s="135" t="s">
        <v>130</v>
      </c>
      <c r="AF28" s="135" t="s">
        <v>131</v>
      </c>
      <c r="AG28" s="156"/>
      <c r="AH28" s="156"/>
      <c r="AI28" s="1"/>
    </row>
    <row r="29" spans="1:35" ht="9.6" customHeight="1" x14ac:dyDescent="0.3">
      <c r="A29" s="460"/>
      <c r="B29" s="46"/>
      <c r="C29" s="12"/>
      <c r="D29" s="29"/>
      <c r="E29" s="13"/>
      <c r="F29" s="17" t="str">
        <f t="shared" si="0"/>
        <v/>
      </c>
      <c r="G29" s="12"/>
      <c r="H29" s="29"/>
      <c r="I29" s="92"/>
      <c r="J29" s="17" t="str">
        <f t="shared" si="1"/>
        <v/>
      </c>
      <c r="K29" s="12"/>
      <c r="L29" s="29"/>
      <c r="M29" s="92"/>
      <c r="N29" s="17" t="str">
        <f t="shared" si="2"/>
        <v/>
      </c>
      <c r="O29" s="12"/>
      <c r="P29" s="29"/>
      <c r="Q29" s="92"/>
      <c r="R29" s="17" t="str">
        <f t="shared" si="3"/>
        <v/>
      </c>
      <c r="S29" s="12"/>
      <c r="T29" s="82"/>
      <c r="U29" s="92"/>
      <c r="V29" s="19" t="str">
        <f t="shared" si="4"/>
        <v/>
      </c>
      <c r="W29" s="74"/>
      <c r="X29" s="9"/>
      <c r="Y29" s="9"/>
      <c r="Z29" s="9"/>
      <c r="AA29" s="9"/>
      <c r="AB29" s="75"/>
      <c r="AE29" s="135" t="s">
        <v>139</v>
      </c>
      <c r="AF29" s="135" t="s">
        <v>140</v>
      </c>
      <c r="AG29" s="156"/>
      <c r="AH29" s="156"/>
      <c r="AI29" s="1"/>
    </row>
    <row r="30" spans="1:35" x14ac:dyDescent="0.3">
      <c r="A30" s="460"/>
      <c r="B30" s="45" t="s">
        <v>3</v>
      </c>
      <c r="C30" s="14"/>
      <c r="D30" s="28"/>
      <c r="E30" s="11"/>
      <c r="F30" s="17" t="str">
        <f t="shared" si="0"/>
        <v/>
      </c>
      <c r="G30" s="14"/>
      <c r="H30" s="28"/>
      <c r="I30" s="91"/>
      <c r="J30" s="17" t="str">
        <f t="shared" si="1"/>
        <v/>
      </c>
      <c r="K30" s="14"/>
      <c r="L30" s="28"/>
      <c r="M30" s="91"/>
      <c r="N30" s="17" t="str">
        <f t="shared" si="2"/>
        <v/>
      </c>
      <c r="O30" s="58" t="s">
        <v>20</v>
      </c>
      <c r="P30" s="28" t="s">
        <v>42</v>
      </c>
      <c r="Q30" s="91" t="s">
        <v>104</v>
      </c>
      <c r="R30" s="17" t="str">
        <f t="shared" si="3"/>
        <v>Plat Ext</v>
      </c>
      <c r="S30" s="14"/>
      <c r="T30" s="83"/>
      <c r="U30" s="91"/>
      <c r="V30" s="19" t="str">
        <f t="shared" si="4"/>
        <v/>
      </c>
      <c r="W30" s="61"/>
      <c r="X30" s="60"/>
      <c r="Y30" s="60"/>
      <c r="Z30" s="3"/>
      <c r="AA30" s="3"/>
      <c r="AB30" s="62"/>
      <c r="AE30" s="56"/>
      <c r="AF30" s="56"/>
      <c r="AG30" s="56"/>
      <c r="AH30" s="56"/>
      <c r="AI30" s="1"/>
    </row>
    <row r="31" spans="1:35" x14ac:dyDescent="0.3">
      <c r="A31" s="460"/>
      <c r="B31" s="45" t="s">
        <v>4</v>
      </c>
      <c r="C31" s="152" t="s">
        <v>133</v>
      </c>
      <c r="D31" s="28" t="s">
        <v>37</v>
      </c>
      <c r="E31" s="11" t="s">
        <v>58</v>
      </c>
      <c r="F31" s="17" t="str">
        <f t="shared" si="0"/>
        <v>1/3 SAE</v>
      </c>
      <c r="G31" s="14"/>
      <c r="H31" s="28"/>
      <c r="I31" s="91"/>
      <c r="J31" s="17" t="str">
        <f t="shared" si="1"/>
        <v/>
      </c>
      <c r="K31" s="14"/>
      <c r="L31" s="28"/>
      <c r="M31" s="91"/>
      <c r="N31" s="17" t="str">
        <f t="shared" si="2"/>
        <v/>
      </c>
      <c r="O31" s="58" t="s">
        <v>20</v>
      </c>
      <c r="P31" s="28" t="s">
        <v>42</v>
      </c>
      <c r="Q31" s="91" t="s">
        <v>104</v>
      </c>
      <c r="R31" s="17" t="str">
        <f t="shared" si="3"/>
        <v>Plat Ext</v>
      </c>
      <c r="S31" s="14"/>
      <c r="T31" s="28"/>
      <c r="U31" s="91"/>
      <c r="V31" s="19" t="str">
        <f t="shared" si="4"/>
        <v/>
      </c>
      <c r="W31" s="61"/>
      <c r="X31" s="60"/>
      <c r="Y31" s="60"/>
      <c r="Z31" s="88"/>
      <c r="AA31" s="3"/>
      <c r="AB31" s="62"/>
      <c r="AE31" s="56"/>
      <c r="AF31" s="56"/>
      <c r="AG31" s="56"/>
      <c r="AH31" s="56"/>
      <c r="AI31" s="1"/>
    </row>
    <row r="32" spans="1:35" ht="15" thickBot="1" x14ac:dyDescent="0.35">
      <c r="A32" s="461"/>
      <c r="B32" s="47" t="s">
        <v>5</v>
      </c>
      <c r="C32" s="153" t="s">
        <v>133</v>
      </c>
      <c r="D32" s="30" t="s">
        <v>37</v>
      </c>
      <c r="E32" s="16" t="s">
        <v>58</v>
      </c>
      <c r="F32" s="23" t="str">
        <f t="shared" si="0"/>
        <v>1/3 SAE</v>
      </c>
      <c r="G32" s="15"/>
      <c r="H32" s="30"/>
      <c r="I32" s="95"/>
      <c r="J32" s="23" t="str">
        <f t="shared" si="1"/>
        <v/>
      </c>
      <c r="K32" s="15"/>
      <c r="L32" s="30"/>
      <c r="M32" s="95"/>
      <c r="N32" s="23" t="str">
        <f t="shared" si="2"/>
        <v/>
      </c>
      <c r="O32" s="15"/>
      <c r="P32" s="30"/>
      <c r="Q32" s="95"/>
      <c r="R32" s="23" t="str">
        <f t="shared" si="3"/>
        <v/>
      </c>
      <c r="S32" s="15"/>
      <c r="T32" s="96"/>
      <c r="U32" s="95"/>
      <c r="V32" s="18" t="str">
        <f t="shared" si="4"/>
        <v/>
      </c>
      <c r="W32" s="63"/>
      <c r="X32" s="64"/>
      <c r="Y32" s="64"/>
      <c r="Z32" s="65"/>
      <c r="AA32" s="65"/>
      <c r="AB32" s="66"/>
      <c r="AE32" s="56"/>
      <c r="AF32" s="56"/>
      <c r="AG32" s="56"/>
      <c r="AH32" s="56"/>
      <c r="AI32" s="1"/>
    </row>
    <row r="33" spans="1:35" x14ac:dyDescent="0.3">
      <c r="A33" s="459" t="s">
        <v>14</v>
      </c>
      <c r="B33" s="44" t="s">
        <v>1</v>
      </c>
      <c r="C33" s="22"/>
      <c r="D33" s="27"/>
      <c r="E33" s="20"/>
      <c r="F33" s="21" t="str">
        <f t="shared" si="0"/>
        <v/>
      </c>
      <c r="G33" s="22"/>
      <c r="H33" s="27"/>
      <c r="I33" s="94"/>
      <c r="J33" s="21" t="str">
        <f t="shared" si="1"/>
        <v/>
      </c>
      <c r="K33" s="101" t="s">
        <v>21</v>
      </c>
      <c r="L33" s="27" t="s">
        <v>37</v>
      </c>
      <c r="M33" s="94" t="s">
        <v>58</v>
      </c>
      <c r="N33" s="21" t="str">
        <f t="shared" si="2"/>
        <v>1/3 SAE</v>
      </c>
      <c r="O33" s="22"/>
      <c r="P33" s="27"/>
      <c r="Q33" s="94"/>
      <c r="R33" s="21" t="str">
        <f t="shared" si="3"/>
        <v/>
      </c>
      <c r="S33" s="22"/>
      <c r="T33" s="80"/>
      <c r="U33" s="94"/>
      <c r="V33" s="24" t="str">
        <f t="shared" si="4"/>
        <v/>
      </c>
      <c r="W33" s="70"/>
      <c r="X33" s="71"/>
      <c r="Y33" s="71"/>
      <c r="Z33" s="72"/>
      <c r="AA33" s="72"/>
      <c r="AB33" s="73"/>
      <c r="AE33" s="56"/>
      <c r="AF33" s="56"/>
      <c r="AG33" s="56"/>
      <c r="AH33" s="56"/>
      <c r="AI33" s="1"/>
    </row>
    <row r="34" spans="1:35" x14ac:dyDescent="0.3">
      <c r="A34" s="460"/>
      <c r="B34" s="45" t="s">
        <v>0</v>
      </c>
      <c r="C34" s="14"/>
      <c r="D34" s="28"/>
      <c r="E34" s="11"/>
      <c r="F34" s="17" t="str">
        <f t="shared" si="0"/>
        <v/>
      </c>
      <c r="G34" s="14"/>
      <c r="H34" s="28"/>
      <c r="I34" s="91"/>
      <c r="J34" s="17" t="str">
        <f t="shared" si="1"/>
        <v/>
      </c>
      <c r="K34" s="58" t="s">
        <v>21</v>
      </c>
      <c r="L34" s="28" t="s">
        <v>37</v>
      </c>
      <c r="M34" s="91" t="s">
        <v>58</v>
      </c>
      <c r="N34" s="17" t="str">
        <f t="shared" si="2"/>
        <v>1/3 SAE</v>
      </c>
      <c r="O34" s="14"/>
      <c r="P34" s="28"/>
      <c r="Q34" s="91"/>
      <c r="R34" s="17" t="str">
        <f t="shared" si="3"/>
        <v/>
      </c>
      <c r="S34" s="14"/>
      <c r="T34" s="83"/>
      <c r="U34" s="91"/>
      <c r="V34" s="19" t="str">
        <f t="shared" si="4"/>
        <v/>
      </c>
      <c r="W34" s="61"/>
      <c r="X34" s="60"/>
      <c r="Y34" s="85"/>
      <c r="Z34" s="3"/>
      <c r="AA34" s="3"/>
      <c r="AB34" s="62"/>
      <c r="AE34" s="56"/>
      <c r="AF34" s="56"/>
      <c r="AG34" s="56"/>
      <c r="AH34" s="56"/>
      <c r="AI34" s="1"/>
    </row>
    <row r="35" spans="1:35" x14ac:dyDescent="0.3">
      <c r="A35" s="460"/>
      <c r="B35" s="45" t="s">
        <v>7</v>
      </c>
      <c r="C35" s="14"/>
      <c r="D35" s="28"/>
      <c r="E35" s="11"/>
      <c r="F35" s="17" t="str">
        <f t="shared" si="0"/>
        <v/>
      </c>
      <c r="G35" s="100" t="s">
        <v>30</v>
      </c>
      <c r="H35" s="28" t="s">
        <v>37</v>
      </c>
      <c r="I35" s="91" t="s">
        <v>58</v>
      </c>
      <c r="J35" s="17" t="str">
        <f t="shared" si="1"/>
        <v>1/3 SAE</v>
      </c>
      <c r="K35" s="100" t="s">
        <v>29</v>
      </c>
      <c r="L35" s="28" t="s">
        <v>52</v>
      </c>
      <c r="M35" s="91" t="s">
        <v>40</v>
      </c>
      <c r="N35" s="17" t="str">
        <f t="shared" si="2"/>
        <v>Dojo</v>
      </c>
      <c r="O35" s="14"/>
      <c r="P35" s="28"/>
      <c r="Q35" s="91"/>
      <c r="R35" s="17" t="str">
        <f t="shared" si="3"/>
        <v/>
      </c>
      <c r="S35" s="14"/>
      <c r="T35" s="28"/>
      <c r="U35" s="91"/>
      <c r="V35" s="19" t="str">
        <f t="shared" si="4"/>
        <v/>
      </c>
      <c r="W35" s="61"/>
      <c r="X35" s="60"/>
      <c r="Y35" s="60"/>
      <c r="Z35" s="3"/>
      <c r="AA35" s="3"/>
      <c r="AB35" s="62"/>
      <c r="AE35" s="56"/>
      <c r="AF35" s="56"/>
      <c r="AG35" s="56"/>
      <c r="AH35" s="56"/>
      <c r="AI35" s="1"/>
    </row>
    <row r="36" spans="1:35" x14ac:dyDescent="0.3">
      <c r="A36" s="460"/>
      <c r="B36" s="45" t="s">
        <v>2</v>
      </c>
      <c r="C36" s="14"/>
      <c r="D36" s="28"/>
      <c r="E36" s="11"/>
      <c r="F36" s="17" t="str">
        <f t="shared" si="0"/>
        <v/>
      </c>
      <c r="G36" s="14" t="s">
        <v>32</v>
      </c>
      <c r="H36" s="28" t="s">
        <v>37</v>
      </c>
      <c r="I36" s="91" t="s">
        <v>58</v>
      </c>
      <c r="J36" s="17" t="str">
        <f t="shared" si="1"/>
        <v>1/3 SAE</v>
      </c>
      <c r="K36" s="14" t="s">
        <v>32</v>
      </c>
      <c r="L36" s="28" t="s">
        <v>43</v>
      </c>
      <c r="M36" s="91" t="s">
        <v>104</v>
      </c>
      <c r="N36" s="17" t="str">
        <f t="shared" si="2"/>
        <v>Plat Ext</v>
      </c>
      <c r="O36" s="14"/>
      <c r="P36" s="28"/>
      <c r="Q36" s="91"/>
      <c r="R36" s="17" t="str">
        <f t="shared" si="3"/>
        <v/>
      </c>
      <c r="S36" s="14"/>
      <c r="T36" s="81"/>
      <c r="U36" s="91"/>
      <c r="V36" s="19" t="str">
        <f t="shared" si="4"/>
        <v/>
      </c>
      <c r="W36" s="61"/>
      <c r="X36" s="60"/>
      <c r="Y36" s="60"/>
      <c r="Z36" s="3"/>
      <c r="AA36" s="86"/>
      <c r="AB36" s="62"/>
      <c r="AE36" s="56"/>
      <c r="AF36" s="56"/>
      <c r="AG36" s="56"/>
      <c r="AH36" s="56"/>
      <c r="AI36" s="1"/>
    </row>
    <row r="37" spans="1:35" ht="9.6" customHeight="1" x14ac:dyDescent="0.3">
      <c r="A37" s="460"/>
      <c r="B37" s="46"/>
      <c r="C37" s="12"/>
      <c r="D37" s="29"/>
      <c r="E37" s="13"/>
      <c r="F37" s="17" t="str">
        <f t="shared" si="0"/>
        <v/>
      </c>
      <c r="G37" s="12"/>
      <c r="H37" s="29"/>
      <c r="I37" s="92"/>
      <c r="J37" s="17" t="str">
        <f t="shared" si="1"/>
        <v/>
      </c>
      <c r="K37" s="12"/>
      <c r="L37" s="29"/>
      <c r="M37" s="92"/>
      <c r="N37" s="17" t="str">
        <f t="shared" si="2"/>
        <v/>
      </c>
      <c r="O37" s="12"/>
      <c r="P37" s="29"/>
      <c r="Q37" s="92"/>
      <c r="R37" s="17" t="str">
        <f t="shared" si="3"/>
        <v/>
      </c>
      <c r="S37" s="12"/>
      <c r="T37" s="82"/>
      <c r="U37" s="92"/>
      <c r="V37" s="19" t="str">
        <f t="shared" si="4"/>
        <v/>
      </c>
      <c r="W37" s="74"/>
      <c r="X37" s="9"/>
      <c r="Y37" s="9"/>
      <c r="Z37" s="9"/>
      <c r="AA37" s="9"/>
      <c r="AB37" s="75"/>
      <c r="AE37" s="56"/>
      <c r="AF37" s="56"/>
      <c r="AG37" s="56"/>
      <c r="AH37" s="56"/>
      <c r="AI37" s="1"/>
    </row>
    <row r="38" spans="1:35" x14ac:dyDescent="0.3">
      <c r="A38" s="460"/>
      <c r="B38" s="45" t="s">
        <v>3</v>
      </c>
      <c r="C38" s="14"/>
      <c r="D38" s="28"/>
      <c r="E38" s="11"/>
      <c r="F38" s="17" t="str">
        <f t="shared" si="0"/>
        <v/>
      </c>
      <c r="G38" s="58" t="s">
        <v>23</v>
      </c>
      <c r="H38" s="28" t="s">
        <v>130</v>
      </c>
      <c r="I38" s="91" t="s">
        <v>131</v>
      </c>
      <c r="J38" s="17" t="str">
        <f t="shared" si="1"/>
        <v>Piscine</v>
      </c>
      <c r="K38" s="57" t="s">
        <v>25</v>
      </c>
      <c r="L38" s="28" t="s">
        <v>130</v>
      </c>
      <c r="M38" s="91" t="s">
        <v>131</v>
      </c>
      <c r="N38" s="17" t="str">
        <f t="shared" si="2"/>
        <v>Piscine</v>
      </c>
      <c r="O38" s="14"/>
      <c r="P38" s="28"/>
      <c r="Q38" s="91"/>
      <c r="R38" s="17" t="str">
        <f t="shared" si="3"/>
        <v/>
      </c>
      <c r="S38" s="14"/>
      <c r="T38" s="83"/>
      <c r="U38" s="91"/>
      <c r="V38" s="19" t="str">
        <f t="shared" si="4"/>
        <v/>
      </c>
      <c r="W38" s="61"/>
      <c r="X38" s="60"/>
      <c r="Y38" s="60"/>
      <c r="Z38" s="3"/>
      <c r="AA38" s="3"/>
      <c r="AB38" s="62"/>
      <c r="AE38" s="56"/>
      <c r="AF38" s="56"/>
      <c r="AG38" s="56"/>
      <c r="AH38" s="56"/>
      <c r="AI38" s="1"/>
    </row>
    <row r="39" spans="1:35" x14ac:dyDescent="0.3">
      <c r="A39" s="460"/>
      <c r="B39" s="45" t="s">
        <v>4</v>
      </c>
      <c r="C39" s="14"/>
      <c r="D39" s="28"/>
      <c r="E39" s="11"/>
      <c r="F39" s="17" t="str">
        <f t="shared" si="0"/>
        <v/>
      </c>
      <c r="G39" s="58" t="s">
        <v>23</v>
      </c>
      <c r="H39" s="28" t="s">
        <v>130</v>
      </c>
      <c r="I39" s="91" t="s">
        <v>131</v>
      </c>
      <c r="J39" s="17" t="str">
        <f t="shared" si="1"/>
        <v>Piscine</v>
      </c>
      <c r="K39" s="57" t="s">
        <v>25</v>
      </c>
      <c r="L39" s="28" t="s">
        <v>130</v>
      </c>
      <c r="M39" s="91" t="s">
        <v>131</v>
      </c>
      <c r="N39" s="17" t="str">
        <f t="shared" si="2"/>
        <v>Piscine</v>
      </c>
      <c r="O39" s="14"/>
      <c r="P39" s="28"/>
      <c r="Q39" s="91"/>
      <c r="R39" s="17" t="str">
        <f t="shared" si="3"/>
        <v/>
      </c>
      <c r="S39" s="14"/>
      <c r="T39" s="83"/>
      <c r="U39" s="91"/>
      <c r="V39" s="19" t="str">
        <f t="shared" si="4"/>
        <v/>
      </c>
      <c r="W39" s="61"/>
      <c r="X39" s="60"/>
      <c r="Y39" s="60"/>
      <c r="Z39" s="3"/>
      <c r="AA39" s="3"/>
      <c r="AB39" s="62"/>
      <c r="AE39" s="56"/>
      <c r="AF39" s="56"/>
      <c r="AG39" s="56"/>
      <c r="AH39" s="56"/>
      <c r="AI39" s="1"/>
    </row>
    <row r="40" spans="1:35" ht="15" thickBot="1" x14ac:dyDescent="0.35">
      <c r="A40" s="461"/>
      <c r="B40" s="47" t="s">
        <v>5</v>
      </c>
      <c r="C40" s="15"/>
      <c r="D40" s="30"/>
      <c r="E40" s="16"/>
      <c r="F40" s="23" t="str">
        <f t="shared" si="0"/>
        <v/>
      </c>
      <c r="G40" s="15"/>
      <c r="H40" s="30"/>
      <c r="I40" s="95"/>
      <c r="J40" s="23" t="str">
        <f t="shared" si="1"/>
        <v/>
      </c>
      <c r="K40" s="15"/>
      <c r="L40" s="30"/>
      <c r="M40" s="95"/>
      <c r="N40" s="23" t="str">
        <f t="shared" si="2"/>
        <v/>
      </c>
      <c r="O40" s="15"/>
      <c r="P40" s="30"/>
      <c r="Q40" s="95"/>
      <c r="R40" s="23" t="str">
        <f t="shared" si="3"/>
        <v/>
      </c>
      <c r="S40" s="15"/>
      <c r="T40" s="30"/>
      <c r="U40" s="95"/>
      <c r="V40" s="18" t="str">
        <f t="shared" si="4"/>
        <v/>
      </c>
      <c r="W40" s="63"/>
      <c r="X40" s="64"/>
      <c r="Y40" s="64"/>
      <c r="Z40" s="65"/>
      <c r="AA40" s="65"/>
      <c r="AB40" s="66"/>
      <c r="AE40" s="56"/>
      <c r="AF40" s="56"/>
      <c r="AG40" s="56"/>
      <c r="AH40" s="56"/>
      <c r="AI40" s="1"/>
    </row>
    <row r="41" spans="1:35" s="10" customFormat="1" x14ac:dyDescent="0.3">
      <c r="B41" s="126"/>
      <c r="C41" s="1"/>
      <c r="E41" s="126"/>
      <c r="F41" s="1"/>
      <c r="H41" s="126"/>
      <c r="I41" s="1"/>
      <c r="K41" s="126"/>
      <c r="L41" s="1"/>
      <c r="N41" s="126"/>
      <c r="O41" s="1"/>
      <c r="Q41" s="126"/>
      <c r="R41" s="1"/>
      <c r="T41" s="126"/>
      <c r="U41" s="1"/>
      <c r="W41" s="127"/>
      <c r="X41" s="1"/>
      <c r="Y41" s="127"/>
      <c r="Z41" s="127"/>
      <c r="AA41" s="1"/>
      <c r="AB41" s="127"/>
      <c r="AC41" s="126"/>
      <c r="AD41" s="1"/>
      <c r="AF41" s="126"/>
      <c r="AG41" s="1"/>
    </row>
    <row r="42" spans="1:35" s="10" customFormat="1" x14ac:dyDescent="0.3">
      <c r="B42" s="126"/>
      <c r="C42" s="128"/>
      <c r="D42" s="129"/>
      <c r="E42" s="127"/>
      <c r="F42" s="130"/>
      <c r="G42" s="128"/>
      <c r="H42" s="130"/>
      <c r="I42" s="127"/>
      <c r="J42" s="130"/>
      <c r="K42" s="128"/>
      <c r="L42" s="130"/>
      <c r="M42" s="127"/>
      <c r="N42" s="130"/>
      <c r="O42" s="128"/>
      <c r="P42" s="130"/>
      <c r="Q42" s="127"/>
      <c r="R42" s="130"/>
      <c r="S42" s="128"/>
      <c r="T42" s="130"/>
      <c r="U42" s="127"/>
      <c r="V42" s="130"/>
    </row>
    <row r="43" spans="1:35" s="10" customFormat="1" x14ac:dyDescent="0.3">
      <c r="B43" s="126"/>
      <c r="C43" s="128"/>
      <c r="D43" s="129"/>
      <c r="E43" s="127"/>
      <c r="F43" s="130"/>
      <c r="G43" s="128"/>
      <c r="H43" s="130"/>
      <c r="I43" s="127"/>
      <c r="J43" s="130"/>
      <c r="K43" s="128"/>
      <c r="L43" s="130"/>
      <c r="M43" s="127"/>
      <c r="N43" s="130"/>
      <c r="O43" s="128"/>
      <c r="P43" s="130"/>
      <c r="Q43" s="127"/>
      <c r="R43" s="130"/>
      <c r="S43" s="128"/>
      <c r="T43" s="130"/>
      <c r="U43" s="127"/>
      <c r="V43" s="130"/>
    </row>
    <row r="44" spans="1:35" s="10" customFormat="1" x14ac:dyDescent="0.3">
      <c r="B44" s="126"/>
      <c r="C44" s="128"/>
      <c r="D44" s="129"/>
      <c r="E44" s="127"/>
      <c r="F44" s="130"/>
      <c r="G44" s="128"/>
      <c r="H44" s="130"/>
      <c r="I44" s="127"/>
      <c r="J44" s="130"/>
      <c r="K44" s="128"/>
      <c r="L44" s="130"/>
      <c r="M44" s="127"/>
      <c r="N44" s="130"/>
      <c r="O44" s="128"/>
      <c r="P44" s="130"/>
      <c r="Q44" s="127"/>
      <c r="R44" s="130"/>
      <c r="S44" s="128"/>
      <c r="T44" s="130"/>
      <c r="U44" s="127"/>
      <c r="V44" s="130"/>
    </row>
    <row r="45" spans="1:35" s="10" customFormat="1" x14ac:dyDescent="0.3">
      <c r="B45" s="126"/>
      <c r="C45" s="128"/>
      <c r="D45" s="129"/>
      <c r="E45" s="127"/>
      <c r="F45" s="130"/>
      <c r="G45" s="128"/>
      <c r="H45" s="130"/>
      <c r="I45" s="127"/>
      <c r="J45" s="130"/>
      <c r="K45" s="128"/>
      <c r="L45" s="130"/>
      <c r="M45" s="127"/>
      <c r="N45" s="130"/>
      <c r="O45" s="128"/>
      <c r="P45" s="130"/>
      <c r="Q45" s="127"/>
      <c r="R45" s="130"/>
      <c r="S45" s="128"/>
      <c r="T45" s="130"/>
      <c r="U45" s="127"/>
      <c r="V45" s="130"/>
    </row>
    <row r="46" spans="1:35" s="10" customFormat="1" x14ac:dyDescent="0.3">
      <c r="B46" s="126"/>
      <c r="C46" s="128"/>
      <c r="D46" s="129"/>
      <c r="E46" s="127"/>
      <c r="F46" s="130"/>
      <c r="G46" s="128"/>
      <c r="H46" s="130"/>
      <c r="I46" s="127"/>
      <c r="J46" s="130"/>
      <c r="K46" s="128"/>
      <c r="L46" s="130"/>
      <c r="M46" s="127"/>
      <c r="N46" s="130"/>
      <c r="O46" s="128"/>
      <c r="P46" s="130"/>
      <c r="Q46" s="127"/>
      <c r="R46" s="130"/>
      <c r="S46" s="128"/>
      <c r="T46" s="130"/>
      <c r="U46" s="127"/>
      <c r="V46" s="130"/>
    </row>
    <row r="47" spans="1:35" s="10" customFormat="1" x14ac:dyDescent="0.3">
      <c r="B47" s="126"/>
      <c r="C47" s="128"/>
      <c r="D47" s="129"/>
      <c r="E47" s="127"/>
      <c r="F47" s="130"/>
      <c r="G47" s="128"/>
      <c r="H47" s="130"/>
      <c r="I47" s="127"/>
      <c r="J47" s="130"/>
      <c r="K47" s="128"/>
      <c r="L47" s="130"/>
      <c r="M47" s="127"/>
      <c r="N47" s="130"/>
      <c r="O47" s="128"/>
      <c r="P47" s="130"/>
      <c r="Q47" s="127"/>
      <c r="R47" s="130"/>
      <c r="S47" s="128"/>
      <c r="T47" s="130"/>
      <c r="U47" s="127"/>
      <c r="V47" s="130"/>
    </row>
    <row r="48" spans="1:35" s="10" customFormat="1" x14ac:dyDescent="0.3">
      <c r="B48" s="126"/>
      <c r="C48" s="128"/>
      <c r="D48" s="129"/>
      <c r="E48" s="127"/>
      <c r="F48" s="130"/>
      <c r="G48" s="128"/>
      <c r="H48" s="130"/>
      <c r="I48" s="127"/>
      <c r="J48" s="130"/>
      <c r="K48" s="128"/>
      <c r="L48" s="130"/>
      <c r="M48" s="127"/>
      <c r="N48" s="130"/>
      <c r="O48" s="128"/>
      <c r="P48" s="130"/>
      <c r="Q48" s="127"/>
      <c r="R48" s="130"/>
      <c r="S48" s="128"/>
      <c r="T48" s="130"/>
      <c r="U48" s="127"/>
      <c r="V48" s="130"/>
    </row>
    <row r="49" spans="2:22" s="10" customFormat="1" x14ac:dyDescent="0.3">
      <c r="B49" s="126"/>
      <c r="C49" s="128"/>
      <c r="D49" s="129"/>
      <c r="E49" s="127"/>
      <c r="F49" s="130"/>
      <c r="G49" s="128"/>
      <c r="H49" s="130"/>
      <c r="I49" s="127"/>
      <c r="J49" s="130"/>
      <c r="K49" s="128"/>
      <c r="L49" s="130"/>
      <c r="M49" s="127"/>
      <c r="N49" s="130"/>
      <c r="O49" s="128"/>
      <c r="P49" s="130"/>
      <c r="Q49" s="127"/>
      <c r="R49" s="130"/>
      <c r="S49" s="128"/>
      <c r="T49" s="130"/>
      <c r="U49" s="127"/>
      <c r="V49" s="130"/>
    </row>
    <row r="50" spans="2:22" s="10" customFormat="1" x14ac:dyDescent="0.3">
      <c r="B50" s="126"/>
      <c r="C50" s="128"/>
      <c r="D50" s="129"/>
      <c r="E50" s="127"/>
      <c r="F50" s="130"/>
      <c r="G50" s="128"/>
      <c r="H50" s="130"/>
      <c r="I50" s="127"/>
      <c r="J50" s="130"/>
      <c r="K50" s="128"/>
      <c r="L50" s="130"/>
      <c r="M50" s="127"/>
      <c r="N50" s="130"/>
      <c r="O50" s="128"/>
      <c r="P50" s="130"/>
      <c r="Q50" s="127"/>
      <c r="R50" s="130"/>
      <c r="S50" s="128"/>
      <c r="T50" s="130"/>
      <c r="U50" s="127"/>
      <c r="V50" s="130"/>
    </row>
    <row r="51" spans="2:22" s="10" customFormat="1" x14ac:dyDescent="0.3">
      <c r="B51" s="126"/>
      <c r="C51" s="128"/>
      <c r="D51" s="129"/>
      <c r="E51" s="127"/>
      <c r="F51" s="130"/>
      <c r="G51" s="128"/>
      <c r="H51" s="130"/>
      <c r="I51" s="127"/>
      <c r="J51" s="130"/>
      <c r="K51" s="128"/>
      <c r="L51" s="130"/>
      <c r="M51" s="127"/>
      <c r="N51" s="130"/>
      <c r="O51" s="128"/>
      <c r="P51" s="130"/>
      <c r="Q51" s="127"/>
      <c r="R51" s="130"/>
      <c r="S51" s="128"/>
      <c r="T51" s="130"/>
      <c r="U51" s="127"/>
      <c r="V51" s="130"/>
    </row>
    <row r="52" spans="2:22" s="10" customFormat="1" x14ac:dyDescent="0.3">
      <c r="B52" s="126"/>
      <c r="C52" s="128"/>
      <c r="D52" s="129"/>
      <c r="E52" s="127"/>
      <c r="F52" s="130"/>
      <c r="G52" s="128"/>
      <c r="H52" s="130"/>
      <c r="I52" s="127"/>
      <c r="J52" s="130"/>
      <c r="K52" s="128"/>
      <c r="L52" s="130"/>
      <c r="M52" s="127"/>
      <c r="N52" s="130"/>
      <c r="O52" s="128"/>
      <c r="P52" s="130"/>
      <c r="Q52" s="127"/>
      <c r="R52" s="130"/>
      <c r="S52" s="128"/>
      <c r="T52" s="130"/>
      <c r="U52" s="127"/>
      <c r="V52" s="130"/>
    </row>
    <row r="53" spans="2:22" s="10" customFormat="1" x14ac:dyDescent="0.3">
      <c r="B53" s="126"/>
      <c r="C53" s="128"/>
      <c r="D53" s="129"/>
      <c r="E53" s="127"/>
      <c r="F53" s="130"/>
      <c r="G53" s="128"/>
      <c r="H53" s="130"/>
      <c r="I53" s="127"/>
      <c r="J53" s="130"/>
      <c r="K53" s="128"/>
      <c r="L53" s="130"/>
      <c r="M53" s="127"/>
      <c r="N53" s="130"/>
      <c r="O53" s="128"/>
      <c r="P53" s="130"/>
      <c r="Q53" s="127"/>
      <c r="R53" s="130"/>
      <c r="S53" s="128"/>
      <c r="T53" s="130"/>
      <c r="U53" s="127"/>
      <c r="V53" s="130"/>
    </row>
    <row r="54" spans="2:22" s="10" customFormat="1" x14ac:dyDescent="0.3">
      <c r="B54" s="126"/>
      <c r="C54" s="128"/>
      <c r="D54" s="129"/>
      <c r="E54" s="127"/>
      <c r="F54" s="130"/>
      <c r="G54" s="128"/>
      <c r="H54" s="130"/>
      <c r="I54" s="127"/>
      <c r="J54" s="130"/>
      <c r="K54" s="128"/>
      <c r="L54" s="130"/>
      <c r="M54" s="127"/>
      <c r="N54" s="130"/>
      <c r="O54" s="128"/>
      <c r="P54" s="130"/>
      <c r="Q54" s="127"/>
      <c r="R54" s="130"/>
      <c r="S54" s="128"/>
      <c r="T54" s="130"/>
      <c r="U54" s="127"/>
      <c r="V54" s="130"/>
    </row>
    <row r="55" spans="2:22" s="10" customFormat="1" x14ac:dyDescent="0.3">
      <c r="B55" s="126"/>
      <c r="C55" s="128"/>
      <c r="D55" s="129"/>
      <c r="E55" s="127"/>
      <c r="F55" s="130"/>
      <c r="G55" s="128"/>
      <c r="H55" s="130"/>
      <c r="I55" s="127"/>
      <c r="J55" s="130"/>
      <c r="K55" s="128"/>
      <c r="L55" s="130"/>
      <c r="M55" s="127"/>
      <c r="N55" s="130"/>
      <c r="O55" s="128"/>
      <c r="P55" s="130"/>
      <c r="Q55" s="127"/>
      <c r="R55" s="130"/>
      <c r="S55" s="128"/>
      <c r="T55" s="130"/>
      <c r="U55" s="127"/>
      <c r="V55" s="130"/>
    </row>
    <row r="56" spans="2:22" s="10" customFormat="1" x14ac:dyDescent="0.3">
      <c r="B56" s="126"/>
      <c r="C56" s="128"/>
      <c r="D56" s="129"/>
      <c r="E56" s="127"/>
      <c r="F56" s="130"/>
      <c r="G56" s="128"/>
      <c r="H56" s="130"/>
      <c r="I56" s="127"/>
      <c r="J56" s="130"/>
      <c r="K56" s="128"/>
      <c r="L56" s="130"/>
      <c r="M56" s="127"/>
      <c r="N56" s="130"/>
      <c r="O56" s="128"/>
      <c r="P56" s="130"/>
      <c r="Q56" s="127"/>
      <c r="R56" s="130"/>
      <c r="S56" s="128"/>
      <c r="T56" s="130"/>
      <c r="U56" s="127"/>
      <c r="V56" s="130"/>
    </row>
    <row r="57" spans="2:22" s="10" customFormat="1" x14ac:dyDescent="0.3">
      <c r="B57" s="126"/>
      <c r="C57" s="128"/>
      <c r="D57" s="129"/>
      <c r="E57" s="127"/>
      <c r="F57" s="130"/>
      <c r="G57" s="128"/>
      <c r="H57" s="130"/>
      <c r="I57" s="127"/>
      <c r="J57" s="130"/>
      <c r="K57" s="128"/>
      <c r="L57" s="130"/>
      <c r="M57" s="127"/>
      <c r="N57" s="130"/>
      <c r="O57" s="128"/>
      <c r="P57" s="130"/>
      <c r="Q57" s="127"/>
      <c r="R57" s="130"/>
      <c r="S57" s="128"/>
      <c r="T57" s="130"/>
      <c r="U57" s="127"/>
      <c r="V57" s="130"/>
    </row>
    <row r="58" spans="2:22" s="10" customFormat="1" x14ac:dyDescent="0.3">
      <c r="B58" s="126"/>
      <c r="C58" s="128"/>
      <c r="D58" s="129"/>
      <c r="E58" s="127"/>
      <c r="F58" s="130"/>
      <c r="G58" s="128"/>
      <c r="H58" s="130"/>
      <c r="I58" s="127"/>
      <c r="J58" s="130"/>
      <c r="K58" s="128"/>
      <c r="L58" s="130"/>
      <c r="M58" s="127"/>
      <c r="N58" s="130"/>
      <c r="O58" s="128"/>
      <c r="P58" s="130"/>
      <c r="Q58" s="127"/>
      <c r="R58" s="130"/>
      <c r="S58" s="128"/>
      <c r="T58" s="130"/>
      <c r="U58" s="127"/>
      <c r="V58" s="130"/>
    </row>
    <row r="59" spans="2:22" s="10" customFormat="1" x14ac:dyDescent="0.3">
      <c r="B59" s="126"/>
      <c r="C59" s="128"/>
      <c r="D59" s="129"/>
      <c r="E59" s="127"/>
      <c r="F59" s="130"/>
      <c r="G59" s="128"/>
      <c r="H59" s="130"/>
      <c r="I59" s="127"/>
      <c r="J59" s="130"/>
      <c r="K59" s="128"/>
      <c r="L59" s="130"/>
      <c r="M59" s="127"/>
      <c r="N59" s="130"/>
      <c r="O59" s="128"/>
      <c r="P59" s="130"/>
      <c r="Q59" s="127"/>
      <c r="R59" s="130"/>
      <c r="S59" s="128"/>
      <c r="T59" s="130"/>
      <c r="U59" s="127"/>
      <c r="V59" s="130"/>
    </row>
    <row r="60" spans="2:22" s="10" customFormat="1" x14ac:dyDescent="0.3">
      <c r="B60" s="126"/>
      <c r="C60" s="128"/>
      <c r="D60" s="129"/>
      <c r="E60" s="127"/>
      <c r="F60" s="130"/>
      <c r="G60" s="128"/>
      <c r="H60" s="130"/>
      <c r="I60" s="127"/>
      <c r="J60" s="130"/>
      <c r="K60" s="128"/>
      <c r="L60" s="130"/>
      <c r="M60" s="127"/>
      <c r="N60" s="130"/>
      <c r="O60" s="128"/>
      <c r="P60" s="130"/>
      <c r="Q60" s="127"/>
      <c r="R60" s="130"/>
      <c r="S60" s="128"/>
      <c r="T60" s="130"/>
      <c r="U60" s="127"/>
      <c r="V60" s="130"/>
    </row>
    <row r="61" spans="2:22" s="10" customFormat="1" x14ac:dyDescent="0.3">
      <c r="B61" s="126"/>
      <c r="C61" s="128"/>
      <c r="D61" s="129"/>
      <c r="E61" s="127"/>
      <c r="F61" s="130"/>
      <c r="G61" s="128"/>
      <c r="H61" s="130"/>
      <c r="I61" s="127"/>
      <c r="J61" s="130"/>
      <c r="K61" s="128"/>
      <c r="L61" s="130"/>
      <c r="M61" s="127"/>
      <c r="N61" s="130"/>
      <c r="O61" s="128"/>
      <c r="P61" s="130"/>
      <c r="Q61" s="127"/>
      <c r="R61" s="130"/>
      <c r="S61" s="128"/>
      <c r="T61" s="130"/>
      <c r="U61" s="127"/>
      <c r="V61" s="130"/>
    </row>
    <row r="62" spans="2:22" s="10" customFormat="1" x14ac:dyDescent="0.3">
      <c r="B62" s="126"/>
      <c r="C62" s="128"/>
      <c r="D62" s="129"/>
      <c r="E62" s="127"/>
      <c r="F62" s="130"/>
      <c r="G62" s="128"/>
      <c r="H62" s="130"/>
      <c r="I62" s="127"/>
      <c r="J62" s="130"/>
      <c r="K62" s="128"/>
      <c r="L62" s="130"/>
      <c r="M62" s="127"/>
      <c r="N62" s="130"/>
      <c r="O62" s="128"/>
      <c r="P62" s="130"/>
      <c r="Q62" s="127"/>
      <c r="R62" s="130"/>
      <c r="S62" s="128"/>
      <c r="T62" s="130"/>
      <c r="U62" s="127"/>
      <c r="V62" s="130"/>
    </row>
    <row r="63" spans="2:22" s="10" customFormat="1" x14ac:dyDescent="0.3">
      <c r="B63" s="126"/>
      <c r="C63" s="128"/>
      <c r="D63" s="129"/>
      <c r="E63" s="127"/>
      <c r="F63" s="130"/>
      <c r="G63" s="128"/>
      <c r="H63" s="130"/>
      <c r="I63" s="127"/>
      <c r="J63" s="130"/>
      <c r="K63" s="128"/>
      <c r="L63" s="130"/>
      <c r="M63" s="127"/>
      <c r="N63" s="130"/>
      <c r="O63" s="128"/>
      <c r="P63" s="130"/>
      <c r="Q63" s="127"/>
      <c r="R63" s="130"/>
      <c r="S63" s="128"/>
      <c r="T63" s="130"/>
      <c r="U63" s="127"/>
      <c r="V63" s="130"/>
    </row>
    <row r="64" spans="2:22" s="10" customFormat="1" x14ac:dyDescent="0.3">
      <c r="B64" s="126"/>
      <c r="C64" s="128"/>
      <c r="D64" s="129"/>
      <c r="E64" s="127"/>
      <c r="F64" s="130"/>
      <c r="G64" s="128"/>
      <c r="H64" s="130"/>
      <c r="I64" s="127"/>
      <c r="J64" s="130"/>
      <c r="K64" s="128"/>
      <c r="L64" s="130"/>
      <c r="M64" s="127"/>
      <c r="N64" s="130"/>
      <c r="O64" s="128"/>
      <c r="P64" s="130"/>
      <c r="Q64" s="127"/>
      <c r="R64" s="130"/>
      <c r="S64" s="128"/>
      <c r="T64" s="130"/>
      <c r="U64" s="127"/>
      <c r="V64" s="130"/>
    </row>
    <row r="65" spans="2:22" s="10" customFormat="1" x14ac:dyDescent="0.3">
      <c r="B65" s="126"/>
      <c r="C65" s="128"/>
      <c r="D65" s="129"/>
      <c r="E65" s="127"/>
      <c r="F65" s="130"/>
      <c r="G65" s="128"/>
      <c r="H65" s="130"/>
      <c r="I65" s="127"/>
      <c r="J65" s="130"/>
      <c r="K65" s="128"/>
      <c r="L65" s="130"/>
      <c r="M65" s="127"/>
      <c r="N65" s="130"/>
      <c r="O65" s="128"/>
      <c r="P65" s="130"/>
      <c r="Q65" s="127"/>
      <c r="R65" s="130"/>
      <c r="S65" s="128"/>
      <c r="T65" s="130"/>
      <c r="U65" s="127"/>
      <c r="V65" s="130"/>
    </row>
    <row r="66" spans="2:22" s="10" customFormat="1" x14ac:dyDescent="0.3">
      <c r="B66" s="126"/>
      <c r="C66" s="128"/>
      <c r="D66" s="129"/>
      <c r="E66" s="127"/>
      <c r="F66" s="130"/>
      <c r="G66" s="128"/>
      <c r="H66" s="130"/>
      <c r="I66" s="127"/>
      <c r="J66" s="130"/>
      <c r="K66" s="128"/>
      <c r="L66" s="130"/>
      <c r="M66" s="127"/>
      <c r="N66" s="130"/>
      <c r="O66" s="128"/>
      <c r="P66" s="130"/>
      <c r="Q66" s="127"/>
      <c r="R66" s="130"/>
      <c r="S66" s="128"/>
      <c r="T66" s="130"/>
      <c r="U66" s="127"/>
      <c r="V66" s="130"/>
    </row>
    <row r="67" spans="2:22" s="10" customFormat="1" x14ac:dyDescent="0.3">
      <c r="B67" s="126"/>
      <c r="C67" s="128"/>
      <c r="D67" s="129"/>
      <c r="E67" s="127"/>
      <c r="F67" s="130"/>
      <c r="G67" s="128"/>
      <c r="H67" s="130"/>
      <c r="I67" s="127"/>
      <c r="J67" s="130"/>
      <c r="K67" s="128"/>
      <c r="L67" s="130"/>
      <c r="M67" s="127"/>
      <c r="N67" s="130"/>
      <c r="O67" s="128"/>
      <c r="P67" s="130"/>
      <c r="Q67" s="127"/>
      <c r="R67" s="130"/>
      <c r="S67" s="128"/>
      <c r="T67" s="130"/>
      <c r="U67" s="127"/>
      <c r="V67" s="130"/>
    </row>
    <row r="68" spans="2:22" s="10" customFormat="1" x14ac:dyDescent="0.3">
      <c r="B68" s="126"/>
      <c r="C68" s="128"/>
      <c r="D68" s="129"/>
      <c r="E68" s="127"/>
      <c r="F68" s="130"/>
      <c r="G68" s="128"/>
      <c r="H68" s="130"/>
      <c r="I68" s="127"/>
      <c r="J68" s="130"/>
      <c r="K68" s="128"/>
      <c r="L68" s="130"/>
      <c r="M68" s="127"/>
      <c r="N68" s="130"/>
      <c r="O68" s="128"/>
      <c r="P68" s="130"/>
      <c r="Q68" s="127"/>
      <c r="R68" s="130"/>
      <c r="S68" s="128"/>
      <c r="T68" s="130"/>
      <c r="U68" s="127"/>
      <c r="V68" s="130"/>
    </row>
    <row r="69" spans="2:22" s="10" customFormat="1" x14ac:dyDescent="0.3">
      <c r="B69" s="126"/>
      <c r="C69" s="128"/>
      <c r="D69" s="129"/>
      <c r="E69" s="127"/>
      <c r="F69" s="130"/>
      <c r="G69" s="128"/>
      <c r="H69" s="130"/>
      <c r="I69" s="127"/>
      <c r="J69" s="130"/>
      <c r="K69" s="128"/>
      <c r="L69" s="130"/>
      <c r="M69" s="127"/>
      <c r="N69" s="130"/>
      <c r="O69" s="128"/>
      <c r="P69" s="130"/>
      <c r="Q69" s="127"/>
      <c r="R69" s="130"/>
      <c r="S69" s="128"/>
      <c r="T69" s="130"/>
      <c r="U69" s="127"/>
      <c r="V69" s="130"/>
    </row>
    <row r="70" spans="2:22" s="10" customFormat="1" x14ac:dyDescent="0.3">
      <c r="B70" s="126"/>
      <c r="C70" s="128"/>
      <c r="D70" s="129"/>
      <c r="E70" s="127"/>
      <c r="F70" s="130"/>
      <c r="G70" s="128"/>
      <c r="H70" s="130"/>
      <c r="I70" s="127"/>
      <c r="J70" s="130"/>
      <c r="K70" s="128"/>
      <c r="L70" s="130"/>
      <c r="M70" s="127"/>
      <c r="N70" s="130"/>
      <c r="O70" s="128"/>
      <c r="P70" s="130"/>
      <c r="Q70" s="127"/>
      <c r="R70" s="130"/>
      <c r="S70" s="128"/>
      <c r="T70" s="130"/>
      <c r="U70" s="127"/>
      <c r="V70" s="130"/>
    </row>
    <row r="71" spans="2:22" s="10" customFormat="1" x14ac:dyDescent="0.3">
      <c r="B71" s="126"/>
      <c r="C71" s="128"/>
      <c r="D71" s="129"/>
      <c r="E71" s="127"/>
      <c r="F71" s="130"/>
      <c r="G71" s="128"/>
      <c r="H71" s="130"/>
      <c r="I71" s="127"/>
      <c r="J71" s="130"/>
      <c r="K71" s="128"/>
      <c r="L71" s="130"/>
      <c r="M71" s="127"/>
      <c r="N71" s="130"/>
      <c r="O71" s="128"/>
      <c r="P71" s="130"/>
      <c r="Q71" s="127"/>
      <c r="R71" s="130"/>
      <c r="S71" s="128"/>
      <c r="T71" s="130"/>
      <c r="U71" s="127"/>
      <c r="V71" s="130"/>
    </row>
    <row r="72" spans="2:22" s="10" customFormat="1" x14ac:dyDescent="0.3">
      <c r="B72" s="126"/>
      <c r="C72" s="128"/>
      <c r="D72" s="129"/>
      <c r="E72" s="127"/>
      <c r="F72" s="130"/>
      <c r="G72" s="128"/>
      <c r="H72" s="130"/>
      <c r="I72" s="127"/>
      <c r="J72" s="130"/>
      <c r="K72" s="128"/>
      <c r="L72" s="130"/>
      <c r="M72" s="127"/>
      <c r="N72" s="130"/>
      <c r="O72" s="128"/>
      <c r="P72" s="130"/>
      <c r="Q72" s="127"/>
      <c r="R72" s="130"/>
      <c r="S72" s="128"/>
      <c r="T72" s="130"/>
      <c r="U72" s="127"/>
      <c r="V72" s="130"/>
    </row>
    <row r="73" spans="2:22" s="10" customFormat="1" x14ac:dyDescent="0.3">
      <c r="B73" s="126"/>
      <c r="C73" s="128"/>
      <c r="D73" s="129"/>
      <c r="E73" s="127"/>
      <c r="F73" s="130"/>
      <c r="G73" s="128"/>
      <c r="H73" s="130"/>
      <c r="I73" s="127"/>
      <c r="J73" s="130"/>
      <c r="K73" s="128"/>
      <c r="L73" s="130"/>
      <c r="M73" s="127"/>
      <c r="N73" s="130"/>
      <c r="O73" s="128"/>
      <c r="P73" s="130"/>
      <c r="Q73" s="127"/>
      <c r="R73" s="130"/>
      <c r="S73" s="128"/>
      <c r="T73" s="130"/>
      <c r="U73" s="127"/>
      <c r="V73" s="130"/>
    </row>
    <row r="74" spans="2:22" s="10" customFormat="1" x14ac:dyDescent="0.3">
      <c r="B74" s="126"/>
      <c r="C74" s="128"/>
      <c r="D74" s="129"/>
      <c r="E74" s="127"/>
      <c r="F74" s="130"/>
      <c r="G74" s="128"/>
      <c r="H74" s="130"/>
      <c r="I74" s="127"/>
      <c r="J74" s="130"/>
      <c r="K74" s="128"/>
      <c r="L74" s="130"/>
      <c r="M74" s="127"/>
      <c r="N74" s="130"/>
      <c r="O74" s="128"/>
      <c r="P74" s="130"/>
      <c r="Q74" s="127"/>
      <c r="R74" s="130"/>
      <c r="S74" s="128"/>
      <c r="T74" s="130"/>
      <c r="U74" s="127"/>
      <c r="V74" s="130"/>
    </row>
    <row r="75" spans="2:22" s="10" customFormat="1" x14ac:dyDescent="0.3">
      <c r="B75" s="126"/>
      <c r="C75" s="128"/>
      <c r="D75" s="129"/>
      <c r="E75" s="127"/>
      <c r="F75" s="130"/>
      <c r="G75" s="128"/>
      <c r="H75" s="130"/>
      <c r="I75" s="127"/>
      <c r="J75" s="130"/>
      <c r="K75" s="128"/>
      <c r="L75" s="130"/>
      <c r="M75" s="127"/>
      <c r="N75" s="130"/>
      <c r="O75" s="128"/>
      <c r="P75" s="130"/>
      <c r="Q75" s="127"/>
      <c r="R75" s="130"/>
      <c r="S75" s="128"/>
      <c r="T75" s="130"/>
      <c r="U75" s="127"/>
      <c r="V75" s="130"/>
    </row>
    <row r="76" spans="2:22" s="10" customFormat="1" x14ac:dyDescent="0.3">
      <c r="B76" s="126"/>
      <c r="C76" s="128"/>
      <c r="D76" s="129"/>
      <c r="E76" s="127"/>
      <c r="F76" s="130"/>
      <c r="G76" s="128"/>
      <c r="H76" s="130"/>
      <c r="I76" s="127"/>
      <c r="J76" s="130"/>
      <c r="K76" s="128"/>
      <c r="L76" s="130"/>
      <c r="M76" s="127"/>
      <c r="N76" s="130"/>
      <c r="O76" s="128"/>
      <c r="P76" s="130"/>
      <c r="Q76" s="127"/>
      <c r="R76" s="130"/>
      <c r="S76" s="128"/>
      <c r="T76" s="130"/>
      <c r="U76" s="127"/>
      <c r="V76" s="130"/>
    </row>
    <row r="77" spans="2:22" s="10" customFormat="1" x14ac:dyDescent="0.3">
      <c r="B77" s="126"/>
      <c r="C77" s="128"/>
      <c r="D77" s="129"/>
      <c r="E77" s="127"/>
      <c r="F77" s="130"/>
      <c r="G77" s="128"/>
      <c r="H77" s="130"/>
      <c r="I77" s="127"/>
      <c r="J77" s="130"/>
      <c r="K77" s="128"/>
      <c r="L77" s="130"/>
      <c r="M77" s="127"/>
      <c r="N77" s="130"/>
      <c r="O77" s="128"/>
      <c r="P77" s="130"/>
      <c r="Q77" s="127"/>
      <c r="R77" s="130"/>
      <c r="S77" s="128"/>
      <c r="T77" s="130"/>
      <c r="U77" s="127"/>
      <c r="V77" s="130"/>
    </row>
    <row r="78" spans="2:22" s="10" customFormat="1" x14ac:dyDescent="0.3">
      <c r="B78" s="126"/>
      <c r="C78" s="128"/>
      <c r="D78" s="129"/>
      <c r="E78" s="127"/>
      <c r="F78" s="130"/>
      <c r="G78" s="128"/>
      <c r="H78" s="130"/>
      <c r="I78" s="127"/>
      <c r="J78" s="130"/>
      <c r="K78" s="128"/>
      <c r="L78" s="130"/>
      <c r="M78" s="127"/>
      <c r="N78" s="130"/>
      <c r="O78" s="128"/>
      <c r="P78" s="130"/>
      <c r="Q78" s="127"/>
      <c r="R78" s="130"/>
      <c r="S78" s="128"/>
      <c r="T78" s="130"/>
      <c r="U78" s="127"/>
      <c r="V78" s="130"/>
    </row>
    <row r="79" spans="2:22" s="10" customFormat="1" x14ac:dyDescent="0.3">
      <c r="B79" s="126"/>
      <c r="C79" s="128"/>
      <c r="D79" s="129"/>
      <c r="E79" s="127"/>
      <c r="F79" s="130"/>
      <c r="G79" s="128"/>
      <c r="H79" s="130"/>
      <c r="I79" s="127"/>
      <c r="J79" s="130"/>
      <c r="K79" s="128"/>
      <c r="L79" s="130"/>
      <c r="M79" s="127"/>
      <c r="N79" s="130"/>
      <c r="O79" s="128"/>
      <c r="P79" s="130"/>
      <c r="Q79" s="127"/>
      <c r="R79" s="130"/>
      <c r="S79" s="128"/>
      <c r="T79" s="130"/>
      <c r="U79" s="127"/>
      <c r="V79" s="130"/>
    </row>
    <row r="80" spans="2:22" s="10" customFormat="1" x14ac:dyDescent="0.3">
      <c r="B80" s="126"/>
      <c r="C80" s="128"/>
      <c r="D80" s="129"/>
      <c r="E80" s="127"/>
      <c r="F80" s="130"/>
      <c r="G80" s="128"/>
      <c r="H80" s="130"/>
      <c r="I80" s="127"/>
      <c r="J80" s="130"/>
      <c r="K80" s="128"/>
      <c r="L80" s="130"/>
      <c r="M80" s="127"/>
      <c r="N80" s="130"/>
      <c r="O80" s="128"/>
      <c r="P80" s="130"/>
      <c r="Q80" s="127"/>
      <c r="R80" s="130"/>
      <c r="S80" s="128"/>
      <c r="T80" s="130"/>
      <c r="U80" s="127"/>
      <c r="V80" s="130"/>
    </row>
    <row r="81" spans="2:22" s="10" customFormat="1" x14ac:dyDescent="0.3">
      <c r="B81" s="126"/>
      <c r="C81" s="128"/>
      <c r="D81" s="129"/>
      <c r="E81" s="127"/>
      <c r="F81" s="130"/>
      <c r="G81" s="128"/>
      <c r="H81" s="130"/>
      <c r="I81" s="127"/>
      <c r="J81" s="130"/>
      <c r="K81" s="128"/>
      <c r="L81" s="130"/>
      <c r="M81" s="127"/>
      <c r="N81" s="130"/>
      <c r="O81" s="128"/>
      <c r="P81" s="130"/>
      <c r="Q81" s="127"/>
      <c r="R81" s="130"/>
      <c r="S81" s="128"/>
      <c r="T81" s="130"/>
      <c r="U81" s="127"/>
      <c r="V81" s="130"/>
    </row>
    <row r="82" spans="2:22" s="10" customFormat="1" x14ac:dyDescent="0.3">
      <c r="B82" s="126"/>
      <c r="C82" s="128"/>
      <c r="D82" s="129"/>
      <c r="E82" s="127"/>
      <c r="F82" s="130"/>
      <c r="G82" s="128"/>
      <c r="H82" s="130"/>
      <c r="I82" s="127"/>
      <c r="J82" s="130"/>
      <c r="K82" s="128"/>
      <c r="L82" s="130"/>
      <c r="M82" s="127"/>
      <c r="N82" s="130"/>
      <c r="O82" s="128"/>
      <c r="P82" s="130"/>
      <c r="Q82" s="127"/>
      <c r="R82" s="130"/>
      <c r="S82" s="128"/>
      <c r="T82" s="130"/>
      <c r="U82" s="127"/>
      <c r="V82" s="130"/>
    </row>
    <row r="83" spans="2:22" s="10" customFormat="1" x14ac:dyDescent="0.3">
      <c r="B83" s="126"/>
      <c r="C83" s="128"/>
      <c r="D83" s="129"/>
      <c r="E83" s="127"/>
      <c r="F83" s="130"/>
      <c r="G83" s="128"/>
      <c r="H83" s="130"/>
      <c r="I83" s="127"/>
      <c r="J83" s="130"/>
      <c r="K83" s="128"/>
      <c r="L83" s="130"/>
      <c r="M83" s="127"/>
      <c r="N83" s="130"/>
      <c r="O83" s="128"/>
      <c r="P83" s="130"/>
      <c r="Q83" s="127"/>
      <c r="R83" s="130"/>
      <c r="S83" s="128"/>
      <c r="T83" s="130"/>
      <c r="U83" s="127"/>
      <c r="V83" s="130"/>
    </row>
    <row r="84" spans="2:22" s="10" customFormat="1" x14ac:dyDescent="0.3">
      <c r="B84" s="126"/>
      <c r="C84" s="128"/>
      <c r="D84" s="129"/>
      <c r="E84" s="127"/>
      <c r="F84" s="130"/>
      <c r="G84" s="128"/>
      <c r="H84" s="130"/>
      <c r="I84" s="127"/>
      <c r="J84" s="130"/>
      <c r="K84" s="128"/>
      <c r="L84" s="130"/>
      <c r="M84" s="127"/>
      <c r="N84" s="130"/>
      <c r="O84" s="128"/>
      <c r="P84" s="130"/>
      <c r="Q84" s="127"/>
      <c r="R84" s="130"/>
      <c r="S84" s="128"/>
      <c r="T84" s="130"/>
      <c r="U84" s="127"/>
      <c r="V84" s="130"/>
    </row>
    <row r="85" spans="2:22" s="10" customFormat="1" x14ac:dyDescent="0.3">
      <c r="B85" s="126"/>
      <c r="C85" s="128"/>
      <c r="D85" s="129"/>
      <c r="E85" s="127"/>
      <c r="F85" s="130"/>
      <c r="G85" s="128"/>
      <c r="H85" s="130"/>
      <c r="I85" s="127"/>
      <c r="J85" s="130"/>
      <c r="K85" s="128"/>
      <c r="L85" s="130"/>
      <c r="M85" s="127"/>
      <c r="N85" s="130"/>
      <c r="O85" s="128"/>
      <c r="P85" s="130"/>
      <c r="Q85" s="127"/>
      <c r="R85" s="130"/>
      <c r="S85" s="128"/>
      <c r="T85" s="130"/>
      <c r="U85" s="127"/>
      <c r="V85" s="130"/>
    </row>
    <row r="86" spans="2:22" s="10" customFormat="1" x14ac:dyDescent="0.3">
      <c r="B86" s="126"/>
      <c r="C86" s="128"/>
      <c r="D86" s="129"/>
      <c r="E86" s="127"/>
      <c r="F86" s="130"/>
      <c r="G86" s="128"/>
      <c r="H86" s="130"/>
      <c r="I86" s="127"/>
      <c r="J86" s="130"/>
      <c r="K86" s="128"/>
      <c r="L86" s="130"/>
      <c r="M86" s="127"/>
      <c r="N86" s="130"/>
      <c r="O86" s="128"/>
      <c r="P86" s="130"/>
      <c r="Q86" s="127"/>
      <c r="R86" s="130"/>
      <c r="S86" s="128"/>
      <c r="T86" s="130"/>
      <c r="U86" s="127"/>
      <c r="V86" s="130"/>
    </row>
    <row r="87" spans="2:22" s="10" customFormat="1" x14ac:dyDescent="0.3">
      <c r="B87" s="126"/>
      <c r="C87" s="128"/>
      <c r="D87" s="129"/>
      <c r="E87" s="127"/>
      <c r="F87" s="130"/>
      <c r="G87" s="128"/>
      <c r="H87" s="130"/>
      <c r="I87" s="127"/>
      <c r="J87" s="130"/>
      <c r="K87" s="128"/>
      <c r="L87" s="130"/>
      <c r="M87" s="127"/>
      <c r="N87" s="130"/>
      <c r="O87" s="128"/>
      <c r="P87" s="130"/>
      <c r="Q87" s="127"/>
      <c r="R87" s="130"/>
      <c r="S87" s="128"/>
      <c r="T87" s="130"/>
      <c r="U87" s="127"/>
      <c r="V87" s="130"/>
    </row>
    <row r="88" spans="2:22" s="10" customFormat="1" x14ac:dyDescent="0.3">
      <c r="B88" s="126"/>
      <c r="C88" s="128"/>
      <c r="D88" s="129"/>
      <c r="E88" s="127"/>
      <c r="F88" s="130"/>
      <c r="G88" s="128"/>
      <c r="H88" s="130"/>
      <c r="I88" s="127"/>
      <c r="J88" s="130"/>
      <c r="K88" s="128"/>
      <c r="L88" s="130"/>
      <c r="M88" s="127"/>
      <c r="N88" s="130"/>
      <c r="O88" s="128"/>
      <c r="P88" s="130"/>
      <c r="Q88" s="127"/>
      <c r="R88" s="130"/>
      <c r="S88" s="128"/>
      <c r="T88" s="130"/>
      <c r="U88" s="127"/>
      <c r="V88" s="130"/>
    </row>
    <row r="89" spans="2:22" s="10" customFormat="1" x14ac:dyDescent="0.3">
      <c r="B89" s="126"/>
      <c r="C89" s="128"/>
      <c r="D89" s="129"/>
      <c r="E89" s="127"/>
      <c r="F89" s="130"/>
      <c r="G89" s="128"/>
      <c r="H89" s="130"/>
      <c r="I89" s="127"/>
      <c r="J89" s="130"/>
      <c r="K89" s="128"/>
      <c r="L89" s="130"/>
      <c r="M89" s="127"/>
      <c r="N89" s="130"/>
      <c r="O89" s="128"/>
      <c r="P89" s="130"/>
      <c r="Q89" s="127"/>
      <c r="R89" s="130"/>
      <c r="S89" s="128"/>
      <c r="T89" s="130"/>
      <c r="U89" s="127"/>
      <c r="V89" s="130"/>
    </row>
    <row r="90" spans="2:22" s="10" customFormat="1" x14ac:dyDescent="0.3">
      <c r="B90" s="126"/>
      <c r="C90" s="128"/>
      <c r="D90" s="129"/>
      <c r="E90" s="127"/>
      <c r="F90" s="130"/>
      <c r="G90" s="128"/>
      <c r="H90" s="130"/>
      <c r="I90" s="127"/>
      <c r="J90" s="130"/>
      <c r="K90" s="128"/>
      <c r="L90" s="130"/>
      <c r="M90" s="127"/>
      <c r="N90" s="130"/>
      <c r="O90" s="128"/>
      <c r="P90" s="130"/>
      <c r="Q90" s="127"/>
      <c r="R90" s="130"/>
      <c r="S90" s="128"/>
      <c r="T90" s="130"/>
      <c r="U90" s="127"/>
      <c r="V90" s="130"/>
    </row>
    <row r="91" spans="2:22" s="10" customFormat="1" x14ac:dyDescent="0.3">
      <c r="B91" s="126"/>
      <c r="C91" s="128"/>
      <c r="D91" s="129"/>
      <c r="E91" s="127"/>
      <c r="F91" s="130"/>
      <c r="G91" s="128"/>
      <c r="H91" s="130"/>
      <c r="I91" s="127"/>
      <c r="J91" s="130"/>
      <c r="K91" s="128"/>
      <c r="L91" s="130"/>
      <c r="M91" s="127"/>
      <c r="N91" s="130"/>
      <c r="O91" s="128"/>
      <c r="P91" s="130"/>
      <c r="Q91" s="127"/>
      <c r="R91" s="130"/>
      <c r="S91" s="128"/>
      <c r="T91" s="130"/>
      <c r="U91" s="127"/>
      <c r="V91" s="130"/>
    </row>
    <row r="92" spans="2:22" s="10" customFormat="1" x14ac:dyDescent="0.3">
      <c r="B92" s="126"/>
      <c r="C92" s="128"/>
      <c r="D92" s="129"/>
      <c r="E92" s="127"/>
      <c r="F92" s="130"/>
      <c r="G92" s="128"/>
      <c r="H92" s="130"/>
      <c r="I92" s="127"/>
      <c r="J92" s="130"/>
      <c r="K92" s="128"/>
      <c r="L92" s="130"/>
      <c r="M92" s="127"/>
      <c r="N92" s="130"/>
      <c r="O92" s="128"/>
      <c r="P92" s="130"/>
      <c r="Q92" s="127"/>
      <c r="R92" s="130"/>
      <c r="S92" s="128"/>
      <c r="T92" s="130"/>
      <c r="U92" s="127"/>
      <c r="V92" s="130"/>
    </row>
    <row r="93" spans="2:22" s="10" customFormat="1" x14ac:dyDescent="0.3">
      <c r="B93" s="126"/>
      <c r="C93" s="128"/>
      <c r="D93" s="129"/>
      <c r="E93" s="127"/>
      <c r="F93" s="130"/>
      <c r="G93" s="128"/>
      <c r="H93" s="130"/>
      <c r="I93" s="127"/>
      <c r="J93" s="130"/>
      <c r="K93" s="128"/>
      <c r="L93" s="130"/>
      <c r="M93" s="127"/>
      <c r="N93" s="130"/>
      <c r="O93" s="128"/>
      <c r="P93" s="130"/>
      <c r="Q93" s="127"/>
      <c r="R93" s="130"/>
      <c r="S93" s="128"/>
      <c r="T93" s="130"/>
      <c r="U93" s="127"/>
      <c r="V93" s="130"/>
    </row>
    <row r="94" spans="2:22" s="10" customFormat="1" x14ac:dyDescent="0.3">
      <c r="B94" s="126"/>
      <c r="C94" s="128"/>
      <c r="D94" s="129"/>
      <c r="E94" s="127"/>
      <c r="F94" s="130"/>
      <c r="G94" s="128"/>
      <c r="H94" s="130"/>
      <c r="I94" s="127"/>
      <c r="J94" s="130"/>
      <c r="K94" s="128"/>
      <c r="L94" s="130"/>
      <c r="M94" s="127"/>
      <c r="N94" s="130"/>
      <c r="O94" s="128"/>
      <c r="P94" s="130"/>
      <c r="Q94" s="127"/>
      <c r="R94" s="130"/>
      <c r="S94" s="128"/>
      <c r="T94" s="130"/>
      <c r="U94" s="127"/>
      <c r="V94" s="130"/>
    </row>
  </sheetData>
  <mergeCells count="19">
    <mergeCell ref="AA3:AA4"/>
    <mergeCell ref="AB3:AB4"/>
    <mergeCell ref="A5:A12"/>
    <mergeCell ref="A13:A20"/>
    <mergeCell ref="U1:W1"/>
    <mergeCell ref="X1:AB1"/>
    <mergeCell ref="A3:B4"/>
    <mergeCell ref="C3:E3"/>
    <mergeCell ref="G3:I3"/>
    <mergeCell ref="K3:M3"/>
    <mergeCell ref="O3:Q3"/>
    <mergeCell ref="S3:U3"/>
    <mergeCell ref="W3:W4"/>
    <mergeCell ref="X3:X4"/>
    <mergeCell ref="A21:A24"/>
    <mergeCell ref="A25:A32"/>
    <mergeCell ref="A33:A40"/>
    <mergeCell ref="Y3:Y4"/>
    <mergeCell ref="Z3:Z4"/>
  </mergeCells>
  <conditionalFormatting sqref="C3">
    <cfRule type="expression" dxfId="948" priority="2176">
      <formula>$C3="TZR2"</formula>
    </cfRule>
    <cfRule type="expression" dxfId="947" priority="2177">
      <formula>$C3="TZR1"</formula>
    </cfRule>
    <cfRule type="expression" dxfId="946" priority="2178">
      <formula>$C3="Isabelle BERGE"</formula>
    </cfRule>
    <cfRule type="expression" dxfId="945" priority="2179">
      <formula>$C3="Stéphane OUALLET"</formula>
    </cfRule>
    <cfRule type="expression" dxfId="944" priority="2180">
      <formula>$C3="Jérôme MALMEZET"</formula>
    </cfRule>
  </conditionalFormatting>
  <conditionalFormatting sqref="G3">
    <cfRule type="expression" dxfId="943" priority="2171">
      <formula>$G3="TZR2"</formula>
    </cfRule>
    <cfRule type="expression" dxfId="942" priority="2172">
      <formula>$G3="TZR1"</formula>
    </cfRule>
    <cfRule type="expression" dxfId="941" priority="2173">
      <formula>$G3="Isabelle BERGE"</formula>
    </cfRule>
    <cfRule type="expression" dxfId="940" priority="2174">
      <formula>$G3="Stéphane OUALLET"</formula>
    </cfRule>
    <cfRule type="expression" dxfId="939" priority="2175">
      <formula>$G3="Jérôme MALMEZET"</formula>
    </cfRule>
  </conditionalFormatting>
  <conditionalFormatting sqref="K3">
    <cfRule type="expression" dxfId="938" priority="2166">
      <formula>$K3="TZR2"</formula>
    </cfRule>
    <cfRule type="expression" dxfId="937" priority="2167">
      <formula>$K3="TZR1"</formula>
    </cfRule>
    <cfRule type="expression" dxfId="936" priority="2168">
      <formula>$K3="Isabelle BERGE"</formula>
    </cfRule>
    <cfRule type="expression" dxfId="935" priority="2169">
      <formula>$K3="Stéphane OUALLET"</formula>
    </cfRule>
    <cfRule type="expression" dxfId="934" priority="2170">
      <formula>$K3="Jérôme MALMEZET"</formula>
    </cfRule>
  </conditionalFormatting>
  <conditionalFormatting sqref="O3">
    <cfRule type="expression" dxfId="933" priority="2161">
      <formula>$O3="TZR2"</formula>
    </cfRule>
    <cfRule type="expression" dxfId="932" priority="2162">
      <formula>$O3="Gaël LIZOT"</formula>
    </cfRule>
    <cfRule type="expression" dxfId="931" priority="2163">
      <formula>$O3="Isabelle BERGE"</formula>
    </cfRule>
    <cfRule type="expression" dxfId="930" priority="2164">
      <formula>$O3="Stéphane OUALLET"</formula>
    </cfRule>
    <cfRule type="expression" dxfId="929" priority="2165">
      <formula>$O3="Jérôme MALMEZET"</formula>
    </cfRule>
  </conditionalFormatting>
  <conditionalFormatting sqref="S3">
    <cfRule type="expression" dxfId="928" priority="2156">
      <formula>$S3="TZR2"</formula>
    </cfRule>
    <cfRule type="expression" dxfId="927" priority="2157">
      <formula>$S3="TZR1"</formula>
    </cfRule>
    <cfRule type="expression" dxfId="926" priority="2158">
      <formula>$S3="Isabelle BERGE"</formula>
    </cfRule>
    <cfRule type="expression" dxfId="925" priority="2159">
      <formula>$S3="Stéphane OUALLET"</formula>
    </cfRule>
    <cfRule type="expression" dxfId="924" priority="2160">
      <formula>$S3="Jérôme MALMEZET"</formula>
    </cfRule>
  </conditionalFormatting>
  <conditionalFormatting sqref="D1">
    <cfRule type="expression" dxfId="923" priority="2150">
      <formula>$C1048576="6°1"</formula>
    </cfRule>
  </conditionalFormatting>
  <conditionalFormatting sqref="C41 F41 I41 L41 O41 R41 U41 X41 AA41 AD41 AG41">
    <cfRule type="cellIs" priority="2149" stopIfTrue="1" operator="equal">
      <formula>mDF</formula>
    </cfRule>
  </conditionalFormatting>
  <conditionalFormatting sqref="D10:D16 D18:D28 D30:E36 D38:E40 D5:E8">
    <cfRule type="expression" dxfId="922" priority="1073">
      <formula>$C$3="TZR2"</formula>
    </cfRule>
    <cfRule type="expression" dxfId="921" priority="1074">
      <formula>$C$3="Gaël LIZOT"</formula>
    </cfRule>
    <cfRule type="expression" dxfId="920" priority="1075">
      <formula>$C$3="Isabelle BERGE"</formula>
    </cfRule>
    <cfRule type="expression" dxfId="919" priority="1076">
      <formula>$C$3="Stéphane OUALLET"</formula>
    </cfRule>
    <cfRule type="expression" dxfId="918" priority="1077">
      <formula>$C$3="Jérôme MALMEZET"</formula>
    </cfRule>
  </conditionalFormatting>
  <conditionalFormatting sqref="C10:C16 C18:C28 C30:C36 C38:C40 G5:G8 G10:G16 G18:G28 G30:G36 G38:G40 K5:K8 K10:K16 K18:K28 K30:K36 K38:K40 O5:O8 O10:O16 O18:O28 O30:O36 S5:S8 S10:S16 S18:S28 S30:S36 S38:S40 C5:C8 O38:O40">
    <cfRule type="cellIs" priority="1072" stopIfTrue="1" operator="equal">
      <formula>mDF</formula>
    </cfRule>
  </conditionalFormatting>
  <conditionalFormatting sqref="D6:E6 E7:E8">
    <cfRule type="expression" dxfId="917" priority="1071" stopIfTrue="1">
      <formula>ISBLANK($C$6)</formula>
    </cfRule>
  </conditionalFormatting>
  <conditionalFormatting sqref="D7:E7">
    <cfRule type="expression" dxfId="916" priority="1070">
      <formula>ISBLANK($C7)</formula>
    </cfRule>
  </conditionalFormatting>
  <conditionalFormatting sqref="D8:E8">
    <cfRule type="expression" dxfId="915" priority="1069">
      <formula>ISBLANK($C8)</formula>
    </cfRule>
  </conditionalFormatting>
  <conditionalFormatting sqref="D5:E5 E6:E8">
    <cfRule type="expression" dxfId="914" priority="1068">
      <formula>ISBLANK($C5)</formula>
    </cfRule>
  </conditionalFormatting>
  <conditionalFormatting sqref="H6:I6">
    <cfRule type="expression" dxfId="913" priority="1022" stopIfTrue="1">
      <formula>ISBLANK(G7)</formula>
    </cfRule>
    <cfRule type="expression" dxfId="912" priority="1023">
      <formula>G4="TZR2"</formula>
    </cfRule>
    <cfRule type="expression" dxfId="911" priority="1024">
      <formula>G4="Gaël LIZOT"</formula>
    </cfRule>
    <cfRule type="expression" dxfId="910" priority="1025">
      <formula>G4="Isabelle BERGE"</formula>
    </cfRule>
    <cfRule type="expression" dxfId="909" priority="1026">
      <formula>G4="Stéphane OUALLET"</formula>
    </cfRule>
    <cfRule type="expression" dxfId="908" priority="1067" stopIfTrue="1">
      <formula>ISBLANK($C$6)</formula>
    </cfRule>
  </conditionalFormatting>
  <conditionalFormatting sqref="H7:I7">
    <cfRule type="expression" dxfId="907" priority="1066">
      <formula>ISBLANK($C7)</formula>
    </cfRule>
  </conditionalFormatting>
  <conditionalFormatting sqref="H8:I8 H30:I36 H38:I40 H18:I28 H10:I16">
    <cfRule type="expression" dxfId="906" priority="1065">
      <formula>ISBLANK($C8)</formula>
    </cfRule>
  </conditionalFormatting>
  <conditionalFormatting sqref="L5:M5">
    <cfRule type="expression" dxfId="905" priority="1059">
      <formula>ISBLANK($K5)</formula>
    </cfRule>
    <cfRule type="expression" dxfId="904" priority="1060">
      <formula>$K$3="TZR2"</formula>
    </cfRule>
    <cfRule type="expression" dxfId="903" priority="1061">
      <formula>$K$3="Gaël LIZOT"</formula>
    </cfRule>
    <cfRule type="expression" dxfId="902" priority="1062">
      <formula>$K$3="Isabelle BERGE"</formula>
    </cfRule>
    <cfRule type="expression" dxfId="901" priority="1063">
      <formula>$K$3="Stéphane OUALLET"</formula>
    </cfRule>
    <cfRule type="expression" dxfId="900" priority="1064">
      <formula>$K$3="Jérôme MALMEZET"</formula>
    </cfRule>
  </conditionalFormatting>
  <conditionalFormatting sqref="P5:Q8">
    <cfRule type="expression" dxfId="899" priority="1054">
      <formula>$O$3="TZR2"</formula>
    </cfRule>
    <cfRule type="expression" dxfId="898" priority="1055">
      <formula>$O$3="Gaël LIZOT"</formula>
    </cfRule>
    <cfRule type="expression" dxfId="897" priority="1056">
      <formula>$O$3="Isabelle BERGE"</formula>
    </cfRule>
    <cfRule type="expression" dxfId="896" priority="1057">
      <formula>$O$3="Stéphane OUALLET"</formula>
    </cfRule>
    <cfRule type="expression" dxfId="895" priority="1058">
      <formula>$O$3="Jérôme MALMEZET"</formula>
    </cfRule>
  </conditionalFormatting>
  <conditionalFormatting sqref="P6:Q6">
    <cfRule type="expression" dxfId="894" priority="1053" stopIfTrue="1">
      <formula>ISBLANK($C$6)</formula>
    </cfRule>
  </conditionalFormatting>
  <conditionalFormatting sqref="P7:Q7">
    <cfRule type="expression" dxfId="893" priority="1052">
      <formula>ISBLANK($C7)</formula>
    </cfRule>
  </conditionalFormatting>
  <conditionalFormatting sqref="P8:Q8">
    <cfRule type="expression" dxfId="892" priority="1051">
      <formula>ISBLANK($C8)</formula>
    </cfRule>
  </conditionalFormatting>
  <conditionalFormatting sqref="P5:Q5">
    <cfRule type="expression" dxfId="891" priority="1050">
      <formula>ISBLANK($O5)</formula>
    </cfRule>
  </conditionalFormatting>
  <conditionalFormatting sqref="T5:U8">
    <cfRule type="expression" dxfId="890" priority="1045">
      <formula>$S$3="TZR2"</formula>
    </cfRule>
    <cfRule type="expression" dxfId="889" priority="1046">
      <formula>$S$3="Gaël LIZOT"</formula>
    </cfRule>
    <cfRule type="expression" dxfId="888" priority="1047">
      <formula>$S$3="Isabelle BERGE"</formula>
    </cfRule>
    <cfRule type="expression" dxfId="887" priority="1048">
      <formula>$S$3="Stéphane OUALLET"</formula>
    </cfRule>
    <cfRule type="expression" dxfId="886" priority="1049">
      <formula>$S$3="Jérôme MALMEZET"</formula>
    </cfRule>
  </conditionalFormatting>
  <conditionalFormatting sqref="T6:U6">
    <cfRule type="expression" dxfId="885" priority="1044" stopIfTrue="1">
      <formula>ISBLANK($C$6)</formula>
    </cfRule>
  </conditionalFormatting>
  <conditionalFormatting sqref="T7:U7">
    <cfRule type="expression" dxfId="884" priority="1043">
      <formula>ISBLANK($C7)</formula>
    </cfRule>
  </conditionalFormatting>
  <conditionalFormatting sqref="T8:U8">
    <cfRule type="expression" dxfId="883" priority="1042">
      <formula>ISBLANK($C8)</formula>
    </cfRule>
  </conditionalFormatting>
  <conditionalFormatting sqref="T5:U5">
    <cfRule type="expression" dxfId="882" priority="1041">
      <formula>ISBLANK($S5)</formula>
    </cfRule>
  </conditionalFormatting>
  <conditionalFormatting sqref="D6:D8">
    <cfRule type="expression" dxfId="881" priority="1040">
      <formula>ISBLANK($C6)</formula>
    </cfRule>
  </conditionalFormatting>
  <conditionalFormatting sqref="D10:D16">
    <cfRule type="expression" dxfId="880" priority="1039">
      <formula>ISBLANK($C10)</formula>
    </cfRule>
  </conditionalFormatting>
  <conditionalFormatting sqref="D18:D28">
    <cfRule type="expression" dxfId="879" priority="1038">
      <formula>ISBLANK($C18)</formula>
    </cfRule>
  </conditionalFormatting>
  <conditionalFormatting sqref="D30:D36">
    <cfRule type="expression" dxfId="878" priority="1037">
      <formula>ISBLANK($C30)</formula>
    </cfRule>
  </conditionalFormatting>
  <conditionalFormatting sqref="D38:D40">
    <cfRule type="expression" dxfId="877" priority="1036">
      <formula>ISBLANK($C38)</formula>
    </cfRule>
  </conditionalFormatting>
  <conditionalFormatting sqref="D6:D8">
    <cfRule type="expression" dxfId="876" priority="1035">
      <formula>ISBLANK($C6)</formula>
    </cfRule>
  </conditionalFormatting>
  <conditionalFormatting sqref="D10:D16">
    <cfRule type="expression" dxfId="875" priority="1034">
      <formula>ISBLANK($C10)</formula>
    </cfRule>
  </conditionalFormatting>
  <conditionalFormatting sqref="D18:D28">
    <cfRule type="expression" dxfId="874" priority="1033">
      <formula>ISBLANK($C18)</formula>
    </cfRule>
  </conditionalFormatting>
  <conditionalFormatting sqref="D30:D36">
    <cfRule type="expression" dxfId="873" priority="1032">
      <formula>ISBLANK($C30)</formula>
    </cfRule>
  </conditionalFormatting>
  <conditionalFormatting sqref="D38:D40">
    <cfRule type="expression" dxfId="872" priority="1031">
      <formula>ISBLANK($C38)</formula>
    </cfRule>
  </conditionalFormatting>
  <conditionalFormatting sqref="H6:H8 H30:H36 H38:H40 H18:H28 H10:H16">
    <cfRule type="expression" dxfId="871" priority="1030">
      <formula>ISBLANK($C6)</formula>
    </cfRule>
  </conditionalFormatting>
  <conditionalFormatting sqref="E6:E8">
    <cfRule type="expression" dxfId="870" priority="1029">
      <formula>ISBLANK($C6)</formula>
    </cfRule>
  </conditionalFormatting>
  <conditionalFormatting sqref="E30:E36">
    <cfRule type="expression" dxfId="869" priority="1028">
      <formula>ISBLANK($C30)</formula>
    </cfRule>
  </conditionalFormatting>
  <conditionalFormatting sqref="E38:E40">
    <cfRule type="expression" dxfId="868" priority="1027">
      <formula>ISBLANK($C38)</formula>
    </cfRule>
  </conditionalFormatting>
  <conditionalFormatting sqref="H5:I8 H10:I16 H18:I28 H30:I36 H38:I40">
    <cfRule type="expression" dxfId="867" priority="1010" stopIfTrue="1">
      <formula>$G$3="Gaël LIZOT"</formula>
    </cfRule>
    <cfRule type="expression" dxfId="866" priority="1012" stopIfTrue="1">
      <formula>$G$3="Stéphane OUALLET"</formula>
    </cfRule>
    <cfRule type="expression" dxfId="865" priority="1013" stopIfTrue="1">
      <formula>$G$3="Isabelle BERGE"</formula>
    </cfRule>
    <cfRule type="expression" dxfId="864" priority="1020" stopIfTrue="1">
      <formula>$G$3="Jérôme MALMEZET"</formula>
    </cfRule>
    <cfRule type="expression" dxfId="863" priority="1021" stopIfTrue="1">
      <formula>$G$3="TZR2"</formula>
    </cfRule>
  </conditionalFormatting>
  <conditionalFormatting sqref="H5:I8">
    <cfRule type="expression" dxfId="862" priority="1009">
      <formula>ISBLANK($G5)</formula>
    </cfRule>
  </conditionalFormatting>
  <conditionalFormatting sqref="H10:I16">
    <cfRule type="expression" dxfId="861" priority="1019">
      <formula>ISBLANK($G10)</formula>
    </cfRule>
  </conditionalFormatting>
  <conditionalFormatting sqref="H18:I28">
    <cfRule type="expression" dxfId="860" priority="1018">
      <formula>ISBLANK($G18)</formula>
    </cfRule>
  </conditionalFormatting>
  <conditionalFormatting sqref="H30:I36">
    <cfRule type="expression" dxfId="859" priority="1017">
      <formula>ISBLANK($G30)</formula>
    </cfRule>
  </conditionalFormatting>
  <conditionalFormatting sqref="H30:I36">
    <cfRule type="expression" dxfId="858" priority="1016">
      <formula>ISBLANK($G30)</formula>
    </cfRule>
  </conditionalFormatting>
  <conditionalFormatting sqref="H38:I40">
    <cfRule type="expression" dxfId="857" priority="1015">
      <formula>ISBLANK($G38)</formula>
    </cfRule>
  </conditionalFormatting>
  <conditionalFormatting sqref="H38:I40">
    <cfRule type="expression" dxfId="856" priority="1014">
      <formula>ISBLANK($G38)</formula>
    </cfRule>
  </conditionalFormatting>
  <conditionalFormatting sqref="H38:I40 H30:I36 H18:I28 H10:I16">
    <cfRule type="expression" dxfId="855" priority="1011">
      <formula>ISBLANK($G10)</formula>
    </cfRule>
  </conditionalFormatting>
  <conditionalFormatting sqref="H38:I40 H30:I36 H18:I28 H10:I16">
    <cfRule type="expression" dxfId="854" priority="1008">
      <formula>ISBLANK($G10)</formula>
    </cfRule>
  </conditionalFormatting>
  <conditionalFormatting sqref="L6:L8">
    <cfRule type="expression" dxfId="853" priority="1002">
      <formula>ISBLANK($K6)</formula>
    </cfRule>
    <cfRule type="expression" dxfId="852" priority="1003">
      <formula>$K$3="TZR2"</formula>
    </cfRule>
    <cfRule type="expression" dxfId="851" priority="1004">
      <formula>$K$3="Gaël LIZOT"</formula>
    </cfRule>
    <cfRule type="expression" dxfId="850" priority="1005">
      <formula>$K$3="Isabelle BERGE"</formula>
    </cfRule>
    <cfRule type="expression" dxfId="849" priority="1006">
      <formula>$K$3="Stéphane OUALLET"</formula>
    </cfRule>
    <cfRule type="expression" dxfId="848" priority="1007">
      <formula>$K$3="Jérôme MALMEZET"</formula>
    </cfRule>
  </conditionalFormatting>
  <conditionalFormatting sqref="L10:L16">
    <cfRule type="expression" dxfId="847" priority="996">
      <formula>ISBLANK($K10)</formula>
    </cfRule>
    <cfRule type="expression" dxfId="846" priority="997">
      <formula>$K$3="TZR2"</formula>
    </cfRule>
    <cfRule type="expression" dxfId="845" priority="998">
      <formula>$K$3="Gaël LIZOT"</formula>
    </cfRule>
    <cfRule type="expression" dxfId="844" priority="999">
      <formula>$K$3="Isabelle BERGE"</formula>
    </cfRule>
    <cfRule type="expression" dxfId="843" priority="1000">
      <formula>$K$3="Stéphane OUALLET"</formula>
    </cfRule>
    <cfRule type="expression" dxfId="842" priority="1001">
      <formula>$K$3="Jérôme MALMEZET"</formula>
    </cfRule>
  </conditionalFormatting>
  <conditionalFormatting sqref="L18">
    <cfRule type="expression" dxfId="841" priority="990">
      <formula>ISBLANK($K18)</formula>
    </cfRule>
    <cfRule type="expression" dxfId="840" priority="991">
      <formula>$K$3="TZR2"</formula>
    </cfRule>
    <cfRule type="expression" dxfId="839" priority="992">
      <formula>$K$3="Gaël LIZOT"</formula>
    </cfRule>
    <cfRule type="expression" dxfId="838" priority="993">
      <formula>$K$3="Isabelle BERGE"</formula>
    </cfRule>
    <cfRule type="expression" dxfId="837" priority="994">
      <formula>$K$3="Stéphane OUALLET"</formula>
    </cfRule>
    <cfRule type="expression" dxfId="836" priority="995">
      <formula>$K$3="Jérôme MALMEZET"</formula>
    </cfRule>
  </conditionalFormatting>
  <conditionalFormatting sqref="L19:L28">
    <cfRule type="expression" dxfId="835" priority="984">
      <formula>ISBLANK($K19)</formula>
    </cfRule>
    <cfRule type="expression" dxfId="834" priority="985">
      <formula>$K$3="TZR2"</formula>
    </cfRule>
    <cfRule type="expression" dxfId="833" priority="986">
      <formula>$K$3="Gaël LIZOT"</formula>
    </cfRule>
    <cfRule type="expression" dxfId="832" priority="987">
      <formula>$K$3="Isabelle BERGE"</formula>
    </cfRule>
    <cfRule type="expression" dxfId="831" priority="988">
      <formula>$K$3="Stéphane OUALLET"</formula>
    </cfRule>
    <cfRule type="expression" dxfId="830" priority="989">
      <formula>$K$3="Jérôme MALMEZET"</formula>
    </cfRule>
  </conditionalFormatting>
  <conditionalFormatting sqref="L30">
    <cfRule type="expression" dxfId="829" priority="978">
      <formula>ISBLANK($K30)</formula>
    </cfRule>
    <cfRule type="expression" dxfId="828" priority="979">
      <formula>$K$3="TZR2"</formula>
    </cfRule>
    <cfRule type="expression" dxfId="827" priority="980">
      <formula>$K$3="Gaël LIZOT"</formula>
    </cfRule>
    <cfRule type="expression" dxfId="826" priority="981">
      <formula>$K$3="Isabelle BERGE"</formula>
    </cfRule>
    <cfRule type="expression" dxfId="825" priority="982">
      <formula>$K$3="Stéphane OUALLET"</formula>
    </cfRule>
    <cfRule type="expression" dxfId="824" priority="983">
      <formula>$K$3="Jérôme MALMEZET"</formula>
    </cfRule>
  </conditionalFormatting>
  <conditionalFormatting sqref="L31:L36">
    <cfRule type="expression" dxfId="823" priority="972">
      <formula>ISBLANK($K31)</formula>
    </cfRule>
    <cfRule type="expression" dxfId="822" priority="973">
      <formula>$K$3="TZR2"</formula>
    </cfRule>
    <cfRule type="expression" dxfId="821" priority="974">
      <formula>$K$3="Gaël LIZOT"</formula>
    </cfRule>
    <cfRule type="expression" dxfId="820" priority="975">
      <formula>$K$3="Isabelle BERGE"</formula>
    </cfRule>
    <cfRule type="expression" dxfId="819" priority="976">
      <formula>$K$3="Stéphane OUALLET"</formula>
    </cfRule>
    <cfRule type="expression" dxfId="818" priority="977">
      <formula>$K$3="Jérôme MALMEZET"</formula>
    </cfRule>
  </conditionalFormatting>
  <conditionalFormatting sqref="L38:L40">
    <cfRule type="expression" dxfId="817" priority="966">
      <formula>ISBLANK($K38)</formula>
    </cfRule>
    <cfRule type="expression" dxfId="816" priority="967">
      <formula>$K$3="TZR2"</formula>
    </cfRule>
    <cfRule type="expression" dxfId="815" priority="968">
      <formula>$K$3="Gaël LIZOT"</formula>
    </cfRule>
    <cfRule type="expression" dxfId="814" priority="969">
      <formula>$K$3="Isabelle BERGE"</formula>
    </cfRule>
    <cfRule type="expression" dxfId="813" priority="970">
      <formula>$K$3="Stéphane OUALLET"</formula>
    </cfRule>
    <cfRule type="expression" dxfId="812" priority="971">
      <formula>$K$3="Jérôme MALMEZET"</formula>
    </cfRule>
  </conditionalFormatting>
  <conditionalFormatting sqref="I38:I40 I30:I36 I18:I28 I10:I16">
    <cfRule type="expression" dxfId="811" priority="965">
      <formula>ISBLANK($G10)</formula>
    </cfRule>
  </conditionalFormatting>
  <conditionalFormatting sqref="E38:E40 E30:E36">
    <cfRule type="expression" dxfId="810" priority="964">
      <formula>ISBLANK($C30)</formula>
    </cfRule>
  </conditionalFormatting>
  <conditionalFormatting sqref="P6:Q8">
    <cfRule type="expression" dxfId="809" priority="963">
      <formula>ISBLANK($O6)</formula>
    </cfRule>
  </conditionalFormatting>
  <conditionalFormatting sqref="P10:P16">
    <cfRule type="expression" dxfId="808" priority="958">
      <formula>$O$3="TZR2"</formula>
    </cfRule>
    <cfRule type="expression" dxfId="807" priority="959">
      <formula>$O$3="Gaël LIZOT"</formula>
    </cfRule>
    <cfRule type="expression" dxfId="806" priority="960">
      <formula>$O$3="Isabelle BERGE"</formula>
    </cfRule>
    <cfRule type="expression" dxfId="805" priority="961">
      <formula>$O$3="Stéphane OUALLET"</formula>
    </cfRule>
    <cfRule type="expression" dxfId="804" priority="962">
      <formula>$O$3="Jérôme MALMEZET"</formula>
    </cfRule>
  </conditionalFormatting>
  <conditionalFormatting sqref="P10:P16">
    <cfRule type="expression" dxfId="803" priority="957">
      <formula>ISBLANK($O10)</formula>
    </cfRule>
  </conditionalFormatting>
  <conditionalFormatting sqref="P18:P28">
    <cfRule type="expression" dxfId="802" priority="952">
      <formula>$O$3="TZR2"</formula>
    </cfRule>
    <cfRule type="expression" dxfId="801" priority="953">
      <formula>$O$3="Gaël LIZOT"</formula>
    </cfRule>
    <cfRule type="expression" dxfId="800" priority="954">
      <formula>$O$3="Isabelle BERGE"</formula>
    </cfRule>
    <cfRule type="expression" dxfId="799" priority="955">
      <formula>$O$3="Stéphane OUALLET"</formula>
    </cfRule>
    <cfRule type="expression" dxfId="798" priority="956">
      <formula>$O$3="Jérôme MALMEZET"</formula>
    </cfRule>
  </conditionalFormatting>
  <conditionalFormatting sqref="P18:P28">
    <cfRule type="expression" dxfId="797" priority="951">
      <formula>ISBLANK($O18)</formula>
    </cfRule>
  </conditionalFormatting>
  <conditionalFormatting sqref="P30:P36">
    <cfRule type="expression" dxfId="796" priority="946">
      <formula>$O$3="TZR2"</formula>
    </cfRule>
    <cfRule type="expression" dxfId="795" priority="947">
      <formula>$O$3="Gaël LIZOT"</formula>
    </cfRule>
    <cfRule type="expression" dxfId="794" priority="948">
      <formula>$O$3="Isabelle BERGE"</formula>
    </cfRule>
    <cfRule type="expression" dxfId="793" priority="949">
      <formula>$O$3="Stéphane OUALLET"</formula>
    </cfRule>
    <cfRule type="expression" dxfId="792" priority="950">
      <formula>$O$3="Jérôme MALMEZET"</formula>
    </cfRule>
  </conditionalFormatting>
  <conditionalFormatting sqref="P30:P36">
    <cfRule type="expression" dxfId="791" priority="945">
      <formula>ISBLANK($O30)</formula>
    </cfRule>
  </conditionalFormatting>
  <conditionalFormatting sqref="P38:P40">
    <cfRule type="expression" dxfId="790" priority="940">
      <formula>$O$3="TZR2"</formula>
    </cfRule>
    <cfRule type="expression" dxfId="789" priority="941">
      <formula>$O$3="Gaël LIZOT"</formula>
    </cfRule>
    <cfRule type="expression" dxfId="788" priority="942">
      <formula>$O$3="Isabelle BERGE"</formula>
    </cfRule>
    <cfRule type="expression" dxfId="787" priority="943">
      <formula>$O$3="Stéphane OUALLET"</formula>
    </cfRule>
    <cfRule type="expression" dxfId="786" priority="944">
      <formula>$O$3="Jérôme MALMEZET"</formula>
    </cfRule>
  </conditionalFormatting>
  <conditionalFormatting sqref="P38:P40">
    <cfRule type="expression" dxfId="785" priority="939">
      <formula>ISBLANK($O38)</formula>
    </cfRule>
  </conditionalFormatting>
  <conditionalFormatting sqref="Q6:Q8">
    <cfRule type="expression" dxfId="784" priority="938">
      <formula>ISBLANK($O6)</formula>
    </cfRule>
  </conditionalFormatting>
  <conditionalFormatting sqref="T6:U8">
    <cfRule type="expression" dxfId="783" priority="937">
      <formula>ISBLANK($S6)</formula>
    </cfRule>
  </conditionalFormatting>
  <conditionalFormatting sqref="U6:U8">
    <cfRule type="expression" dxfId="782" priority="936">
      <formula>ISBLANK($S6)</formula>
    </cfRule>
  </conditionalFormatting>
  <conditionalFormatting sqref="T6:U8">
    <cfRule type="expression" dxfId="781" priority="935">
      <formula>ISBLANK($S6)</formula>
    </cfRule>
  </conditionalFormatting>
  <conditionalFormatting sqref="T10:T12">
    <cfRule type="expression" dxfId="780" priority="930">
      <formula>$S$3="TZR2"</formula>
    </cfRule>
    <cfRule type="expression" dxfId="779" priority="931">
      <formula>$S$3="Gaël LIZOT"</formula>
    </cfRule>
    <cfRule type="expression" dxfId="778" priority="932">
      <formula>$S$3="Isabelle BERGE"</formula>
    </cfRule>
    <cfRule type="expression" dxfId="777" priority="933">
      <formula>$S$3="Stéphane OUALLET"</formula>
    </cfRule>
    <cfRule type="expression" dxfId="776" priority="934">
      <formula>$S$3="Jérôme MALMEZET"</formula>
    </cfRule>
  </conditionalFormatting>
  <conditionalFormatting sqref="T10:T12">
    <cfRule type="expression" dxfId="775" priority="929">
      <formula>ISBLANK($S10)</formula>
    </cfRule>
  </conditionalFormatting>
  <conditionalFormatting sqref="T13:T16">
    <cfRule type="expression" dxfId="774" priority="924">
      <formula>$S$3="TZR2"</formula>
    </cfRule>
    <cfRule type="expression" dxfId="773" priority="925">
      <formula>$S$3="Gaël LIZOT"</formula>
    </cfRule>
    <cfRule type="expression" dxfId="772" priority="926">
      <formula>$S$3="Isabelle BERGE"</formula>
    </cfRule>
    <cfRule type="expression" dxfId="771" priority="927">
      <formula>$S$3="Stéphane OUALLET"</formula>
    </cfRule>
    <cfRule type="expression" dxfId="770" priority="928">
      <formula>$S$3="Jérôme MALMEZET"</formula>
    </cfRule>
  </conditionalFormatting>
  <conditionalFormatting sqref="T13:T16">
    <cfRule type="expression" dxfId="769" priority="923">
      <formula>ISBLANK($S13)</formula>
    </cfRule>
  </conditionalFormatting>
  <conditionalFormatting sqref="T18:T20">
    <cfRule type="expression" dxfId="768" priority="918">
      <formula>$S$3="TZR2"</formula>
    </cfRule>
    <cfRule type="expression" dxfId="767" priority="919">
      <formula>$S$3="Gaël LIZOT"</formula>
    </cfRule>
    <cfRule type="expression" dxfId="766" priority="920">
      <formula>$S$3="Isabelle BERGE"</formula>
    </cfRule>
    <cfRule type="expression" dxfId="765" priority="921">
      <formula>$S$3="Stéphane OUALLET"</formula>
    </cfRule>
    <cfRule type="expression" dxfId="764" priority="922">
      <formula>$S$3="Jérôme MALMEZET"</formula>
    </cfRule>
  </conditionalFormatting>
  <conditionalFormatting sqref="T18:T20">
    <cfRule type="expression" dxfId="763" priority="917">
      <formula>ISBLANK($S18)</formula>
    </cfRule>
  </conditionalFormatting>
  <conditionalFormatting sqref="T21:T24">
    <cfRule type="expression" dxfId="762" priority="912">
      <formula>$S$3="TZR2"</formula>
    </cfRule>
    <cfRule type="expression" dxfId="761" priority="913">
      <formula>$S$3="Gaël LIZOT"</formula>
    </cfRule>
    <cfRule type="expression" dxfId="760" priority="914">
      <formula>$S$3="Isabelle BERGE"</formula>
    </cfRule>
    <cfRule type="expression" dxfId="759" priority="915">
      <formula>$S$3="Stéphane OUALLET"</formula>
    </cfRule>
    <cfRule type="expression" dxfId="758" priority="916">
      <formula>$S$3="Jérôme MALMEZET"</formula>
    </cfRule>
  </conditionalFormatting>
  <conditionalFormatting sqref="T21:T24">
    <cfRule type="expression" dxfId="757" priority="911">
      <formula>ISBLANK($S21)</formula>
    </cfRule>
  </conditionalFormatting>
  <conditionalFormatting sqref="T25:T28">
    <cfRule type="expression" dxfId="756" priority="906">
      <formula>$S$3="TZR2"</formula>
    </cfRule>
    <cfRule type="expression" dxfId="755" priority="907">
      <formula>$S$3="Gaël LIZOT"</formula>
    </cfRule>
    <cfRule type="expression" dxfId="754" priority="908">
      <formula>$S$3="Isabelle BERGE"</formula>
    </cfRule>
    <cfRule type="expression" dxfId="753" priority="909">
      <formula>$S$3="Stéphane OUALLET"</formula>
    </cfRule>
    <cfRule type="expression" dxfId="752" priority="910">
      <formula>$S$3="Jérôme MALMEZET"</formula>
    </cfRule>
  </conditionalFormatting>
  <conditionalFormatting sqref="T25:T28">
    <cfRule type="expression" dxfId="751" priority="905">
      <formula>ISBLANK($S25)</formula>
    </cfRule>
  </conditionalFormatting>
  <conditionalFormatting sqref="T30:T32">
    <cfRule type="expression" dxfId="750" priority="900">
      <formula>$S$3="TZR2"</formula>
    </cfRule>
    <cfRule type="expression" dxfId="749" priority="901">
      <formula>$S$3="Gaël LIZOT"</formula>
    </cfRule>
    <cfRule type="expression" dxfId="748" priority="902">
      <formula>$S$3="Isabelle BERGE"</formula>
    </cfRule>
    <cfRule type="expression" dxfId="747" priority="903">
      <formula>$S$3="Stéphane OUALLET"</formula>
    </cfRule>
    <cfRule type="expression" dxfId="746" priority="904">
      <formula>$S$3="Jérôme MALMEZET"</formula>
    </cfRule>
  </conditionalFormatting>
  <conditionalFormatting sqref="T30:T32">
    <cfRule type="expression" dxfId="745" priority="899">
      <formula>ISBLANK($S30)</formula>
    </cfRule>
  </conditionalFormatting>
  <conditionalFormatting sqref="T33:T36">
    <cfRule type="expression" dxfId="744" priority="894">
      <formula>$S$3="TZR2"</formula>
    </cfRule>
    <cfRule type="expression" dxfId="743" priority="895">
      <formula>$S$3="Gaël LIZOT"</formula>
    </cfRule>
    <cfRule type="expression" dxfId="742" priority="896">
      <formula>$S$3="Isabelle BERGE"</formula>
    </cfRule>
    <cfRule type="expression" dxfId="741" priority="897">
      <formula>$S$3="Stéphane OUALLET"</formula>
    </cfRule>
    <cfRule type="expression" dxfId="740" priority="898">
      <formula>$S$3="Jérôme MALMEZET"</formula>
    </cfRule>
  </conditionalFormatting>
  <conditionalFormatting sqref="T33:T36">
    <cfRule type="expression" dxfId="739" priority="893">
      <formula>ISBLANK($S33)</formula>
    </cfRule>
  </conditionalFormatting>
  <conditionalFormatting sqref="T38:T40">
    <cfRule type="expression" dxfId="738" priority="888">
      <formula>$S$3="TZR2"</formula>
    </cfRule>
    <cfRule type="expression" dxfId="737" priority="889">
      <formula>$S$3="Gaël LIZOT"</formula>
    </cfRule>
    <cfRule type="expression" dxfId="736" priority="890">
      <formula>$S$3="Isabelle BERGE"</formula>
    </cfRule>
    <cfRule type="expression" dxfId="735" priority="891">
      <formula>$S$3="Stéphane OUALLET"</formula>
    </cfRule>
    <cfRule type="expression" dxfId="734" priority="892">
      <formula>$S$3="Jérôme MALMEZET"</formula>
    </cfRule>
  </conditionalFormatting>
  <conditionalFormatting sqref="T38:T40">
    <cfRule type="expression" dxfId="733" priority="887">
      <formula>ISBLANK($S38)</formula>
    </cfRule>
  </conditionalFormatting>
  <conditionalFormatting sqref="E18:E28 E10:E16">
    <cfRule type="expression" dxfId="732" priority="882">
      <formula>$C$3="TZR2"</formula>
    </cfRule>
    <cfRule type="expression" dxfId="731" priority="883">
      <formula>$C$3="Gaël LIZOT"</formula>
    </cfRule>
    <cfRule type="expression" dxfId="730" priority="884">
      <formula>$C$3="Isabelle BERGE"</formula>
    </cfRule>
    <cfRule type="expression" dxfId="729" priority="885">
      <formula>$C$3="Stéphane OUALLET"</formula>
    </cfRule>
    <cfRule type="expression" dxfId="728" priority="886">
      <formula>$C$3="Jérôme MALMEZET"</formula>
    </cfRule>
  </conditionalFormatting>
  <conditionalFormatting sqref="E38:E40 E30:E36 E18:E28 E10:E16">
    <cfRule type="expression" dxfId="727" priority="881" stopIfTrue="1">
      <formula>ISBLANK($C$6)</formula>
    </cfRule>
  </conditionalFormatting>
  <conditionalFormatting sqref="E38:E40 E30:E36 E18:E28 E10:E16">
    <cfRule type="expression" dxfId="726" priority="880">
      <formula>ISBLANK($C10)</formula>
    </cfRule>
  </conditionalFormatting>
  <conditionalFormatting sqref="E38:E40 E30:E36 E18:E28 E10:E16">
    <cfRule type="expression" dxfId="725" priority="879">
      <formula>ISBLANK($C10)</formula>
    </cfRule>
  </conditionalFormatting>
  <conditionalFormatting sqref="I13:I16">
    <cfRule type="expression" dxfId="724" priority="878">
      <formula>ISBLANK($G13)</formula>
    </cfRule>
  </conditionalFormatting>
  <conditionalFormatting sqref="I10:I12">
    <cfRule type="expression" dxfId="723" priority="877">
      <formula>ISBLANK($G10)</formula>
    </cfRule>
  </conditionalFormatting>
  <conditionalFormatting sqref="I18:I20">
    <cfRule type="expression" dxfId="722" priority="876">
      <formula>ISBLANK($G18)</formula>
    </cfRule>
  </conditionalFormatting>
  <conditionalFormatting sqref="I25:I28">
    <cfRule type="expression" dxfId="721" priority="875">
      <formula>ISBLANK($G25)</formula>
    </cfRule>
  </conditionalFormatting>
  <conditionalFormatting sqref="I21:I24">
    <cfRule type="expression" dxfId="720" priority="874">
      <formula>ISBLANK($G21)</formula>
    </cfRule>
  </conditionalFormatting>
  <conditionalFormatting sqref="I30:I32">
    <cfRule type="expression" dxfId="719" priority="873">
      <formula>ISBLANK($G30)</formula>
    </cfRule>
  </conditionalFormatting>
  <conditionalFormatting sqref="I33:I36">
    <cfRule type="expression" dxfId="718" priority="872">
      <formula>ISBLANK($G33)</formula>
    </cfRule>
  </conditionalFormatting>
  <conditionalFormatting sqref="I38:I40">
    <cfRule type="expression" dxfId="717" priority="871">
      <formula>ISBLANK($G38)</formula>
    </cfRule>
  </conditionalFormatting>
  <conditionalFormatting sqref="M6:M8">
    <cfRule type="expression" dxfId="716" priority="865">
      <formula>ISBLANK($K6)</formula>
    </cfRule>
    <cfRule type="expression" dxfId="715" priority="866">
      <formula>$K$3="TZR2"</formula>
    </cfRule>
    <cfRule type="expression" dxfId="714" priority="867">
      <formula>$K$3="Gaël LIZOT"</formula>
    </cfRule>
    <cfRule type="expression" dxfId="713" priority="868">
      <formula>$K$3="Isabelle BERGE"</formula>
    </cfRule>
    <cfRule type="expression" dxfId="712" priority="869">
      <formula>$K$3="Stéphane OUALLET"</formula>
    </cfRule>
    <cfRule type="expression" dxfId="711" priority="870">
      <formula>$K$3="Jérôme MALMEZET"</formula>
    </cfRule>
  </conditionalFormatting>
  <conditionalFormatting sqref="M10:M12">
    <cfRule type="expression" dxfId="710" priority="859">
      <formula>ISBLANK($K10)</formula>
    </cfRule>
    <cfRule type="expression" dxfId="709" priority="860">
      <formula>$K$3="TZR2"</formula>
    </cfRule>
    <cfRule type="expression" dxfId="708" priority="861">
      <formula>$K$3="Gaël LIZOT"</formula>
    </cfRule>
    <cfRule type="expression" dxfId="707" priority="862">
      <formula>$K$3="Isabelle BERGE"</formula>
    </cfRule>
    <cfRule type="expression" dxfId="706" priority="863">
      <formula>$K$3="Stéphane OUALLET"</formula>
    </cfRule>
    <cfRule type="expression" dxfId="705" priority="864">
      <formula>$K$3="Jérôme MALMEZET"</formula>
    </cfRule>
  </conditionalFormatting>
  <conditionalFormatting sqref="M13:M16">
    <cfRule type="expression" dxfId="704" priority="853">
      <formula>ISBLANK($K13)</formula>
    </cfRule>
    <cfRule type="expression" dxfId="703" priority="854">
      <formula>$K$3="TZR2"</formula>
    </cfRule>
    <cfRule type="expression" dxfId="702" priority="855">
      <formula>$K$3="Gaël LIZOT"</formula>
    </cfRule>
    <cfRule type="expression" dxfId="701" priority="856">
      <formula>$K$3="Isabelle BERGE"</formula>
    </cfRule>
    <cfRule type="expression" dxfId="700" priority="857">
      <formula>$K$3="Stéphane OUALLET"</formula>
    </cfRule>
    <cfRule type="expression" dxfId="699" priority="858">
      <formula>$K$3="Jérôme MALMEZET"</formula>
    </cfRule>
  </conditionalFormatting>
  <conditionalFormatting sqref="M18:M20">
    <cfRule type="expression" dxfId="698" priority="847">
      <formula>ISBLANK($K18)</formula>
    </cfRule>
    <cfRule type="expression" dxfId="697" priority="848">
      <formula>$K$3="TZR2"</formula>
    </cfRule>
    <cfRule type="expression" dxfId="696" priority="849">
      <formula>$K$3="Gaël LIZOT"</formula>
    </cfRule>
    <cfRule type="expression" dxfId="695" priority="850">
      <formula>$K$3="Isabelle BERGE"</formula>
    </cfRule>
    <cfRule type="expression" dxfId="694" priority="851">
      <formula>$K$3="Stéphane OUALLET"</formula>
    </cfRule>
    <cfRule type="expression" dxfId="693" priority="852">
      <formula>$K$3="Jérôme MALMEZET"</formula>
    </cfRule>
  </conditionalFormatting>
  <conditionalFormatting sqref="M25:M28">
    <cfRule type="expression" dxfId="692" priority="841">
      <formula>ISBLANK($K25)</formula>
    </cfRule>
    <cfRule type="expression" dxfId="691" priority="842">
      <formula>$K$3="TZR2"</formula>
    </cfRule>
    <cfRule type="expression" dxfId="690" priority="843">
      <formula>$K$3="Gaël LIZOT"</formula>
    </cfRule>
    <cfRule type="expression" dxfId="689" priority="844">
      <formula>$K$3="Isabelle BERGE"</formula>
    </cfRule>
    <cfRule type="expression" dxfId="688" priority="845">
      <formula>$K$3="Stéphane OUALLET"</formula>
    </cfRule>
    <cfRule type="expression" dxfId="687" priority="846">
      <formula>$K$3="Jérôme MALMEZET"</formula>
    </cfRule>
  </conditionalFormatting>
  <conditionalFormatting sqref="M21:M24">
    <cfRule type="expression" dxfId="686" priority="835">
      <formula>ISBLANK($K21)</formula>
    </cfRule>
    <cfRule type="expression" dxfId="685" priority="836">
      <formula>$K$3="TZR2"</formula>
    </cfRule>
    <cfRule type="expression" dxfId="684" priority="837">
      <formula>$K$3="Gaël LIZOT"</formula>
    </cfRule>
    <cfRule type="expression" dxfId="683" priority="838">
      <formula>$K$3="Isabelle BERGE"</formula>
    </cfRule>
    <cfRule type="expression" dxfId="682" priority="839">
      <formula>$K$3="Stéphane OUALLET"</formula>
    </cfRule>
    <cfRule type="expression" dxfId="681" priority="840">
      <formula>$K$3="Jérôme MALMEZET"</formula>
    </cfRule>
  </conditionalFormatting>
  <conditionalFormatting sqref="M33:M36">
    <cfRule type="expression" dxfId="680" priority="829">
      <formula>ISBLANK($K33)</formula>
    </cfRule>
    <cfRule type="expression" dxfId="679" priority="830">
      <formula>$K$3="TZR2"</formula>
    </cfRule>
    <cfRule type="expression" dxfId="678" priority="831">
      <formula>$K$3="Gaël LIZOT"</formula>
    </cfRule>
    <cfRule type="expression" dxfId="677" priority="832">
      <formula>$K$3="Isabelle BERGE"</formula>
    </cfRule>
    <cfRule type="expression" dxfId="676" priority="833">
      <formula>$K$3="Stéphane OUALLET"</formula>
    </cfRule>
    <cfRule type="expression" dxfId="675" priority="834">
      <formula>$K$3="Jérôme MALMEZET"</formula>
    </cfRule>
  </conditionalFormatting>
  <conditionalFormatting sqref="M30:M32">
    <cfRule type="expression" dxfId="674" priority="823">
      <formula>ISBLANK($K30)</formula>
    </cfRule>
    <cfRule type="expression" dxfId="673" priority="824">
      <formula>$K$3="TZR2"</formula>
    </cfRule>
    <cfRule type="expression" dxfId="672" priority="825">
      <formula>$K$3="Gaël LIZOT"</formula>
    </cfRule>
    <cfRule type="expression" dxfId="671" priority="826">
      <formula>$K$3="Isabelle BERGE"</formula>
    </cfRule>
    <cfRule type="expression" dxfId="670" priority="827">
      <formula>$K$3="Stéphane OUALLET"</formula>
    </cfRule>
    <cfRule type="expression" dxfId="669" priority="828">
      <formula>$K$3="Jérôme MALMEZET"</formula>
    </cfRule>
  </conditionalFormatting>
  <conditionalFormatting sqref="M38:M40">
    <cfRule type="expression" dxfId="668" priority="817">
      <formula>ISBLANK($K38)</formula>
    </cfRule>
    <cfRule type="expression" dxfId="667" priority="818">
      <formula>$K$3="TZR2"</formula>
    </cfRule>
    <cfRule type="expression" dxfId="666" priority="819">
      <formula>$K$3="Gaël LIZOT"</formula>
    </cfRule>
    <cfRule type="expression" dxfId="665" priority="820">
      <formula>$K$3="Isabelle BERGE"</formula>
    </cfRule>
    <cfRule type="expression" dxfId="664" priority="821">
      <formula>$K$3="Stéphane OUALLET"</formula>
    </cfRule>
    <cfRule type="expression" dxfId="663" priority="822">
      <formula>$K$3="Jérôme MALMEZET"</formula>
    </cfRule>
  </conditionalFormatting>
  <conditionalFormatting sqref="Q6:Q8">
    <cfRule type="expression" dxfId="662" priority="816">
      <formula>ISBLANK($O6)</formula>
    </cfRule>
  </conditionalFormatting>
  <conditionalFormatting sqref="Q13:Q16">
    <cfRule type="expression" dxfId="661" priority="811">
      <formula>$O$3="TZR2"</formula>
    </cfRule>
    <cfRule type="expression" dxfId="660" priority="812">
      <formula>$O$3="Gaël LIZOT"</formula>
    </cfRule>
    <cfRule type="expression" dxfId="659" priority="813">
      <formula>$O$3="Isabelle BERGE"</formula>
    </cfRule>
    <cfRule type="expression" dxfId="658" priority="814">
      <formula>$O$3="Stéphane OUALLET"</formula>
    </cfRule>
    <cfRule type="expression" dxfId="657" priority="815">
      <formula>$O$3="Jérôme MALMEZET"</formula>
    </cfRule>
  </conditionalFormatting>
  <conditionalFormatting sqref="Q13:Q16">
    <cfRule type="expression" dxfId="656" priority="810">
      <formula>ISBLANK($O13)</formula>
    </cfRule>
  </conditionalFormatting>
  <conditionalFormatting sqref="Q10:Q12">
    <cfRule type="expression" dxfId="655" priority="805">
      <formula>$O$3="TZR2"</formula>
    </cfRule>
    <cfRule type="expression" dxfId="654" priority="806">
      <formula>$O$3="Gaël LIZOT"</formula>
    </cfRule>
    <cfRule type="expression" dxfId="653" priority="807">
      <formula>$O$3="Isabelle BERGE"</formula>
    </cfRule>
    <cfRule type="expression" dxfId="652" priority="808">
      <formula>$O$3="Stéphane OUALLET"</formula>
    </cfRule>
    <cfRule type="expression" dxfId="651" priority="809">
      <formula>$O$3="Jérôme MALMEZET"</formula>
    </cfRule>
  </conditionalFormatting>
  <conditionalFormatting sqref="Q10:Q12">
    <cfRule type="expression" dxfId="650" priority="804">
      <formula>ISBLANK($O10)</formula>
    </cfRule>
  </conditionalFormatting>
  <conditionalFormatting sqref="Q21:Q24">
    <cfRule type="expression" dxfId="649" priority="799">
      <formula>$O$3="TZR2"</formula>
    </cfRule>
    <cfRule type="expression" dxfId="648" priority="800">
      <formula>$O$3="Gaël LIZOT"</formula>
    </cfRule>
    <cfRule type="expression" dxfId="647" priority="801">
      <formula>$O$3="Isabelle BERGE"</formula>
    </cfRule>
    <cfRule type="expression" dxfId="646" priority="802">
      <formula>$O$3="Stéphane OUALLET"</formula>
    </cfRule>
    <cfRule type="expression" dxfId="645" priority="803">
      <formula>$O$3="Jérôme MALMEZET"</formula>
    </cfRule>
  </conditionalFormatting>
  <conditionalFormatting sqref="Q21:Q24">
    <cfRule type="expression" dxfId="644" priority="798">
      <formula>ISBLANK($O21)</formula>
    </cfRule>
  </conditionalFormatting>
  <conditionalFormatting sqref="Q18:Q20">
    <cfRule type="expression" dxfId="643" priority="793">
      <formula>$O$3="TZR2"</formula>
    </cfRule>
    <cfRule type="expression" dxfId="642" priority="794">
      <formula>$O$3="Gaël LIZOT"</formula>
    </cfRule>
    <cfRule type="expression" dxfId="641" priority="795">
      <formula>$O$3="Isabelle BERGE"</formula>
    </cfRule>
    <cfRule type="expression" dxfId="640" priority="796">
      <formula>$O$3="Stéphane OUALLET"</formula>
    </cfRule>
    <cfRule type="expression" dxfId="639" priority="797">
      <formula>$O$3="Jérôme MALMEZET"</formula>
    </cfRule>
  </conditionalFormatting>
  <conditionalFormatting sqref="Q18:Q20">
    <cfRule type="expression" dxfId="638" priority="792">
      <formula>ISBLANK($O18)</formula>
    </cfRule>
  </conditionalFormatting>
  <conditionalFormatting sqref="Q25:Q28">
    <cfRule type="expression" dxfId="637" priority="787">
      <formula>$O$3="TZR2"</formula>
    </cfRule>
    <cfRule type="expression" dxfId="636" priority="788">
      <formula>$O$3="Gaël LIZOT"</formula>
    </cfRule>
    <cfRule type="expression" dxfId="635" priority="789">
      <formula>$O$3="Isabelle BERGE"</formula>
    </cfRule>
    <cfRule type="expression" dxfId="634" priority="790">
      <formula>$O$3="Stéphane OUALLET"</formula>
    </cfRule>
    <cfRule type="expression" dxfId="633" priority="791">
      <formula>$O$3="Jérôme MALMEZET"</formula>
    </cfRule>
  </conditionalFormatting>
  <conditionalFormatting sqref="Q25:Q28">
    <cfRule type="expression" dxfId="632" priority="786">
      <formula>ISBLANK($O25)</formula>
    </cfRule>
  </conditionalFormatting>
  <conditionalFormatting sqref="Q33:Q36">
    <cfRule type="expression" dxfId="631" priority="781">
      <formula>$O$3="TZR2"</formula>
    </cfRule>
    <cfRule type="expression" dxfId="630" priority="782">
      <formula>$O$3="Gaël LIZOT"</formula>
    </cfRule>
    <cfRule type="expression" dxfId="629" priority="783">
      <formula>$O$3="Isabelle BERGE"</formula>
    </cfRule>
    <cfRule type="expression" dxfId="628" priority="784">
      <formula>$O$3="Stéphane OUALLET"</formula>
    </cfRule>
    <cfRule type="expression" dxfId="627" priority="785">
      <formula>$O$3="Jérôme MALMEZET"</formula>
    </cfRule>
  </conditionalFormatting>
  <conditionalFormatting sqref="Q33:Q36">
    <cfRule type="expression" dxfId="626" priority="780">
      <formula>ISBLANK($O33)</formula>
    </cfRule>
  </conditionalFormatting>
  <conditionalFormatting sqref="Q30:Q32">
    <cfRule type="expression" dxfId="625" priority="775">
      <formula>$O$3="TZR2"</formula>
    </cfRule>
    <cfRule type="expression" dxfId="624" priority="776">
      <formula>$O$3="Gaël LIZOT"</formula>
    </cfRule>
    <cfRule type="expression" dxfId="623" priority="777">
      <formula>$O$3="Isabelle BERGE"</formula>
    </cfRule>
    <cfRule type="expression" dxfId="622" priority="778">
      <formula>$O$3="Stéphane OUALLET"</formula>
    </cfRule>
    <cfRule type="expression" dxfId="621" priority="779">
      <formula>$O$3="Jérôme MALMEZET"</formula>
    </cfRule>
  </conditionalFormatting>
  <conditionalFormatting sqref="Q30:Q32">
    <cfRule type="expression" dxfId="620" priority="774">
      <formula>ISBLANK($O30)</formula>
    </cfRule>
  </conditionalFormatting>
  <conditionalFormatting sqref="Q38:Q40">
    <cfRule type="expression" dxfId="619" priority="769">
      <formula>$O$3="TZR2"</formula>
    </cfRule>
    <cfRule type="expression" dxfId="618" priority="770">
      <formula>$O$3="Gaël LIZOT"</formula>
    </cfRule>
    <cfRule type="expression" dxfId="617" priority="771">
      <formula>$O$3="Isabelle BERGE"</formula>
    </cfRule>
    <cfRule type="expression" dxfId="616" priority="772">
      <formula>$O$3="Stéphane OUALLET"</formula>
    </cfRule>
    <cfRule type="expression" dxfId="615" priority="773">
      <formula>$O$3="Jérôme MALMEZET"</formula>
    </cfRule>
  </conditionalFormatting>
  <conditionalFormatting sqref="Q38:Q40">
    <cfRule type="expression" dxfId="614" priority="768">
      <formula>ISBLANK($O38)</formula>
    </cfRule>
  </conditionalFormatting>
  <conditionalFormatting sqref="U6:U8">
    <cfRule type="expression" dxfId="613" priority="767">
      <formula>ISBLANK($S6)</formula>
    </cfRule>
  </conditionalFormatting>
  <conditionalFormatting sqref="U10:U12">
    <cfRule type="expression" dxfId="612" priority="762">
      <formula>$S$3="TZR2"</formula>
    </cfRule>
    <cfRule type="expression" dxfId="611" priority="763">
      <formula>$S$3="Gaël LIZOT"</formula>
    </cfRule>
    <cfRule type="expression" dxfId="610" priority="764">
      <formula>$S$3="Isabelle BERGE"</formula>
    </cfRule>
    <cfRule type="expression" dxfId="609" priority="765">
      <formula>$S$3="Stéphane OUALLET"</formula>
    </cfRule>
    <cfRule type="expression" dxfId="608" priority="766">
      <formula>$S$3="Jérôme MALMEZET"</formula>
    </cfRule>
  </conditionalFormatting>
  <conditionalFormatting sqref="U10:U12">
    <cfRule type="expression" dxfId="607" priority="761">
      <formula>ISBLANK($S10)</formula>
    </cfRule>
  </conditionalFormatting>
  <conditionalFormatting sqref="U18:U20">
    <cfRule type="expression" dxfId="606" priority="756">
      <formula>$S$3="TZR2"</formula>
    </cfRule>
    <cfRule type="expression" dxfId="605" priority="757">
      <formula>$S$3="Gaël LIZOT"</formula>
    </cfRule>
    <cfRule type="expression" dxfId="604" priority="758">
      <formula>$S$3="Isabelle BERGE"</formula>
    </cfRule>
    <cfRule type="expression" dxfId="603" priority="759">
      <formula>$S$3="Stéphane OUALLET"</formula>
    </cfRule>
    <cfRule type="expression" dxfId="602" priority="760">
      <formula>$S$3="Jérôme MALMEZET"</formula>
    </cfRule>
  </conditionalFormatting>
  <conditionalFormatting sqref="U18:U20">
    <cfRule type="expression" dxfId="601" priority="755">
      <formula>ISBLANK($S18)</formula>
    </cfRule>
  </conditionalFormatting>
  <conditionalFormatting sqref="U13:U16">
    <cfRule type="expression" dxfId="600" priority="750">
      <formula>$S$3="TZR2"</formula>
    </cfRule>
    <cfRule type="expression" dxfId="599" priority="751">
      <formula>$S$3="Gaël LIZOT"</formula>
    </cfRule>
    <cfRule type="expression" dxfId="598" priority="752">
      <formula>$S$3="Isabelle BERGE"</formula>
    </cfRule>
    <cfRule type="expression" dxfId="597" priority="753">
      <formula>$S$3="Stéphane OUALLET"</formula>
    </cfRule>
    <cfRule type="expression" dxfId="596" priority="754">
      <formula>$S$3="Jérôme MALMEZET"</formula>
    </cfRule>
  </conditionalFormatting>
  <conditionalFormatting sqref="U13:U16">
    <cfRule type="expression" dxfId="595" priority="749">
      <formula>ISBLANK($S13)</formula>
    </cfRule>
  </conditionalFormatting>
  <conditionalFormatting sqref="U25:U28">
    <cfRule type="expression" dxfId="594" priority="744">
      <formula>$S$3="TZR2"</formula>
    </cfRule>
    <cfRule type="expression" dxfId="593" priority="745">
      <formula>$S$3="Gaël LIZOT"</formula>
    </cfRule>
    <cfRule type="expression" dxfId="592" priority="746">
      <formula>$S$3="Isabelle BERGE"</formula>
    </cfRule>
    <cfRule type="expression" dxfId="591" priority="747">
      <formula>$S$3="Stéphane OUALLET"</formula>
    </cfRule>
    <cfRule type="expression" dxfId="590" priority="748">
      <formula>$S$3="Jérôme MALMEZET"</formula>
    </cfRule>
  </conditionalFormatting>
  <conditionalFormatting sqref="U25:U28">
    <cfRule type="expression" dxfId="589" priority="743">
      <formula>ISBLANK($S25)</formula>
    </cfRule>
  </conditionalFormatting>
  <conditionalFormatting sqref="U21:U24">
    <cfRule type="expression" dxfId="588" priority="738">
      <formula>$S$3="TZR2"</formula>
    </cfRule>
    <cfRule type="expression" dxfId="587" priority="739">
      <formula>$S$3="Gaël LIZOT"</formula>
    </cfRule>
    <cfRule type="expression" dxfId="586" priority="740">
      <formula>$S$3="Isabelle BERGE"</formula>
    </cfRule>
    <cfRule type="expression" dxfId="585" priority="741">
      <formula>$S$3="Stéphane OUALLET"</formula>
    </cfRule>
    <cfRule type="expression" dxfId="584" priority="742">
      <formula>$S$3="Jérôme MALMEZET"</formula>
    </cfRule>
  </conditionalFormatting>
  <conditionalFormatting sqref="U21:U24">
    <cfRule type="expression" dxfId="583" priority="737">
      <formula>ISBLANK($S21)</formula>
    </cfRule>
  </conditionalFormatting>
  <conditionalFormatting sqref="U30:U32">
    <cfRule type="expression" dxfId="582" priority="732">
      <formula>$S$3="TZR2"</formula>
    </cfRule>
    <cfRule type="expression" dxfId="581" priority="733">
      <formula>$S$3="Gaël LIZOT"</formula>
    </cfRule>
    <cfRule type="expression" dxfId="580" priority="734">
      <formula>$S$3="Isabelle BERGE"</formula>
    </cfRule>
    <cfRule type="expression" dxfId="579" priority="735">
      <formula>$S$3="Stéphane OUALLET"</formula>
    </cfRule>
    <cfRule type="expression" dxfId="578" priority="736">
      <formula>$S$3="Jérôme MALMEZET"</formula>
    </cfRule>
  </conditionalFormatting>
  <conditionalFormatting sqref="U30:U32">
    <cfRule type="expression" dxfId="577" priority="731">
      <formula>ISBLANK($S30)</formula>
    </cfRule>
  </conditionalFormatting>
  <conditionalFormatting sqref="U38:U40">
    <cfRule type="expression" dxfId="576" priority="726">
      <formula>$S$3="TZR2"</formula>
    </cfRule>
    <cfRule type="expression" dxfId="575" priority="727">
      <formula>$S$3="Gaël LIZOT"</formula>
    </cfRule>
    <cfRule type="expression" dxfId="574" priority="728">
      <formula>$S$3="Isabelle BERGE"</formula>
    </cfRule>
    <cfRule type="expression" dxfId="573" priority="729">
      <formula>$S$3="Stéphane OUALLET"</formula>
    </cfRule>
    <cfRule type="expression" dxfId="572" priority="730">
      <formula>$S$3="Jérôme MALMEZET"</formula>
    </cfRule>
  </conditionalFormatting>
  <conditionalFormatting sqref="U38:U40">
    <cfRule type="expression" dxfId="571" priority="725">
      <formula>ISBLANK($S38)</formula>
    </cfRule>
  </conditionalFormatting>
  <conditionalFormatting sqref="U33:U36">
    <cfRule type="expression" dxfId="570" priority="720">
      <formula>$S$3="TZR2"</formula>
    </cfRule>
    <cfRule type="expression" dxfId="569" priority="721">
      <formula>$S$3="Gaël LIZOT"</formula>
    </cfRule>
    <cfRule type="expression" dxfId="568" priority="722">
      <formula>$S$3="Isabelle BERGE"</formula>
    </cfRule>
    <cfRule type="expression" dxfId="567" priority="723">
      <formula>$S$3="Stéphane OUALLET"</formula>
    </cfRule>
    <cfRule type="expression" dxfId="566" priority="724">
      <formula>$S$3="Jérôme MALMEZET"</formula>
    </cfRule>
  </conditionalFormatting>
  <conditionalFormatting sqref="U33:U36">
    <cfRule type="expression" dxfId="565" priority="719">
      <formula>ISBLANK($S33)</formula>
    </cfRule>
  </conditionalFormatting>
  <dataValidations count="10">
    <dataValidation type="list" showInputMessage="1" showErrorMessage="1" sqref="Q37 E17">
      <formula1>OFFSET($AE$2,MATCH(D17,$AE$3:$AE$25,0),1,1,COUNTA(OFFSET($AE$2,MATCH(D17,$AE$3:$AE$25,0),1,1,3)))</formula1>
    </dataValidation>
    <dataValidation type="list" showInputMessage="1" showErrorMessage="1" sqref="D5:D8 D10:D16 D18:D28 D30:D36 D38:D40 T18:T28 P38:P40 T30:T36 T5:T8 T10:T16 H30:H40 L5:L8 L10:L16 L18:L28 L30:L36 L38:L40 P5:P8 P30:P36 P10:P16 P18:P28 H5:H8 H18:H28 H10:H16 T38:T40">
      <formula1>APSA</formula1>
    </dataValidation>
    <dataValidation type="list" showInputMessage="1" showErrorMessage="1" sqref="F18:F28 F30:F40 F5:F8 I37 F10:F16">
      <formula1>Install</formula1>
    </dataValidation>
    <dataValidation type="list" showInputMessage="1" showErrorMessage="1" sqref="C5">
      <formula1>ListeClass</formula1>
    </dataValidation>
    <dataValidation type="list" allowBlank="1" showInputMessage="1" showErrorMessage="1" sqref="C6:C8">
      <formula1>ListeClass</formula1>
    </dataValidation>
    <dataValidation type="list" allowBlank="1" showInputMessage="1" showErrorMessage="1" sqref="C18:C28 C10:C16">
      <formula1>ListeClasses</formula1>
    </dataValidation>
    <dataValidation type="list" allowBlank="1" showInputMessage="1" showErrorMessage="1" sqref="A3:B4">
      <formula1>Cycle</formula1>
    </dataValidation>
    <dataValidation type="list" allowBlank="1" showInputMessage="1" showErrorMessage="1" sqref="O3 G3 K3 S3 C3">
      <formula1>ListeProfEPS</formula1>
    </dataValidation>
    <dataValidation type="list" showInputMessage="1" showErrorMessage="1" sqref="E30:E36 E18:E28 E10:E16 E38:E40">
      <formula1>OFFSET($AE$2,MATCH(D10,$AE$3:$AE$29,0),1,1,3)</formula1>
    </dataValidation>
    <dataValidation type="list" showInputMessage="1" showErrorMessage="1" sqref="E5:E8 U38:U40 U30:U36 U18:U28 U10:U16 U5:U8 Q38:Q40 Q30:Q36 Q18:Q28 Q10:Q16 Q5:Q8 M38:M40 M30:M36 M18:M28 M10:M16 M5:M8 I38:I40 I30:I36 I18:I28 I10:I16 I5:I8">
      <formula1>OFFSET($AE$2,MATCH(D5,$AE$3:$AE$29,0),1,1,COUNTA(OFFSET($AE$2,MATCH(D5,$AE$3:$AE$29,0),1,1,3)))</formula1>
    </dataValidation>
  </dataValidations>
  <pageMargins left="0" right="0" top="0" bottom="0" header="0" footer="0.31496062992125984"/>
  <pageSetup paperSize="9" orientation="landscape" horizontalDpi="0" verticalDpi="0"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14:formula1>
            <xm:f>Listes!$F$3:$F$15</xm:f>
          </x14:formula1>
          <xm:sqref>X1:AB1</xm:sqref>
        </x14:dataValidation>
        <x14:dataValidation type="list" allowBlank="1" showInputMessage="1" showErrorMessage="1">
          <x14:formula1>
            <xm:f>MFC!$A$1:$A$18</xm:f>
          </x14:formula1>
          <xm:sqref>C30:C36</xm:sqref>
        </x14:dataValidation>
        <x14:dataValidation type="list" allowBlank="1" showInputMessage="1" showErrorMessage="1">
          <x14:formula1>
            <xm:f>MFC!$A$1:$A$18</xm:f>
          </x14:formula1>
          <xm:sqref>C38:C40</xm:sqref>
        </x14:dataValidation>
        <x14:dataValidation type="list" allowBlank="1" showInputMessage="1" showErrorMessage="1">
          <x14:formula1>
            <xm:f>MFC!$A$1:$A$18</xm:f>
          </x14:formula1>
          <xm:sqref>G5:G8</xm:sqref>
        </x14:dataValidation>
        <x14:dataValidation type="list" allowBlank="1" showInputMessage="1" showErrorMessage="1">
          <x14:formula1>
            <xm:f>MFC!$A$1:$A$18</xm:f>
          </x14:formula1>
          <xm:sqref>G10:G16</xm:sqref>
        </x14:dataValidation>
        <x14:dataValidation type="list" allowBlank="1" showInputMessage="1" showErrorMessage="1">
          <x14:formula1>
            <xm:f>MFC!$A$1:$A$18</xm:f>
          </x14:formula1>
          <xm:sqref>G18:G28</xm:sqref>
        </x14:dataValidation>
        <x14:dataValidation type="list" allowBlank="1" showInputMessage="1" showErrorMessage="1">
          <x14:formula1>
            <xm:f>MFC!$A$1:$A$18</xm:f>
          </x14:formula1>
          <xm:sqref>G30:G36</xm:sqref>
        </x14:dataValidation>
        <x14:dataValidation type="list" allowBlank="1" showInputMessage="1" showErrorMessage="1">
          <x14:formula1>
            <xm:f>MFC!$A$1:$A$18</xm:f>
          </x14:formula1>
          <xm:sqref>G38:G40</xm:sqref>
        </x14:dataValidation>
        <x14:dataValidation type="list" allowBlank="1" showInputMessage="1" showErrorMessage="1">
          <x14:formula1>
            <xm:f>MFC!$A$1:$A$18</xm:f>
          </x14:formula1>
          <xm:sqref>K5:K8</xm:sqref>
        </x14:dataValidation>
        <x14:dataValidation type="list" allowBlank="1" showInputMessage="1" showErrorMessage="1">
          <x14:formula1>
            <xm:f>MFC!$A$1:$A$18</xm:f>
          </x14:formula1>
          <xm:sqref>K10:K16</xm:sqref>
        </x14:dataValidation>
        <x14:dataValidation type="list" allowBlank="1" showInputMessage="1" showErrorMessage="1">
          <x14:formula1>
            <xm:f>MFC!$A$1:$A$18</xm:f>
          </x14:formula1>
          <xm:sqref>K18:K28</xm:sqref>
        </x14:dataValidation>
        <x14:dataValidation type="list" allowBlank="1" showInputMessage="1" showErrorMessage="1">
          <x14:formula1>
            <xm:f>MFC!$A$1:$A$18</xm:f>
          </x14:formula1>
          <xm:sqref>K30:K36</xm:sqref>
        </x14:dataValidation>
        <x14:dataValidation type="list" allowBlank="1" showInputMessage="1" showErrorMessage="1">
          <x14:formula1>
            <xm:f>MFC!$A$1:$A$18</xm:f>
          </x14:formula1>
          <xm:sqref>K38:K40</xm:sqref>
        </x14:dataValidation>
        <x14:dataValidation type="list" allowBlank="1" showInputMessage="1" showErrorMessage="1">
          <x14:formula1>
            <xm:f>MFC!$A$1:$A$18</xm:f>
          </x14:formula1>
          <xm:sqref>O5:O8</xm:sqref>
        </x14:dataValidation>
        <x14:dataValidation type="list" allowBlank="1" showInputMessage="1" showErrorMessage="1">
          <x14:formula1>
            <xm:f>MFC!$A$1:$A$18</xm:f>
          </x14:formula1>
          <xm:sqref>O10:O16</xm:sqref>
        </x14:dataValidation>
        <x14:dataValidation type="list" allowBlank="1" showInputMessage="1" showErrorMessage="1">
          <x14:formula1>
            <xm:f>MFC!$A$1:$A$18</xm:f>
          </x14:formula1>
          <xm:sqref>O18:O28</xm:sqref>
        </x14:dataValidation>
        <x14:dataValidation type="list" allowBlank="1" showInputMessage="1" showErrorMessage="1">
          <x14:formula1>
            <xm:f>MFC!$A$1:$A$18</xm:f>
          </x14:formula1>
          <xm:sqref>O30:O36</xm:sqref>
        </x14:dataValidation>
        <x14:dataValidation type="list" allowBlank="1" showInputMessage="1" showErrorMessage="1">
          <x14:formula1>
            <xm:f>MFC!$A$1:$A$18</xm:f>
          </x14:formula1>
          <xm:sqref>O38:O40</xm:sqref>
        </x14:dataValidation>
        <x14:dataValidation type="list" allowBlank="1" showInputMessage="1" showErrorMessage="1">
          <x14:formula1>
            <xm:f>MFC!$A$1:$A$18</xm:f>
          </x14:formula1>
          <xm:sqref>S5:S8</xm:sqref>
        </x14:dataValidation>
        <x14:dataValidation type="list" allowBlank="1" showInputMessage="1" showErrorMessage="1">
          <x14:formula1>
            <xm:f>MFC!$A$1:$A$18</xm:f>
          </x14:formula1>
          <xm:sqref>S10:S16</xm:sqref>
        </x14:dataValidation>
        <x14:dataValidation type="list" allowBlank="1" showInputMessage="1" showErrorMessage="1">
          <x14:formula1>
            <xm:f>MFC!$A$1:$A$18</xm:f>
          </x14:formula1>
          <xm:sqref>S18:S28</xm:sqref>
        </x14:dataValidation>
        <x14:dataValidation type="list" allowBlank="1" showInputMessage="1" showErrorMessage="1">
          <x14:formula1>
            <xm:f>MFC!$A$1:$A$18</xm:f>
          </x14:formula1>
          <xm:sqref>S30:S36</xm:sqref>
        </x14:dataValidation>
        <x14:dataValidation type="list" allowBlank="1" showInputMessage="1" showErrorMessage="1">
          <x14:formula1>
            <xm:f>MFC!$A$1:$A$18</xm:f>
          </x14:formula1>
          <xm:sqref>S38:S40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theme="6" tint="0.39997558519241921"/>
    <pageSetUpPr fitToPage="1"/>
  </sheetPr>
  <dimension ref="A1:K97"/>
  <sheetViews>
    <sheetView topLeftCell="A17" zoomScale="50" zoomScaleNormal="50" workbookViewId="0">
      <selection activeCell="M39" sqref="M39"/>
    </sheetView>
  </sheetViews>
  <sheetFormatPr baseColWidth="10" defaultRowHeight="14.4" x14ac:dyDescent="0.3"/>
  <cols>
    <col min="1" max="1" width="4" style="10" customWidth="1"/>
    <col min="2" max="2" width="12.88671875" style="1" customWidth="1"/>
    <col min="3" max="7" width="21.88671875" style="1" customWidth="1"/>
    <col min="8" max="8" width="11.5546875" style="282" hidden="1" customWidth="1"/>
    <col min="9" max="16384" width="11.5546875" style="1"/>
  </cols>
  <sheetData>
    <row r="1" spans="1:9" s="10" customFormat="1" ht="23.4" x14ac:dyDescent="0.3">
      <c r="A1" s="490" t="s">
        <v>137</v>
      </c>
      <c r="B1" s="491"/>
      <c r="E1" s="132" t="s">
        <v>62</v>
      </c>
      <c r="H1" s="281"/>
    </row>
    <row r="2" spans="1:9" s="10" customFormat="1" ht="15" thickBot="1" x14ac:dyDescent="0.35">
      <c r="H2" s="281"/>
    </row>
    <row r="3" spans="1:9" ht="15" thickBot="1" x14ac:dyDescent="0.35">
      <c r="A3" s="1"/>
      <c r="C3" s="123" t="str">
        <f>'P1'!$C$3</f>
        <v>Jérôme MALMEZET</v>
      </c>
      <c r="D3" s="123" t="str">
        <f>'P1'!$G$3</f>
        <v>Stéphane OUALLET</v>
      </c>
      <c r="E3" s="123" t="str">
        <f>'P1'!$K$3</f>
        <v>Isabelle BERGE</v>
      </c>
      <c r="F3" s="124" t="str">
        <f>'P1'!$O3</f>
        <v>Gaël LIZOT</v>
      </c>
      <c r="G3" s="125" t="str">
        <f>'P1'!$S3</f>
        <v>TZR2</v>
      </c>
      <c r="H3" s="282" t="s">
        <v>63</v>
      </c>
      <c r="I3" s="10"/>
    </row>
    <row r="4" spans="1:9" ht="18" customHeight="1" x14ac:dyDescent="0.3">
      <c r="A4" s="1"/>
      <c r="B4" s="107" t="s">
        <v>36</v>
      </c>
      <c r="C4" s="147">
        <f>COUNTIF('P4'!F$5:F$40,BilanP4!$B4)</f>
        <v>0</v>
      </c>
      <c r="D4" s="147">
        <f>COUNTIF('P4'!J$5:J$40,BilanP4!$B4)</f>
        <v>0</v>
      </c>
      <c r="E4" s="147">
        <f>COUNTIF('P4'!N$5:N$40,BilanP4!$B4)</f>
        <v>0</v>
      </c>
      <c r="F4" s="147">
        <f>COUNTIF('P4'!R$5:R$40,BilanP4!$B4)</f>
        <v>0</v>
      </c>
      <c r="G4" s="120">
        <f>COUNTIF('P4'!V$5:V$40,BilanP4!$B4)</f>
        <v>0</v>
      </c>
      <c r="H4" s="273">
        <f>SUM(C4:G4)</f>
        <v>0</v>
      </c>
      <c r="I4" s="104" t="str">
        <f>CONCATENATE(H4,"h")</f>
        <v>0h</v>
      </c>
    </row>
    <row r="5" spans="1:9" ht="18" customHeight="1" x14ac:dyDescent="0.3">
      <c r="A5" s="1"/>
      <c r="B5" s="108" t="s">
        <v>58</v>
      </c>
      <c r="C5" s="144">
        <f>COUNTIF('P4'!F$5:F$40,BilanP4!$B5)</f>
        <v>4</v>
      </c>
      <c r="D5" s="144">
        <f>COUNTIF('P4'!J$5:J$40,BilanP4!$B5)</f>
        <v>4</v>
      </c>
      <c r="E5" s="144">
        <f>COUNTIF('P4'!N$5:N$40,BilanP4!$B5)</f>
        <v>6</v>
      </c>
      <c r="F5" s="144">
        <f>COUNTIF('P4'!R$5:R$40,BilanP4!$B5)</f>
        <v>0</v>
      </c>
      <c r="G5" s="121">
        <f>COUNTIF('P4'!V$5:V$40,BilanP4!$B5)</f>
        <v>0</v>
      </c>
      <c r="H5" s="273">
        <f t="shared" ref="H5:H27" si="0">SUM(C5:G5)</f>
        <v>14</v>
      </c>
      <c r="I5" s="105" t="str">
        <f t="shared" ref="I5:I27" si="1">CONCATENATE(H5,"h")</f>
        <v>14h</v>
      </c>
    </row>
    <row r="6" spans="1:9" ht="18" customHeight="1" x14ac:dyDescent="0.3">
      <c r="A6" s="1"/>
      <c r="B6" s="108" t="s">
        <v>38</v>
      </c>
      <c r="C6" s="144">
        <f>COUNTIF('P4'!F$5:F$40,BilanP4!$B6)</f>
        <v>0</v>
      </c>
      <c r="D6" s="144">
        <f>COUNTIF('P4'!J$5:J$40,BilanP4!$B6)</f>
        <v>0</v>
      </c>
      <c r="E6" s="144">
        <f>COUNTIF('P4'!N$5:N$40,BilanP4!$B6)</f>
        <v>0</v>
      </c>
      <c r="F6" s="144">
        <f>COUNTIF('P4'!R$5:R$40,BilanP4!$B6)</f>
        <v>0</v>
      </c>
      <c r="G6" s="121">
        <f>COUNTIF('P4'!V$5:V$40,BilanP4!$B6)</f>
        <v>0</v>
      </c>
      <c r="H6" s="273">
        <f t="shared" si="0"/>
        <v>0</v>
      </c>
      <c r="I6" s="105" t="str">
        <f t="shared" si="1"/>
        <v>0h</v>
      </c>
    </row>
    <row r="7" spans="1:9" ht="18" customHeight="1" x14ac:dyDescent="0.3">
      <c r="A7" s="1"/>
      <c r="B7" s="108" t="s">
        <v>73</v>
      </c>
      <c r="C7" s="144">
        <f>COUNTIF('P4'!F$5:F$40,BilanP4!$B7)</f>
        <v>2</v>
      </c>
      <c r="D7" s="144">
        <f>COUNTIF('P4'!J$5:J$40,BilanP4!$B7)</f>
        <v>6</v>
      </c>
      <c r="E7" s="144">
        <f>COUNTIF('P4'!N$5:N$40,BilanP4!$B7)</f>
        <v>0</v>
      </c>
      <c r="F7" s="144">
        <f>COUNTIF('P4'!R$5:R$40,BilanP4!$B7)</f>
        <v>0</v>
      </c>
      <c r="G7" s="121">
        <f>COUNTIF('P4'!V$5:V$40,BilanP4!$B7)</f>
        <v>0</v>
      </c>
      <c r="H7" s="273">
        <f t="shared" si="0"/>
        <v>8</v>
      </c>
      <c r="I7" s="105" t="str">
        <f t="shared" si="1"/>
        <v>8h</v>
      </c>
    </row>
    <row r="8" spans="1:9" ht="18" customHeight="1" x14ac:dyDescent="0.3">
      <c r="A8" s="1"/>
      <c r="B8" s="108" t="s">
        <v>101</v>
      </c>
      <c r="C8" s="144">
        <f>COUNTIF('P4'!F$5:F$40,BilanP4!$B8)</f>
        <v>2</v>
      </c>
      <c r="D8" s="144">
        <f>COUNTIF('P4'!J$5:J$40,BilanP4!$B8)</f>
        <v>0</v>
      </c>
      <c r="E8" s="144">
        <f>COUNTIF('P4'!N$5:N$40,BilanP4!$B8)</f>
        <v>0</v>
      </c>
      <c r="F8" s="144">
        <f>COUNTIF('P4'!R$5:R$40,BilanP4!$B8)</f>
        <v>0</v>
      </c>
      <c r="G8" s="121">
        <f>COUNTIF('P4'!V$5:V$40,BilanP4!$B8)</f>
        <v>0</v>
      </c>
      <c r="H8" s="273">
        <f t="shared" si="0"/>
        <v>2</v>
      </c>
      <c r="I8" s="105" t="str">
        <f t="shared" si="1"/>
        <v>2h</v>
      </c>
    </row>
    <row r="9" spans="1:9" ht="18" customHeight="1" x14ac:dyDescent="0.3">
      <c r="A9" s="1"/>
      <c r="B9" s="108" t="s">
        <v>40</v>
      </c>
      <c r="C9" s="144">
        <f>COUNTIF('P4'!F$5:F$40,BilanP4!$B9)</f>
        <v>0</v>
      </c>
      <c r="D9" s="144">
        <f>COUNTIF('P4'!J$5:J$40,BilanP4!$B9)</f>
        <v>0</v>
      </c>
      <c r="E9" s="144">
        <f>COUNTIF('P4'!N$5:N$40,BilanP4!$B9)</f>
        <v>2</v>
      </c>
      <c r="F9" s="144">
        <f>COUNTIF('P4'!R$5:R$40,BilanP4!$B9)</f>
        <v>1</v>
      </c>
      <c r="G9" s="121">
        <f>COUNTIF('P4'!V$5:V$40,BilanP4!$B9)</f>
        <v>2</v>
      </c>
      <c r="H9" s="273">
        <f t="shared" si="0"/>
        <v>5</v>
      </c>
      <c r="I9" s="105" t="str">
        <f t="shared" si="1"/>
        <v>5h</v>
      </c>
    </row>
    <row r="10" spans="1:9" ht="18" customHeight="1" x14ac:dyDescent="0.3">
      <c r="A10" s="1"/>
      <c r="B10" s="108" t="s">
        <v>104</v>
      </c>
      <c r="C10" s="144">
        <f>COUNTIF('P4'!F$5:F$40,BilanP4!$B10)</f>
        <v>0</v>
      </c>
      <c r="D10" s="144">
        <f>COUNTIF('P4'!J$5:J$40,BilanP4!$B10)</f>
        <v>0</v>
      </c>
      <c r="E10" s="144">
        <f>COUNTIF('P4'!N$5:N$40,BilanP4!$B10)</f>
        <v>1</v>
      </c>
      <c r="F10" s="144">
        <f>COUNTIF('P4'!R$5:R$40,BilanP4!$B10)</f>
        <v>3</v>
      </c>
      <c r="G10" s="121">
        <f>COUNTIF('P4'!V$5:V$40,BilanP4!$B10)</f>
        <v>0</v>
      </c>
      <c r="H10" s="273">
        <f t="shared" si="0"/>
        <v>4</v>
      </c>
      <c r="I10" s="105" t="str">
        <f t="shared" si="1"/>
        <v>4h</v>
      </c>
    </row>
    <row r="11" spans="1:9" ht="18" customHeight="1" x14ac:dyDescent="0.3">
      <c r="A11" s="1"/>
      <c r="B11" s="108" t="s">
        <v>41</v>
      </c>
      <c r="C11" s="144">
        <f>COUNTIF('P4'!F$5:F$40,BilanP4!$B11)</f>
        <v>2</v>
      </c>
      <c r="D11" s="144">
        <f>COUNTIF('P4'!J$5:J$40,BilanP4!$B11)</f>
        <v>3</v>
      </c>
      <c r="E11" s="144">
        <f>COUNTIF('P4'!N$5:N$40,BilanP4!$B11)</f>
        <v>0</v>
      </c>
      <c r="F11" s="144">
        <f>COUNTIF('P4'!R$5:R$40,BilanP4!$B11)</f>
        <v>0</v>
      </c>
      <c r="G11" s="121">
        <f>COUNTIF('P4'!V$5:V$40,BilanP4!$B11)</f>
        <v>0</v>
      </c>
      <c r="H11" s="273">
        <f t="shared" si="0"/>
        <v>5</v>
      </c>
      <c r="I11" s="105" t="str">
        <f t="shared" si="1"/>
        <v>5h</v>
      </c>
    </row>
    <row r="12" spans="1:9" ht="18" customHeight="1" x14ac:dyDescent="0.3">
      <c r="A12" s="1"/>
      <c r="B12" s="109" t="s">
        <v>39</v>
      </c>
      <c r="C12" s="144">
        <f>COUNTIF('P4'!F$5:F$40,BilanP4!$B12)</f>
        <v>2</v>
      </c>
      <c r="D12" s="144">
        <f>COUNTIF('P4'!J$5:J$40,BilanP4!$B12)</f>
        <v>2</v>
      </c>
      <c r="E12" s="144">
        <f>COUNTIF('P4'!N$5:N$40,BilanP4!$B12)</f>
        <v>0</v>
      </c>
      <c r="F12" s="144">
        <f>COUNTIF('P4'!R$5:R$40,BilanP4!$B12)</f>
        <v>2</v>
      </c>
      <c r="G12" s="121">
        <f>COUNTIF('P4'!V$5:V$40,BilanP4!$B12)</f>
        <v>0</v>
      </c>
      <c r="H12" s="273">
        <f t="shared" si="0"/>
        <v>6</v>
      </c>
      <c r="I12" s="105" t="str">
        <f t="shared" si="1"/>
        <v>6h</v>
      </c>
    </row>
    <row r="13" spans="1:9" ht="18" customHeight="1" x14ac:dyDescent="0.3">
      <c r="A13" s="1"/>
      <c r="B13" s="108" t="s">
        <v>60</v>
      </c>
      <c r="C13" s="144">
        <f>COUNTIF('P4'!F$5:F$40,BilanP4!$B13)</f>
        <v>0</v>
      </c>
      <c r="D13" s="144">
        <f>COUNTIF('P4'!J$5:J$40,BilanP4!$B13)</f>
        <v>0</v>
      </c>
      <c r="E13" s="144">
        <f>COUNTIF('P4'!N$5:N$40,BilanP4!$B13)</f>
        <v>0</v>
      </c>
      <c r="F13" s="144">
        <f>COUNTIF('P4'!R$5:R$40,BilanP4!$B13)</f>
        <v>0</v>
      </c>
      <c r="G13" s="121">
        <f>COUNTIF('P4'!V$5:V$40,BilanP4!$B13)</f>
        <v>0</v>
      </c>
      <c r="H13" s="273">
        <f t="shared" si="0"/>
        <v>0</v>
      </c>
      <c r="I13" s="105" t="str">
        <f t="shared" si="1"/>
        <v>0h</v>
      </c>
    </row>
    <row r="14" spans="1:9" ht="18" customHeight="1" x14ac:dyDescent="0.3">
      <c r="A14" s="1"/>
      <c r="B14" s="108" t="s">
        <v>61</v>
      </c>
      <c r="C14" s="144">
        <f>COUNTIF('P4'!F$5:F$40,BilanP4!$B14)</f>
        <v>0</v>
      </c>
      <c r="D14" s="144">
        <f>COUNTIF('P4'!J$5:J$40,BilanP4!$B14)</f>
        <v>0</v>
      </c>
      <c r="E14" s="144">
        <f>COUNTIF('P4'!N$5:N$40,BilanP4!$B14)</f>
        <v>0</v>
      </c>
      <c r="F14" s="144">
        <f>COUNTIF('P4'!R$5:R$40,BilanP4!$B14)</f>
        <v>0</v>
      </c>
      <c r="G14" s="121">
        <f>COUNTIF('P4'!V$5:V$40,BilanP4!$B14)</f>
        <v>0</v>
      </c>
      <c r="H14" s="273">
        <f t="shared" si="0"/>
        <v>0</v>
      </c>
      <c r="I14" s="105" t="str">
        <f t="shared" si="1"/>
        <v>0h</v>
      </c>
    </row>
    <row r="15" spans="1:9" ht="18" customHeight="1" x14ac:dyDescent="0.3">
      <c r="A15" s="1"/>
      <c r="B15" s="108" t="s">
        <v>100</v>
      </c>
      <c r="C15" s="144">
        <f>COUNTIF('P4'!F$5:F$40,BilanP4!$B15)</f>
        <v>0</v>
      </c>
      <c r="D15" s="144">
        <f>COUNTIF('P4'!J$5:J$40,BilanP4!$B15)</f>
        <v>0</v>
      </c>
      <c r="E15" s="144">
        <f>COUNTIF('P4'!N$5:N$40,BilanP4!$B15)</f>
        <v>0</v>
      </c>
      <c r="F15" s="144">
        <f>COUNTIF('P4'!R$5:R$40,BilanP4!$B15)</f>
        <v>0</v>
      </c>
      <c r="G15" s="121">
        <f>COUNTIF('P4'!V$5:V$40,BilanP4!$B15)</f>
        <v>0</v>
      </c>
      <c r="H15" s="273">
        <f t="shared" si="0"/>
        <v>0</v>
      </c>
      <c r="I15" s="105" t="str">
        <f t="shared" si="1"/>
        <v>0h</v>
      </c>
    </row>
    <row r="16" spans="1:9" ht="18" customHeight="1" x14ac:dyDescent="0.3">
      <c r="A16" s="1"/>
      <c r="B16" s="108" t="s">
        <v>131</v>
      </c>
      <c r="C16" s="144">
        <f>COUNTIF('P4'!F$5:F$40,BilanP4!$B16)</f>
        <v>2</v>
      </c>
      <c r="D16" s="144">
        <f>COUNTIF('P4'!J$5:J$40,BilanP4!$B16)</f>
        <v>4</v>
      </c>
      <c r="E16" s="144">
        <f>COUNTIF('P4'!N$5:N$40,BilanP4!$B16)</f>
        <v>4</v>
      </c>
      <c r="F16" s="144">
        <f>COUNTIF('P4'!R$5:R$40,BilanP4!$B16)</f>
        <v>2</v>
      </c>
      <c r="G16" s="121">
        <f>COUNTIF('P4'!V$5:V$40,BilanP4!$B16)</f>
        <v>0</v>
      </c>
      <c r="H16" s="273">
        <f t="shared" si="0"/>
        <v>12</v>
      </c>
      <c r="I16" s="105" t="str">
        <f t="shared" si="1"/>
        <v>12h</v>
      </c>
    </row>
    <row r="17" spans="1:9" ht="18" customHeight="1" x14ac:dyDescent="0.3">
      <c r="A17" s="1"/>
      <c r="B17" s="108"/>
      <c r="C17" s="144">
        <f>COUNTIF('P4'!F$5:F$40,BilanP4!$B17)</f>
        <v>0</v>
      </c>
      <c r="D17" s="144">
        <f>COUNTIF('P4'!J$5:J$40,BilanP4!$B17)</f>
        <v>0</v>
      </c>
      <c r="E17" s="144">
        <f>COUNTIF('P4'!N$5:N$40,BilanP4!$B17)</f>
        <v>0</v>
      </c>
      <c r="F17" s="144">
        <f>COUNTIF('P4'!R$5:R$40,BilanP4!$B17)</f>
        <v>0</v>
      </c>
      <c r="G17" s="121">
        <f>COUNTIF('P4'!V$5:V$40,BilanP4!$B17)</f>
        <v>0</v>
      </c>
      <c r="H17" s="273">
        <f t="shared" si="0"/>
        <v>0</v>
      </c>
      <c r="I17" s="105" t="str">
        <f t="shared" si="1"/>
        <v>0h</v>
      </c>
    </row>
    <row r="18" spans="1:9" ht="18" customHeight="1" x14ac:dyDescent="0.3">
      <c r="A18" s="1"/>
      <c r="B18" s="108"/>
      <c r="C18" s="144">
        <f>COUNTIF('P4'!F$5:F$40,BilanP4!$B18)</f>
        <v>0</v>
      </c>
      <c r="D18" s="144">
        <f>COUNTIF('P4'!J$5:J$40,BilanP4!$B18)</f>
        <v>0</v>
      </c>
      <c r="E18" s="144">
        <f>COUNTIF('P4'!N$5:N$40,BilanP4!$B18)</f>
        <v>0</v>
      </c>
      <c r="F18" s="144">
        <f>COUNTIF('P4'!R$5:R$40,BilanP4!$B18)</f>
        <v>0</v>
      </c>
      <c r="G18" s="121">
        <f>COUNTIF('P4'!V$5:V$40,BilanP4!$B18)</f>
        <v>0</v>
      </c>
      <c r="H18" s="273">
        <f t="shared" si="0"/>
        <v>0</v>
      </c>
      <c r="I18" s="105" t="str">
        <f t="shared" si="1"/>
        <v>0h</v>
      </c>
    </row>
    <row r="19" spans="1:9" ht="18" customHeight="1" x14ac:dyDescent="0.3">
      <c r="A19" s="1"/>
      <c r="B19" s="108"/>
      <c r="C19" s="144">
        <f>COUNTIF('P4'!F$5:F$40,BilanP4!$B19)</f>
        <v>0</v>
      </c>
      <c r="D19" s="144">
        <f>COUNTIF('P4'!J$5:J$40,BilanP4!$B19)</f>
        <v>0</v>
      </c>
      <c r="E19" s="144">
        <f>COUNTIF('P4'!N$5:N$40,BilanP4!$B19)</f>
        <v>0</v>
      </c>
      <c r="F19" s="144">
        <f>COUNTIF('P4'!R$5:R$40,BilanP4!$B19)</f>
        <v>0</v>
      </c>
      <c r="G19" s="121">
        <f>COUNTIF('P4'!V$5:V$40,BilanP4!$B19)</f>
        <v>0</v>
      </c>
      <c r="H19" s="273">
        <f t="shared" si="0"/>
        <v>0</v>
      </c>
      <c r="I19" s="105" t="str">
        <f t="shared" si="1"/>
        <v>0h</v>
      </c>
    </row>
    <row r="20" spans="1:9" ht="18" customHeight="1" x14ac:dyDescent="0.3">
      <c r="A20" s="1"/>
      <c r="B20" s="108"/>
      <c r="C20" s="144">
        <f>COUNTIF('P4'!F$5:F$40,BilanP4!$B20)</f>
        <v>0</v>
      </c>
      <c r="D20" s="144">
        <f>COUNTIF('P4'!J$5:J$40,BilanP4!$B20)</f>
        <v>0</v>
      </c>
      <c r="E20" s="144">
        <f>COUNTIF('P4'!N$5:N$40,BilanP4!$B20)</f>
        <v>0</v>
      </c>
      <c r="F20" s="144">
        <f>COUNTIF('P4'!R$5:R$40,BilanP4!$B20)</f>
        <v>0</v>
      </c>
      <c r="G20" s="121">
        <f>COUNTIF('P4'!V$5:V$40,BilanP4!$B20)</f>
        <v>0</v>
      </c>
      <c r="H20" s="273">
        <f t="shared" si="0"/>
        <v>0</v>
      </c>
      <c r="I20" s="105" t="str">
        <f t="shared" si="1"/>
        <v>0h</v>
      </c>
    </row>
    <row r="21" spans="1:9" ht="18" customHeight="1" x14ac:dyDescent="0.3">
      <c r="A21" s="1"/>
      <c r="B21" s="108"/>
      <c r="C21" s="144">
        <f>COUNTIF('P4'!F$5:F$40,BilanP4!$B21)</f>
        <v>0</v>
      </c>
      <c r="D21" s="144">
        <f>COUNTIF('P4'!J$5:J$40,BilanP4!$B21)</f>
        <v>0</v>
      </c>
      <c r="E21" s="144">
        <f>COUNTIF('P4'!N$5:N$40,BilanP4!$B21)</f>
        <v>0</v>
      </c>
      <c r="F21" s="144">
        <f>COUNTIF('P4'!R$5:R$40,BilanP4!$B21)</f>
        <v>0</v>
      </c>
      <c r="G21" s="121">
        <f>COUNTIF('P4'!V$5:V$40,BilanP4!$B21)</f>
        <v>0</v>
      </c>
      <c r="H21" s="273">
        <f t="shared" si="0"/>
        <v>0</v>
      </c>
      <c r="I21" s="105" t="str">
        <f t="shared" si="1"/>
        <v>0h</v>
      </c>
    </row>
    <row r="22" spans="1:9" ht="18" customHeight="1" x14ac:dyDescent="0.3">
      <c r="A22" s="1"/>
      <c r="B22" s="108"/>
      <c r="C22" s="144">
        <f>COUNTIF('P4'!F$5:F$40,BilanP4!$B22)</f>
        <v>0</v>
      </c>
      <c r="D22" s="144">
        <f>COUNTIF('P4'!J$5:J$40,BilanP4!$B22)</f>
        <v>0</v>
      </c>
      <c r="E22" s="144">
        <f>COUNTIF('P4'!N$5:N$40,BilanP4!$B22)</f>
        <v>0</v>
      </c>
      <c r="F22" s="144">
        <f>COUNTIF('P4'!R$5:R$40,BilanP4!$B22)</f>
        <v>0</v>
      </c>
      <c r="G22" s="121">
        <f>COUNTIF('P4'!V$5:V$40,BilanP4!$B22)</f>
        <v>0</v>
      </c>
      <c r="H22" s="273">
        <f t="shared" si="0"/>
        <v>0</v>
      </c>
      <c r="I22" s="105" t="str">
        <f t="shared" si="1"/>
        <v>0h</v>
      </c>
    </row>
    <row r="23" spans="1:9" ht="18" customHeight="1" x14ac:dyDescent="0.3">
      <c r="A23" s="1"/>
      <c r="B23" s="108"/>
      <c r="C23" s="144">
        <f>COUNTIF('P4'!F$5:F$40,BilanP4!$B23)</f>
        <v>0</v>
      </c>
      <c r="D23" s="144">
        <f>COUNTIF('P4'!J$5:J$40,BilanP4!$B23)</f>
        <v>0</v>
      </c>
      <c r="E23" s="144">
        <f>COUNTIF('P4'!N$5:N$40,BilanP4!$B23)</f>
        <v>0</v>
      </c>
      <c r="F23" s="144">
        <f>COUNTIF('P4'!R$5:R$40,BilanP4!$B23)</f>
        <v>0</v>
      </c>
      <c r="G23" s="121">
        <f>COUNTIF('P4'!V$5:V$40,BilanP4!$B23)</f>
        <v>0</v>
      </c>
      <c r="H23" s="273">
        <f t="shared" si="0"/>
        <v>0</v>
      </c>
      <c r="I23" s="105" t="str">
        <f t="shared" si="1"/>
        <v>0h</v>
      </c>
    </row>
    <row r="24" spans="1:9" ht="18" customHeight="1" x14ac:dyDescent="0.3">
      <c r="A24" s="1"/>
      <c r="B24" s="108"/>
      <c r="C24" s="144">
        <f>COUNTIF('P4'!F$5:F$40,BilanP4!$B24)</f>
        <v>0</v>
      </c>
      <c r="D24" s="144">
        <f>COUNTIF('P4'!J$5:J$40,BilanP4!$B24)</f>
        <v>0</v>
      </c>
      <c r="E24" s="144">
        <f>COUNTIF('P4'!N$5:N$40,BilanP4!$B24)</f>
        <v>0</v>
      </c>
      <c r="F24" s="144">
        <f>COUNTIF('P4'!R$5:R$40,BilanP4!$B24)</f>
        <v>0</v>
      </c>
      <c r="G24" s="121">
        <f>COUNTIF('P4'!V$5:V$40,BilanP4!$B24)</f>
        <v>0</v>
      </c>
      <c r="H24" s="273">
        <f t="shared" si="0"/>
        <v>0</v>
      </c>
      <c r="I24" s="105" t="str">
        <f t="shared" si="1"/>
        <v>0h</v>
      </c>
    </row>
    <row r="25" spans="1:9" ht="18" customHeight="1" x14ac:dyDescent="0.3">
      <c r="A25" s="1"/>
      <c r="B25" s="108"/>
      <c r="C25" s="144">
        <f>COUNTIF('P4'!F$5:F$40,BilanP4!$B25)</f>
        <v>0</v>
      </c>
      <c r="D25" s="144">
        <f>COUNTIF('P4'!J$5:J$40,BilanP4!$B25)</f>
        <v>0</v>
      </c>
      <c r="E25" s="144">
        <f>COUNTIF('P4'!N$5:N$40,BilanP4!$B25)</f>
        <v>0</v>
      </c>
      <c r="F25" s="144">
        <f>COUNTIF('P4'!R$5:R$40,BilanP4!$B25)</f>
        <v>0</v>
      </c>
      <c r="G25" s="121">
        <f>COUNTIF('P4'!V$5:V$40,BilanP4!$B25)</f>
        <v>0</v>
      </c>
      <c r="H25" s="273">
        <f t="shared" si="0"/>
        <v>0</v>
      </c>
      <c r="I25" s="105" t="str">
        <f t="shared" si="1"/>
        <v>0h</v>
      </c>
    </row>
    <row r="26" spans="1:9" ht="18" customHeight="1" x14ac:dyDescent="0.3">
      <c r="A26" s="1"/>
      <c r="B26" s="108"/>
      <c r="C26" s="144">
        <f>COUNTIF('P4'!F$5:F$40,BilanP4!$B26)</f>
        <v>0</v>
      </c>
      <c r="D26" s="144">
        <f>COUNTIF('P4'!J$5:J$40,BilanP4!$B26)</f>
        <v>0</v>
      </c>
      <c r="E26" s="144">
        <f>COUNTIF('P4'!N$5:N$40,BilanP4!$B26)</f>
        <v>0</v>
      </c>
      <c r="F26" s="144">
        <f>COUNTIF('P4'!R$5:R$40,BilanP4!$B26)</f>
        <v>0</v>
      </c>
      <c r="G26" s="121">
        <f>COUNTIF('P4'!V$5:V$40,BilanP4!$B26)</f>
        <v>0</v>
      </c>
      <c r="H26" s="273">
        <f t="shared" si="0"/>
        <v>0</v>
      </c>
      <c r="I26" s="105" t="str">
        <f t="shared" si="1"/>
        <v>0h</v>
      </c>
    </row>
    <row r="27" spans="1:9" ht="18" customHeight="1" thickBot="1" x14ac:dyDescent="0.35">
      <c r="A27" s="1"/>
      <c r="B27" s="108"/>
      <c r="C27" s="145">
        <f>COUNTIF('P4'!F$5:F$40,BilanP4!$B27)</f>
        <v>0</v>
      </c>
      <c r="D27" s="145">
        <f>COUNTIF('P4'!J$5:J$40,BilanP4!$B27)</f>
        <v>0</v>
      </c>
      <c r="E27" s="145">
        <f>COUNTIF('P4'!N$5:N$40,BilanP4!$B27)</f>
        <v>0</v>
      </c>
      <c r="F27" s="145">
        <f>COUNTIF('P4'!R$5:R$40,BilanP4!$B27)</f>
        <v>0</v>
      </c>
      <c r="G27" s="121">
        <f>COUNTIF('P4'!V$5:V$40,BilanP4!$B27)</f>
        <v>0</v>
      </c>
      <c r="H27" s="273">
        <f t="shared" si="0"/>
        <v>0</v>
      </c>
      <c r="I27" s="105" t="str">
        <f t="shared" si="1"/>
        <v>0h</v>
      </c>
    </row>
    <row r="28" spans="1:9" ht="15" hidden="1" thickBot="1" x14ac:dyDescent="0.35">
      <c r="A28" s="1"/>
      <c r="B28" s="110"/>
      <c r="C28" s="142">
        <f>SUM(C4:C27)</f>
        <v>14</v>
      </c>
      <c r="D28" s="146">
        <f>SUM(D4:D27)</f>
        <v>19</v>
      </c>
      <c r="E28" s="146">
        <f t="shared" ref="E28:G28" si="2">SUM(E4:E27)</f>
        <v>13</v>
      </c>
      <c r="F28" s="146">
        <f t="shared" si="2"/>
        <v>8</v>
      </c>
      <c r="G28" s="146">
        <f t="shared" si="2"/>
        <v>2</v>
      </c>
      <c r="H28" s="279">
        <f>SUM(H4:H27)</f>
        <v>56</v>
      </c>
      <c r="I28" s="106">
        <f>H28</f>
        <v>56</v>
      </c>
    </row>
    <row r="29" spans="1:9" ht="22.2" customHeight="1" thickBot="1" x14ac:dyDescent="0.35">
      <c r="A29" s="1"/>
      <c r="B29" s="115" t="s">
        <v>67</v>
      </c>
      <c r="C29" s="111" t="str">
        <f>CONCATENATE(C28,"h")</f>
        <v>14h</v>
      </c>
      <c r="D29" s="112" t="str">
        <f>CONCATENATE(D28,"h")</f>
        <v>19h</v>
      </c>
      <c r="E29" s="112" t="str">
        <f>CONCATENATE(E28,"h")</f>
        <v>13h</v>
      </c>
      <c r="F29" s="112" t="str">
        <f>CONCATENATE(F28,"h")</f>
        <v>8h</v>
      </c>
      <c r="G29" s="112" t="str">
        <f>CONCATENATE(G28,"h")</f>
        <v>2h</v>
      </c>
      <c r="H29" s="280" t="str">
        <f t="shared" ref="H29:I29" si="3">CONCATENATE(H28,"h")</f>
        <v>56h</v>
      </c>
      <c r="I29" s="102" t="str">
        <f t="shared" si="3"/>
        <v>56h</v>
      </c>
    </row>
    <row r="30" spans="1:9" ht="43.8" customHeight="1" thickBot="1" x14ac:dyDescent="0.35">
      <c r="A30" s="1"/>
      <c r="B30" s="114"/>
      <c r="C30" s="116" t="str">
        <f>CONCATENATE(C3,"","-",C29)</f>
        <v>Jérôme MALMEZET-14h</v>
      </c>
      <c r="D30" s="117" t="str">
        <f>CONCATENATE(D3,"","-",D29)</f>
        <v>Stéphane OUALLET-19h</v>
      </c>
      <c r="E30" s="117" t="str">
        <f>CONCATENATE(E3,"-","",E29)</f>
        <v>Isabelle BERGE-13h</v>
      </c>
      <c r="F30" s="118" t="str">
        <f>CONCATENATE(F3,"","-",F29)</f>
        <v>Gaël LIZOT-8h</v>
      </c>
      <c r="G30" s="119" t="str">
        <f>CONCATENATE(G3,"","-",G29)</f>
        <v>TZR2-2h</v>
      </c>
      <c r="H30" s="279"/>
      <c r="I30" s="103" t="s">
        <v>107</v>
      </c>
    </row>
    <row r="31" spans="1:9" s="10" customFormat="1" x14ac:dyDescent="0.3">
      <c r="H31" s="281"/>
    </row>
    <row r="32" spans="1:9" s="10" customFormat="1" x14ac:dyDescent="0.3">
      <c r="H32" s="281"/>
    </row>
    <row r="33" spans="7:11" s="10" customFormat="1" x14ac:dyDescent="0.3">
      <c r="H33" s="281"/>
    </row>
    <row r="34" spans="7:11" s="10" customFormat="1" x14ac:dyDescent="0.3">
      <c r="H34" s="281"/>
    </row>
    <row r="35" spans="7:11" s="10" customFormat="1" x14ac:dyDescent="0.3">
      <c r="H35" s="281"/>
    </row>
    <row r="36" spans="7:11" s="10" customFormat="1" x14ac:dyDescent="0.3">
      <c r="G36" s="291"/>
      <c r="H36" s="292"/>
      <c r="I36" s="291"/>
      <c r="J36" s="291"/>
      <c r="K36" s="291"/>
    </row>
    <row r="37" spans="7:11" s="10" customFormat="1" x14ac:dyDescent="0.3">
      <c r="G37" s="131" t="str">
        <f>B4</f>
        <v>1/3 Gym</v>
      </c>
      <c r="H37" s="283"/>
      <c r="I37" s="131">
        <f>H4</f>
        <v>0</v>
      </c>
      <c r="J37" s="131"/>
      <c r="K37" s="291"/>
    </row>
    <row r="38" spans="7:11" s="10" customFormat="1" x14ac:dyDescent="0.3">
      <c r="G38" s="131" t="str">
        <f>B5</f>
        <v>1/3 SAE</v>
      </c>
      <c r="H38" s="283"/>
      <c r="I38" s="131">
        <f>H5</f>
        <v>14</v>
      </c>
      <c r="J38" s="131"/>
      <c r="K38" s="291"/>
    </row>
    <row r="39" spans="7:11" s="10" customFormat="1" x14ac:dyDescent="0.3">
      <c r="G39" s="131" t="str">
        <f>B6</f>
        <v>1/3 Central</v>
      </c>
      <c r="H39" s="283"/>
      <c r="I39" s="131">
        <f>H6</f>
        <v>0</v>
      </c>
      <c r="J39" s="131"/>
      <c r="K39" s="291"/>
    </row>
    <row r="40" spans="7:11" s="10" customFormat="1" x14ac:dyDescent="0.3">
      <c r="G40" s="131" t="str">
        <f t="shared" ref="G40:G59" si="4">B7</f>
        <v>2/3 Gymn</v>
      </c>
      <c r="H40" s="283"/>
      <c r="I40" s="131">
        <f t="shared" ref="I40:I59" si="5">H7</f>
        <v>8</v>
      </c>
      <c r="J40" s="131"/>
      <c r="K40" s="291"/>
    </row>
    <row r="41" spans="7:11" s="10" customFormat="1" x14ac:dyDescent="0.3">
      <c r="G41" s="131" t="str">
        <f t="shared" si="4"/>
        <v>Tt Gymn</v>
      </c>
      <c r="H41" s="283"/>
      <c r="I41" s="131">
        <f t="shared" si="5"/>
        <v>2</v>
      </c>
      <c r="J41" s="131"/>
      <c r="K41" s="291"/>
    </row>
    <row r="42" spans="7:11" s="10" customFormat="1" x14ac:dyDescent="0.3">
      <c r="G42" s="131" t="str">
        <f t="shared" si="4"/>
        <v>Dojo</v>
      </c>
      <c r="H42" s="283"/>
      <c r="I42" s="131">
        <f t="shared" si="5"/>
        <v>5</v>
      </c>
      <c r="J42" s="131"/>
      <c r="K42" s="291"/>
    </row>
    <row r="43" spans="7:11" s="10" customFormat="1" x14ac:dyDescent="0.3">
      <c r="G43" s="131" t="str">
        <f t="shared" si="4"/>
        <v>Plat Ext</v>
      </c>
      <c r="H43" s="283"/>
      <c r="I43" s="131">
        <f t="shared" si="5"/>
        <v>4</v>
      </c>
      <c r="J43" s="131"/>
      <c r="K43" s="291"/>
    </row>
    <row r="44" spans="7:11" s="10" customFormat="1" x14ac:dyDescent="0.3">
      <c r="G44" s="131" t="str">
        <f t="shared" si="4"/>
        <v>Pelouse</v>
      </c>
      <c r="H44" s="283"/>
      <c r="I44" s="131">
        <f t="shared" si="5"/>
        <v>5</v>
      </c>
      <c r="J44" s="131"/>
      <c r="K44" s="291"/>
    </row>
    <row r="45" spans="7:11" s="10" customFormat="1" x14ac:dyDescent="0.3">
      <c r="G45" s="131" t="str">
        <f t="shared" si="4"/>
        <v>Piste</v>
      </c>
      <c r="H45" s="283"/>
      <c r="I45" s="131">
        <f t="shared" si="5"/>
        <v>6</v>
      </c>
      <c r="J45" s="131"/>
      <c r="K45" s="291"/>
    </row>
    <row r="46" spans="7:11" s="10" customFormat="1" x14ac:dyDescent="0.3">
      <c r="G46" s="131" t="str">
        <f t="shared" si="4"/>
        <v>Sautoir H</v>
      </c>
      <c r="H46" s="283"/>
      <c r="I46" s="131">
        <f t="shared" si="5"/>
        <v>0</v>
      </c>
      <c r="J46" s="131"/>
      <c r="K46" s="291"/>
    </row>
    <row r="47" spans="7:11" s="10" customFormat="1" x14ac:dyDescent="0.3">
      <c r="G47" s="131" t="str">
        <f t="shared" si="4"/>
        <v>Sautoir L</v>
      </c>
      <c r="H47" s="283"/>
      <c r="I47" s="131">
        <f t="shared" si="5"/>
        <v>0</v>
      </c>
      <c r="J47" s="131"/>
      <c r="K47" s="291"/>
    </row>
    <row r="48" spans="7:11" s="10" customFormat="1" x14ac:dyDescent="0.3">
      <c r="G48" s="131" t="str">
        <f t="shared" si="4"/>
        <v>Athlé</v>
      </c>
      <c r="H48" s="283"/>
      <c r="I48" s="131">
        <f t="shared" si="5"/>
        <v>0</v>
      </c>
      <c r="J48" s="131"/>
      <c r="K48" s="291"/>
    </row>
    <row r="49" spans="7:11" s="10" customFormat="1" x14ac:dyDescent="0.3">
      <c r="G49" s="131" t="str">
        <f t="shared" si="4"/>
        <v>Piscine</v>
      </c>
      <c r="H49" s="283"/>
      <c r="I49" s="131">
        <f t="shared" si="5"/>
        <v>12</v>
      </c>
      <c r="J49" s="131"/>
      <c r="K49" s="291"/>
    </row>
    <row r="50" spans="7:11" s="10" customFormat="1" x14ac:dyDescent="0.3">
      <c r="G50" s="131">
        <f t="shared" si="4"/>
        <v>0</v>
      </c>
      <c r="H50" s="283"/>
      <c r="I50" s="131">
        <f t="shared" si="5"/>
        <v>0</v>
      </c>
      <c r="J50" s="131"/>
      <c r="K50" s="291"/>
    </row>
    <row r="51" spans="7:11" s="10" customFormat="1" x14ac:dyDescent="0.3">
      <c r="G51" s="131">
        <f t="shared" si="4"/>
        <v>0</v>
      </c>
      <c r="H51" s="283"/>
      <c r="I51" s="131">
        <f t="shared" si="5"/>
        <v>0</v>
      </c>
      <c r="J51" s="131"/>
      <c r="K51" s="291"/>
    </row>
    <row r="52" spans="7:11" s="10" customFormat="1" x14ac:dyDescent="0.3">
      <c r="G52" s="131">
        <f t="shared" si="4"/>
        <v>0</v>
      </c>
      <c r="H52" s="283"/>
      <c r="I52" s="131">
        <f t="shared" si="5"/>
        <v>0</v>
      </c>
      <c r="J52" s="131"/>
      <c r="K52" s="291"/>
    </row>
    <row r="53" spans="7:11" s="10" customFormat="1" x14ac:dyDescent="0.3">
      <c r="G53" s="131">
        <f t="shared" si="4"/>
        <v>0</v>
      </c>
      <c r="H53" s="283"/>
      <c r="I53" s="131">
        <f t="shared" si="5"/>
        <v>0</v>
      </c>
      <c r="J53" s="131"/>
      <c r="K53" s="291"/>
    </row>
    <row r="54" spans="7:11" s="10" customFormat="1" x14ac:dyDescent="0.3">
      <c r="G54" s="131">
        <f t="shared" si="4"/>
        <v>0</v>
      </c>
      <c r="H54" s="283"/>
      <c r="I54" s="131">
        <f t="shared" si="5"/>
        <v>0</v>
      </c>
      <c r="J54" s="131"/>
      <c r="K54" s="291"/>
    </row>
    <row r="55" spans="7:11" s="10" customFormat="1" x14ac:dyDescent="0.3">
      <c r="G55" s="131">
        <f t="shared" si="4"/>
        <v>0</v>
      </c>
      <c r="H55" s="283"/>
      <c r="I55" s="131">
        <f t="shared" si="5"/>
        <v>0</v>
      </c>
      <c r="J55" s="131"/>
      <c r="K55" s="291"/>
    </row>
    <row r="56" spans="7:11" s="10" customFormat="1" x14ac:dyDescent="0.3">
      <c r="G56" s="131">
        <f t="shared" si="4"/>
        <v>0</v>
      </c>
      <c r="H56" s="283"/>
      <c r="I56" s="131">
        <f t="shared" si="5"/>
        <v>0</v>
      </c>
      <c r="J56" s="131"/>
      <c r="K56" s="291"/>
    </row>
    <row r="57" spans="7:11" s="10" customFormat="1" x14ac:dyDescent="0.3">
      <c r="G57" s="131">
        <f t="shared" si="4"/>
        <v>0</v>
      </c>
      <c r="H57" s="283"/>
      <c r="I57" s="131">
        <f t="shared" si="5"/>
        <v>0</v>
      </c>
      <c r="J57" s="131"/>
      <c r="K57" s="291"/>
    </row>
    <row r="58" spans="7:11" s="10" customFormat="1" x14ac:dyDescent="0.3">
      <c r="G58" s="131">
        <f t="shared" si="4"/>
        <v>0</v>
      </c>
      <c r="H58" s="283"/>
      <c r="I58" s="131">
        <f t="shared" si="5"/>
        <v>0</v>
      </c>
      <c r="J58" s="131"/>
      <c r="K58" s="291"/>
    </row>
    <row r="59" spans="7:11" s="10" customFormat="1" x14ac:dyDescent="0.3">
      <c r="G59" s="131">
        <f t="shared" si="4"/>
        <v>0</v>
      </c>
      <c r="H59" s="283"/>
      <c r="I59" s="131">
        <f t="shared" si="5"/>
        <v>0</v>
      </c>
      <c r="J59" s="131"/>
      <c r="K59" s="291"/>
    </row>
    <row r="60" spans="7:11" s="10" customFormat="1" x14ac:dyDescent="0.3">
      <c r="G60" s="131"/>
      <c r="H60" s="283"/>
      <c r="I60" s="131"/>
      <c r="J60" s="131"/>
      <c r="K60" s="291"/>
    </row>
    <row r="61" spans="7:11" s="10" customFormat="1" x14ac:dyDescent="0.3">
      <c r="G61" s="291"/>
      <c r="H61" s="292"/>
      <c r="I61" s="291"/>
      <c r="J61" s="291"/>
      <c r="K61" s="291"/>
    </row>
    <row r="62" spans="7:11" s="10" customFormat="1" x14ac:dyDescent="0.3">
      <c r="G62" s="291"/>
      <c r="H62" s="292"/>
      <c r="I62" s="291"/>
      <c r="J62" s="291"/>
      <c r="K62" s="291"/>
    </row>
    <row r="63" spans="7:11" s="10" customFormat="1" x14ac:dyDescent="0.3">
      <c r="G63" s="291"/>
      <c r="H63" s="292"/>
      <c r="I63" s="291"/>
      <c r="J63" s="291"/>
      <c r="K63" s="291"/>
    </row>
    <row r="64" spans="7:11" s="10" customFormat="1" x14ac:dyDescent="0.3">
      <c r="G64" s="291"/>
      <c r="H64" s="292"/>
      <c r="I64" s="291"/>
      <c r="J64" s="291"/>
      <c r="K64" s="291"/>
    </row>
    <row r="65" spans="7:11" s="10" customFormat="1" x14ac:dyDescent="0.3">
      <c r="G65" s="291"/>
      <c r="H65" s="292"/>
      <c r="I65" s="291"/>
      <c r="J65" s="291"/>
      <c r="K65" s="291"/>
    </row>
    <row r="66" spans="7:11" s="10" customFormat="1" x14ac:dyDescent="0.3">
      <c r="G66" s="291"/>
      <c r="H66" s="292"/>
      <c r="I66" s="291"/>
      <c r="J66" s="291"/>
      <c r="K66" s="291"/>
    </row>
    <row r="67" spans="7:11" s="10" customFormat="1" x14ac:dyDescent="0.3">
      <c r="G67" s="131"/>
      <c r="H67" s="283"/>
      <c r="I67" s="131"/>
    </row>
    <row r="68" spans="7:11" s="10" customFormat="1" x14ac:dyDescent="0.3">
      <c r="G68" s="131"/>
      <c r="H68" s="283"/>
      <c r="I68" s="131"/>
    </row>
    <row r="69" spans="7:11" s="10" customFormat="1" x14ac:dyDescent="0.3">
      <c r="H69" s="281"/>
    </row>
    <row r="70" spans="7:11" s="10" customFormat="1" x14ac:dyDescent="0.3">
      <c r="H70" s="281"/>
    </row>
    <row r="71" spans="7:11" s="10" customFormat="1" x14ac:dyDescent="0.3">
      <c r="H71" s="281"/>
    </row>
    <row r="72" spans="7:11" s="10" customFormat="1" x14ac:dyDescent="0.3">
      <c r="H72" s="281"/>
    </row>
    <row r="73" spans="7:11" s="10" customFormat="1" x14ac:dyDescent="0.3">
      <c r="H73" s="281"/>
    </row>
    <row r="74" spans="7:11" s="10" customFormat="1" x14ac:dyDescent="0.3">
      <c r="H74" s="281"/>
    </row>
    <row r="75" spans="7:11" s="10" customFormat="1" x14ac:dyDescent="0.3">
      <c r="H75" s="281"/>
    </row>
    <row r="76" spans="7:11" s="10" customFormat="1" x14ac:dyDescent="0.3">
      <c r="H76" s="281"/>
    </row>
    <row r="77" spans="7:11" s="10" customFormat="1" x14ac:dyDescent="0.3">
      <c r="H77" s="281"/>
    </row>
    <row r="78" spans="7:11" s="10" customFormat="1" x14ac:dyDescent="0.3">
      <c r="H78" s="281"/>
    </row>
    <row r="79" spans="7:11" s="10" customFormat="1" x14ac:dyDescent="0.3">
      <c r="H79" s="281"/>
    </row>
    <row r="80" spans="7:11" s="10" customFormat="1" x14ac:dyDescent="0.3">
      <c r="H80" s="281"/>
    </row>
    <row r="81" spans="8:8" s="10" customFormat="1" x14ac:dyDescent="0.3">
      <c r="H81" s="281"/>
    </row>
    <row r="82" spans="8:8" s="10" customFormat="1" x14ac:dyDescent="0.3">
      <c r="H82" s="281"/>
    </row>
    <row r="83" spans="8:8" s="10" customFormat="1" x14ac:dyDescent="0.3">
      <c r="H83" s="281"/>
    </row>
    <row r="84" spans="8:8" s="10" customFormat="1" x14ac:dyDescent="0.3">
      <c r="H84" s="281"/>
    </row>
    <row r="85" spans="8:8" s="10" customFormat="1" x14ac:dyDescent="0.3">
      <c r="H85" s="281"/>
    </row>
    <row r="86" spans="8:8" s="10" customFormat="1" x14ac:dyDescent="0.3">
      <c r="H86" s="281"/>
    </row>
    <row r="87" spans="8:8" s="10" customFormat="1" x14ac:dyDescent="0.3">
      <c r="H87" s="281"/>
    </row>
    <row r="88" spans="8:8" s="10" customFormat="1" x14ac:dyDescent="0.3">
      <c r="H88" s="281"/>
    </row>
    <row r="89" spans="8:8" s="10" customFormat="1" x14ac:dyDescent="0.3">
      <c r="H89" s="281"/>
    </row>
    <row r="90" spans="8:8" s="10" customFormat="1" x14ac:dyDescent="0.3">
      <c r="H90" s="281"/>
    </row>
    <row r="91" spans="8:8" s="10" customFormat="1" x14ac:dyDescent="0.3">
      <c r="H91" s="281"/>
    </row>
    <row r="92" spans="8:8" s="10" customFormat="1" x14ac:dyDescent="0.3">
      <c r="H92" s="281"/>
    </row>
    <row r="93" spans="8:8" s="10" customFormat="1" x14ac:dyDescent="0.3">
      <c r="H93" s="281"/>
    </row>
    <row r="94" spans="8:8" s="10" customFormat="1" x14ac:dyDescent="0.3">
      <c r="H94" s="281"/>
    </row>
    <row r="95" spans="8:8" s="10" customFormat="1" x14ac:dyDescent="0.3">
      <c r="H95" s="281"/>
    </row>
    <row r="96" spans="8:8" s="10" customFormat="1" x14ac:dyDescent="0.3">
      <c r="H96" s="281"/>
    </row>
    <row r="97" spans="8:8" s="10" customFormat="1" x14ac:dyDescent="0.3">
      <c r="H97" s="281"/>
    </row>
  </sheetData>
  <sheetProtection sheet="1" objects="1" scenarios="1"/>
  <mergeCells count="1">
    <mergeCell ref="A1:B1"/>
  </mergeCells>
  <conditionalFormatting sqref="H29 C3:C30">
    <cfRule type="expression" dxfId="564" priority="36">
      <formula>$C$3="TZR2"</formula>
    </cfRule>
    <cfRule type="expression" dxfId="563" priority="37">
      <formula>$C$3="TZR1"</formula>
    </cfRule>
    <cfRule type="expression" dxfId="562" priority="38">
      <formula>$C$3="Isabelle BERGE"</formula>
    </cfRule>
    <cfRule type="expression" dxfId="561" priority="39">
      <formula>$C$3="Stéphane OUALLET"</formula>
    </cfRule>
    <cfRule type="expression" dxfId="560" priority="40">
      <formula>$C$3="Jérôme MALMEZET"</formula>
    </cfRule>
  </conditionalFormatting>
  <conditionalFormatting sqref="D3:D30 E28:G28">
    <cfRule type="expression" dxfId="559" priority="31">
      <formula>$D$3="TZR2"</formula>
    </cfRule>
    <cfRule type="expression" dxfId="558" priority="32">
      <formula>$D$3="TZR1"</formula>
    </cfRule>
    <cfRule type="expression" dxfId="557" priority="33">
      <formula>$D$3="Isabelle BERGE"</formula>
    </cfRule>
    <cfRule type="expression" dxfId="556" priority="34">
      <formula>$D$3="Stéphane OUALLET"</formula>
    </cfRule>
    <cfRule type="expression" dxfId="555" priority="35">
      <formula>$D$3="Jérôme MALMEZET"</formula>
    </cfRule>
  </conditionalFormatting>
  <conditionalFormatting sqref="E5:E27 E29">
    <cfRule type="expression" dxfId="554" priority="26">
      <formula>$E$3="TZR 2"</formula>
    </cfRule>
    <cfRule type="expression" dxfId="553" priority="27">
      <formula>$C$3="TZR 1"</formula>
    </cfRule>
    <cfRule type="expression" dxfId="552" priority="28">
      <formula>$E$3="Isabelle BERGE"</formula>
    </cfRule>
    <cfRule type="expression" dxfId="551" priority="29">
      <formula>$E$3="Stéphane OUALLET"</formula>
    </cfRule>
    <cfRule type="expression" dxfId="550" priority="30">
      <formula>$E$3="Jérôme MALMEZET"</formula>
    </cfRule>
  </conditionalFormatting>
  <conditionalFormatting sqref="F29:F30">
    <cfRule type="expression" dxfId="549" priority="21">
      <formula>$F$3="TZR2"</formula>
    </cfRule>
    <cfRule type="expression" dxfId="548" priority="22">
      <formula>$F$3="Gaël LIZOT"</formula>
    </cfRule>
    <cfRule type="expression" dxfId="547" priority="23">
      <formula>$F$3="Isabelle BERGE"</formula>
    </cfRule>
    <cfRule type="expression" dxfId="546" priority="24">
      <formula>$F$3="Stéphane OUALLET"</formula>
    </cfRule>
    <cfRule type="expression" dxfId="545" priority="25">
      <formula>$F$3="Jérôme MALMEZET"</formula>
    </cfRule>
  </conditionalFormatting>
  <conditionalFormatting sqref="G3:G27 G29:G30">
    <cfRule type="expression" dxfId="544" priority="16">
      <formula>$G$3="TZR2"</formula>
    </cfRule>
    <cfRule type="expression" dxfId="543" priority="17">
      <formula>$G$3="TZR1"</formula>
    </cfRule>
    <cfRule type="expression" dxfId="542" priority="18">
      <formula>$G$3="Isabelle BERGE"</formula>
    </cfRule>
    <cfRule type="expression" dxfId="541" priority="19">
      <formula>$G$3="Stéphane OUALLET"</formula>
    </cfRule>
    <cfRule type="expression" dxfId="540" priority="20">
      <formula>$G$3="Jérôme MALMEZET"</formula>
    </cfRule>
  </conditionalFormatting>
  <conditionalFormatting sqref="F3:F27">
    <cfRule type="expression" dxfId="539" priority="11">
      <formula>$F$3="TZR2"</formula>
    </cfRule>
    <cfRule type="expression" dxfId="538" priority="12">
      <formula>$F$3="Gaël LIZOT"</formula>
    </cfRule>
    <cfRule type="expression" dxfId="537" priority="13">
      <formula>$F$3="Isabelle BERGE"</formula>
    </cfRule>
    <cfRule type="expression" dxfId="536" priority="14">
      <formula>$F$3="Stéphane OUALLET"</formula>
    </cfRule>
    <cfRule type="expression" dxfId="535" priority="15">
      <formula>$F$3="Jérôme MALMEZET"</formula>
    </cfRule>
  </conditionalFormatting>
  <conditionalFormatting sqref="E3:E27 E29:E30">
    <cfRule type="expression" dxfId="534" priority="6">
      <formula>$E$3="TZR 2"</formula>
    </cfRule>
    <cfRule type="expression" dxfId="533" priority="7">
      <formula>$E$3="TZR 1"</formula>
    </cfRule>
    <cfRule type="expression" dxfId="532" priority="8">
      <formula>$E$3="Isabelle BERGE"</formula>
    </cfRule>
    <cfRule type="expression" dxfId="531" priority="9">
      <formula>$E$3="Stéphane OUALLET"</formula>
    </cfRule>
    <cfRule type="expression" dxfId="530" priority="10">
      <formula>$E$3="Jérôme MALMEZET"</formula>
    </cfRule>
  </conditionalFormatting>
  <pageMargins left="0" right="0" top="0" bottom="0" header="0" footer="0.31496062992125984"/>
  <pageSetup paperSize="9" orientation="landscape"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theme="5" tint="0.39997558519241921"/>
    <pageSetUpPr fitToPage="1"/>
  </sheetPr>
  <dimension ref="A1:AI94"/>
  <sheetViews>
    <sheetView zoomScale="50" zoomScaleNormal="50" workbookViewId="0">
      <selection activeCell="AP32" sqref="AP32"/>
    </sheetView>
  </sheetViews>
  <sheetFormatPr baseColWidth="10" defaultColWidth="11.5546875" defaultRowHeight="14.4" x14ac:dyDescent="0.3"/>
  <cols>
    <col min="1" max="1" width="5.109375" style="1" customWidth="1"/>
    <col min="2" max="2" width="8.5546875" style="43" customWidth="1"/>
    <col min="3" max="3" width="5.44140625" style="6" customWidth="1"/>
    <col min="4" max="4" width="11.44140625" style="26" customWidth="1"/>
    <col min="5" max="5" width="7.109375" style="5" customWidth="1"/>
    <col min="6" max="6" width="8.88671875" style="4" hidden="1" customWidth="1"/>
    <col min="7" max="7" width="5.44140625" style="6" customWidth="1"/>
    <col min="8" max="8" width="11.21875" style="2" customWidth="1"/>
    <col min="9" max="9" width="7.109375" style="5" customWidth="1"/>
    <col min="10" max="10" width="8.88671875" style="4" hidden="1" customWidth="1"/>
    <col min="11" max="11" width="5.44140625" style="6" customWidth="1"/>
    <col min="12" max="12" width="11.21875" style="2" customWidth="1"/>
    <col min="13" max="13" width="7.109375" style="5" customWidth="1"/>
    <col min="14" max="14" width="8.88671875" style="4" hidden="1" customWidth="1"/>
    <col min="15" max="15" width="5.44140625" style="6" customWidth="1"/>
    <col min="16" max="16" width="11.21875" style="2" customWidth="1"/>
    <col min="17" max="17" width="7.109375" style="5" customWidth="1"/>
    <col min="18" max="18" width="8.88671875" style="4" hidden="1" customWidth="1"/>
    <col min="19" max="19" width="5.44140625" style="6" customWidth="1"/>
    <col min="20" max="20" width="11.21875" style="2" customWidth="1"/>
    <col min="21" max="21" width="7.109375" style="5" customWidth="1"/>
    <col min="22" max="22" width="6.5546875" style="4" hidden="1" customWidth="1"/>
    <col min="23" max="25" width="2.21875" style="10" customWidth="1"/>
    <col min="26" max="27" width="2.21875" style="1" customWidth="1"/>
    <col min="28" max="28" width="2.21875" style="56" customWidth="1"/>
    <col min="29" max="29" width="11.5546875" style="10"/>
    <col min="30" max="30" width="11.5546875" style="10" hidden="1" customWidth="1"/>
    <col min="31" max="34" width="11.5546875" style="1" hidden="1" customWidth="1"/>
    <col min="35" max="35" width="11.5546875" style="56"/>
    <col min="36" max="16384" width="11.5546875" style="1"/>
  </cols>
  <sheetData>
    <row r="1" spans="1:35" ht="21" x14ac:dyDescent="0.3">
      <c r="A1" s="49" t="s">
        <v>15</v>
      </c>
      <c r="B1" s="50"/>
      <c r="C1" s="51"/>
      <c r="D1" s="52"/>
      <c r="E1" s="53"/>
      <c r="F1" s="54"/>
      <c r="G1" s="51"/>
      <c r="H1" s="54"/>
      <c r="I1" s="53"/>
      <c r="J1" s="54"/>
      <c r="K1" s="55" t="s">
        <v>16</v>
      </c>
      <c r="L1" s="54"/>
      <c r="M1" s="53"/>
      <c r="N1" s="54"/>
      <c r="O1" s="51"/>
      <c r="P1" s="54"/>
      <c r="Q1" s="53"/>
      <c r="R1" s="54"/>
      <c r="S1" s="51"/>
      <c r="T1" s="54"/>
      <c r="U1" s="456" t="s">
        <v>93</v>
      </c>
      <c r="V1" s="437"/>
      <c r="W1" s="437"/>
      <c r="X1" s="457" t="s">
        <v>81</v>
      </c>
      <c r="Y1" s="458"/>
      <c r="Z1" s="458"/>
      <c r="AA1" s="458"/>
      <c r="AB1" s="458"/>
      <c r="AE1" s="7"/>
      <c r="AF1" s="8" t="s">
        <v>72</v>
      </c>
      <c r="AG1" s="7"/>
      <c r="AH1" s="7"/>
      <c r="AI1" s="1"/>
    </row>
    <row r="2" spans="1:35" ht="15" thickBot="1" x14ac:dyDescent="0.35">
      <c r="A2" s="56"/>
      <c r="B2" s="50"/>
      <c r="C2" s="51"/>
      <c r="D2" s="52"/>
      <c r="E2" s="53"/>
      <c r="F2" s="54"/>
      <c r="G2" s="51"/>
      <c r="H2" s="54"/>
      <c r="I2" s="53"/>
      <c r="J2" s="54"/>
      <c r="K2" s="51"/>
      <c r="L2" s="54"/>
      <c r="M2" s="53"/>
      <c r="N2" s="54"/>
      <c r="O2" s="51"/>
      <c r="P2" s="54"/>
      <c r="Q2" s="53"/>
      <c r="R2" s="54"/>
      <c r="S2" s="51"/>
      <c r="T2" s="54"/>
      <c r="U2" s="53"/>
      <c r="W2" s="56"/>
      <c r="X2" s="56"/>
      <c r="Y2" s="56"/>
      <c r="Z2" s="56"/>
      <c r="AA2" s="56"/>
      <c r="AE2" s="7" t="s">
        <v>68</v>
      </c>
      <c r="AF2" s="7" t="s">
        <v>69</v>
      </c>
      <c r="AG2" s="7" t="s">
        <v>70</v>
      </c>
      <c r="AH2" s="7" t="s">
        <v>71</v>
      </c>
      <c r="AI2" s="1"/>
    </row>
    <row r="3" spans="1:35" ht="18.600000000000001" customHeight="1" thickBot="1" x14ac:dyDescent="0.35">
      <c r="A3" s="480" t="s">
        <v>99</v>
      </c>
      <c r="B3" s="481"/>
      <c r="C3" s="465" t="s">
        <v>17</v>
      </c>
      <c r="D3" s="466"/>
      <c r="E3" s="467"/>
      <c r="F3" s="48"/>
      <c r="G3" s="465" t="s">
        <v>18</v>
      </c>
      <c r="H3" s="466"/>
      <c r="I3" s="467"/>
      <c r="J3" s="48"/>
      <c r="K3" s="465" t="s">
        <v>19</v>
      </c>
      <c r="L3" s="466"/>
      <c r="M3" s="467"/>
      <c r="N3" s="48"/>
      <c r="O3" s="465" t="s">
        <v>153</v>
      </c>
      <c r="P3" s="466"/>
      <c r="Q3" s="467"/>
      <c r="R3" s="48"/>
      <c r="S3" s="465" t="s">
        <v>108</v>
      </c>
      <c r="T3" s="466"/>
      <c r="U3" s="467"/>
      <c r="W3" s="470" t="s">
        <v>58</v>
      </c>
      <c r="X3" s="472" t="s">
        <v>38</v>
      </c>
      <c r="Y3" s="474" t="s">
        <v>36</v>
      </c>
      <c r="Z3" s="476" t="s">
        <v>40</v>
      </c>
      <c r="AA3" s="478" t="s">
        <v>77</v>
      </c>
      <c r="AB3" s="468" t="s">
        <v>39</v>
      </c>
      <c r="AE3" s="7" t="s">
        <v>42</v>
      </c>
      <c r="AF3" s="7" t="s">
        <v>104</v>
      </c>
      <c r="AG3" s="7" t="s">
        <v>101</v>
      </c>
      <c r="AH3" s="7" t="s">
        <v>73</v>
      </c>
      <c r="AI3" s="1"/>
    </row>
    <row r="4" spans="1:35" ht="15" customHeight="1" thickBot="1" x14ac:dyDescent="0.35">
      <c r="A4" s="482"/>
      <c r="B4" s="483"/>
      <c r="C4" s="67" t="s">
        <v>10</v>
      </c>
      <c r="D4" s="68" t="s">
        <v>8</v>
      </c>
      <c r="E4" s="69" t="s">
        <v>9</v>
      </c>
      <c r="F4" s="19"/>
      <c r="G4" s="67" t="s">
        <v>10</v>
      </c>
      <c r="H4" s="68" t="s">
        <v>8</v>
      </c>
      <c r="I4" s="69" t="s">
        <v>9</v>
      </c>
      <c r="J4" s="19"/>
      <c r="K4" s="67" t="s">
        <v>10</v>
      </c>
      <c r="L4" s="68" t="s">
        <v>8</v>
      </c>
      <c r="M4" s="69" t="s">
        <v>9</v>
      </c>
      <c r="N4" s="19"/>
      <c r="O4" s="67" t="s">
        <v>10</v>
      </c>
      <c r="P4" s="68" t="s">
        <v>8</v>
      </c>
      <c r="Q4" s="194" t="s">
        <v>9</v>
      </c>
      <c r="R4" s="19"/>
      <c r="S4" s="67" t="s">
        <v>10</v>
      </c>
      <c r="T4" s="68" t="s">
        <v>8</v>
      </c>
      <c r="U4" s="69" t="s">
        <v>9</v>
      </c>
      <c r="W4" s="471"/>
      <c r="X4" s="473"/>
      <c r="Y4" s="475"/>
      <c r="Z4" s="477"/>
      <c r="AA4" s="479"/>
      <c r="AB4" s="469"/>
      <c r="AE4" s="7" t="s">
        <v>43</v>
      </c>
      <c r="AF4" s="7" t="s">
        <v>104</v>
      </c>
      <c r="AG4" s="7" t="s">
        <v>101</v>
      </c>
      <c r="AH4" s="7"/>
      <c r="AI4" s="1"/>
    </row>
    <row r="5" spans="1:35" x14ac:dyDescent="0.3">
      <c r="A5" s="459" t="s">
        <v>6</v>
      </c>
      <c r="B5" s="44" t="s">
        <v>1</v>
      </c>
      <c r="C5" s="101" t="s">
        <v>22</v>
      </c>
      <c r="D5" s="27" t="s">
        <v>65</v>
      </c>
      <c r="E5" s="136" t="s">
        <v>60</v>
      </c>
      <c r="F5" s="21" t="str">
        <f t="shared" ref="F5:F40" si="0">IF(E5="","",$E5)</f>
        <v>Sautoir H</v>
      </c>
      <c r="G5" s="97" t="s">
        <v>26</v>
      </c>
      <c r="H5" s="27" t="s">
        <v>66</v>
      </c>
      <c r="I5" s="94" t="s">
        <v>39</v>
      </c>
      <c r="J5" s="21" t="str">
        <f>IF(I5="","",$I5)</f>
        <v>Piste</v>
      </c>
      <c r="K5" s="22"/>
      <c r="L5" s="27"/>
      <c r="M5" s="94"/>
      <c r="N5" s="21" t="str">
        <f>IF(M5="","",$M5)</f>
        <v/>
      </c>
      <c r="O5" s="22"/>
      <c r="P5" s="27"/>
      <c r="Q5" s="94"/>
      <c r="R5" s="21" t="str">
        <f>IF(Q5="","",$Q5)</f>
        <v/>
      </c>
      <c r="S5" s="22"/>
      <c r="T5" s="80"/>
      <c r="U5" s="94"/>
      <c r="V5" s="24" t="str">
        <f>IF(U5="","",$U5)</f>
        <v/>
      </c>
      <c r="W5" s="70"/>
      <c r="X5" s="71"/>
      <c r="Y5" s="71"/>
      <c r="Z5" s="71"/>
      <c r="AA5" s="71"/>
      <c r="AB5" s="77"/>
      <c r="AE5" s="7" t="s">
        <v>44</v>
      </c>
      <c r="AF5" s="7" t="s">
        <v>41</v>
      </c>
      <c r="AG5" s="7" t="s">
        <v>101</v>
      </c>
      <c r="AH5" s="7"/>
      <c r="AI5" s="1"/>
    </row>
    <row r="6" spans="1:35" x14ac:dyDescent="0.3">
      <c r="A6" s="460"/>
      <c r="B6" s="45" t="s">
        <v>0</v>
      </c>
      <c r="C6" s="58" t="s">
        <v>22</v>
      </c>
      <c r="D6" s="28" t="s">
        <v>65</v>
      </c>
      <c r="E6" s="137" t="s">
        <v>60</v>
      </c>
      <c r="F6" s="17" t="str">
        <f t="shared" si="0"/>
        <v>Sautoir H</v>
      </c>
      <c r="G6" s="57" t="s">
        <v>26</v>
      </c>
      <c r="H6" s="28" t="s">
        <v>66</v>
      </c>
      <c r="I6" s="91" t="s">
        <v>39</v>
      </c>
      <c r="J6" s="17" t="str">
        <f t="shared" ref="J6:J40" si="1">IF(I6="","",$I6)</f>
        <v>Piste</v>
      </c>
      <c r="K6" s="14"/>
      <c r="L6" s="28"/>
      <c r="M6" s="91"/>
      <c r="N6" s="17" t="str">
        <f t="shared" ref="N6:N40" si="2">IF(M6="","",$M6)</f>
        <v/>
      </c>
      <c r="O6" s="14"/>
      <c r="P6" s="28"/>
      <c r="Q6" s="91"/>
      <c r="R6" s="17" t="str">
        <f t="shared" ref="R6:R40" si="3">IF(Q6="","",$Q6)</f>
        <v/>
      </c>
      <c r="S6" s="14"/>
      <c r="T6" s="28"/>
      <c r="U6" s="91"/>
      <c r="V6" s="19" t="str">
        <f t="shared" ref="V6:V40" si="4">IF(U6="","",$U6)</f>
        <v/>
      </c>
      <c r="W6" s="61"/>
      <c r="X6" s="60"/>
      <c r="Y6" s="60"/>
      <c r="Z6" s="3"/>
      <c r="AA6" s="60"/>
      <c r="AB6" s="78"/>
      <c r="AE6" s="7" t="s">
        <v>45</v>
      </c>
      <c r="AF6" s="7" t="s">
        <v>41</v>
      </c>
      <c r="AG6" s="7"/>
      <c r="AH6" s="7"/>
      <c r="AI6" s="1"/>
    </row>
    <row r="7" spans="1:35" x14ac:dyDescent="0.3">
      <c r="A7" s="460"/>
      <c r="B7" s="45" t="s">
        <v>7</v>
      </c>
      <c r="C7" s="100" t="s">
        <v>28</v>
      </c>
      <c r="D7" s="28" t="s">
        <v>65</v>
      </c>
      <c r="E7" s="137" t="s">
        <v>60</v>
      </c>
      <c r="F7" s="17" t="str">
        <f t="shared" si="0"/>
        <v>Sautoir H</v>
      </c>
      <c r="G7" s="100" t="s">
        <v>31</v>
      </c>
      <c r="H7" s="28" t="s">
        <v>44</v>
      </c>
      <c r="I7" s="91" t="s">
        <v>41</v>
      </c>
      <c r="J7" s="17" t="str">
        <f t="shared" si="1"/>
        <v>Pelouse</v>
      </c>
      <c r="K7" s="14"/>
      <c r="L7" s="28"/>
      <c r="M7" s="91"/>
      <c r="N7" s="17" t="str">
        <f t="shared" si="2"/>
        <v/>
      </c>
      <c r="O7" s="14"/>
      <c r="P7" s="28"/>
      <c r="Q7" s="91"/>
      <c r="R7" s="17" t="str">
        <f t="shared" si="3"/>
        <v/>
      </c>
      <c r="S7" s="14"/>
      <c r="T7" s="28"/>
      <c r="U7" s="91"/>
      <c r="V7" s="19" t="str">
        <f t="shared" si="4"/>
        <v/>
      </c>
      <c r="W7" s="61"/>
      <c r="X7" s="60"/>
      <c r="Y7" s="60"/>
      <c r="Z7" s="3"/>
      <c r="AA7" s="60"/>
      <c r="AB7" s="62"/>
      <c r="AE7" s="7" t="s">
        <v>46</v>
      </c>
      <c r="AF7" s="7" t="s">
        <v>41</v>
      </c>
      <c r="AG7" s="7" t="s">
        <v>105</v>
      </c>
      <c r="AH7" s="7" t="s">
        <v>101</v>
      </c>
      <c r="AI7" s="1"/>
    </row>
    <row r="8" spans="1:35" x14ac:dyDescent="0.3">
      <c r="A8" s="460"/>
      <c r="B8" s="45" t="s">
        <v>2</v>
      </c>
      <c r="C8" s="100" t="s">
        <v>28</v>
      </c>
      <c r="D8" s="28" t="s">
        <v>65</v>
      </c>
      <c r="E8" s="11" t="s">
        <v>60</v>
      </c>
      <c r="F8" s="17" t="str">
        <f t="shared" si="0"/>
        <v>Sautoir H</v>
      </c>
      <c r="G8" s="100" t="s">
        <v>31</v>
      </c>
      <c r="H8" s="28" t="s">
        <v>44</v>
      </c>
      <c r="I8" s="91" t="s">
        <v>41</v>
      </c>
      <c r="J8" s="17" t="str">
        <f t="shared" si="1"/>
        <v>Pelouse</v>
      </c>
      <c r="K8" s="14"/>
      <c r="L8" s="28"/>
      <c r="M8" s="91"/>
      <c r="N8" s="17" t="str">
        <f t="shared" si="2"/>
        <v/>
      </c>
      <c r="O8" s="14"/>
      <c r="P8" s="28"/>
      <c r="Q8" s="91"/>
      <c r="R8" s="17" t="str">
        <f t="shared" si="3"/>
        <v/>
      </c>
      <c r="S8" s="14"/>
      <c r="T8" s="81"/>
      <c r="U8" s="91"/>
      <c r="V8" s="19" t="str">
        <f t="shared" si="4"/>
        <v/>
      </c>
      <c r="W8" s="61"/>
      <c r="X8" s="60"/>
      <c r="Y8" s="60"/>
      <c r="Z8" s="3"/>
      <c r="AA8" s="3"/>
      <c r="AB8" s="62"/>
      <c r="AE8" s="7" t="s">
        <v>47</v>
      </c>
      <c r="AF8" s="7" t="s">
        <v>104</v>
      </c>
      <c r="AG8" s="7" t="s">
        <v>101</v>
      </c>
      <c r="AH8" s="7" t="s">
        <v>73</v>
      </c>
      <c r="AI8" s="1"/>
    </row>
    <row r="9" spans="1:35" ht="9.6" customHeight="1" x14ac:dyDescent="0.3">
      <c r="A9" s="460"/>
      <c r="B9" s="46"/>
      <c r="C9" s="12"/>
      <c r="D9" s="29"/>
      <c r="E9" s="13"/>
      <c r="F9" s="17" t="str">
        <f t="shared" si="0"/>
        <v/>
      </c>
      <c r="G9" s="12"/>
      <c r="H9" s="29"/>
      <c r="I9" s="92"/>
      <c r="J9" s="25" t="str">
        <f t="shared" si="1"/>
        <v/>
      </c>
      <c r="K9" s="12"/>
      <c r="L9" s="29"/>
      <c r="M9" s="92"/>
      <c r="N9" s="25" t="str">
        <f t="shared" si="2"/>
        <v/>
      </c>
      <c r="O9" s="12"/>
      <c r="P9" s="29"/>
      <c r="Q9" s="92"/>
      <c r="R9" s="17" t="str">
        <f t="shared" si="3"/>
        <v/>
      </c>
      <c r="S9" s="12"/>
      <c r="T9" s="82"/>
      <c r="U9" s="92"/>
      <c r="V9" s="19" t="str">
        <f t="shared" si="4"/>
        <v/>
      </c>
      <c r="W9" s="74"/>
      <c r="X9" s="9"/>
      <c r="Y9" s="9"/>
      <c r="Z9" s="9"/>
      <c r="AA9" s="9"/>
      <c r="AB9" s="75"/>
      <c r="AE9" s="7" t="s">
        <v>78</v>
      </c>
      <c r="AF9" s="7" t="s">
        <v>36</v>
      </c>
      <c r="AG9" s="7" t="s">
        <v>73</v>
      </c>
      <c r="AH9" s="7"/>
      <c r="AI9" s="1"/>
    </row>
    <row r="10" spans="1:35" x14ac:dyDescent="0.3">
      <c r="A10" s="460"/>
      <c r="B10" s="45" t="s">
        <v>3</v>
      </c>
      <c r="C10" s="14"/>
      <c r="D10" s="28"/>
      <c r="E10" s="11"/>
      <c r="F10" s="17" t="str">
        <f t="shared" si="0"/>
        <v/>
      </c>
      <c r="G10" s="58" t="s">
        <v>23</v>
      </c>
      <c r="H10" s="28" t="s">
        <v>43</v>
      </c>
      <c r="I10" s="91" t="s">
        <v>104</v>
      </c>
      <c r="J10" s="17" t="str">
        <f t="shared" si="1"/>
        <v>Plat Ext</v>
      </c>
      <c r="K10" s="100" t="s">
        <v>29</v>
      </c>
      <c r="L10" s="28" t="s">
        <v>43</v>
      </c>
      <c r="M10" s="91" t="s">
        <v>104</v>
      </c>
      <c r="N10" s="17" t="str">
        <f t="shared" si="2"/>
        <v>Plat Ext</v>
      </c>
      <c r="O10" s="14"/>
      <c r="P10" s="28"/>
      <c r="Q10" s="91"/>
      <c r="R10" s="17" t="str">
        <f t="shared" si="3"/>
        <v/>
      </c>
      <c r="S10" s="14"/>
      <c r="T10" s="83"/>
      <c r="U10" s="91"/>
      <c r="V10" s="19" t="str">
        <f t="shared" si="4"/>
        <v/>
      </c>
      <c r="W10" s="61"/>
      <c r="X10" s="60"/>
      <c r="Y10" s="60"/>
      <c r="Z10" s="3"/>
      <c r="AA10" s="3"/>
      <c r="AB10" s="78"/>
      <c r="AE10" s="7" t="s">
        <v>57</v>
      </c>
      <c r="AF10" s="7" t="s">
        <v>73</v>
      </c>
      <c r="AG10" s="7" t="s">
        <v>38</v>
      </c>
      <c r="AH10" s="7" t="s">
        <v>101</v>
      </c>
      <c r="AI10" s="1"/>
    </row>
    <row r="11" spans="1:35" x14ac:dyDescent="0.3">
      <c r="A11" s="460"/>
      <c r="B11" s="45" t="s">
        <v>4</v>
      </c>
      <c r="C11" s="14"/>
      <c r="D11" s="28"/>
      <c r="E11" s="11"/>
      <c r="F11" s="17" t="str">
        <f t="shared" si="0"/>
        <v/>
      </c>
      <c r="G11" s="58" t="s">
        <v>23</v>
      </c>
      <c r="H11" s="28" t="s">
        <v>43</v>
      </c>
      <c r="I11" s="91" t="s">
        <v>104</v>
      </c>
      <c r="J11" s="17" t="str">
        <f t="shared" si="1"/>
        <v>Plat Ext</v>
      </c>
      <c r="K11" s="100" t="s">
        <v>29</v>
      </c>
      <c r="L11" s="28" t="s">
        <v>43</v>
      </c>
      <c r="M11" s="91" t="s">
        <v>104</v>
      </c>
      <c r="N11" s="17" t="str">
        <f t="shared" si="2"/>
        <v>Plat Ext</v>
      </c>
      <c r="O11" s="14"/>
      <c r="P11" s="28"/>
      <c r="Q11" s="91"/>
      <c r="R11" s="17" t="str">
        <f t="shared" si="3"/>
        <v/>
      </c>
      <c r="S11" s="14"/>
      <c r="T11" s="28"/>
      <c r="U11" s="91"/>
      <c r="V11" s="19" t="str">
        <f t="shared" si="4"/>
        <v/>
      </c>
      <c r="W11" s="61"/>
      <c r="X11" s="60"/>
      <c r="Y11" s="60"/>
      <c r="Z11" s="3"/>
      <c r="AA11" s="3"/>
      <c r="AB11" s="78"/>
      <c r="AE11" s="7" t="s">
        <v>37</v>
      </c>
      <c r="AF11" s="7" t="s">
        <v>58</v>
      </c>
      <c r="AG11" s="7"/>
      <c r="AH11" s="7"/>
      <c r="AI11" s="1"/>
    </row>
    <row r="12" spans="1:35" ht="15" thickBot="1" x14ac:dyDescent="0.35">
      <c r="A12" s="461"/>
      <c r="B12" s="47" t="s">
        <v>5</v>
      </c>
      <c r="C12" s="15"/>
      <c r="D12" s="30"/>
      <c r="E12" s="16"/>
      <c r="F12" s="23" t="str">
        <f t="shared" si="0"/>
        <v/>
      </c>
      <c r="G12" s="15"/>
      <c r="H12" s="30"/>
      <c r="I12" s="95"/>
      <c r="J12" s="23" t="str">
        <f t="shared" si="1"/>
        <v/>
      </c>
      <c r="K12" s="15"/>
      <c r="L12" s="30" t="s">
        <v>159</v>
      </c>
      <c r="M12" s="95"/>
      <c r="N12" s="23" t="str">
        <f t="shared" si="2"/>
        <v/>
      </c>
      <c r="O12" s="15"/>
      <c r="P12" s="30"/>
      <c r="Q12" s="95"/>
      <c r="R12" s="23" t="str">
        <f t="shared" si="3"/>
        <v/>
      </c>
      <c r="S12" s="15"/>
      <c r="T12" s="96"/>
      <c r="U12" s="95"/>
      <c r="V12" s="18" t="str">
        <f t="shared" si="4"/>
        <v/>
      </c>
      <c r="W12" s="63"/>
      <c r="X12" s="64"/>
      <c r="Y12" s="64"/>
      <c r="Z12" s="65"/>
      <c r="AA12" s="65"/>
      <c r="AB12" s="79"/>
      <c r="AE12" s="7" t="s">
        <v>48</v>
      </c>
      <c r="AF12" s="7" t="s">
        <v>100</v>
      </c>
      <c r="AG12" s="7"/>
      <c r="AH12" s="7"/>
      <c r="AI12" s="1"/>
    </row>
    <row r="13" spans="1:35" x14ac:dyDescent="0.3">
      <c r="A13" s="459" t="s">
        <v>11</v>
      </c>
      <c r="B13" s="44" t="s">
        <v>1</v>
      </c>
      <c r="C13" s="22"/>
      <c r="D13" s="27"/>
      <c r="E13" s="20"/>
      <c r="F13" s="21" t="str">
        <f t="shared" si="0"/>
        <v/>
      </c>
      <c r="G13" s="97" t="s">
        <v>27</v>
      </c>
      <c r="H13" s="27" t="s">
        <v>66</v>
      </c>
      <c r="I13" s="94" t="s">
        <v>39</v>
      </c>
      <c r="J13" s="21" t="str">
        <f t="shared" si="1"/>
        <v>Piste</v>
      </c>
      <c r="K13" s="101" t="s">
        <v>21</v>
      </c>
      <c r="L13" s="27" t="s">
        <v>43</v>
      </c>
      <c r="M13" s="94" t="s">
        <v>104</v>
      </c>
      <c r="N13" s="21" t="str">
        <f t="shared" si="2"/>
        <v>Plat Ext</v>
      </c>
      <c r="O13" s="22"/>
      <c r="P13" s="27"/>
      <c r="Q13" s="94"/>
      <c r="R13" s="21" t="str">
        <f t="shared" si="3"/>
        <v/>
      </c>
      <c r="S13" s="22"/>
      <c r="T13" s="80"/>
      <c r="U13" s="94"/>
      <c r="V13" s="24" t="str">
        <f t="shared" si="4"/>
        <v/>
      </c>
      <c r="W13" s="70"/>
      <c r="X13" s="84"/>
      <c r="Y13" s="71"/>
      <c r="Z13" s="72"/>
      <c r="AA13" s="72"/>
      <c r="AB13" s="73"/>
      <c r="AE13" s="7" t="s">
        <v>49</v>
      </c>
      <c r="AF13" s="7" t="s">
        <v>40</v>
      </c>
      <c r="AG13" s="7"/>
      <c r="AH13" s="7"/>
      <c r="AI13" s="1"/>
    </row>
    <row r="14" spans="1:35" x14ac:dyDescent="0.3">
      <c r="A14" s="460"/>
      <c r="B14" s="45" t="s">
        <v>0</v>
      </c>
      <c r="C14" s="14"/>
      <c r="D14" s="28"/>
      <c r="E14" s="11"/>
      <c r="F14" s="17" t="str">
        <f t="shared" si="0"/>
        <v/>
      </c>
      <c r="G14" s="57" t="s">
        <v>27</v>
      </c>
      <c r="H14" s="28" t="s">
        <v>66</v>
      </c>
      <c r="I14" s="91" t="s">
        <v>39</v>
      </c>
      <c r="J14" s="17" t="str">
        <f t="shared" si="1"/>
        <v>Piste</v>
      </c>
      <c r="K14" s="58" t="s">
        <v>21</v>
      </c>
      <c r="L14" s="28" t="s">
        <v>43</v>
      </c>
      <c r="M14" s="91" t="s">
        <v>104</v>
      </c>
      <c r="N14" s="17" t="str">
        <f t="shared" si="2"/>
        <v>Plat Ext</v>
      </c>
      <c r="O14" s="14"/>
      <c r="P14" s="28"/>
      <c r="Q14" s="91"/>
      <c r="R14" s="17" t="str">
        <f t="shared" si="3"/>
        <v/>
      </c>
      <c r="S14" s="14"/>
      <c r="T14" s="83"/>
      <c r="U14" s="91"/>
      <c r="V14" s="19" t="str">
        <f t="shared" si="4"/>
        <v/>
      </c>
      <c r="W14" s="61"/>
      <c r="X14" s="60"/>
      <c r="Y14" s="60"/>
      <c r="Z14" s="60"/>
      <c r="AA14" s="3"/>
      <c r="AB14" s="62"/>
      <c r="AE14" s="7" t="s">
        <v>103</v>
      </c>
      <c r="AF14" s="7" t="s">
        <v>40</v>
      </c>
      <c r="AG14" s="7"/>
      <c r="AH14" s="7"/>
      <c r="AI14" s="1"/>
    </row>
    <row r="15" spans="1:35" x14ac:dyDescent="0.3">
      <c r="A15" s="460"/>
      <c r="B15" s="45" t="s">
        <v>7</v>
      </c>
      <c r="C15" s="57" t="s">
        <v>24</v>
      </c>
      <c r="D15" s="28" t="s">
        <v>66</v>
      </c>
      <c r="E15" s="11" t="s">
        <v>39</v>
      </c>
      <c r="F15" s="17" t="str">
        <f t="shared" si="0"/>
        <v>Piste</v>
      </c>
      <c r="G15" s="14" t="s">
        <v>32</v>
      </c>
      <c r="H15" s="28" t="s">
        <v>57</v>
      </c>
      <c r="I15" s="91" t="s">
        <v>73</v>
      </c>
      <c r="J15" s="17" t="str">
        <f t="shared" si="1"/>
        <v>2/3 Gymn</v>
      </c>
      <c r="K15" s="14" t="s">
        <v>32</v>
      </c>
      <c r="L15" s="28" t="s">
        <v>79</v>
      </c>
      <c r="M15" s="91" t="s">
        <v>36</v>
      </c>
      <c r="N15" s="17" t="str">
        <f t="shared" si="2"/>
        <v>1/3 Gym</v>
      </c>
      <c r="O15" s="58" t="s">
        <v>20</v>
      </c>
      <c r="P15" s="28" t="s">
        <v>79</v>
      </c>
      <c r="Q15" s="91" t="s">
        <v>36</v>
      </c>
      <c r="R15" s="17" t="str">
        <f t="shared" si="3"/>
        <v>1/3 Gym</v>
      </c>
      <c r="S15" s="14"/>
      <c r="T15" s="28"/>
      <c r="U15" s="91"/>
      <c r="V15" s="19" t="str">
        <f t="shared" si="4"/>
        <v/>
      </c>
      <c r="W15" s="61"/>
      <c r="X15" s="60"/>
      <c r="Y15" s="85"/>
      <c r="Z15" s="3"/>
      <c r="AA15" s="86"/>
      <c r="AB15" s="87"/>
      <c r="AE15" s="7" t="s">
        <v>50</v>
      </c>
      <c r="AF15" s="7" t="s">
        <v>40</v>
      </c>
      <c r="AG15" s="7"/>
      <c r="AH15" s="7"/>
      <c r="AI15" s="1"/>
    </row>
    <row r="16" spans="1:35" x14ac:dyDescent="0.3">
      <c r="A16" s="460"/>
      <c r="B16" s="45" t="s">
        <v>2</v>
      </c>
      <c r="C16" s="57" t="s">
        <v>24</v>
      </c>
      <c r="D16" s="28" t="s">
        <v>66</v>
      </c>
      <c r="E16" s="11" t="s">
        <v>39</v>
      </c>
      <c r="F16" s="17" t="str">
        <f t="shared" si="0"/>
        <v>Piste</v>
      </c>
      <c r="G16" s="59" t="s">
        <v>34</v>
      </c>
      <c r="H16" s="28" t="s">
        <v>57</v>
      </c>
      <c r="I16" s="91" t="s">
        <v>73</v>
      </c>
      <c r="J16" s="17" t="str">
        <f t="shared" si="1"/>
        <v>2/3 Gymn</v>
      </c>
      <c r="K16" s="59" t="s">
        <v>34</v>
      </c>
      <c r="L16" s="28" t="s">
        <v>79</v>
      </c>
      <c r="M16" s="91" t="s">
        <v>36</v>
      </c>
      <c r="N16" s="17" t="str">
        <f t="shared" si="2"/>
        <v>1/3 Gym</v>
      </c>
      <c r="O16" s="58" t="s">
        <v>20</v>
      </c>
      <c r="P16" s="28" t="s">
        <v>79</v>
      </c>
      <c r="Q16" s="91" t="s">
        <v>36</v>
      </c>
      <c r="R16" s="17" t="str">
        <f t="shared" si="3"/>
        <v>1/3 Gym</v>
      </c>
      <c r="S16" s="14"/>
      <c r="T16" s="81"/>
      <c r="U16" s="91"/>
      <c r="V16" s="19" t="str">
        <f t="shared" si="4"/>
        <v/>
      </c>
      <c r="W16" s="61"/>
      <c r="X16" s="60"/>
      <c r="Y16" s="60"/>
      <c r="Z16" s="3"/>
      <c r="AA16" s="3"/>
      <c r="AB16" s="62"/>
      <c r="AE16" s="7" t="s">
        <v>51</v>
      </c>
      <c r="AF16" s="7" t="s">
        <v>40</v>
      </c>
      <c r="AG16" s="7"/>
      <c r="AH16" s="7"/>
      <c r="AI16" s="1"/>
    </row>
    <row r="17" spans="1:35" ht="9.6" customHeight="1" x14ac:dyDescent="0.3">
      <c r="A17" s="460"/>
      <c r="B17" s="46"/>
      <c r="C17" s="12"/>
      <c r="D17" s="193" t="s">
        <v>158</v>
      </c>
      <c r="E17" s="13"/>
      <c r="F17" s="17" t="str">
        <f t="shared" si="0"/>
        <v/>
      </c>
      <c r="G17" s="12"/>
      <c r="H17" s="193" t="s">
        <v>157</v>
      </c>
      <c r="I17" s="92"/>
      <c r="J17" s="17" t="str">
        <f t="shared" si="1"/>
        <v/>
      </c>
      <c r="K17" s="12"/>
      <c r="L17" s="29"/>
      <c r="M17" s="92"/>
      <c r="N17" s="17" t="str">
        <f t="shared" si="2"/>
        <v/>
      </c>
      <c r="O17" s="12"/>
      <c r="P17" s="29" t="s">
        <v>160</v>
      </c>
      <c r="Q17" s="92"/>
      <c r="R17" s="17" t="str">
        <f t="shared" si="3"/>
        <v/>
      </c>
      <c r="S17" s="12"/>
      <c r="T17" s="82"/>
      <c r="U17" s="92"/>
      <c r="V17" s="19" t="str">
        <f t="shared" si="4"/>
        <v/>
      </c>
      <c r="W17" s="74"/>
      <c r="X17" s="9"/>
      <c r="Y17" s="9"/>
      <c r="Z17" s="9"/>
      <c r="AA17" s="9"/>
      <c r="AB17" s="75"/>
      <c r="AE17" s="7" t="s">
        <v>52</v>
      </c>
      <c r="AF17" s="7" t="s">
        <v>40</v>
      </c>
      <c r="AG17" s="7" t="s">
        <v>36</v>
      </c>
      <c r="AH17" s="7"/>
      <c r="AI17" s="1"/>
    </row>
    <row r="18" spans="1:35" x14ac:dyDescent="0.3">
      <c r="A18" s="460"/>
      <c r="B18" s="45" t="s">
        <v>3</v>
      </c>
      <c r="C18" s="14"/>
      <c r="D18" s="28" t="s">
        <v>167</v>
      </c>
      <c r="E18" s="11"/>
      <c r="F18" s="17" t="str">
        <f t="shared" si="0"/>
        <v/>
      </c>
      <c r="G18" s="14"/>
      <c r="H18" s="28" t="s">
        <v>167</v>
      </c>
      <c r="I18" s="91"/>
      <c r="J18" s="17" t="str">
        <f t="shared" si="1"/>
        <v/>
      </c>
      <c r="K18" s="14"/>
      <c r="L18" s="28" t="s">
        <v>167</v>
      </c>
      <c r="M18" s="91"/>
      <c r="N18" s="17" t="str">
        <f t="shared" si="2"/>
        <v/>
      </c>
      <c r="O18" s="14"/>
      <c r="P18" s="28" t="s">
        <v>167</v>
      </c>
      <c r="Q18" s="91"/>
      <c r="R18" s="17" t="str">
        <f t="shared" si="3"/>
        <v/>
      </c>
      <c r="S18" s="14"/>
      <c r="T18" s="83" t="s">
        <v>167</v>
      </c>
      <c r="U18" s="91"/>
      <c r="V18" s="19" t="str">
        <f t="shared" si="4"/>
        <v/>
      </c>
      <c r="W18" s="61"/>
      <c r="X18" s="60"/>
      <c r="Y18" s="60"/>
      <c r="Z18" s="60"/>
      <c r="AA18" s="60"/>
      <c r="AB18" s="62"/>
      <c r="AE18" s="7" t="s">
        <v>53</v>
      </c>
      <c r="AF18" s="7" t="s">
        <v>39</v>
      </c>
      <c r="AG18" s="7"/>
      <c r="AH18" s="7"/>
      <c r="AI18" s="1"/>
    </row>
    <row r="19" spans="1:35" x14ac:dyDescent="0.3">
      <c r="A19" s="460"/>
      <c r="B19" s="45" t="s">
        <v>4</v>
      </c>
      <c r="C19" s="59" t="s">
        <v>33</v>
      </c>
      <c r="D19" s="28" t="s">
        <v>47</v>
      </c>
      <c r="E19" s="11" t="s">
        <v>73</v>
      </c>
      <c r="F19" s="17" t="str">
        <f t="shared" si="0"/>
        <v>2/3 Gymn</v>
      </c>
      <c r="G19" s="183" t="s">
        <v>132</v>
      </c>
      <c r="H19" s="28" t="s">
        <v>37</v>
      </c>
      <c r="I19" s="91" t="s">
        <v>58</v>
      </c>
      <c r="J19" s="17" t="str">
        <f t="shared" si="1"/>
        <v>1/3 SAE</v>
      </c>
      <c r="K19" s="57" t="s">
        <v>25</v>
      </c>
      <c r="L19" s="28" t="s">
        <v>66</v>
      </c>
      <c r="M19" s="91" t="s">
        <v>39</v>
      </c>
      <c r="N19" s="17" t="str">
        <f t="shared" si="2"/>
        <v>Piste</v>
      </c>
      <c r="O19" s="59" t="s">
        <v>33</v>
      </c>
      <c r="P19" s="28" t="s">
        <v>79</v>
      </c>
      <c r="Q19" s="91" t="s">
        <v>36</v>
      </c>
      <c r="R19" s="17" t="str">
        <f t="shared" si="3"/>
        <v>1/3 Gym</v>
      </c>
      <c r="S19" s="14"/>
      <c r="T19" s="28"/>
      <c r="U19" s="91"/>
      <c r="V19" s="19" t="str">
        <f t="shared" si="4"/>
        <v/>
      </c>
      <c r="W19" s="61"/>
      <c r="X19" s="60"/>
      <c r="Y19" s="60"/>
      <c r="Z19" s="3"/>
      <c r="AA19" s="3"/>
      <c r="AB19" s="62"/>
      <c r="AE19" s="7" t="s">
        <v>54</v>
      </c>
      <c r="AF19" s="7" t="s">
        <v>39</v>
      </c>
      <c r="AG19" s="7"/>
      <c r="AH19" s="7"/>
      <c r="AI19" s="1"/>
    </row>
    <row r="20" spans="1:35" ht="15" thickBot="1" x14ac:dyDescent="0.35">
      <c r="A20" s="461"/>
      <c r="B20" s="47" t="s">
        <v>5</v>
      </c>
      <c r="C20" s="138" t="s">
        <v>35</v>
      </c>
      <c r="D20" s="30" t="s">
        <v>47</v>
      </c>
      <c r="E20" s="16" t="s">
        <v>73</v>
      </c>
      <c r="F20" s="23" t="str">
        <f t="shared" si="0"/>
        <v>2/3 Gymn</v>
      </c>
      <c r="G20" s="184" t="s">
        <v>132</v>
      </c>
      <c r="H20" s="30" t="s">
        <v>37</v>
      </c>
      <c r="I20" s="95" t="s">
        <v>58</v>
      </c>
      <c r="J20" s="23" t="str">
        <f t="shared" si="1"/>
        <v>1/3 SAE</v>
      </c>
      <c r="K20" s="15"/>
      <c r="L20" s="30" t="s">
        <v>159</v>
      </c>
      <c r="M20" s="95"/>
      <c r="N20" s="23" t="str">
        <f t="shared" si="2"/>
        <v/>
      </c>
      <c r="O20" s="138" t="s">
        <v>35</v>
      </c>
      <c r="P20" s="30" t="s">
        <v>79</v>
      </c>
      <c r="Q20" s="95" t="s">
        <v>36</v>
      </c>
      <c r="R20" s="23" t="str">
        <f t="shared" si="3"/>
        <v>1/3 Gym</v>
      </c>
      <c r="S20" s="15"/>
      <c r="T20" s="96"/>
      <c r="U20" s="95"/>
      <c r="V20" s="18" t="str">
        <f t="shared" si="4"/>
        <v/>
      </c>
      <c r="W20" s="63"/>
      <c r="X20" s="64"/>
      <c r="Y20" s="64"/>
      <c r="Z20" s="65"/>
      <c r="AA20" s="64"/>
      <c r="AB20" s="66"/>
      <c r="AE20" s="7" t="s">
        <v>55</v>
      </c>
      <c r="AF20" s="7" t="s">
        <v>39</v>
      </c>
      <c r="AG20" s="7"/>
      <c r="AH20" s="7"/>
      <c r="AI20" s="1"/>
    </row>
    <row r="21" spans="1:35" x14ac:dyDescent="0.3">
      <c r="A21" s="462" t="s">
        <v>12</v>
      </c>
      <c r="B21" s="44" t="s">
        <v>1</v>
      </c>
      <c r="C21" s="22"/>
      <c r="D21" s="27"/>
      <c r="E21" s="20"/>
      <c r="F21" s="21" t="str">
        <f t="shared" si="0"/>
        <v/>
      </c>
      <c r="G21" s="22"/>
      <c r="H21" s="27"/>
      <c r="I21" s="94"/>
      <c r="J21" s="21" t="str">
        <f t="shared" si="1"/>
        <v/>
      </c>
      <c r="K21" s="22"/>
      <c r="L21" s="27"/>
      <c r="M21" s="94"/>
      <c r="N21" s="21" t="str">
        <f t="shared" si="2"/>
        <v/>
      </c>
      <c r="O21" s="22"/>
      <c r="P21" s="27"/>
      <c r="Q21" s="94"/>
      <c r="R21" s="21" t="str">
        <f t="shared" si="3"/>
        <v/>
      </c>
      <c r="S21" s="22"/>
      <c r="T21" s="80"/>
      <c r="U21" s="94"/>
      <c r="V21" s="24" t="str">
        <f t="shared" si="4"/>
        <v/>
      </c>
      <c r="W21" s="89"/>
      <c r="X21" s="71"/>
      <c r="Y21" s="71"/>
      <c r="Z21" s="72"/>
      <c r="AA21" s="72"/>
      <c r="AB21" s="73"/>
      <c r="AE21" s="7" t="s">
        <v>66</v>
      </c>
      <c r="AF21" s="7" t="s">
        <v>39</v>
      </c>
      <c r="AG21" s="7"/>
      <c r="AH21" s="7"/>
      <c r="AI21" s="1"/>
    </row>
    <row r="22" spans="1:35" x14ac:dyDescent="0.3">
      <c r="A22" s="463"/>
      <c r="B22" s="45" t="s">
        <v>0</v>
      </c>
      <c r="C22" s="14"/>
      <c r="D22" s="28"/>
      <c r="E22" s="11"/>
      <c r="F22" s="17" t="str">
        <f t="shared" si="0"/>
        <v/>
      </c>
      <c r="G22" s="14"/>
      <c r="H22" s="28"/>
      <c r="I22" s="91"/>
      <c r="J22" s="17" t="str">
        <f t="shared" si="1"/>
        <v/>
      </c>
      <c r="K22" s="14"/>
      <c r="L22" s="28"/>
      <c r="M22" s="91"/>
      <c r="N22" s="17" t="str">
        <f t="shared" si="2"/>
        <v/>
      </c>
      <c r="O22" s="14"/>
      <c r="P22" s="28"/>
      <c r="Q22" s="91"/>
      <c r="R22" s="17" t="str">
        <f t="shared" si="3"/>
        <v/>
      </c>
      <c r="S22" s="14"/>
      <c r="T22" s="83"/>
      <c r="U22" s="91"/>
      <c r="V22" s="19" t="str">
        <f t="shared" si="4"/>
        <v/>
      </c>
      <c r="W22" s="90"/>
      <c r="X22" s="60"/>
      <c r="Y22" s="60"/>
      <c r="Z22" s="3"/>
      <c r="AA22" s="3"/>
      <c r="AB22" s="62"/>
      <c r="AE22" s="7" t="s">
        <v>56</v>
      </c>
      <c r="AF22" s="7" t="s">
        <v>39</v>
      </c>
      <c r="AG22" s="7"/>
      <c r="AH22" s="7"/>
      <c r="AI22" s="1"/>
    </row>
    <row r="23" spans="1:35" x14ac:dyDescent="0.3">
      <c r="A23" s="463"/>
      <c r="B23" s="45" t="s">
        <v>7</v>
      </c>
      <c r="C23" s="58" t="s">
        <v>22</v>
      </c>
      <c r="D23" s="28" t="s">
        <v>43</v>
      </c>
      <c r="E23" s="11" t="s">
        <v>104</v>
      </c>
      <c r="F23" s="17" t="str">
        <f t="shared" si="0"/>
        <v>Plat Ext</v>
      </c>
      <c r="G23" s="14"/>
      <c r="H23" s="28"/>
      <c r="I23" s="91"/>
      <c r="J23" s="17" t="str">
        <f t="shared" si="1"/>
        <v/>
      </c>
      <c r="K23" s="14"/>
      <c r="L23" s="28"/>
      <c r="M23" s="91"/>
      <c r="N23" s="17" t="str">
        <f t="shared" si="2"/>
        <v/>
      </c>
      <c r="O23" s="14"/>
      <c r="P23" s="28"/>
      <c r="Q23" s="91"/>
      <c r="R23" s="17" t="str">
        <f t="shared" si="3"/>
        <v/>
      </c>
      <c r="S23" s="14"/>
      <c r="T23" s="28"/>
      <c r="U23" s="91"/>
      <c r="V23" s="19" t="str">
        <f t="shared" si="4"/>
        <v/>
      </c>
      <c r="W23" s="61"/>
      <c r="X23" s="60"/>
      <c r="Y23" s="60"/>
      <c r="Z23" s="88"/>
      <c r="AA23" s="86"/>
      <c r="AB23" s="62"/>
      <c r="AE23" s="7" t="s">
        <v>64</v>
      </c>
      <c r="AF23" s="7" t="s">
        <v>61</v>
      </c>
      <c r="AG23" s="7"/>
      <c r="AH23" s="7"/>
      <c r="AI23" s="1"/>
    </row>
    <row r="24" spans="1:35" ht="15" thickBot="1" x14ac:dyDescent="0.35">
      <c r="A24" s="464"/>
      <c r="B24" s="47" t="s">
        <v>2</v>
      </c>
      <c r="C24" s="98" t="s">
        <v>22</v>
      </c>
      <c r="D24" s="30" t="s">
        <v>43</v>
      </c>
      <c r="E24" s="16" t="s">
        <v>104</v>
      </c>
      <c r="F24" s="23" t="str">
        <f t="shared" si="0"/>
        <v>Plat Ext</v>
      </c>
      <c r="G24" s="15"/>
      <c r="H24" s="30"/>
      <c r="I24" s="95"/>
      <c r="J24" s="23" t="str">
        <f t="shared" si="1"/>
        <v/>
      </c>
      <c r="K24" s="15"/>
      <c r="L24" s="30"/>
      <c r="M24" s="95"/>
      <c r="N24" s="23" t="str">
        <f t="shared" si="2"/>
        <v/>
      </c>
      <c r="O24" s="15"/>
      <c r="P24" s="30"/>
      <c r="Q24" s="95"/>
      <c r="R24" s="23" t="str">
        <f t="shared" si="3"/>
        <v/>
      </c>
      <c r="S24" s="15"/>
      <c r="T24" s="96"/>
      <c r="U24" s="95"/>
      <c r="V24" s="18" t="str">
        <f t="shared" si="4"/>
        <v/>
      </c>
      <c r="W24" s="63"/>
      <c r="X24" s="64"/>
      <c r="Y24" s="64"/>
      <c r="Z24" s="65"/>
      <c r="AA24" s="65"/>
      <c r="AB24" s="66"/>
      <c r="AE24" s="7" t="s">
        <v>65</v>
      </c>
      <c r="AF24" s="7" t="s">
        <v>60</v>
      </c>
      <c r="AG24" s="7"/>
      <c r="AH24" s="7"/>
      <c r="AI24" s="1"/>
    </row>
    <row r="25" spans="1:35" x14ac:dyDescent="0.3">
      <c r="A25" s="459" t="s">
        <v>13</v>
      </c>
      <c r="B25" s="44" t="s">
        <v>1</v>
      </c>
      <c r="C25" s="22"/>
      <c r="D25" s="27"/>
      <c r="E25" s="20"/>
      <c r="F25" s="21" t="str">
        <f t="shared" si="0"/>
        <v/>
      </c>
      <c r="G25" s="99" t="s">
        <v>31</v>
      </c>
      <c r="H25" s="27" t="s">
        <v>44</v>
      </c>
      <c r="I25" s="94" t="s">
        <v>41</v>
      </c>
      <c r="J25" s="21" t="str">
        <f t="shared" si="1"/>
        <v>Pelouse</v>
      </c>
      <c r="K25" s="22"/>
      <c r="L25" s="27"/>
      <c r="M25" s="94"/>
      <c r="N25" s="21" t="str">
        <f t="shared" si="2"/>
        <v/>
      </c>
      <c r="O25" s="22"/>
      <c r="P25" s="27"/>
      <c r="Q25" s="94"/>
      <c r="R25" s="21" t="str">
        <f t="shared" si="3"/>
        <v/>
      </c>
      <c r="S25" s="22"/>
      <c r="T25" s="80"/>
      <c r="U25" s="94"/>
      <c r="V25" s="24" t="str">
        <f t="shared" si="4"/>
        <v/>
      </c>
      <c r="W25" s="70"/>
      <c r="X25" s="71"/>
      <c r="Y25" s="71"/>
      <c r="Z25" s="72"/>
      <c r="AA25" s="72"/>
      <c r="AB25" s="73"/>
      <c r="AE25" s="7" t="s">
        <v>102</v>
      </c>
      <c r="AF25" s="7" t="s">
        <v>41</v>
      </c>
      <c r="AG25" s="7"/>
      <c r="AH25" s="7"/>
      <c r="AI25" s="1"/>
    </row>
    <row r="26" spans="1:35" x14ac:dyDescent="0.3">
      <c r="A26" s="460"/>
      <c r="B26" s="45" t="s">
        <v>0</v>
      </c>
      <c r="C26" s="14"/>
      <c r="D26" s="28"/>
      <c r="E26" s="11"/>
      <c r="F26" s="17" t="str">
        <f t="shared" si="0"/>
        <v/>
      </c>
      <c r="G26" s="57" t="s">
        <v>27</v>
      </c>
      <c r="H26" s="28" t="s">
        <v>44</v>
      </c>
      <c r="I26" s="91" t="s">
        <v>41</v>
      </c>
      <c r="J26" s="17" t="str">
        <f t="shared" si="1"/>
        <v>Pelouse</v>
      </c>
      <c r="K26" s="14"/>
      <c r="L26" s="28"/>
      <c r="M26" s="91"/>
      <c r="N26" s="17" t="str">
        <f t="shared" si="2"/>
        <v/>
      </c>
      <c r="O26" s="100" t="s">
        <v>28</v>
      </c>
      <c r="P26" s="28" t="s">
        <v>78</v>
      </c>
      <c r="Q26" s="91" t="s">
        <v>36</v>
      </c>
      <c r="R26" s="17" t="str">
        <f t="shared" si="3"/>
        <v>1/3 Gym</v>
      </c>
      <c r="S26" s="14"/>
      <c r="T26" s="83"/>
      <c r="U26" s="91"/>
      <c r="V26" s="19" t="str">
        <f t="shared" si="4"/>
        <v/>
      </c>
      <c r="W26" s="61"/>
      <c r="X26" s="60"/>
      <c r="Y26" s="60"/>
      <c r="Z26" s="3"/>
      <c r="AA26" s="3"/>
      <c r="AB26" s="62"/>
      <c r="AE26" s="7" t="s">
        <v>79</v>
      </c>
      <c r="AF26" s="7" t="s">
        <v>36</v>
      </c>
      <c r="AG26" s="7" t="s">
        <v>73</v>
      </c>
      <c r="AH26" s="7" t="s">
        <v>40</v>
      </c>
      <c r="AI26" s="1"/>
    </row>
    <row r="27" spans="1:35" x14ac:dyDescent="0.3">
      <c r="A27" s="460"/>
      <c r="B27" s="45" t="s">
        <v>7</v>
      </c>
      <c r="C27" s="57" t="s">
        <v>24</v>
      </c>
      <c r="D27" s="28" t="s">
        <v>66</v>
      </c>
      <c r="E27" s="11" t="s">
        <v>39</v>
      </c>
      <c r="F27" s="17" t="str">
        <f t="shared" si="0"/>
        <v>Piste</v>
      </c>
      <c r="G27" s="57" t="s">
        <v>26</v>
      </c>
      <c r="H27" s="28" t="s">
        <v>44</v>
      </c>
      <c r="I27" s="91" t="s">
        <v>41</v>
      </c>
      <c r="J27" s="17" t="str">
        <f t="shared" si="1"/>
        <v>Pelouse</v>
      </c>
      <c r="K27" s="14"/>
      <c r="L27" s="28"/>
      <c r="M27" s="91"/>
      <c r="N27" s="17" t="str">
        <f t="shared" si="2"/>
        <v/>
      </c>
      <c r="O27" s="14"/>
      <c r="P27" s="28"/>
      <c r="Q27" s="91"/>
      <c r="R27" s="17" t="str">
        <f t="shared" si="3"/>
        <v/>
      </c>
      <c r="S27" s="100" t="s">
        <v>30</v>
      </c>
      <c r="T27" s="28" t="s">
        <v>166</v>
      </c>
      <c r="U27" s="91" t="s">
        <v>40</v>
      </c>
      <c r="V27" s="19" t="str">
        <f t="shared" si="4"/>
        <v>Dojo</v>
      </c>
      <c r="W27" s="61"/>
      <c r="X27" s="60"/>
      <c r="Y27" s="60"/>
      <c r="Z27" s="3"/>
      <c r="AA27" s="3"/>
      <c r="AB27" s="62"/>
      <c r="AE27" s="135" t="s">
        <v>166</v>
      </c>
      <c r="AF27" s="135" t="s">
        <v>40</v>
      </c>
      <c r="AG27" s="135" t="s">
        <v>36</v>
      </c>
      <c r="AH27" s="135"/>
      <c r="AI27" s="1"/>
    </row>
    <row r="28" spans="1:35" x14ac:dyDescent="0.3">
      <c r="A28" s="460"/>
      <c r="B28" s="45" t="s">
        <v>2</v>
      </c>
      <c r="C28" s="59" t="s">
        <v>33</v>
      </c>
      <c r="D28" s="28" t="s">
        <v>66</v>
      </c>
      <c r="E28" s="11" t="s">
        <v>39</v>
      </c>
      <c r="F28" s="17" t="str">
        <f t="shared" si="0"/>
        <v>Piste</v>
      </c>
      <c r="G28" s="14"/>
      <c r="H28" s="28"/>
      <c r="I28" s="91"/>
      <c r="J28" s="17" t="str">
        <f t="shared" si="1"/>
        <v/>
      </c>
      <c r="K28" s="14"/>
      <c r="L28" s="28"/>
      <c r="M28" s="91"/>
      <c r="N28" s="17" t="str">
        <f t="shared" si="2"/>
        <v/>
      </c>
      <c r="O28" s="59" t="s">
        <v>33</v>
      </c>
      <c r="P28" s="28" t="s">
        <v>78</v>
      </c>
      <c r="Q28" s="91" t="s">
        <v>36</v>
      </c>
      <c r="R28" s="17" t="str">
        <f t="shared" si="3"/>
        <v>1/3 Gym</v>
      </c>
      <c r="S28" s="100" t="s">
        <v>30</v>
      </c>
      <c r="T28" s="81" t="s">
        <v>166</v>
      </c>
      <c r="U28" s="91" t="s">
        <v>40</v>
      </c>
      <c r="V28" s="19" t="str">
        <f t="shared" si="4"/>
        <v>Dojo</v>
      </c>
      <c r="W28" s="61"/>
      <c r="X28" s="60"/>
      <c r="Y28" s="60"/>
      <c r="Z28" s="3"/>
      <c r="AA28" s="3"/>
      <c r="AB28" s="62"/>
      <c r="AE28" s="135" t="s">
        <v>130</v>
      </c>
      <c r="AF28" s="135" t="s">
        <v>131</v>
      </c>
      <c r="AG28" s="156"/>
      <c r="AH28" s="156"/>
      <c r="AI28" s="1"/>
    </row>
    <row r="29" spans="1:35" ht="9.6" customHeight="1" x14ac:dyDescent="0.3">
      <c r="A29" s="460"/>
      <c r="B29" s="46"/>
      <c r="C29" s="12"/>
      <c r="D29" s="29"/>
      <c r="E29" s="13"/>
      <c r="F29" s="17" t="str">
        <f t="shared" si="0"/>
        <v/>
      </c>
      <c r="G29" s="12"/>
      <c r="H29" s="29"/>
      <c r="I29" s="92"/>
      <c r="J29" s="17" t="str">
        <f t="shared" si="1"/>
        <v/>
      </c>
      <c r="K29" s="12"/>
      <c r="L29" s="29"/>
      <c r="M29" s="92"/>
      <c r="N29" s="17" t="str">
        <f t="shared" si="2"/>
        <v/>
      </c>
      <c r="O29" s="12"/>
      <c r="P29" s="29" t="s">
        <v>160</v>
      </c>
      <c r="Q29" s="92"/>
      <c r="R29" s="17" t="str">
        <f t="shared" si="3"/>
        <v/>
      </c>
      <c r="S29" s="12"/>
      <c r="T29" s="82"/>
      <c r="U29" s="92"/>
      <c r="V29" s="19" t="str">
        <f t="shared" si="4"/>
        <v/>
      </c>
      <c r="W29" s="74"/>
      <c r="X29" s="9"/>
      <c r="Y29" s="9"/>
      <c r="Z29" s="9"/>
      <c r="AA29" s="9"/>
      <c r="AB29" s="75"/>
      <c r="AE29" s="135" t="s">
        <v>139</v>
      </c>
      <c r="AF29" s="135" t="s">
        <v>140</v>
      </c>
      <c r="AG29" s="156"/>
      <c r="AH29" s="156"/>
      <c r="AI29" s="1"/>
    </row>
    <row r="30" spans="1:35" x14ac:dyDescent="0.3">
      <c r="A30" s="460"/>
      <c r="B30" s="45" t="s">
        <v>3</v>
      </c>
      <c r="C30" s="14"/>
      <c r="D30" s="28"/>
      <c r="E30" s="11"/>
      <c r="F30" s="17" t="str">
        <f t="shared" si="0"/>
        <v/>
      </c>
      <c r="G30" s="14"/>
      <c r="H30" s="28"/>
      <c r="I30" s="91"/>
      <c r="J30" s="17" t="str">
        <f t="shared" si="1"/>
        <v/>
      </c>
      <c r="K30" s="14"/>
      <c r="L30" s="28"/>
      <c r="M30" s="91"/>
      <c r="N30" s="17" t="str">
        <f t="shared" si="2"/>
        <v/>
      </c>
      <c r="O30" s="58" t="s">
        <v>20</v>
      </c>
      <c r="P30" s="28" t="s">
        <v>49</v>
      </c>
      <c r="Q30" s="91" t="s">
        <v>40</v>
      </c>
      <c r="R30" s="17" t="str">
        <f t="shared" si="3"/>
        <v>Dojo</v>
      </c>
      <c r="S30" s="14"/>
      <c r="T30" s="83"/>
      <c r="U30" s="91"/>
      <c r="V30" s="19" t="str">
        <f t="shared" si="4"/>
        <v/>
      </c>
      <c r="W30" s="61"/>
      <c r="X30" s="60"/>
      <c r="Y30" s="60"/>
      <c r="Z30" s="3"/>
      <c r="AA30" s="3"/>
      <c r="AB30" s="62"/>
      <c r="AE30" s="56"/>
      <c r="AF30" s="56"/>
      <c r="AG30" s="56"/>
      <c r="AH30" s="56"/>
      <c r="AI30" s="1"/>
    </row>
    <row r="31" spans="1:35" x14ac:dyDescent="0.3">
      <c r="A31" s="460"/>
      <c r="B31" s="45" t="s">
        <v>4</v>
      </c>
      <c r="C31" s="152" t="s">
        <v>133</v>
      </c>
      <c r="D31" s="28" t="s">
        <v>37</v>
      </c>
      <c r="E31" s="11" t="s">
        <v>58</v>
      </c>
      <c r="F31" s="17" t="str">
        <f t="shared" si="0"/>
        <v>1/3 SAE</v>
      </c>
      <c r="G31" s="14"/>
      <c r="H31" s="28"/>
      <c r="I31" s="91"/>
      <c r="J31" s="17" t="str">
        <f t="shared" si="1"/>
        <v/>
      </c>
      <c r="K31" s="14"/>
      <c r="L31" s="28"/>
      <c r="M31" s="91"/>
      <c r="N31" s="17" t="str">
        <f t="shared" si="2"/>
        <v/>
      </c>
      <c r="O31" s="58" t="s">
        <v>20</v>
      </c>
      <c r="P31" s="28" t="s">
        <v>49</v>
      </c>
      <c r="Q31" s="91" t="s">
        <v>40</v>
      </c>
      <c r="R31" s="17" t="str">
        <f t="shared" si="3"/>
        <v>Dojo</v>
      </c>
      <c r="S31" s="14"/>
      <c r="T31" s="28"/>
      <c r="U31" s="91"/>
      <c r="V31" s="19" t="str">
        <f t="shared" si="4"/>
        <v/>
      </c>
      <c r="W31" s="61"/>
      <c r="X31" s="60"/>
      <c r="Y31" s="60"/>
      <c r="Z31" s="88"/>
      <c r="AA31" s="3"/>
      <c r="AB31" s="62"/>
      <c r="AE31" s="56"/>
      <c r="AF31" s="56"/>
      <c r="AG31" s="56"/>
      <c r="AH31" s="56"/>
      <c r="AI31" s="1"/>
    </row>
    <row r="32" spans="1:35" ht="15" thickBot="1" x14ac:dyDescent="0.35">
      <c r="A32" s="461"/>
      <c r="B32" s="47" t="s">
        <v>5</v>
      </c>
      <c r="C32" s="153" t="s">
        <v>133</v>
      </c>
      <c r="D32" s="30" t="s">
        <v>37</v>
      </c>
      <c r="E32" s="16" t="s">
        <v>58</v>
      </c>
      <c r="F32" s="23" t="str">
        <f t="shared" si="0"/>
        <v>1/3 SAE</v>
      </c>
      <c r="G32" s="15"/>
      <c r="H32" s="30"/>
      <c r="I32" s="95"/>
      <c r="J32" s="23" t="str">
        <f t="shared" si="1"/>
        <v/>
      </c>
      <c r="K32" s="15"/>
      <c r="L32" s="30"/>
      <c r="M32" s="95"/>
      <c r="N32" s="23" t="str">
        <f t="shared" si="2"/>
        <v/>
      </c>
      <c r="O32" s="15"/>
      <c r="P32" s="30"/>
      <c r="Q32" s="95"/>
      <c r="R32" s="23" t="str">
        <f t="shared" si="3"/>
        <v/>
      </c>
      <c r="S32" s="15"/>
      <c r="T32" s="96"/>
      <c r="U32" s="95"/>
      <c r="V32" s="18" t="str">
        <f t="shared" si="4"/>
        <v/>
      </c>
      <c r="W32" s="63"/>
      <c r="X32" s="64"/>
      <c r="Y32" s="64"/>
      <c r="Z32" s="65"/>
      <c r="AA32" s="65"/>
      <c r="AB32" s="66"/>
      <c r="AE32" s="56"/>
      <c r="AF32" s="56"/>
      <c r="AG32" s="56"/>
      <c r="AH32" s="56"/>
      <c r="AI32" s="1"/>
    </row>
    <row r="33" spans="1:35" x14ac:dyDescent="0.3">
      <c r="A33" s="459" t="s">
        <v>14</v>
      </c>
      <c r="B33" s="44" t="s">
        <v>1</v>
      </c>
      <c r="C33" s="22"/>
      <c r="D33" s="27"/>
      <c r="E33" s="20"/>
      <c r="F33" s="21" t="str">
        <f t="shared" si="0"/>
        <v/>
      </c>
      <c r="G33" s="22"/>
      <c r="H33" s="27"/>
      <c r="I33" s="94"/>
      <c r="J33" s="21" t="str">
        <f t="shared" si="1"/>
        <v/>
      </c>
      <c r="K33" s="101" t="s">
        <v>21</v>
      </c>
      <c r="L33" s="27" t="s">
        <v>43</v>
      </c>
      <c r="M33" s="94" t="s">
        <v>104</v>
      </c>
      <c r="N33" s="21" t="str">
        <f t="shared" si="2"/>
        <v>Plat Ext</v>
      </c>
      <c r="O33" s="22"/>
      <c r="P33" s="27"/>
      <c r="Q33" s="94"/>
      <c r="R33" s="21" t="str">
        <f t="shared" si="3"/>
        <v/>
      </c>
      <c r="S33" s="22"/>
      <c r="T33" s="80"/>
      <c r="U33" s="94"/>
      <c r="V33" s="24" t="str">
        <f t="shared" si="4"/>
        <v/>
      </c>
      <c r="W33" s="70"/>
      <c r="X33" s="71"/>
      <c r="Y33" s="71"/>
      <c r="Z33" s="72"/>
      <c r="AA33" s="72"/>
      <c r="AB33" s="73"/>
      <c r="AE33" s="56"/>
      <c r="AF33" s="56"/>
      <c r="AG33" s="56"/>
      <c r="AH33" s="56"/>
      <c r="AI33" s="1"/>
    </row>
    <row r="34" spans="1:35" x14ac:dyDescent="0.3">
      <c r="A34" s="460"/>
      <c r="B34" s="45" t="s">
        <v>0</v>
      </c>
      <c r="C34" s="14" t="s">
        <v>33</v>
      </c>
      <c r="D34" s="28"/>
      <c r="E34" s="11"/>
      <c r="F34" s="17" t="str">
        <f t="shared" si="0"/>
        <v/>
      </c>
      <c r="G34" s="14"/>
      <c r="H34" s="28"/>
      <c r="I34" s="91"/>
      <c r="J34" s="17" t="str">
        <f t="shared" si="1"/>
        <v/>
      </c>
      <c r="K34" s="58" t="s">
        <v>21</v>
      </c>
      <c r="L34" s="28" t="s">
        <v>43</v>
      </c>
      <c r="M34" s="91" t="s">
        <v>104</v>
      </c>
      <c r="N34" s="17" t="str">
        <f t="shared" si="2"/>
        <v>Plat Ext</v>
      </c>
      <c r="O34" s="14"/>
      <c r="P34" s="28"/>
      <c r="Q34" s="91"/>
      <c r="R34" s="17" t="str">
        <f t="shared" si="3"/>
        <v/>
      </c>
      <c r="S34" s="14"/>
      <c r="T34" s="83"/>
      <c r="U34" s="91"/>
      <c r="V34" s="19" t="str">
        <f t="shared" si="4"/>
        <v/>
      </c>
      <c r="W34" s="61"/>
      <c r="X34" s="60"/>
      <c r="Y34" s="85"/>
      <c r="Z34" s="3"/>
      <c r="AA34" s="3"/>
      <c r="AB34" s="62"/>
      <c r="AE34" s="56"/>
      <c r="AF34" s="56"/>
      <c r="AG34" s="56"/>
      <c r="AH34" s="56"/>
      <c r="AI34" s="1"/>
    </row>
    <row r="35" spans="1:35" x14ac:dyDescent="0.3">
      <c r="A35" s="460"/>
      <c r="B35" s="45" t="s">
        <v>7</v>
      </c>
      <c r="C35" s="14"/>
      <c r="D35" s="28"/>
      <c r="E35" s="11"/>
      <c r="F35" s="17" t="str">
        <f t="shared" si="0"/>
        <v/>
      </c>
      <c r="G35" s="100" t="s">
        <v>24</v>
      </c>
      <c r="H35" s="28" t="s">
        <v>44</v>
      </c>
      <c r="I35" s="91" t="s">
        <v>41</v>
      </c>
      <c r="J35" s="17" t="str">
        <f t="shared" si="1"/>
        <v>Pelouse</v>
      </c>
      <c r="K35" s="100" t="s">
        <v>29</v>
      </c>
      <c r="L35" s="28" t="s">
        <v>43</v>
      </c>
      <c r="M35" s="91" t="s">
        <v>104</v>
      </c>
      <c r="N35" s="17" t="str">
        <f t="shared" si="2"/>
        <v>Plat Ext</v>
      </c>
      <c r="O35" s="14"/>
      <c r="P35" s="28"/>
      <c r="Q35" s="91"/>
      <c r="R35" s="17" t="str">
        <f t="shared" si="3"/>
        <v/>
      </c>
      <c r="S35" s="14"/>
      <c r="T35" s="28"/>
      <c r="U35" s="91"/>
      <c r="V35" s="19" t="str">
        <f t="shared" si="4"/>
        <v/>
      </c>
      <c r="W35" s="61"/>
      <c r="X35" s="60"/>
      <c r="Y35" s="60"/>
      <c r="Z35" s="3"/>
      <c r="AA35" s="3"/>
      <c r="AB35" s="62"/>
      <c r="AE35" s="56"/>
      <c r="AF35" s="56"/>
      <c r="AG35" s="56"/>
      <c r="AH35" s="56"/>
      <c r="AI35" s="1"/>
    </row>
    <row r="36" spans="1:35" x14ac:dyDescent="0.3">
      <c r="A36" s="460"/>
      <c r="B36" s="45" t="s">
        <v>2</v>
      </c>
      <c r="C36" s="14"/>
      <c r="D36" s="28"/>
      <c r="E36" s="11"/>
      <c r="F36" s="17" t="str">
        <f t="shared" si="0"/>
        <v/>
      </c>
      <c r="G36" s="14" t="s">
        <v>32</v>
      </c>
      <c r="H36" s="28" t="s">
        <v>44</v>
      </c>
      <c r="I36" s="91" t="s">
        <v>41</v>
      </c>
      <c r="J36" s="17" t="str">
        <f t="shared" si="1"/>
        <v>Pelouse</v>
      </c>
      <c r="K36" s="14" t="s">
        <v>32</v>
      </c>
      <c r="L36" s="28" t="s">
        <v>79</v>
      </c>
      <c r="M36" s="91" t="s">
        <v>36</v>
      </c>
      <c r="N36" s="17" t="str">
        <f t="shared" si="2"/>
        <v>1/3 Gym</v>
      </c>
      <c r="O36" s="14"/>
      <c r="P36" s="28"/>
      <c r="Q36" s="91"/>
      <c r="R36" s="17" t="str">
        <f t="shared" si="3"/>
        <v/>
      </c>
      <c r="S36" s="14"/>
      <c r="T36" s="81"/>
      <c r="U36" s="91"/>
      <c r="V36" s="19" t="str">
        <f t="shared" si="4"/>
        <v/>
      </c>
      <c r="W36" s="61"/>
      <c r="X36" s="60"/>
      <c r="Y36" s="60"/>
      <c r="Z36" s="3"/>
      <c r="AA36" s="86"/>
      <c r="AB36" s="62"/>
      <c r="AE36" s="56"/>
      <c r="AF36" s="56"/>
      <c r="AG36" s="56"/>
      <c r="AH36" s="56"/>
      <c r="AI36" s="1"/>
    </row>
    <row r="37" spans="1:35" ht="9.6" customHeight="1" x14ac:dyDescent="0.3">
      <c r="A37" s="460"/>
      <c r="B37" s="46"/>
      <c r="C37" s="12"/>
      <c r="D37" s="29"/>
      <c r="E37" s="13"/>
      <c r="F37" s="17" t="str">
        <f t="shared" si="0"/>
        <v/>
      </c>
      <c r="G37" s="12"/>
      <c r="H37" s="193" t="s">
        <v>157</v>
      </c>
      <c r="I37" s="92"/>
      <c r="J37" s="17" t="str">
        <f t="shared" si="1"/>
        <v/>
      </c>
      <c r="K37" s="12"/>
      <c r="L37" s="29"/>
      <c r="M37" s="92"/>
      <c r="N37" s="17" t="str">
        <f t="shared" si="2"/>
        <v/>
      </c>
      <c r="O37" s="12"/>
      <c r="P37" s="29"/>
      <c r="Q37" s="92"/>
      <c r="R37" s="17" t="str">
        <f t="shared" si="3"/>
        <v/>
      </c>
      <c r="S37" s="12"/>
      <c r="T37" s="82"/>
      <c r="U37" s="92"/>
      <c r="V37" s="19" t="str">
        <f t="shared" si="4"/>
        <v/>
      </c>
      <c r="W37" s="74"/>
      <c r="X37" s="9"/>
      <c r="Y37" s="9"/>
      <c r="Z37" s="9"/>
      <c r="AA37" s="9"/>
      <c r="AB37" s="75"/>
      <c r="AE37" s="56"/>
      <c r="AF37" s="56"/>
      <c r="AG37" s="56"/>
      <c r="AH37" s="56"/>
      <c r="AI37" s="1"/>
    </row>
    <row r="38" spans="1:35" x14ac:dyDescent="0.3">
      <c r="A38" s="460"/>
      <c r="B38" s="45" t="s">
        <v>3</v>
      </c>
      <c r="C38" s="14"/>
      <c r="D38" s="28"/>
      <c r="E38" s="11"/>
      <c r="F38" s="17" t="str">
        <f t="shared" si="0"/>
        <v/>
      </c>
      <c r="G38" s="58" t="s">
        <v>23</v>
      </c>
      <c r="H38" s="28" t="s">
        <v>48</v>
      </c>
      <c r="I38" s="91" t="s">
        <v>100</v>
      </c>
      <c r="J38" s="17" t="str">
        <f t="shared" si="1"/>
        <v>Athlé</v>
      </c>
      <c r="K38" s="57" t="s">
        <v>25</v>
      </c>
      <c r="L38" s="28" t="s">
        <v>78</v>
      </c>
      <c r="M38" s="91" t="s">
        <v>36</v>
      </c>
      <c r="N38" s="17" t="str">
        <f t="shared" si="2"/>
        <v>1/3 Gym</v>
      </c>
      <c r="O38" s="14"/>
      <c r="P38" s="28"/>
      <c r="Q38" s="91"/>
      <c r="R38" s="17" t="str">
        <f t="shared" si="3"/>
        <v/>
      </c>
      <c r="S38" s="14"/>
      <c r="T38" s="83"/>
      <c r="U38" s="91"/>
      <c r="V38" s="19" t="str">
        <f t="shared" si="4"/>
        <v/>
      </c>
      <c r="W38" s="61"/>
      <c r="X38" s="60"/>
      <c r="Y38" s="60"/>
      <c r="Z38" s="3"/>
      <c r="AA38" s="3"/>
      <c r="AB38" s="62"/>
      <c r="AE38" s="56"/>
      <c r="AF38" s="56"/>
      <c r="AG38" s="56"/>
      <c r="AH38" s="56"/>
      <c r="AI38" s="1"/>
    </row>
    <row r="39" spans="1:35" x14ac:dyDescent="0.3">
      <c r="A39" s="460"/>
      <c r="B39" s="45" t="s">
        <v>4</v>
      </c>
      <c r="C39" s="14"/>
      <c r="D39" s="28"/>
      <c r="E39" s="11"/>
      <c r="F39" s="17" t="str">
        <f t="shared" si="0"/>
        <v/>
      </c>
      <c r="G39" s="58" t="s">
        <v>23</v>
      </c>
      <c r="H39" s="28" t="s">
        <v>48</v>
      </c>
      <c r="I39" s="91" t="s">
        <v>100</v>
      </c>
      <c r="J39" s="17" t="str">
        <f t="shared" si="1"/>
        <v>Athlé</v>
      </c>
      <c r="K39" s="57" t="s">
        <v>25</v>
      </c>
      <c r="L39" s="28" t="s">
        <v>78</v>
      </c>
      <c r="M39" s="91" t="s">
        <v>36</v>
      </c>
      <c r="N39" s="17" t="str">
        <f t="shared" si="2"/>
        <v>1/3 Gym</v>
      </c>
      <c r="O39" s="14"/>
      <c r="P39" s="28"/>
      <c r="Q39" s="91"/>
      <c r="R39" s="17" t="str">
        <f t="shared" si="3"/>
        <v/>
      </c>
      <c r="S39" s="14"/>
      <c r="T39" s="83"/>
      <c r="U39" s="91"/>
      <c r="V39" s="19" t="str">
        <f t="shared" si="4"/>
        <v/>
      </c>
      <c r="W39" s="61"/>
      <c r="X39" s="60"/>
      <c r="Y39" s="60"/>
      <c r="Z39" s="3"/>
      <c r="AA39" s="3"/>
      <c r="AB39" s="62"/>
      <c r="AE39" s="56"/>
      <c r="AF39" s="56"/>
      <c r="AG39" s="56"/>
      <c r="AH39" s="56"/>
      <c r="AI39" s="1"/>
    </row>
    <row r="40" spans="1:35" ht="15" thickBot="1" x14ac:dyDescent="0.35">
      <c r="A40" s="461"/>
      <c r="B40" s="47" t="s">
        <v>5</v>
      </c>
      <c r="C40" s="15"/>
      <c r="D40" s="30"/>
      <c r="E40" s="16"/>
      <c r="F40" s="23" t="str">
        <f t="shared" si="0"/>
        <v/>
      </c>
      <c r="G40" s="15"/>
      <c r="H40" s="30"/>
      <c r="I40" s="95"/>
      <c r="J40" s="23" t="str">
        <f t="shared" si="1"/>
        <v/>
      </c>
      <c r="K40" s="15"/>
      <c r="L40" s="30"/>
      <c r="M40" s="95"/>
      <c r="N40" s="23" t="str">
        <f t="shared" si="2"/>
        <v/>
      </c>
      <c r="O40" s="15"/>
      <c r="P40" s="30"/>
      <c r="Q40" s="95"/>
      <c r="R40" s="23" t="str">
        <f t="shared" si="3"/>
        <v/>
      </c>
      <c r="S40" s="15"/>
      <c r="T40" s="30"/>
      <c r="U40" s="95"/>
      <c r="V40" s="18" t="str">
        <f t="shared" si="4"/>
        <v/>
      </c>
      <c r="W40" s="63"/>
      <c r="X40" s="64"/>
      <c r="Y40" s="64"/>
      <c r="Z40" s="65"/>
      <c r="AA40" s="65"/>
      <c r="AB40" s="66"/>
      <c r="AE40" s="56"/>
      <c r="AF40" s="56"/>
      <c r="AG40" s="56"/>
      <c r="AH40" s="56"/>
      <c r="AI40" s="1"/>
    </row>
    <row r="41" spans="1:35" s="10" customFormat="1" x14ac:dyDescent="0.3">
      <c r="B41" s="126"/>
      <c r="C41" s="1"/>
      <c r="E41" s="126"/>
      <c r="F41" s="1"/>
      <c r="H41" s="126"/>
      <c r="I41" s="1"/>
      <c r="K41" s="126"/>
      <c r="L41" s="1"/>
      <c r="N41" s="126"/>
      <c r="O41" s="1"/>
      <c r="Q41" s="126"/>
      <c r="R41" s="1"/>
      <c r="T41" s="126"/>
      <c r="U41" s="1"/>
      <c r="W41" s="127"/>
      <c r="X41" s="1"/>
      <c r="Y41" s="127"/>
      <c r="Z41" s="127"/>
      <c r="AA41" s="1"/>
      <c r="AB41" s="127"/>
      <c r="AC41" s="126"/>
      <c r="AD41" s="1"/>
      <c r="AF41" s="126"/>
      <c r="AG41" s="1"/>
    </row>
    <row r="42" spans="1:35" s="10" customFormat="1" x14ac:dyDescent="0.3">
      <c r="B42" s="126"/>
      <c r="C42" s="128"/>
      <c r="D42" s="129"/>
      <c r="E42" s="127"/>
      <c r="F42" s="130"/>
      <c r="G42" s="128"/>
      <c r="H42" s="130"/>
      <c r="I42" s="127"/>
      <c r="J42" s="130"/>
      <c r="K42" s="128"/>
      <c r="L42" s="130"/>
      <c r="M42" s="127"/>
      <c r="N42" s="130"/>
      <c r="O42" s="128"/>
      <c r="P42" s="130"/>
      <c r="Q42" s="127"/>
      <c r="R42" s="130"/>
      <c r="S42" s="128"/>
      <c r="T42" s="130"/>
      <c r="U42" s="127"/>
      <c r="V42" s="130"/>
    </row>
    <row r="43" spans="1:35" s="10" customFormat="1" x14ac:dyDescent="0.3">
      <c r="B43" s="126"/>
      <c r="C43" s="128"/>
      <c r="D43" s="129"/>
      <c r="E43" s="127"/>
      <c r="F43" s="130"/>
      <c r="G43" s="128"/>
      <c r="H43" s="130"/>
      <c r="I43" s="127"/>
      <c r="J43" s="130"/>
      <c r="K43" s="128"/>
      <c r="L43" s="130"/>
      <c r="M43" s="127"/>
      <c r="N43" s="130"/>
      <c r="O43" s="128"/>
      <c r="P43" s="130"/>
      <c r="Q43" s="127"/>
      <c r="R43" s="130"/>
      <c r="S43" s="128"/>
      <c r="T43" s="130"/>
      <c r="U43" s="127"/>
      <c r="V43" s="130"/>
    </row>
    <row r="44" spans="1:35" s="10" customFormat="1" x14ac:dyDescent="0.3">
      <c r="B44" s="126"/>
      <c r="C44" s="128"/>
      <c r="D44" s="129"/>
      <c r="E44" s="127"/>
      <c r="F44" s="130"/>
      <c r="G44" s="128"/>
      <c r="H44" s="130"/>
      <c r="I44" s="127"/>
      <c r="J44" s="130"/>
      <c r="K44" s="128"/>
      <c r="L44" s="130"/>
      <c r="M44" s="127"/>
      <c r="N44" s="130"/>
      <c r="O44" s="128"/>
      <c r="P44" s="130"/>
      <c r="Q44" s="127"/>
      <c r="R44" s="130"/>
      <c r="S44" s="128"/>
      <c r="T44" s="130"/>
      <c r="U44" s="127"/>
      <c r="V44" s="130"/>
    </row>
    <row r="45" spans="1:35" s="10" customFormat="1" x14ac:dyDescent="0.3">
      <c r="B45" s="126"/>
      <c r="C45" s="128"/>
      <c r="D45" s="129"/>
      <c r="E45" s="127"/>
      <c r="F45" s="130"/>
      <c r="G45" s="128"/>
      <c r="H45" s="130"/>
      <c r="I45" s="127"/>
      <c r="J45" s="130"/>
      <c r="K45" s="128"/>
      <c r="L45" s="130"/>
      <c r="M45" s="127"/>
      <c r="N45" s="130"/>
      <c r="O45" s="128"/>
      <c r="P45" s="130"/>
      <c r="Q45" s="127"/>
      <c r="R45" s="130"/>
      <c r="S45" s="128"/>
      <c r="T45" s="130"/>
      <c r="U45" s="127"/>
      <c r="V45" s="130"/>
    </row>
    <row r="46" spans="1:35" s="10" customFormat="1" x14ac:dyDescent="0.3">
      <c r="B46" s="126"/>
      <c r="C46" s="128"/>
      <c r="D46" s="129"/>
      <c r="E46" s="127"/>
      <c r="F46" s="130"/>
      <c r="G46" s="128"/>
      <c r="H46" s="130"/>
      <c r="I46" s="127"/>
      <c r="J46" s="130"/>
      <c r="K46" s="128"/>
      <c r="L46" s="130"/>
      <c r="M46" s="127"/>
      <c r="N46" s="130"/>
      <c r="O46" s="128"/>
      <c r="P46" s="130"/>
      <c r="Q46" s="127"/>
      <c r="R46" s="130"/>
      <c r="S46" s="128"/>
      <c r="T46" s="130"/>
      <c r="U46" s="127"/>
      <c r="V46" s="130"/>
    </row>
    <row r="47" spans="1:35" s="10" customFormat="1" x14ac:dyDescent="0.3">
      <c r="B47" s="126"/>
      <c r="C47" s="128"/>
      <c r="D47" s="129"/>
      <c r="E47" s="127"/>
      <c r="F47" s="130"/>
      <c r="G47" s="128"/>
      <c r="H47" s="130"/>
      <c r="I47" s="127"/>
      <c r="J47" s="130"/>
      <c r="K47" s="128"/>
      <c r="L47" s="130"/>
      <c r="M47" s="127"/>
      <c r="N47" s="130"/>
      <c r="O47" s="128"/>
      <c r="P47" s="130"/>
      <c r="Q47" s="127"/>
      <c r="R47" s="130"/>
      <c r="S47" s="128"/>
      <c r="T47" s="130"/>
      <c r="U47" s="127"/>
      <c r="V47" s="130"/>
    </row>
    <row r="48" spans="1:35" s="10" customFormat="1" x14ac:dyDescent="0.3">
      <c r="B48" s="126"/>
      <c r="C48" s="128"/>
      <c r="D48" s="129"/>
      <c r="E48" s="127"/>
      <c r="F48" s="130"/>
      <c r="G48" s="128"/>
      <c r="H48" s="130"/>
      <c r="I48" s="127"/>
      <c r="J48" s="130"/>
      <c r="K48" s="128"/>
      <c r="L48" s="130"/>
      <c r="M48" s="127"/>
      <c r="N48" s="130"/>
      <c r="O48" s="128"/>
      <c r="P48" s="130"/>
      <c r="Q48" s="127"/>
      <c r="R48" s="130"/>
      <c r="S48" s="128"/>
      <c r="T48" s="130"/>
      <c r="U48" s="127"/>
      <c r="V48" s="130"/>
    </row>
    <row r="49" spans="2:35" s="191" customFormat="1" x14ac:dyDescent="0.3">
      <c r="B49" s="186"/>
      <c r="C49" s="187"/>
      <c r="D49" s="188"/>
      <c r="E49" s="189"/>
      <c r="F49" s="190"/>
      <c r="G49" s="187"/>
      <c r="H49" s="190"/>
      <c r="I49" s="189"/>
      <c r="J49" s="190"/>
      <c r="K49" s="187"/>
      <c r="L49" s="190"/>
      <c r="M49" s="189"/>
      <c r="N49" s="190"/>
      <c r="O49" s="187"/>
      <c r="P49" s="190"/>
      <c r="Q49" s="189"/>
      <c r="R49" s="190"/>
      <c r="S49" s="187"/>
      <c r="T49" s="190"/>
      <c r="U49" s="189"/>
      <c r="V49" s="190"/>
    </row>
    <row r="50" spans="2:35" s="191" customFormat="1" x14ac:dyDescent="0.3">
      <c r="B50" s="186"/>
      <c r="C50" s="187"/>
      <c r="D50" s="188"/>
      <c r="E50" s="189"/>
      <c r="F50" s="190"/>
      <c r="G50" s="187"/>
      <c r="H50" s="190"/>
      <c r="I50" s="189"/>
      <c r="J50" s="190"/>
      <c r="K50" s="187"/>
      <c r="L50" s="190"/>
      <c r="M50" s="189"/>
      <c r="N50" s="190"/>
      <c r="O50" s="187"/>
      <c r="P50" s="190"/>
      <c r="Q50" s="189"/>
      <c r="R50" s="190"/>
      <c r="S50" s="187"/>
      <c r="T50" s="190"/>
      <c r="U50" s="189"/>
      <c r="V50" s="190"/>
    </row>
    <row r="51" spans="2:35" s="191" customFormat="1" x14ac:dyDescent="0.3">
      <c r="B51" s="186"/>
      <c r="C51" s="187"/>
      <c r="D51" s="188"/>
      <c r="E51" s="189"/>
      <c r="F51" s="190"/>
      <c r="G51" s="187"/>
      <c r="H51" s="190"/>
      <c r="I51" s="189"/>
      <c r="J51" s="190"/>
      <c r="K51" s="187"/>
      <c r="L51" s="190"/>
      <c r="M51" s="189"/>
      <c r="N51" s="190"/>
      <c r="O51" s="187"/>
      <c r="P51" s="190"/>
      <c r="Q51" s="189"/>
      <c r="R51" s="190"/>
      <c r="S51" s="187"/>
      <c r="T51" s="190"/>
      <c r="U51" s="189"/>
      <c r="V51" s="190"/>
    </row>
    <row r="52" spans="2:35" s="191" customFormat="1" x14ac:dyDescent="0.3">
      <c r="B52" s="186"/>
      <c r="C52" s="187"/>
      <c r="D52" s="188"/>
      <c r="E52" s="189"/>
      <c r="F52" s="190"/>
      <c r="G52" s="187"/>
      <c r="H52" s="190"/>
      <c r="I52" s="189"/>
      <c r="J52" s="190"/>
      <c r="K52" s="187"/>
      <c r="L52" s="190"/>
      <c r="M52" s="189"/>
      <c r="N52" s="190"/>
      <c r="O52" s="187"/>
      <c r="P52" s="190"/>
      <c r="Q52" s="189"/>
      <c r="R52" s="190"/>
      <c r="S52" s="187"/>
      <c r="T52" s="190"/>
      <c r="U52" s="189"/>
      <c r="V52" s="190"/>
      <c r="AA52" s="188"/>
      <c r="AB52" s="189"/>
      <c r="AC52" s="190"/>
      <c r="AE52" s="188"/>
      <c r="AF52" s="189"/>
      <c r="AG52" s="190"/>
      <c r="AI52" s="188"/>
    </row>
    <row r="53" spans="2:35" s="191" customFormat="1" x14ac:dyDescent="0.3">
      <c r="B53" s="186"/>
      <c r="C53" s="187"/>
      <c r="D53" s="188"/>
      <c r="E53" s="189"/>
      <c r="F53" s="190"/>
      <c r="G53" s="187"/>
      <c r="H53" s="190"/>
      <c r="I53" s="189"/>
      <c r="J53" s="190"/>
      <c r="K53" s="187"/>
      <c r="L53" s="190"/>
      <c r="M53" s="189"/>
      <c r="N53" s="190"/>
      <c r="O53" s="187"/>
      <c r="P53" s="190"/>
      <c r="Q53" s="189"/>
      <c r="R53" s="190"/>
      <c r="S53" s="187"/>
      <c r="T53" s="190"/>
      <c r="U53" s="189"/>
      <c r="V53" s="190"/>
      <c r="AA53" s="188"/>
      <c r="AB53" s="189"/>
      <c r="AC53" s="190"/>
      <c r="AE53" s="188"/>
      <c r="AF53" s="189"/>
      <c r="AG53" s="190"/>
      <c r="AI53" s="188"/>
    </row>
    <row r="54" spans="2:35" s="191" customFormat="1" x14ac:dyDescent="0.3">
      <c r="B54" s="186"/>
      <c r="C54" s="187"/>
      <c r="D54" s="188"/>
      <c r="E54" s="189"/>
      <c r="F54" s="190"/>
      <c r="G54" s="187"/>
      <c r="H54" s="190"/>
      <c r="I54" s="189"/>
      <c r="J54" s="190"/>
      <c r="K54" s="187"/>
      <c r="L54" s="190"/>
      <c r="M54" s="189"/>
      <c r="N54" s="190"/>
      <c r="O54" s="187"/>
      <c r="P54" s="190"/>
      <c r="Q54" s="189"/>
      <c r="R54" s="190"/>
      <c r="S54" s="187"/>
      <c r="T54" s="190"/>
      <c r="U54" s="189"/>
      <c r="V54" s="190"/>
      <c r="AA54" s="188"/>
      <c r="AB54" s="189"/>
      <c r="AC54" s="190"/>
      <c r="AE54" s="188"/>
      <c r="AF54" s="189"/>
      <c r="AG54" s="190"/>
      <c r="AI54" s="188"/>
    </row>
    <row r="55" spans="2:35" s="191" customFormat="1" x14ac:dyDescent="0.3">
      <c r="B55" s="186"/>
      <c r="C55" s="187"/>
      <c r="D55" s="188"/>
      <c r="E55" s="189"/>
      <c r="F55" s="190"/>
      <c r="G55" s="187"/>
      <c r="H55" s="190"/>
      <c r="I55" s="189"/>
      <c r="J55" s="190"/>
      <c r="K55" s="187"/>
      <c r="L55" s="190"/>
      <c r="M55" s="189"/>
      <c r="N55" s="190"/>
      <c r="O55" s="187"/>
      <c r="P55" s="190"/>
      <c r="Q55" s="189"/>
      <c r="R55" s="190"/>
      <c r="S55" s="187"/>
      <c r="T55" s="190"/>
      <c r="U55" s="189"/>
      <c r="V55" s="190"/>
      <c r="AA55" s="188"/>
      <c r="AB55" s="189"/>
      <c r="AC55" s="190"/>
      <c r="AE55" s="188"/>
      <c r="AF55" s="189"/>
      <c r="AG55" s="190"/>
      <c r="AI55" s="188"/>
    </row>
    <row r="56" spans="2:35" s="191" customFormat="1" x14ac:dyDescent="0.3">
      <c r="B56" s="186"/>
      <c r="C56" s="187"/>
      <c r="D56" s="188"/>
      <c r="E56" s="189"/>
      <c r="F56" s="190"/>
      <c r="G56" s="187"/>
      <c r="H56" s="190"/>
      <c r="I56" s="189"/>
      <c r="J56" s="190"/>
      <c r="K56" s="187"/>
      <c r="L56" s="190"/>
      <c r="M56" s="189"/>
      <c r="N56" s="190"/>
      <c r="O56" s="187"/>
      <c r="P56" s="190"/>
      <c r="Q56" s="189"/>
      <c r="R56" s="190"/>
      <c r="S56" s="187"/>
      <c r="T56" s="190"/>
      <c r="U56" s="189"/>
      <c r="V56" s="190"/>
      <c r="Z56" s="187"/>
      <c r="AA56" s="188"/>
      <c r="AB56" s="189"/>
      <c r="AC56" s="190"/>
      <c r="AD56" s="187"/>
      <c r="AE56" s="188"/>
      <c r="AF56" s="189"/>
      <c r="AG56" s="190"/>
      <c r="AH56" s="187"/>
      <c r="AI56" s="188"/>
    </row>
    <row r="57" spans="2:35" s="191" customFormat="1" x14ac:dyDescent="0.3">
      <c r="B57" s="186"/>
      <c r="C57" s="187"/>
      <c r="D57" s="188"/>
      <c r="E57" s="189"/>
      <c r="F57" s="190"/>
      <c r="G57" s="187"/>
      <c r="H57" s="190"/>
      <c r="I57" s="189"/>
      <c r="J57" s="190"/>
      <c r="K57" s="187"/>
      <c r="L57" s="190"/>
      <c r="M57" s="189"/>
      <c r="N57" s="190"/>
      <c r="O57" s="187"/>
      <c r="P57" s="190"/>
      <c r="Q57" s="189"/>
      <c r="R57" s="190"/>
      <c r="S57" s="187"/>
      <c r="T57" s="190"/>
      <c r="U57" s="189"/>
      <c r="V57" s="190"/>
      <c r="AA57" s="188"/>
      <c r="AB57" s="189"/>
      <c r="AC57" s="190"/>
      <c r="AE57" s="188"/>
      <c r="AF57" s="189"/>
      <c r="AG57" s="190"/>
      <c r="AI57" s="188"/>
    </row>
    <row r="58" spans="2:35" s="191" customFormat="1" x14ac:dyDescent="0.3">
      <c r="B58" s="186"/>
      <c r="C58" s="187"/>
      <c r="D58" s="188"/>
      <c r="E58" s="189"/>
      <c r="F58" s="190"/>
      <c r="G58" s="187"/>
      <c r="H58" s="190"/>
      <c r="I58" s="189"/>
      <c r="J58" s="190"/>
      <c r="K58" s="187"/>
      <c r="L58" s="190"/>
      <c r="M58" s="189"/>
      <c r="N58" s="190"/>
      <c r="O58" s="187"/>
      <c r="P58" s="190"/>
      <c r="Q58" s="189"/>
      <c r="R58" s="190"/>
      <c r="S58" s="187"/>
      <c r="T58" s="190"/>
      <c r="U58" s="189"/>
      <c r="V58" s="190"/>
      <c r="AA58" s="188"/>
      <c r="AB58" s="189"/>
      <c r="AC58" s="190"/>
      <c r="AE58" s="188"/>
      <c r="AF58" s="189"/>
      <c r="AG58" s="190"/>
      <c r="AI58" s="188"/>
    </row>
    <row r="59" spans="2:35" s="191" customFormat="1" x14ac:dyDescent="0.3">
      <c r="B59" s="186"/>
      <c r="C59" s="187"/>
      <c r="D59" s="188"/>
      <c r="E59" s="189"/>
      <c r="F59" s="190"/>
      <c r="G59" s="187"/>
      <c r="H59" s="190"/>
      <c r="I59" s="189"/>
      <c r="J59" s="190"/>
      <c r="K59" s="187"/>
      <c r="L59" s="190"/>
      <c r="M59" s="189"/>
      <c r="N59" s="190"/>
      <c r="O59" s="187"/>
      <c r="P59" s="190"/>
      <c r="Q59" s="189"/>
      <c r="R59" s="190"/>
      <c r="S59" s="187"/>
      <c r="T59" s="190"/>
      <c r="U59" s="189"/>
      <c r="V59" s="190"/>
      <c r="AA59" s="188"/>
      <c r="AB59" s="189"/>
      <c r="AC59" s="190"/>
      <c r="AE59" s="188"/>
      <c r="AF59" s="189"/>
      <c r="AG59" s="190"/>
      <c r="AI59" s="188"/>
    </row>
    <row r="60" spans="2:35" s="191" customFormat="1" x14ac:dyDescent="0.3">
      <c r="B60" s="186"/>
      <c r="C60" s="187"/>
      <c r="D60" s="188"/>
      <c r="E60" s="189"/>
      <c r="F60" s="190"/>
      <c r="G60" s="187"/>
      <c r="H60" s="190"/>
      <c r="I60" s="189"/>
      <c r="J60" s="190"/>
      <c r="K60" s="187"/>
      <c r="L60" s="190"/>
      <c r="M60" s="189"/>
      <c r="N60" s="190"/>
      <c r="O60" s="187"/>
      <c r="P60" s="190"/>
      <c r="Q60" s="189"/>
      <c r="R60" s="190"/>
      <c r="S60" s="187"/>
      <c r="T60" s="190"/>
      <c r="U60" s="189"/>
      <c r="V60" s="190"/>
      <c r="AA60" s="188"/>
      <c r="AB60" s="189"/>
      <c r="AC60" s="190"/>
      <c r="AE60" s="188"/>
      <c r="AF60" s="189"/>
      <c r="AG60" s="190"/>
      <c r="AI60" s="188"/>
    </row>
    <row r="61" spans="2:35" s="191" customFormat="1" x14ac:dyDescent="0.3">
      <c r="B61" s="186"/>
      <c r="C61" s="187"/>
      <c r="D61" s="188"/>
      <c r="E61" s="189"/>
      <c r="F61" s="190"/>
      <c r="G61" s="187"/>
      <c r="H61" s="190"/>
      <c r="I61" s="189"/>
      <c r="J61" s="190"/>
      <c r="K61" s="187"/>
      <c r="L61" s="190"/>
      <c r="M61" s="189"/>
      <c r="N61" s="190"/>
      <c r="O61" s="187"/>
      <c r="P61" s="190"/>
      <c r="Q61" s="189"/>
      <c r="R61" s="190"/>
      <c r="S61" s="187"/>
      <c r="T61" s="190"/>
      <c r="U61" s="189"/>
      <c r="V61" s="190"/>
      <c r="AA61" s="188"/>
      <c r="AB61" s="189"/>
      <c r="AC61" s="190"/>
      <c r="AE61" s="188"/>
      <c r="AF61" s="189"/>
      <c r="AG61" s="190"/>
      <c r="AI61" s="188"/>
    </row>
    <row r="62" spans="2:35" s="191" customFormat="1" x14ac:dyDescent="0.3">
      <c r="B62" s="186"/>
      <c r="C62" s="187"/>
      <c r="D62" s="188"/>
      <c r="E62" s="189"/>
      <c r="F62" s="190"/>
      <c r="G62" s="187"/>
      <c r="H62" s="190"/>
      <c r="I62" s="189"/>
      <c r="J62" s="190"/>
      <c r="K62" s="187"/>
      <c r="L62" s="190"/>
      <c r="M62" s="189"/>
      <c r="N62" s="190"/>
      <c r="O62" s="187"/>
      <c r="P62" s="190"/>
      <c r="Q62" s="189"/>
      <c r="R62" s="190"/>
      <c r="S62" s="187"/>
      <c r="T62" s="190"/>
      <c r="U62" s="189"/>
      <c r="V62" s="190"/>
      <c r="AA62" s="188"/>
      <c r="AB62" s="189"/>
      <c r="AC62" s="190"/>
      <c r="AE62" s="188"/>
      <c r="AF62" s="189"/>
      <c r="AG62" s="190"/>
      <c r="AI62" s="188"/>
    </row>
    <row r="63" spans="2:35" s="191" customFormat="1" x14ac:dyDescent="0.3">
      <c r="B63" s="186"/>
      <c r="C63" s="187"/>
      <c r="D63" s="188"/>
      <c r="E63" s="189"/>
      <c r="F63" s="190"/>
      <c r="G63" s="187"/>
      <c r="H63" s="190"/>
      <c r="I63" s="189"/>
      <c r="J63" s="190"/>
      <c r="K63" s="187"/>
      <c r="L63" s="190"/>
      <c r="M63" s="189"/>
      <c r="N63" s="190"/>
      <c r="O63" s="187"/>
      <c r="P63" s="190"/>
      <c r="Q63" s="189"/>
      <c r="R63" s="190"/>
      <c r="S63" s="187"/>
      <c r="T63" s="190"/>
      <c r="U63" s="189"/>
      <c r="V63" s="190"/>
      <c r="AA63" s="188"/>
      <c r="AB63" s="189"/>
      <c r="AC63" s="190"/>
      <c r="AE63" s="188"/>
      <c r="AF63" s="189"/>
      <c r="AG63" s="190"/>
      <c r="AI63" s="188"/>
    </row>
    <row r="64" spans="2:35" s="191" customFormat="1" x14ac:dyDescent="0.3">
      <c r="B64" s="186"/>
      <c r="C64" s="187"/>
      <c r="D64" s="188"/>
      <c r="E64" s="189"/>
      <c r="F64" s="190"/>
      <c r="G64" s="187"/>
      <c r="H64" s="190"/>
      <c r="I64" s="189"/>
      <c r="J64" s="190"/>
      <c r="K64" s="187"/>
      <c r="L64" s="190"/>
      <c r="M64" s="189"/>
      <c r="N64" s="190"/>
      <c r="O64" s="187"/>
      <c r="P64" s="190"/>
      <c r="Q64" s="189"/>
      <c r="R64" s="190"/>
      <c r="S64" s="187"/>
      <c r="T64" s="190"/>
      <c r="U64" s="189"/>
      <c r="V64" s="190"/>
      <c r="Z64" s="187"/>
      <c r="AA64" s="188"/>
      <c r="AB64" s="189"/>
      <c r="AC64" s="190"/>
      <c r="AD64" s="187"/>
      <c r="AE64" s="188"/>
      <c r="AF64" s="189"/>
      <c r="AG64" s="190"/>
      <c r="AH64" s="187"/>
      <c r="AI64" s="188"/>
    </row>
    <row r="65" spans="2:35" s="191" customFormat="1" x14ac:dyDescent="0.3">
      <c r="B65" s="186"/>
      <c r="C65" s="187"/>
      <c r="D65" s="188"/>
      <c r="E65" s="189"/>
      <c r="F65" s="190"/>
      <c r="G65" s="187"/>
      <c r="H65" s="190"/>
      <c r="I65" s="189"/>
      <c r="J65" s="190"/>
      <c r="K65" s="187"/>
      <c r="L65" s="190"/>
      <c r="M65" s="189"/>
      <c r="N65" s="190"/>
      <c r="O65" s="187"/>
      <c r="P65" s="190"/>
      <c r="Q65" s="189"/>
      <c r="R65" s="190"/>
      <c r="S65" s="187"/>
      <c r="T65" s="190"/>
      <c r="U65" s="189"/>
      <c r="V65" s="190"/>
      <c r="AA65" s="188"/>
      <c r="AB65" s="189"/>
      <c r="AC65" s="190"/>
      <c r="AE65" s="188"/>
      <c r="AF65" s="189"/>
      <c r="AG65" s="190"/>
      <c r="AI65" s="188"/>
    </row>
    <row r="66" spans="2:35" s="191" customFormat="1" x14ac:dyDescent="0.3">
      <c r="B66" s="186"/>
      <c r="C66" s="187"/>
      <c r="D66" s="188"/>
      <c r="E66" s="189"/>
      <c r="F66" s="190"/>
      <c r="G66" s="187"/>
      <c r="H66" s="190"/>
      <c r="I66" s="189"/>
      <c r="J66" s="190"/>
      <c r="K66" s="187"/>
      <c r="L66" s="190"/>
      <c r="M66" s="189"/>
      <c r="N66" s="190"/>
      <c r="O66" s="187"/>
      <c r="P66" s="190"/>
      <c r="Q66" s="189"/>
      <c r="R66" s="190"/>
      <c r="S66" s="187"/>
      <c r="T66" s="190"/>
      <c r="U66" s="189"/>
      <c r="V66" s="190"/>
      <c r="AA66" s="188"/>
      <c r="AB66" s="189"/>
      <c r="AC66" s="190"/>
      <c r="AE66" s="188"/>
      <c r="AF66" s="189"/>
      <c r="AG66" s="190"/>
      <c r="AI66" s="188"/>
    </row>
    <row r="67" spans="2:35" s="191" customFormat="1" x14ac:dyDescent="0.3">
      <c r="B67" s="186"/>
      <c r="C67" s="187"/>
      <c r="D67" s="188"/>
      <c r="E67" s="189"/>
      <c r="F67" s="190"/>
      <c r="G67" s="187"/>
      <c r="H67" s="190"/>
      <c r="I67" s="189"/>
      <c r="J67" s="190"/>
      <c r="K67" s="187"/>
      <c r="L67" s="190"/>
      <c r="M67" s="189"/>
      <c r="N67" s="190"/>
      <c r="O67" s="187"/>
      <c r="P67" s="190"/>
      <c r="Q67" s="189"/>
      <c r="R67" s="190"/>
      <c r="S67" s="187"/>
      <c r="T67" s="190"/>
      <c r="U67" s="189"/>
      <c r="V67" s="190"/>
      <c r="AA67" s="188"/>
      <c r="AB67" s="189"/>
      <c r="AC67" s="190"/>
      <c r="AE67" s="188"/>
      <c r="AF67" s="189"/>
      <c r="AG67" s="190"/>
      <c r="AI67" s="188"/>
    </row>
    <row r="68" spans="2:35" s="191" customFormat="1" x14ac:dyDescent="0.3">
      <c r="B68" s="186"/>
      <c r="C68" s="187"/>
      <c r="D68" s="188"/>
      <c r="E68" s="189"/>
      <c r="F68" s="190"/>
      <c r="G68" s="187"/>
      <c r="H68" s="190"/>
      <c r="I68" s="189"/>
      <c r="J68" s="190"/>
      <c r="K68" s="187"/>
      <c r="L68" s="190"/>
      <c r="M68" s="189"/>
      <c r="N68" s="190"/>
      <c r="O68" s="187"/>
      <c r="P68" s="190"/>
      <c r="Q68" s="189"/>
      <c r="R68" s="190"/>
      <c r="S68" s="187"/>
      <c r="T68" s="190"/>
      <c r="U68" s="189"/>
      <c r="V68" s="190"/>
      <c r="AA68" s="188"/>
      <c r="AB68" s="189"/>
      <c r="AC68" s="190"/>
      <c r="AE68" s="188"/>
      <c r="AF68" s="189"/>
      <c r="AG68" s="190"/>
      <c r="AI68" s="188"/>
    </row>
    <row r="69" spans="2:35" s="191" customFormat="1" x14ac:dyDescent="0.3">
      <c r="B69" s="186"/>
      <c r="C69" s="187"/>
      <c r="D69" s="188"/>
      <c r="E69" s="189"/>
      <c r="F69" s="190"/>
      <c r="G69" s="187"/>
      <c r="H69" s="190"/>
      <c r="I69" s="189"/>
      <c r="J69" s="190"/>
      <c r="K69" s="187"/>
      <c r="L69" s="190"/>
      <c r="M69" s="189"/>
      <c r="N69" s="190"/>
      <c r="O69" s="187"/>
      <c r="P69" s="190"/>
      <c r="Q69" s="189"/>
      <c r="R69" s="190"/>
      <c r="S69" s="187"/>
      <c r="T69" s="190"/>
      <c r="U69" s="189"/>
      <c r="V69" s="190"/>
      <c r="AA69" s="188"/>
      <c r="AB69" s="189"/>
      <c r="AC69" s="190"/>
      <c r="AE69" s="188"/>
      <c r="AF69" s="189"/>
      <c r="AG69" s="190"/>
      <c r="AI69" s="188"/>
    </row>
    <row r="70" spans="2:35" s="191" customFormat="1" x14ac:dyDescent="0.3">
      <c r="B70" s="186"/>
      <c r="C70" s="187"/>
      <c r="D70" s="188"/>
      <c r="E70" s="189"/>
      <c r="F70" s="190"/>
      <c r="G70" s="187"/>
      <c r="H70" s="190"/>
      <c r="I70" s="189"/>
      <c r="J70" s="190"/>
      <c r="K70" s="187"/>
      <c r="L70" s="190"/>
      <c r="M70" s="189"/>
      <c r="N70" s="190"/>
      <c r="O70" s="187"/>
      <c r="P70" s="190"/>
      <c r="Q70" s="189"/>
      <c r="R70" s="190"/>
      <c r="S70" s="187"/>
      <c r="T70" s="190"/>
      <c r="U70" s="189"/>
      <c r="V70" s="190"/>
      <c r="AA70" s="188"/>
      <c r="AB70" s="189"/>
      <c r="AC70" s="190"/>
      <c r="AE70" s="188"/>
      <c r="AF70" s="189"/>
      <c r="AG70" s="190"/>
      <c r="AI70" s="188"/>
    </row>
    <row r="71" spans="2:35" s="191" customFormat="1" x14ac:dyDescent="0.3">
      <c r="B71" s="186"/>
      <c r="C71" s="187"/>
      <c r="D71" s="188"/>
      <c r="E71" s="189"/>
      <c r="F71" s="190"/>
      <c r="G71" s="187"/>
      <c r="H71" s="190"/>
      <c r="I71" s="189"/>
      <c r="J71" s="190"/>
      <c r="K71" s="187"/>
      <c r="L71" s="190"/>
      <c r="M71" s="189"/>
      <c r="N71" s="190"/>
      <c r="O71" s="187"/>
      <c r="P71" s="190"/>
      <c r="Q71" s="189"/>
      <c r="R71" s="190"/>
      <c r="S71" s="187"/>
      <c r="T71" s="190"/>
      <c r="U71" s="189"/>
      <c r="V71" s="190"/>
      <c r="AA71" s="188"/>
      <c r="AB71" s="189"/>
      <c r="AC71" s="190"/>
      <c r="AE71" s="188"/>
      <c r="AF71" s="189"/>
      <c r="AG71" s="190"/>
      <c r="AI71" s="188"/>
    </row>
    <row r="72" spans="2:35" s="191" customFormat="1" x14ac:dyDescent="0.3">
      <c r="B72" s="186"/>
      <c r="C72" s="187"/>
      <c r="D72" s="188"/>
      <c r="E72" s="189"/>
      <c r="F72" s="190"/>
      <c r="G72" s="187"/>
      <c r="H72" s="190"/>
      <c r="I72" s="189"/>
      <c r="J72" s="190"/>
      <c r="K72" s="187"/>
      <c r="L72" s="190"/>
      <c r="M72" s="189"/>
      <c r="N72" s="190"/>
      <c r="O72" s="187"/>
      <c r="P72" s="190"/>
      <c r="Q72" s="189"/>
      <c r="R72" s="190"/>
      <c r="S72" s="187"/>
      <c r="T72" s="190"/>
      <c r="U72" s="189"/>
      <c r="V72" s="190"/>
      <c r="AA72" s="188"/>
      <c r="AB72" s="189"/>
      <c r="AC72" s="190"/>
      <c r="AE72" s="188"/>
      <c r="AF72" s="189"/>
      <c r="AG72" s="190"/>
      <c r="AI72" s="188"/>
    </row>
    <row r="73" spans="2:35" s="191" customFormat="1" x14ac:dyDescent="0.3">
      <c r="B73" s="186"/>
      <c r="C73" s="187"/>
      <c r="D73" s="188"/>
      <c r="E73" s="189"/>
      <c r="F73" s="190"/>
      <c r="G73" s="187"/>
      <c r="H73" s="190"/>
      <c r="I73" s="189"/>
      <c r="J73" s="190"/>
      <c r="K73" s="187"/>
      <c r="L73" s="190"/>
      <c r="M73" s="189"/>
      <c r="N73" s="190"/>
      <c r="O73" s="187"/>
      <c r="P73" s="190"/>
      <c r="Q73" s="189"/>
      <c r="R73" s="190"/>
      <c r="S73" s="187"/>
      <c r="T73" s="190"/>
      <c r="U73" s="189"/>
      <c r="V73" s="190"/>
      <c r="AA73" s="188"/>
      <c r="AB73" s="189"/>
      <c r="AC73" s="190"/>
      <c r="AE73" s="188"/>
      <c r="AF73" s="189"/>
      <c r="AG73" s="190"/>
      <c r="AI73" s="188"/>
    </row>
    <row r="74" spans="2:35" s="191" customFormat="1" x14ac:dyDescent="0.3">
      <c r="B74" s="186"/>
      <c r="C74" s="187"/>
      <c r="D74" s="188"/>
      <c r="E74" s="189"/>
      <c r="F74" s="190"/>
      <c r="G74" s="187"/>
      <c r="H74" s="190"/>
      <c r="I74" s="189"/>
      <c r="J74" s="190"/>
      <c r="K74" s="187"/>
      <c r="L74" s="190"/>
      <c r="M74" s="189"/>
      <c r="N74" s="190"/>
      <c r="O74" s="187"/>
      <c r="P74" s="190"/>
      <c r="Q74" s="189"/>
      <c r="R74" s="190"/>
      <c r="S74" s="187"/>
      <c r="T74" s="190"/>
      <c r="U74" s="189"/>
      <c r="V74" s="190"/>
      <c r="AA74" s="188"/>
      <c r="AB74" s="189"/>
      <c r="AC74" s="190"/>
      <c r="AE74" s="188"/>
      <c r="AF74" s="189"/>
      <c r="AG74" s="190"/>
      <c r="AI74" s="188"/>
    </row>
    <row r="75" spans="2:35" s="191" customFormat="1" x14ac:dyDescent="0.3">
      <c r="B75" s="186"/>
      <c r="C75" s="187"/>
      <c r="D75" s="188"/>
      <c r="E75" s="189"/>
      <c r="F75" s="190"/>
      <c r="G75" s="187"/>
      <c r="H75" s="190"/>
      <c r="I75" s="189"/>
      <c r="J75" s="190"/>
      <c r="K75" s="187"/>
      <c r="L75" s="190"/>
      <c r="M75" s="189"/>
      <c r="N75" s="190"/>
      <c r="O75" s="187"/>
      <c r="P75" s="190"/>
      <c r="Q75" s="189"/>
      <c r="R75" s="190"/>
      <c r="S75" s="187"/>
      <c r="T75" s="190"/>
      <c r="U75" s="189"/>
      <c r="V75" s="190"/>
      <c r="AA75" s="188"/>
      <c r="AB75" s="189"/>
      <c r="AC75" s="190"/>
      <c r="AE75" s="188"/>
      <c r="AF75" s="189"/>
      <c r="AG75" s="190"/>
      <c r="AI75" s="188"/>
    </row>
    <row r="76" spans="2:35" s="191" customFormat="1" x14ac:dyDescent="0.3">
      <c r="B76" s="186"/>
      <c r="C76" s="187"/>
      <c r="D76" s="188"/>
      <c r="E76" s="189"/>
      <c r="F76" s="190"/>
      <c r="G76" s="187"/>
      <c r="H76" s="190"/>
      <c r="I76" s="189"/>
      <c r="J76" s="190"/>
      <c r="K76" s="187"/>
      <c r="L76" s="190"/>
      <c r="M76" s="189"/>
      <c r="N76" s="190"/>
      <c r="O76" s="187"/>
      <c r="P76" s="190"/>
      <c r="Q76" s="189"/>
      <c r="R76" s="190"/>
      <c r="S76" s="187"/>
      <c r="T76" s="190"/>
      <c r="U76" s="189"/>
      <c r="V76" s="190"/>
      <c r="Z76" s="187"/>
      <c r="AA76" s="188"/>
      <c r="AB76" s="189"/>
      <c r="AC76" s="190"/>
      <c r="AD76" s="187"/>
      <c r="AE76" s="188"/>
      <c r="AF76" s="189"/>
      <c r="AG76" s="190"/>
      <c r="AH76" s="187"/>
      <c r="AI76" s="188"/>
    </row>
    <row r="77" spans="2:35" s="191" customFormat="1" x14ac:dyDescent="0.3">
      <c r="B77" s="186"/>
      <c r="C77" s="187"/>
      <c r="D77" s="188"/>
      <c r="E77" s="189"/>
      <c r="F77" s="190"/>
      <c r="G77" s="187"/>
      <c r="H77" s="190"/>
      <c r="I77" s="189"/>
      <c r="J77" s="190"/>
      <c r="K77" s="187"/>
      <c r="L77" s="190"/>
      <c r="M77" s="189"/>
      <c r="N77" s="190"/>
      <c r="O77" s="187"/>
      <c r="P77" s="190"/>
      <c r="Q77" s="189"/>
      <c r="R77" s="190"/>
      <c r="S77" s="187"/>
      <c r="T77" s="190"/>
      <c r="U77" s="189"/>
      <c r="V77" s="190"/>
      <c r="AA77" s="188"/>
      <c r="AB77" s="189"/>
      <c r="AC77" s="190"/>
      <c r="AE77" s="188"/>
      <c r="AF77" s="189"/>
      <c r="AG77" s="190"/>
      <c r="AI77" s="188"/>
    </row>
    <row r="78" spans="2:35" s="191" customFormat="1" x14ac:dyDescent="0.3">
      <c r="B78" s="186"/>
      <c r="C78" s="187"/>
      <c r="D78" s="188"/>
      <c r="E78" s="189"/>
      <c r="F78" s="190"/>
      <c r="G78" s="187"/>
      <c r="H78" s="190"/>
      <c r="I78" s="189"/>
      <c r="J78" s="190"/>
      <c r="K78" s="187"/>
      <c r="L78" s="190"/>
      <c r="M78" s="189"/>
      <c r="N78" s="190"/>
      <c r="O78" s="187"/>
      <c r="P78" s="190"/>
      <c r="Q78" s="189"/>
      <c r="R78" s="190"/>
      <c r="S78" s="187"/>
      <c r="T78" s="190"/>
      <c r="U78" s="189"/>
      <c r="V78" s="190"/>
      <c r="AA78" s="188"/>
      <c r="AB78" s="189"/>
      <c r="AC78" s="190"/>
      <c r="AE78" s="188"/>
      <c r="AF78" s="189"/>
      <c r="AG78" s="190"/>
      <c r="AI78" s="188"/>
    </row>
    <row r="79" spans="2:35" s="191" customFormat="1" x14ac:dyDescent="0.3">
      <c r="B79" s="186"/>
      <c r="C79" s="187"/>
      <c r="D79" s="188"/>
      <c r="E79" s="189"/>
      <c r="F79" s="190"/>
      <c r="G79" s="187"/>
      <c r="H79" s="190"/>
      <c r="I79" s="189"/>
      <c r="J79" s="190"/>
      <c r="K79" s="187"/>
      <c r="L79" s="190"/>
      <c r="M79" s="189"/>
      <c r="N79" s="190"/>
      <c r="O79" s="187"/>
      <c r="P79" s="190"/>
      <c r="Q79" s="189"/>
      <c r="R79" s="190"/>
      <c r="S79" s="187"/>
      <c r="T79" s="190"/>
      <c r="U79" s="189"/>
      <c r="V79" s="190"/>
      <c r="AA79" s="188"/>
      <c r="AB79" s="189"/>
      <c r="AC79" s="190"/>
      <c r="AE79" s="188"/>
      <c r="AF79" s="189"/>
      <c r="AG79" s="190"/>
      <c r="AI79" s="188"/>
    </row>
    <row r="80" spans="2:35" s="191" customFormat="1" x14ac:dyDescent="0.3">
      <c r="B80" s="186"/>
      <c r="C80" s="187"/>
      <c r="D80" s="188"/>
      <c r="E80" s="189"/>
      <c r="F80" s="190"/>
      <c r="G80" s="187"/>
      <c r="H80" s="190"/>
      <c r="I80" s="189"/>
      <c r="J80" s="190"/>
      <c r="K80" s="187"/>
      <c r="L80" s="190"/>
      <c r="M80" s="189"/>
      <c r="N80" s="190"/>
      <c r="O80" s="187"/>
      <c r="P80" s="190"/>
      <c r="Q80" s="189"/>
      <c r="R80" s="190"/>
      <c r="S80" s="187"/>
      <c r="T80" s="190"/>
      <c r="U80" s="189"/>
      <c r="V80" s="190"/>
      <c r="AA80" s="188"/>
      <c r="AB80" s="189"/>
      <c r="AC80" s="190"/>
      <c r="AE80" s="188"/>
      <c r="AF80" s="189"/>
      <c r="AG80" s="190"/>
      <c r="AI80" s="188"/>
    </row>
    <row r="81" spans="2:35" s="191" customFormat="1" x14ac:dyDescent="0.3">
      <c r="B81" s="186"/>
      <c r="C81" s="187"/>
      <c r="D81" s="188"/>
      <c r="E81" s="189"/>
      <c r="F81" s="190"/>
      <c r="G81" s="187"/>
      <c r="H81" s="190"/>
      <c r="I81" s="189"/>
      <c r="J81" s="190"/>
      <c r="K81" s="187"/>
      <c r="L81" s="190"/>
      <c r="M81" s="189"/>
      <c r="N81" s="190"/>
      <c r="O81" s="187"/>
      <c r="P81" s="190"/>
      <c r="Q81" s="189"/>
      <c r="R81" s="190"/>
      <c r="S81" s="187"/>
      <c r="T81" s="190"/>
      <c r="U81" s="189"/>
      <c r="V81" s="190"/>
      <c r="AA81" s="188"/>
      <c r="AB81" s="189"/>
      <c r="AC81" s="190"/>
      <c r="AE81" s="188"/>
      <c r="AF81" s="189"/>
      <c r="AG81" s="190"/>
      <c r="AI81" s="188"/>
    </row>
    <row r="82" spans="2:35" s="191" customFormat="1" x14ac:dyDescent="0.3">
      <c r="B82" s="186"/>
      <c r="C82" s="187"/>
      <c r="D82" s="188"/>
      <c r="E82" s="189"/>
      <c r="F82" s="190"/>
      <c r="G82" s="187"/>
      <c r="H82" s="190"/>
      <c r="I82" s="189"/>
      <c r="J82" s="190"/>
      <c r="K82" s="187"/>
      <c r="L82" s="190"/>
      <c r="M82" s="189"/>
      <c r="N82" s="190"/>
      <c r="O82" s="187"/>
      <c r="P82" s="190"/>
      <c r="Q82" s="189"/>
      <c r="R82" s="190"/>
      <c r="S82" s="187"/>
      <c r="T82" s="190"/>
      <c r="U82" s="189"/>
      <c r="V82" s="190"/>
      <c r="AA82" s="188"/>
      <c r="AB82" s="189"/>
      <c r="AC82" s="190"/>
      <c r="AE82" s="188"/>
      <c r="AF82" s="189"/>
      <c r="AG82" s="190"/>
      <c r="AI82" s="188"/>
    </row>
    <row r="83" spans="2:35" s="191" customFormat="1" x14ac:dyDescent="0.3">
      <c r="B83" s="186"/>
      <c r="C83" s="187"/>
      <c r="D83" s="188"/>
      <c r="E83" s="189"/>
      <c r="F83" s="190"/>
      <c r="G83" s="187"/>
      <c r="H83" s="190"/>
      <c r="I83" s="189"/>
      <c r="J83" s="190"/>
      <c r="K83" s="187"/>
      <c r="L83" s="190"/>
      <c r="M83" s="189"/>
      <c r="N83" s="190"/>
      <c r="O83" s="187"/>
      <c r="P83" s="190"/>
      <c r="Q83" s="189"/>
      <c r="R83" s="190"/>
      <c r="S83" s="187"/>
      <c r="T83" s="190"/>
      <c r="U83" s="189"/>
      <c r="V83" s="190"/>
      <c r="AA83" s="188"/>
      <c r="AB83" s="189"/>
      <c r="AC83" s="190"/>
      <c r="AE83" s="188"/>
      <c r="AF83" s="189"/>
      <c r="AG83" s="190"/>
      <c r="AI83" s="188"/>
    </row>
    <row r="84" spans="2:35" s="191" customFormat="1" x14ac:dyDescent="0.3">
      <c r="B84" s="186"/>
      <c r="C84" s="187"/>
      <c r="D84" s="188"/>
      <c r="E84" s="189"/>
      <c r="F84" s="190"/>
      <c r="G84" s="187"/>
      <c r="H84" s="190"/>
      <c r="I84" s="189"/>
      <c r="J84" s="190"/>
      <c r="K84" s="187"/>
      <c r="L84" s="190"/>
      <c r="M84" s="189"/>
      <c r="N84" s="190"/>
      <c r="O84" s="187"/>
      <c r="P84" s="190"/>
      <c r="Q84" s="189"/>
      <c r="R84" s="190"/>
      <c r="S84" s="187"/>
      <c r="T84" s="190"/>
      <c r="U84" s="189"/>
      <c r="V84" s="190"/>
      <c r="Z84" s="187"/>
      <c r="AA84" s="188"/>
      <c r="AB84" s="189"/>
      <c r="AC84" s="190"/>
      <c r="AD84" s="187"/>
      <c r="AE84" s="188"/>
      <c r="AF84" s="189"/>
      <c r="AG84" s="190"/>
      <c r="AH84" s="187"/>
      <c r="AI84" s="188"/>
    </row>
    <row r="85" spans="2:35" s="191" customFormat="1" x14ac:dyDescent="0.3">
      <c r="B85" s="186"/>
      <c r="C85" s="187"/>
      <c r="D85" s="188"/>
      <c r="E85" s="189"/>
      <c r="F85" s="190"/>
      <c r="G85" s="187"/>
      <c r="H85" s="190"/>
      <c r="I85" s="189"/>
      <c r="J85" s="190"/>
      <c r="K85" s="187"/>
      <c r="L85" s="190"/>
      <c r="M85" s="189"/>
      <c r="N85" s="190"/>
      <c r="O85" s="187"/>
      <c r="P85" s="190"/>
      <c r="Q85" s="189"/>
      <c r="R85" s="190"/>
      <c r="S85" s="187"/>
      <c r="T85" s="190"/>
      <c r="U85" s="189"/>
      <c r="V85" s="190"/>
      <c r="AA85" s="188"/>
      <c r="AB85" s="189"/>
      <c r="AC85" s="190"/>
      <c r="AE85" s="188"/>
      <c r="AF85" s="189"/>
      <c r="AG85" s="190"/>
      <c r="AI85" s="188"/>
    </row>
    <row r="86" spans="2:35" s="191" customFormat="1" x14ac:dyDescent="0.3">
      <c r="B86" s="186"/>
      <c r="C86" s="187"/>
      <c r="D86" s="188"/>
      <c r="E86" s="189"/>
      <c r="F86" s="190"/>
      <c r="G86" s="187"/>
      <c r="H86" s="190"/>
      <c r="I86" s="189"/>
      <c r="J86" s="190"/>
      <c r="K86" s="187"/>
      <c r="L86" s="190"/>
      <c r="M86" s="189"/>
      <c r="N86" s="190"/>
      <c r="O86" s="187"/>
      <c r="P86" s="190"/>
      <c r="Q86" s="189"/>
      <c r="R86" s="190"/>
      <c r="S86" s="187"/>
      <c r="T86" s="190"/>
      <c r="U86" s="189"/>
      <c r="V86" s="190"/>
      <c r="AA86" s="188"/>
      <c r="AB86" s="189"/>
      <c r="AC86" s="190"/>
      <c r="AE86" s="188"/>
      <c r="AF86" s="189"/>
      <c r="AG86" s="190"/>
      <c r="AI86" s="188"/>
    </row>
    <row r="87" spans="2:35" s="191" customFormat="1" x14ac:dyDescent="0.3">
      <c r="B87" s="186"/>
      <c r="C87" s="187"/>
      <c r="D87" s="188"/>
      <c r="E87" s="189"/>
      <c r="F87" s="190"/>
      <c r="G87" s="187"/>
      <c r="H87" s="190"/>
      <c r="I87" s="189"/>
      <c r="J87" s="190"/>
      <c r="K87" s="187"/>
      <c r="L87" s="190"/>
      <c r="M87" s="189"/>
      <c r="N87" s="190"/>
      <c r="O87" s="187"/>
      <c r="P87" s="190"/>
      <c r="Q87" s="189"/>
      <c r="R87" s="190"/>
      <c r="S87" s="187"/>
      <c r="T87" s="190"/>
      <c r="U87" s="189"/>
      <c r="V87" s="190"/>
      <c r="AA87" s="188"/>
      <c r="AB87" s="189"/>
      <c r="AC87" s="190"/>
      <c r="AE87" s="188"/>
      <c r="AF87" s="189"/>
      <c r="AG87" s="190"/>
      <c r="AI87" s="188"/>
    </row>
    <row r="88" spans="2:35" s="191" customFormat="1" x14ac:dyDescent="0.3">
      <c r="B88" s="186"/>
      <c r="C88" s="187"/>
      <c r="D88" s="188"/>
      <c r="E88" s="189"/>
      <c r="F88" s="190"/>
      <c r="G88" s="187"/>
      <c r="H88" s="190"/>
      <c r="I88" s="189"/>
      <c r="J88" s="190"/>
      <c r="K88" s="187"/>
      <c r="L88" s="190"/>
      <c r="M88" s="189"/>
      <c r="N88" s="190"/>
      <c r="O88" s="187"/>
      <c r="P88" s="190"/>
      <c r="Q88" s="189"/>
      <c r="R88" s="190"/>
      <c r="S88" s="187"/>
      <c r="T88" s="190"/>
      <c r="U88" s="189"/>
      <c r="V88" s="190"/>
    </row>
    <row r="89" spans="2:35" s="191" customFormat="1" x14ac:dyDescent="0.3">
      <c r="B89" s="186"/>
      <c r="C89" s="187"/>
      <c r="D89" s="188"/>
      <c r="E89" s="189"/>
      <c r="F89" s="190"/>
      <c r="G89" s="187"/>
      <c r="H89" s="190"/>
      <c r="I89" s="189"/>
      <c r="J89" s="190"/>
      <c r="K89" s="187"/>
      <c r="L89" s="190"/>
      <c r="M89" s="189"/>
      <c r="N89" s="190"/>
      <c r="O89" s="187"/>
      <c r="P89" s="190"/>
      <c r="Q89" s="189"/>
      <c r="R89" s="190"/>
      <c r="S89" s="187"/>
      <c r="T89" s="190"/>
      <c r="U89" s="189"/>
      <c r="V89" s="190"/>
    </row>
    <row r="90" spans="2:35" s="191" customFormat="1" x14ac:dyDescent="0.3">
      <c r="B90" s="186"/>
      <c r="C90" s="187"/>
      <c r="D90" s="188"/>
      <c r="E90" s="189"/>
      <c r="F90" s="190"/>
      <c r="G90" s="187"/>
      <c r="H90" s="190"/>
      <c r="I90" s="189"/>
      <c r="J90" s="190"/>
      <c r="K90" s="187"/>
      <c r="L90" s="190"/>
      <c r="M90" s="189"/>
      <c r="N90" s="190"/>
      <c r="O90" s="187"/>
      <c r="P90" s="190"/>
      <c r="Q90" s="189"/>
      <c r="R90" s="190"/>
      <c r="S90" s="187"/>
      <c r="T90" s="190"/>
      <c r="U90" s="189"/>
      <c r="V90" s="190"/>
    </row>
    <row r="91" spans="2:35" s="191" customFormat="1" x14ac:dyDescent="0.3">
      <c r="B91" s="186"/>
      <c r="C91" s="187"/>
      <c r="D91" s="188"/>
      <c r="E91" s="189"/>
      <c r="F91" s="190"/>
      <c r="G91" s="187"/>
      <c r="H91" s="190"/>
      <c r="I91" s="189"/>
      <c r="J91" s="190"/>
      <c r="K91" s="187"/>
      <c r="L91" s="190"/>
      <c r="M91" s="189"/>
      <c r="N91" s="190"/>
      <c r="O91" s="187"/>
      <c r="P91" s="190"/>
      <c r="Q91" s="189"/>
      <c r="R91" s="190"/>
      <c r="S91" s="187"/>
      <c r="T91" s="190"/>
      <c r="U91" s="189"/>
      <c r="V91" s="190"/>
    </row>
    <row r="92" spans="2:35" s="191" customFormat="1" x14ac:dyDescent="0.3">
      <c r="B92" s="186"/>
      <c r="C92" s="187"/>
      <c r="D92" s="188"/>
      <c r="E92" s="189"/>
      <c r="F92" s="190"/>
      <c r="G92" s="187"/>
      <c r="H92" s="190"/>
      <c r="I92" s="189"/>
      <c r="J92" s="190"/>
      <c r="K92" s="187"/>
      <c r="L92" s="190"/>
      <c r="M92" s="189"/>
      <c r="N92" s="190"/>
      <c r="O92" s="187"/>
      <c r="P92" s="190"/>
      <c r="Q92" s="189"/>
      <c r="R92" s="190"/>
      <c r="S92" s="187"/>
      <c r="T92" s="190"/>
      <c r="U92" s="189"/>
      <c r="V92" s="190"/>
    </row>
    <row r="93" spans="2:35" s="10" customFormat="1" x14ac:dyDescent="0.3">
      <c r="B93" s="126"/>
      <c r="C93" s="128"/>
      <c r="D93" s="129"/>
      <c r="E93" s="127"/>
      <c r="F93" s="130"/>
      <c r="G93" s="128"/>
      <c r="H93" s="130"/>
      <c r="I93" s="127"/>
      <c r="J93" s="130"/>
      <c r="K93" s="128"/>
      <c r="L93" s="130"/>
      <c r="M93" s="127"/>
      <c r="N93" s="130"/>
      <c r="O93" s="128"/>
      <c r="P93" s="130"/>
      <c r="Q93" s="127"/>
      <c r="R93" s="130"/>
      <c r="S93" s="128"/>
      <c r="T93" s="130"/>
      <c r="U93" s="127"/>
      <c r="V93" s="130"/>
    </row>
    <row r="94" spans="2:35" s="10" customFormat="1" x14ac:dyDescent="0.3">
      <c r="B94" s="126"/>
      <c r="C94" s="128"/>
      <c r="D94" s="129"/>
      <c r="E94" s="127"/>
      <c r="F94" s="130"/>
      <c r="G94" s="128"/>
      <c r="H94" s="130"/>
      <c r="I94" s="127"/>
      <c r="J94" s="130"/>
      <c r="K94" s="128"/>
      <c r="L94" s="130"/>
      <c r="M94" s="127"/>
      <c r="N94" s="130"/>
      <c r="O94" s="128"/>
      <c r="P94" s="130"/>
      <c r="Q94" s="127"/>
      <c r="R94" s="130"/>
      <c r="S94" s="128"/>
      <c r="T94" s="130"/>
      <c r="U94" s="127"/>
      <c r="V94" s="130"/>
    </row>
  </sheetData>
  <mergeCells count="19">
    <mergeCell ref="AA3:AA4"/>
    <mergeCell ref="AB3:AB4"/>
    <mergeCell ref="A5:A12"/>
    <mergeCell ref="A13:A20"/>
    <mergeCell ref="U1:W1"/>
    <mergeCell ref="X1:AB1"/>
    <mergeCell ref="A3:B4"/>
    <mergeCell ref="C3:E3"/>
    <mergeCell ref="G3:I3"/>
    <mergeCell ref="K3:M3"/>
    <mergeCell ref="O3:Q3"/>
    <mergeCell ref="S3:U3"/>
    <mergeCell ref="W3:W4"/>
    <mergeCell ref="X3:X4"/>
    <mergeCell ref="A21:A24"/>
    <mergeCell ref="A25:A32"/>
    <mergeCell ref="A33:A40"/>
    <mergeCell ref="Y3:Y4"/>
    <mergeCell ref="Z3:Z4"/>
  </mergeCells>
  <conditionalFormatting sqref="C3">
    <cfRule type="expression" dxfId="529" priority="3971">
      <formula>$C3="TZR2"</formula>
    </cfRule>
    <cfRule type="expression" dxfId="528" priority="3972">
      <formula>$C3="TZR1"</formula>
    </cfRule>
    <cfRule type="expression" dxfId="527" priority="3973">
      <formula>$C3="Isabelle BERGE"</formula>
    </cfRule>
    <cfRule type="expression" dxfId="526" priority="3974">
      <formula>$C3="Stéphane OUALLET"</formula>
    </cfRule>
    <cfRule type="expression" dxfId="525" priority="3975">
      <formula>$C3="Jérôme MALMEZET"</formula>
    </cfRule>
  </conditionalFormatting>
  <conditionalFormatting sqref="G3">
    <cfRule type="expression" dxfId="524" priority="3966">
      <formula>$G3="TZR2"</formula>
    </cfRule>
    <cfRule type="expression" dxfId="523" priority="3967">
      <formula>$G3="TZR1"</formula>
    </cfRule>
    <cfRule type="expression" dxfId="522" priority="3968">
      <formula>$G3="Isabelle BERGE"</formula>
    </cfRule>
    <cfRule type="expression" dxfId="521" priority="3969">
      <formula>$G3="Stéphane OUALLET"</formula>
    </cfRule>
    <cfRule type="expression" dxfId="520" priority="3970">
      <formula>$G3="Jérôme MALMEZET"</formula>
    </cfRule>
  </conditionalFormatting>
  <conditionalFormatting sqref="K3">
    <cfRule type="expression" dxfId="519" priority="3961">
      <formula>$K3="TZR2"</formula>
    </cfRule>
    <cfRule type="expression" dxfId="518" priority="3962">
      <formula>$K3="TZR1"</formula>
    </cfRule>
    <cfRule type="expression" dxfId="517" priority="3963">
      <formula>$K3="Isabelle BERGE"</formula>
    </cfRule>
    <cfRule type="expression" dxfId="516" priority="3964">
      <formula>$K3="Stéphane OUALLET"</formula>
    </cfRule>
    <cfRule type="expression" dxfId="515" priority="3965">
      <formula>$K3="Jérôme MALMEZET"</formula>
    </cfRule>
  </conditionalFormatting>
  <conditionalFormatting sqref="O3">
    <cfRule type="expression" dxfId="514" priority="3956">
      <formula>$O3="TZR2"</formula>
    </cfRule>
    <cfRule type="expression" dxfId="513" priority="3957">
      <formula>$O3="Gaël LIZOT"</formula>
    </cfRule>
    <cfRule type="expression" dxfId="512" priority="3958">
      <formula>$O3="Isabelle BERGE"</formula>
    </cfRule>
    <cfRule type="expression" dxfId="511" priority="3959">
      <formula>$O3="Stéphane OUALLET"</formula>
    </cfRule>
    <cfRule type="expression" dxfId="510" priority="3960">
      <formula>$O3="Jérôme MALMEZET"</formula>
    </cfRule>
  </conditionalFormatting>
  <conditionalFormatting sqref="S3">
    <cfRule type="expression" dxfId="509" priority="3951">
      <formula>$S3="TZR2"</formula>
    </cfRule>
    <cfRule type="expression" dxfId="508" priority="3952">
      <formula>$S3="TZR1"</formula>
    </cfRule>
    <cfRule type="expression" dxfId="507" priority="3953">
      <formula>$S3="Isabelle BERGE"</formula>
    </cfRule>
    <cfRule type="expression" dxfId="506" priority="3954">
      <formula>$S3="Stéphane OUALLET"</formula>
    </cfRule>
    <cfRule type="expression" dxfId="505" priority="3955">
      <formula>$S3="Jérôme MALMEZET"</formula>
    </cfRule>
  </conditionalFormatting>
  <conditionalFormatting sqref="D1">
    <cfRule type="expression" dxfId="504" priority="3945">
      <formula>$C1048576="6°1"</formula>
    </cfRule>
  </conditionalFormatting>
  <conditionalFormatting sqref="C41 F41 I41 L41 O41 R41 U41 X41 AA41 AD41 AG41">
    <cfRule type="cellIs" priority="3944" stopIfTrue="1" operator="equal">
      <formula>mDF</formula>
    </cfRule>
  </conditionalFormatting>
  <conditionalFormatting sqref="AA57:AA63 AA65:AA75 AA77:AB83 AA85:AB87 AA52:AB55">
    <cfRule type="expression" dxfId="503" priority="3586">
      <formula>$C$3="TZR2"</formula>
    </cfRule>
    <cfRule type="expression" dxfId="502" priority="3587">
      <formula>$C$3="Gaël LIZOT"</formula>
    </cfRule>
    <cfRule type="expression" dxfId="501" priority="3588">
      <formula>$C$3="Isabelle BERGE"</formula>
    </cfRule>
    <cfRule type="expression" dxfId="500" priority="3589">
      <formula>$C$3="Stéphane OUALLET"</formula>
    </cfRule>
    <cfRule type="expression" dxfId="499" priority="3590">
      <formula>$C$3="Jérôme MALMEZET"</formula>
    </cfRule>
  </conditionalFormatting>
  <conditionalFormatting sqref="Z57:Z63 Z65:Z75 Z77:Z83 Z85:Z87 AD52:AD55 AD57:AD63 AD65:AD75 AD77:AD83 AD85:AD87 AH52:AH55 AH57:AH63 AH65:AH75 AH77:AH83 AH85:AH87 Z52:Z55">
    <cfRule type="cellIs" priority="3585" stopIfTrue="1" operator="equal">
      <formula>mDF</formula>
    </cfRule>
  </conditionalFormatting>
  <conditionalFormatting sqref="AA53:AB53 AB54:AB55">
    <cfRule type="expression" dxfId="498" priority="3584" stopIfTrue="1">
      <formula>ISBLANK($C$6)</formula>
    </cfRule>
  </conditionalFormatting>
  <conditionalFormatting sqref="AA54:AB54">
    <cfRule type="expression" dxfId="497" priority="3583">
      <formula>ISBLANK($C54)</formula>
    </cfRule>
  </conditionalFormatting>
  <conditionalFormatting sqref="AA55:AB55">
    <cfRule type="expression" dxfId="496" priority="3582">
      <formula>ISBLANK($C55)</formula>
    </cfRule>
  </conditionalFormatting>
  <conditionalFormatting sqref="AA52:AB52 AB53:AB55">
    <cfRule type="expression" dxfId="495" priority="3581">
      <formula>ISBLANK($C52)</formula>
    </cfRule>
  </conditionalFormatting>
  <conditionalFormatting sqref="AE53:AF53">
    <cfRule type="expression" dxfId="494" priority="3535" stopIfTrue="1">
      <formula>ISBLANK(AD54)</formula>
    </cfRule>
    <cfRule type="expression" dxfId="493" priority="3536">
      <formula>AD51="TZR2"</formula>
    </cfRule>
    <cfRule type="expression" dxfId="492" priority="3537">
      <formula>AD51="Gaël LIZOT"</formula>
    </cfRule>
    <cfRule type="expression" dxfId="491" priority="3538">
      <formula>AD51="Isabelle BERGE"</formula>
    </cfRule>
    <cfRule type="expression" dxfId="490" priority="3539">
      <formula>AD51="Stéphane OUALLET"</formula>
    </cfRule>
    <cfRule type="expression" dxfId="489" priority="3580" stopIfTrue="1">
      <formula>ISBLANK($C$6)</formula>
    </cfRule>
  </conditionalFormatting>
  <conditionalFormatting sqref="AE54:AF54">
    <cfRule type="expression" dxfId="488" priority="3579">
      <formula>ISBLANK($C54)</formula>
    </cfRule>
  </conditionalFormatting>
  <conditionalFormatting sqref="AE55:AF55 AE77:AF83 AE85:AF87 AE65:AF75 AE57:AF63">
    <cfRule type="expression" dxfId="487" priority="3578">
      <formula>ISBLANK($C55)</formula>
    </cfRule>
  </conditionalFormatting>
  <conditionalFormatting sqref="AI52">
    <cfRule type="expression" dxfId="486" priority="3572">
      <formula>ISBLANK($K52)</formula>
    </cfRule>
    <cfRule type="expression" dxfId="485" priority="3573">
      <formula>$K$3="TZR2"</formula>
    </cfRule>
    <cfRule type="expression" dxfId="484" priority="3574">
      <formula>$K$3="Gaël LIZOT"</formula>
    </cfRule>
    <cfRule type="expression" dxfId="483" priority="3575">
      <formula>$K$3="Isabelle BERGE"</formula>
    </cfRule>
    <cfRule type="expression" dxfId="482" priority="3576">
      <formula>$K$3="Stéphane OUALLET"</formula>
    </cfRule>
    <cfRule type="expression" dxfId="481" priority="3577">
      <formula>$K$3="Jérôme MALMEZET"</formula>
    </cfRule>
  </conditionalFormatting>
  <conditionalFormatting sqref="AA53:AA55">
    <cfRule type="expression" dxfId="480" priority="3553">
      <formula>ISBLANK($C53)</formula>
    </cfRule>
  </conditionalFormatting>
  <conditionalFormatting sqref="AA57:AA63">
    <cfRule type="expression" dxfId="479" priority="3552">
      <formula>ISBLANK($C57)</formula>
    </cfRule>
  </conditionalFormatting>
  <conditionalFormatting sqref="AA65:AA75">
    <cfRule type="expression" dxfId="478" priority="3551">
      <formula>ISBLANK($C65)</formula>
    </cfRule>
  </conditionalFormatting>
  <conditionalFormatting sqref="AA77:AA83">
    <cfRule type="expression" dxfId="477" priority="3550">
      <formula>ISBLANK($C77)</formula>
    </cfRule>
  </conditionalFormatting>
  <conditionalFormatting sqref="AA85:AA87">
    <cfRule type="expression" dxfId="476" priority="3549">
      <formula>ISBLANK($C85)</formula>
    </cfRule>
  </conditionalFormatting>
  <conditionalFormatting sqref="AA53:AA55">
    <cfRule type="expression" dxfId="475" priority="3548">
      <formula>ISBLANK($C53)</formula>
    </cfRule>
  </conditionalFormatting>
  <conditionalFormatting sqref="AA57:AA63">
    <cfRule type="expression" dxfId="474" priority="3547">
      <formula>ISBLANK($C57)</formula>
    </cfRule>
  </conditionalFormatting>
  <conditionalFormatting sqref="AA65:AA75">
    <cfRule type="expression" dxfId="473" priority="3546">
      <formula>ISBLANK($C65)</formula>
    </cfRule>
  </conditionalFormatting>
  <conditionalFormatting sqref="AA77:AA83">
    <cfRule type="expression" dxfId="472" priority="3545">
      <formula>ISBLANK($C77)</formula>
    </cfRule>
  </conditionalFormatting>
  <conditionalFormatting sqref="AA85:AA87">
    <cfRule type="expression" dxfId="471" priority="3544">
      <formula>ISBLANK($C85)</formula>
    </cfRule>
  </conditionalFormatting>
  <conditionalFormatting sqref="AE53:AE55 AE77:AE83 AE85:AE87 AE65:AE75 AE57:AE63">
    <cfRule type="expression" dxfId="470" priority="3543">
      <formula>ISBLANK($C53)</formula>
    </cfRule>
  </conditionalFormatting>
  <conditionalFormatting sqref="AB53:AB55">
    <cfRule type="expression" dxfId="469" priority="3542">
      <formula>ISBLANK($C53)</formula>
    </cfRule>
  </conditionalFormatting>
  <conditionalFormatting sqref="AB77:AB83">
    <cfRule type="expression" dxfId="468" priority="3541">
      <formula>ISBLANK($C77)</formula>
    </cfRule>
  </conditionalFormatting>
  <conditionalFormatting sqref="AB85:AB87">
    <cfRule type="expression" dxfId="467" priority="3540">
      <formula>ISBLANK($C85)</formula>
    </cfRule>
  </conditionalFormatting>
  <conditionalFormatting sqref="AE52:AF55 AE57:AF63 AE65:AF75 AE77:AF83 AE85:AF87">
    <cfRule type="expression" dxfId="466" priority="3523" stopIfTrue="1">
      <formula>$G$3="Gaël LIZOT"</formula>
    </cfRule>
    <cfRule type="expression" dxfId="465" priority="3525" stopIfTrue="1">
      <formula>$G$3="Stéphane OUALLET"</formula>
    </cfRule>
    <cfRule type="expression" dxfId="464" priority="3526" stopIfTrue="1">
      <formula>$G$3="Isabelle BERGE"</formula>
    </cfRule>
    <cfRule type="expression" dxfId="463" priority="3533" stopIfTrue="1">
      <formula>$G$3="Jérôme MALMEZET"</formula>
    </cfRule>
    <cfRule type="expression" dxfId="462" priority="3534" stopIfTrue="1">
      <formula>$G$3="TZR2"</formula>
    </cfRule>
  </conditionalFormatting>
  <conditionalFormatting sqref="AE52:AF55">
    <cfRule type="expression" dxfId="461" priority="3522">
      <formula>ISBLANK($G52)</formula>
    </cfRule>
  </conditionalFormatting>
  <conditionalFormatting sqref="AE57:AF63">
    <cfRule type="expression" dxfId="460" priority="3532">
      <formula>ISBLANK($G57)</formula>
    </cfRule>
  </conditionalFormatting>
  <conditionalFormatting sqref="AE65:AF75">
    <cfRule type="expression" dxfId="459" priority="3531">
      <formula>ISBLANK($G65)</formula>
    </cfRule>
  </conditionalFormatting>
  <conditionalFormatting sqref="AE77:AF83">
    <cfRule type="expression" dxfId="458" priority="3530">
      <formula>ISBLANK($G77)</formula>
    </cfRule>
  </conditionalFormatting>
  <conditionalFormatting sqref="AE77:AF83">
    <cfRule type="expression" dxfId="457" priority="3529">
      <formula>ISBLANK($G77)</formula>
    </cfRule>
  </conditionalFormatting>
  <conditionalFormatting sqref="AE85:AF87">
    <cfRule type="expression" dxfId="456" priority="3528">
      <formula>ISBLANK($G85)</formula>
    </cfRule>
  </conditionalFormatting>
  <conditionalFormatting sqref="AE85:AF87">
    <cfRule type="expression" dxfId="455" priority="3527">
      <formula>ISBLANK($G85)</formula>
    </cfRule>
  </conditionalFormatting>
  <conditionalFormatting sqref="AE85:AF87 AE77:AF83 AE65:AF75 AE57:AF63">
    <cfRule type="expression" dxfId="454" priority="3524">
      <formula>ISBLANK($G57)</formula>
    </cfRule>
  </conditionalFormatting>
  <conditionalFormatting sqref="AE85:AF87 AE77:AF83 AE65:AF75 AE57:AF63">
    <cfRule type="expression" dxfId="453" priority="3521">
      <formula>ISBLANK($G57)</formula>
    </cfRule>
  </conditionalFormatting>
  <conditionalFormatting sqref="AI53:AI55">
    <cfRule type="expression" dxfId="452" priority="3515">
      <formula>ISBLANK($K53)</formula>
    </cfRule>
    <cfRule type="expression" dxfId="451" priority="3516">
      <formula>$K$3="TZR2"</formula>
    </cfRule>
    <cfRule type="expression" dxfId="450" priority="3517">
      <formula>$K$3="Gaël LIZOT"</formula>
    </cfRule>
    <cfRule type="expression" dxfId="449" priority="3518">
      <formula>$K$3="Isabelle BERGE"</formula>
    </cfRule>
    <cfRule type="expression" dxfId="448" priority="3519">
      <formula>$K$3="Stéphane OUALLET"</formula>
    </cfRule>
    <cfRule type="expression" dxfId="447" priority="3520">
      <formula>$K$3="Jérôme MALMEZET"</formula>
    </cfRule>
  </conditionalFormatting>
  <conditionalFormatting sqref="AI57:AI63">
    <cfRule type="expression" dxfId="446" priority="3509">
      <formula>ISBLANK($K57)</formula>
    </cfRule>
    <cfRule type="expression" dxfId="445" priority="3510">
      <formula>$K$3="TZR2"</formula>
    </cfRule>
    <cfRule type="expression" dxfId="444" priority="3511">
      <formula>$K$3="Gaël LIZOT"</formula>
    </cfRule>
    <cfRule type="expression" dxfId="443" priority="3512">
      <formula>$K$3="Isabelle BERGE"</formula>
    </cfRule>
    <cfRule type="expression" dxfId="442" priority="3513">
      <formula>$K$3="Stéphane OUALLET"</formula>
    </cfRule>
    <cfRule type="expression" dxfId="441" priority="3514">
      <formula>$K$3="Jérôme MALMEZET"</formula>
    </cfRule>
  </conditionalFormatting>
  <conditionalFormatting sqref="AI65">
    <cfRule type="expression" dxfId="440" priority="3503">
      <formula>ISBLANK($K65)</formula>
    </cfRule>
    <cfRule type="expression" dxfId="439" priority="3504">
      <formula>$K$3="TZR2"</formula>
    </cfRule>
    <cfRule type="expression" dxfId="438" priority="3505">
      <formula>$K$3="Gaël LIZOT"</formula>
    </cfRule>
    <cfRule type="expression" dxfId="437" priority="3506">
      <formula>$K$3="Isabelle BERGE"</formula>
    </cfRule>
    <cfRule type="expression" dxfId="436" priority="3507">
      <formula>$K$3="Stéphane OUALLET"</formula>
    </cfRule>
    <cfRule type="expression" dxfId="435" priority="3508">
      <formula>$K$3="Jérôme MALMEZET"</formula>
    </cfRule>
  </conditionalFormatting>
  <conditionalFormatting sqref="AI66:AI75">
    <cfRule type="expression" dxfId="434" priority="3497">
      <formula>ISBLANK($K66)</formula>
    </cfRule>
    <cfRule type="expression" dxfId="433" priority="3498">
      <formula>$K$3="TZR2"</formula>
    </cfRule>
    <cfRule type="expression" dxfId="432" priority="3499">
      <formula>$K$3="Gaël LIZOT"</formula>
    </cfRule>
    <cfRule type="expression" dxfId="431" priority="3500">
      <formula>$K$3="Isabelle BERGE"</formula>
    </cfRule>
    <cfRule type="expression" dxfId="430" priority="3501">
      <formula>$K$3="Stéphane OUALLET"</formula>
    </cfRule>
    <cfRule type="expression" dxfId="429" priority="3502">
      <formula>$K$3="Jérôme MALMEZET"</formula>
    </cfRule>
  </conditionalFormatting>
  <conditionalFormatting sqref="AI77">
    <cfRule type="expression" dxfId="428" priority="3491">
      <formula>ISBLANK($K77)</formula>
    </cfRule>
    <cfRule type="expression" dxfId="427" priority="3492">
      <formula>$K$3="TZR2"</formula>
    </cfRule>
    <cfRule type="expression" dxfId="426" priority="3493">
      <formula>$K$3="Gaël LIZOT"</formula>
    </cfRule>
    <cfRule type="expression" dxfId="425" priority="3494">
      <formula>$K$3="Isabelle BERGE"</formula>
    </cfRule>
    <cfRule type="expression" dxfId="424" priority="3495">
      <formula>$K$3="Stéphane OUALLET"</formula>
    </cfRule>
    <cfRule type="expression" dxfId="423" priority="3496">
      <formula>$K$3="Jérôme MALMEZET"</formula>
    </cfRule>
  </conditionalFormatting>
  <conditionalFormatting sqref="AI78:AI83">
    <cfRule type="expression" dxfId="422" priority="3485">
      <formula>ISBLANK($K78)</formula>
    </cfRule>
    <cfRule type="expression" dxfId="421" priority="3486">
      <formula>$K$3="TZR2"</formula>
    </cfRule>
    <cfRule type="expression" dxfId="420" priority="3487">
      <formula>$K$3="Gaël LIZOT"</formula>
    </cfRule>
    <cfRule type="expression" dxfId="419" priority="3488">
      <formula>$K$3="Isabelle BERGE"</formula>
    </cfRule>
    <cfRule type="expression" dxfId="418" priority="3489">
      <formula>$K$3="Stéphane OUALLET"</formula>
    </cfRule>
    <cfRule type="expression" dxfId="417" priority="3490">
      <formula>$K$3="Jérôme MALMEZET"</formula>
    </cfRule>
  </conditionalFormatting>
  <conditionalFormatting sqref="AI85:AI87">
    <cfRule type="expression" dxfId="416" priority="3479">
      <formula>ISBLANK($K85)</formula>
    </cfRule>
    <cfRule type="expression" dxfId="415" priority="3480">
      <formula>$K$3="TZR2"</formula>
    </cfRule>
    <cfRule type="expression" dxfId="414" priority="3481">
      <formula>$K$3="Gaël LIZOT"</formula>
    </cfRule>
    <cfRule type="expression" dxfId="413" priority="3482">
      <formula>$K$3="Isabelle BERGE"</formula>
    </cfRule>
    <cfRule type="expression" dxfId="412" priority="3483">
      <formula>$K$3="Stéphane OUALLET"</formula>
    </cfRule>
    <cfRule type="expression" dxfId="411" priority="3484">
      <formula>$K$3="Jérôme MALMEZET"</formula>
    </cfRule>
  </conditionalFormatting>
  <conditionalFormatting sqref="AF85:AF87 AF77:AF83 AF65:AF75 AF57:AF63">
    <cfRule type="expression" dxfId="410" priority="3478">
      <formula>ISBLANK($G57)</formula>
    </cfRule>
  </conditionalFormatting>
  <conditionalFormatting sqref="AB85:AB87 AB77:AB83">
    <cfRule type="expression" dxfId="409" priority="3477">
      <formula>ISBLANK($C77)</formula>
    </cfRule>
  </conditionalFormatting>
  <conditionalFormatting sqref="AB65:AB75 AB57:AB63">
    <cfRule type="expression" dxfId="408" priority="3395">
      <formula>$C$3="TZR2"</formula>
    </cfRule>
    <cfRule type="expression" dxfId="407" priority="3396">
      <formula>$C$3="Gaël LIZOT"</formula>
    </cfRule>
    <cfRule type="expression" dxfId="406" priority="3397">
      <formula>$C$3="Isabelle BERGE"</formula>
    </cfRule>
    <cfRule type="expression" dxfId="405" priority="3398">
      <formula>$C$3="Stéphane OUALLET"</formula>
    </cfRule>
    <cfRule type="expression" dxfId="404" priority="3399">
      <formula>$C$3="Jérôme MALMEZET"</formula>
    </cfRule>
  </conditionalFormatting>
  <conditionalFormatting sqref="AB85:AB87 AB77:AB83 AB65:AB75 AB57:AB63">
    <cfRule type="expression" dxfId="403" priority="3394" stopIfTrue="1">
      <formula>ISBLANK($C$6)</formula>
    </cfRule>
  </conditionalFormatting>
  <conditionalFormatting sqref="AB85:AB87 AB77:AB83 AB65:AB75 AB57:AB63">
    <cfRule type="expression" dxfId="402" priority="3393">
      <formula>ISBLANK($C57)</formula>
    </cfRule>
  </conditionalFormatting>
  <conditionalFormatting sqref="AB85:AB87 AB77:AB83 AB65:AB75 AB57:AB63">
    <cfRule type="expression" dxfId="401" priority="3392">
      <formula>ISBLANK($C57)</formula>
    </cfRule>
  </conditionalFormatting>
  <conditionalFormatting sqref="AF60:AF63">
    <cfRule type="expression" dxfId="400" priority="3391">
      <formula>ISBLANK($G60)</formula>
    </cfRule>
  </conditionalFormatting>
  <conditionalFormatting sqref="AF57:AF59">
    <cfRule type="expression" dxfId="399" priority="3390">
      <formula>ISBLANK($G57)</formula>
    </cfRule>
  </conditionalFormatting>
  <conditionalFormatting sqref="AF65:AF67">
    <cfRule type="expression" dxfId="398" priority="3389">
      <formula>ISBLANK($G65)</formula>
    </cfRule>
  </conditionalFormatting>
  <conditionalFormatting sqref="AF72:AF75">
    <cfRule type="expression" dxfId="397" priority="3388">
      <formula>ISBLANK($G72)</formula>
    </cfRule>
  </conditionalFormatting>
  <conditionalFormatting sqref="AF68:AF71">
    <cfRule type="expression" dxfId="396" priority="3387">
      <formula>ISBLANK($G68)</formula>
    </cfRule>
  </conditionalFormatting>
  <conditionalFormatting sqref="AF77:AF79">
    <cfRule type="expression" dxfId="395" priority="3386">
      <formula>ISBLANK($G77)</formula>
    </cfRule>
  </conditionalFormatting>
  <conditionalFormatting sqref="AF80:AF83">
    <cfRule type="expression" dxfId="394" priority="3385">
      <formula>ISBLANK($G80)</formula>
    </cfRule>
  </conditionalFormatting>
  <conditionalFormatting sqref="AF85:AF87">
    <cfRule type="expression" dxfId="393" priority="3384">
      <formula>ISBLANK($G85)</formula>
    </cfRule>
  </conditionalFormatting>
  <conditionalFormatting sqref="D10:D16 D18:D28 D30:E36 D38:E40 D5:E8">
    <cfRule type="expression" dxfId="392" priority="355">
      <formula>$C$3="TZR2"</formula>
    </cfRule>
    <cfRule type="expression" dxfId="391" priority="356">
      <formula>$C$3="Gaël LIZOT"</formula>
    </cfRule>
    <cfRule type="expression" dxfId="390" priority="357">
      <formula>$C$3="Isabelle BERGE"</formula>
    </cfRule>
    <cfRule type="expression" dxfId="389" priority="358">
      <formula>$C$3="Stéphane OUALLET"</formula>
    </cfRule>
    <cfRule type="expression" dxfId="388" priority="359">
      <formula>$C$3="Jérôme MALMEZET"</formula>
    </cfRule>
  </conditionalFormatting>
  <conditionalFormatting sqref="C10:C16 C18:C28 C30:C36 C38:C40 G5:G8 G10:G16 G18:G28 G30:G36 G38:G40 K5:K8 K10:K16 K18:K28 K30:K36 K38:K40 O5:O8 O10:O16 O18:O28 O30:O36 S5:S8 S10:S16 S18:S28 S30:S36 S38:S40 C5:C8 O38:O40">
    <cfRule type="cellIs" priority="354" stopIfTrue="1" operator="equal">
      <formula>mDF</formula>
    </cfRule>
  </conditionalFormatting>
  <conditionalFormatting sqref="D6:E6 E7:E8">
    <cfRule type="expression" dxfId="387" priority="353" stopIfTrue="1">
      <formula>ISBLANK($C$6)</formula>
    </cfRule>
  </conditionalFormatting>
  <conditionalFormatting sqref="D7:E7">
    <cfRule type="expression" dxfId="386" priority="352">
      <formula>ISBLANK($C7)</formula>
    </cfRule>
  </conditionalFormatting>
  <conditionalFormatting sqref="D8:E8">
    <cfRule type="expression" dxfId="385" priority="351">
      <formula>ISBLANK($C8)</formula>
    </cfRule>
  </conditionalFormatting>
  <conditionalFormatting sqref="D5:E5 E6:E8">
    <cfRule type="expression" dxfId="384" priority="350">
      <formula>ISBLANK($C5)</formula>
    </cfRule>
  </conditionalFormatting>
  <conditionalFormatting sqref="H6:I6">
    <cfRule type="expression" dxfId="383" priority="304" stopIfTrue="1">
      <formula>ISBLANK(G7)</formula>
    </cfRule>
    <cfRule type="expression" dxfId="382" priority="305">
      <formula>G4="TZR2"</formula>
    </cfRule>
    <cfRule type="expression" dxfId="381" priority="306">
      <formula>G4="Gaël LIZOT"</formula>
    </cfRule>
    <cfRule type="expression" dxfId="380" priority="307">
      <formula>G4="Isabelle BERGE"</formula>
    </cfRule>
    <cfRule type="expression" dxfId="379" priority="308">
      <formula>G4="Stéphane OUALLET"</formula>
    </cfRule>
    <cfRule type="expression" dxfId="378" priority="349" stopIfTrue="1">
      <formula>ISBLANK($C$6)</formula>
    </cfRule>
  </conditionalFormatting>
  <conditionalFormatting sqref="H7:I7">
    <cfRule type="expression" dxfId="377" priority="348">
      <formula>ISBLANK($C7)</formula>
    </cfRule>
  </conditionalFormatting>
  <conditionalFormatting sqref="H8:I8 H30:I36 H38:I40 H18:I28 H10:I16">
    <cfRule type="expression" dxfId="376" priority="347">
      <formula>ISBLANK($C8)</formula>
    </cfRule>
  </conditionalFormatting>
  <conditionalFormatting sqref="L5:M5">
    <cfRule type="expression" dxfId="375" priority="341">
      <formula>ISBLANK($K5)</formula>
    </cfRule>
    <cfRule type="expression" dxfId="374" priority="342">
      <formula>$K$3="TZR2"</formula>
    </cfRule>
    <cfRule type="expression" dxfId="373" priority="343">
      <formula>$K$3="Gaël LIZOT"</formula>
    </cfRule>
    <cfRule type="expression" dxfId="372" priority="344">
      <formula>$K$3="Isabelle BERGE"</formula>
    </cfRule>
    <cfRule type="expression" dxfId="371" priority="345">
      <formula>$K$3="Stéphane OUALLET"</formula>
    </cfRule>
    <cfRule type="expression" dxfId="370" priority="346">
      <formula>$K$3="Jérôme MALMEZET"</formula>
    </cfRule>
  </conditionalFormatting>
  <conditionalFormatting sqref="P5:Q8">
    <cfRule type="expression" dxfId="369" priority="336">
      <formula>$O$3="TZR2"</formula>
    </cfRule>
    <cfRule type="expression" dxfId="368" priority="337">
      <formula>$O$3="Gaël LIZOT"</formula>
    </cfRule>
    <cfRule type="expression" dxfId="367" priority="338">
      <formula>$O$3="Isabelle BERGE"</formula>
    </cfRule>
    <cfRule type="expression" dxfId="366" priority="339">
      <formula>$O$3="Stéphane OUALLET"</formula>
    </cfRule>
    <cfRule type="expression" dxfId="365" priority="340">
      <formula>$O$3="Jérôme MALMEZET"</formula>
    </cfRule>
  </conditionalFormatting>
  <conditionalFormatting sqref="P6:Q6">
    <cfRule type="expression" dxfId="364" priority="335" stopIfTrue="1">
      <formula>ISBLANK($C$6)</formula>
    </cfRule>
  </conditionalFormatting>
  <conditionalFormatting sqref="P7:Q7">
    <cfRule type="expression" dxfId="363" priority="334">
      <formula>ISBLANK($C7)</formula>
    </cfRule>
  </conditionalFormatting>
  <conditionalFormatting sqref="P8:Q8">
    <cfRule type="expression" dxfId="362" priority="333">
      <formula>ISBLANK($C8)</formula>
    </cfRule>
  </conditionalFormatting>
  <conditionalFormatting sqref="P5:Q5">
    <cfRule type="expression" dxfId="361" priority="332">
      <formula>ISBLANK($O5)</formula>
    </cfRule>
  </conditionalFormatting>
  <conditionalFormatting sqref="T5:U8">
    <cfRule type="expression" dxfId="360" priority="327">
      <formula>$S$3="TZR2"</formula>
    </cfRule>
    <cfRule type="expression" dxfId="359" priority="328">
      <formula>$S$3="Gaël LIZOT"</formula>
    </cfRule>
    <cfRule type="expression" dxfId="358" priority="329">
      <formula>$S$3="Isabelle BERGE"</formula>
    </cfRule>
    <cfRule type="expression" dxfId="357" priority="330">
      <formula>$S$3="Stéphane OUALLET"</formula>
    </cfRule>
    <cfRule type="expression" dxfId="356" priority="331">
      <formula>$S$3="Jérôme MALMEZET"</formula>
    </cfRule>
  </conditionalFormatting>
  <conditionalFormatting sqref="T6:U6">
    <cfRule type="expression" dxfId="355" priority="326" stopIfTrue="1">
      <formula>ISBLANK($C$6)</formula>
    </cfRule>
  </conditionalFormatting>
  <conditionalFormatting sqref="T7:U7">
    <cfRule type="expression" dxfId="354" priority="325">
      <formula>ISBLANK($C7)</formula>
    </cfRule>
  </conditionalFormatting>
  <conditionalFormatting sqref="T8:U8">
    <cfRule type="expression" dxfId="353" priority="324">
      <formula>ISBLANK($C8)</formula>
    </cfRule>
  </conditionalFormatting>
  <conditionalFormatting sqref="T5:U5">
    <cfRule type="expression" dxfId="352" priority="323">
      <formula>ISBLANK($S5)</formula>
    </cfRule>
  </conditionalFormatting>
  <conditionalFormatting sqref="D6:D8">
    <cfRule type="expression" dxfId="351" priority="322">
      <formula>ISBLANK($C6)</formula>
    </cfRule>
  </conditionalFormatting>
  <conditionalFormatting sqref="D10:D16">
    <cfRule type="expression" dxfId="350" priority="321">
      <formula>ISBLANK($C10)</formula>
    </cfRule>
  </conditionalFormatting>
  <conditionalFormatting sqref="D18:D28">
    <cfRule type="expression" dxfId="349" priority="320">
      <formula>ISBLANK($C18)</formula>
    </cfRule>
  </conditionalFormatting>
  <conditionalFormatting sqref="D30:D36">
    <cfRule type="expression" dxfId="348" priority="319">
      <formula>ISBLANK($C30)</formula>
    </cfRule>
  </conditionalFormatting>
  <conditionalFormatting sqref="D38:D40">
    <cfRule type="expression" dxfId="347" priority="318">
      <formula>ISBLANK($C38)</formula>
    </cfRule>
  </conditionalFormatting>
  <conditionalFormatting sqref="D6:D8">
    <cfRule type="expression" dxfId="346" priority="317">
      <formula>ISBLANK($C6)</formula>
    </cfRule>
  </conditionalFormatting>
  <conditionalFormatting sqref="D10:D16">
    <cfRule type="expression" dxfId="345" priority="316">
      <formula>ISBLANK($C10)</formula>
    </cfRule>
  </conditionalFormatting>
  <conditionalFormatting sqref="D18:D28">
    <cfRule type="expression" dxfId="344" priority="315">
      <formula>ISBLANK($C18)</formula>
    </cfRule>
  </conditionalFormatting>
  <conditionalFormatting sqref="D30:D36">
    <cfRule type="expression" dxfId="343" priority="314">
      <formula>ISBLANK($C30)</formula>
    </cfRule>
  </conditionalFormatting>
  <conditionalFormatting sqref="D38:D40">
    <cfRule type="expression" dxfId="342" priority="313">
      <formula>ISBLANK($C38)</formula>
    </cfRule>
  </conditionalFormatting>
  <conditionalFormatting sqref="H6:H8 H30:H36 H38:H40 H18:H28 H10:H16">
    <cfRule type="expression" dxfId="341" priority="312">
      <formula>ISBLANK($C6)</formula>
    </cfRule>
  </conditionalFormatting>
  <conditionalFormatting sqref="E6:E8">
    <cfRule type="expression" dxfId="340" priority="311">
      <formula>ISBLANK($C6)</formula>
    </cfRule>
  </conditionalFormatting>
  <conditionalFormatting sqref="E30:E36">
    <cfRule type="expression" dxfId="339" priority="310">
      <formula>ISBLANK($C30)</formula>
    </cfRule>
  </conditionalFormatting>
  <conditionalFormatting sqref="E38:E40">
    <cfRule type="expression" dxfId="338" priority="309">
      <formula>ISBLANK($C38)</formula>
    </cfRule>
  </conditionalFormatting>
  <conditionalFormatting sqref="H5:I8 H10:I16 H18:I28 H30:I36 H38:I40">
    <cfRule type="expression" dxfId="337" priority="292" stopIfTrue="1">
      <formula>$G$3="Gaël LIZOT"</formula>
    </cfRule>
    <cfRule type="expression" dxfId="336" priority="294" stopIfTrue="1">
      <formula>$G$3="Stéphane OUALLET"</formula>
    </cfRule>
    <cfRule type="expression" dxfId="335" priority="295" stopIfTrue="1">
      <formula>$G$3="Isabelle BERGE"</formula>
    </cfRule>
    <cfRule type="expression" dxfId="334" priority="302" stopIfTrue="1">
      <formula>$G$3="Jérôme MALMEZET"</formula>
    </cfRule>
    <cfRule type="expression" dxfId="333" priority="303" stopIfTrue="1">
      <formula>$G$3="TZR2"</formula>
    </cfRule>
  </conditionalFormatting>
  <conditionalFormatting sqref="H5:I8">
    <cfRule type="expression" dxfId="332" priority="291">
      <formula>ISBLANK($G5)</formula>
    </cfRule>
  </conditionalFormatting>
  <conditionalFormatting sqref="H10:I16">
    <cfRule type="expression" dxfId="331" priority="301">
      <formula>ISBLANK($G10)</formula>
    </cfRule>
  </conditionalFormatting>
  <conditionalFormatting sqref="H18:I28">
    <cfRule type="expression" dxfId="330" priority="300">
      <formula>ISBLANK($G18)</formula>
    </cfRule>
  </conditionalFormatting>
  <conditionalFormatting sqref="H30:I36">
    <cfRule type="expression" dxfId="329" priority="299">
      <formula>ISBLANK($G30)</formula>
    </cfRule>
  </conditionalFormatting>
  <conditionalFormatting sqref="H30:I36">
    <cfRule type="expression" dxfId="328" priority="298">
      <formula>ISBLANK($G30)</formula>
    </cfRule>
  </conditionalFormatting>
  <conditionalFormatting sqref="H38:I40">
    <cfRule type="expression" dxfId="327" priority="297">
      <formula>ISBLANK($G38)</formula>
    </cfRule>
  </conditionalFormatting>
  <conditionalFormatting sqref="H38:I40">
    <cfRule type="expression" dxfId="326" priority="296">
      <formula>ISBLANK($G38)</formula>
    </cfRule>
  </conditionalFormatting>
  <conditionalFormatting sqref="H38:I40 H30:I36 H18:I28 H10:I16">
    <cfRule type="expression" dxfId="325" priority="293">
      <formula>ISBLANK($G10)</formula>
    </cfRule>
  </conditionalFormatting>
  <conditionalFormatting sqref="H38:I40 H30:I36 H18:I28 H10:I16">
    <cfRule type="expression" dxfId="324" priority="290">
      <formula>ISBLANK($G10)</formula>
    </cfRule>
  </conditionalFormatting>
  <conditionalFormatting sqref="L6:L8">
    <cfRule type="expression" dxfId="323" priority="284">
      <formula>ISBLANK($K6)</formula>
    </cfRule>
    <cfRule type="expression" dxfId="322" priority="285">
      <formula>$K$3="TZR2"</formula>
    </cfRule>
    <cfRule type="expression" dxfId="321" priority="286">
      <formula>$K$3="Gaël LIZOT"</formula>
    </cfRule>
    <cfRule type="expression" dxfId="320" priority="287">
      <formula>$K$3="Isabelle BERGE"</formula>
    </cfRule>
    <cfRule type="expression" dxfId="319" priority="288">
      <formula>$K$3="Stéphane OUALLET"</formula>
    </cfRule>
    <cfRule type="expression" dxfId="318" priority="289">
      <formula>$K$3="Jérôme MALMEZET"</formula>
    </cfRule>
  </conditionalFormatting>
  <conditionalFormatting sqref="L10:L16">
    <cfRule type="expression" dxfId="317" priority="278">
      <formula>ISBLANK($K10)</formula>
    </cfRule>
    <cfRule type="expression" dxfId="316" priority="279">
      <formula>$K$3="TZR2"</formula>
    </cfRule>
    <cfRule type="expression" dxfId="315" priority="280">
      <formula>$K$3="Gaël LIZOT"</formula>
    </cfRule>
    <cfRule type="expression" dxfId="314" priority="281">
      <formula>$K$3="Isabelle BERGE"</formula>
    </cfRule>
    <cfRule type="expression" dxfId="313" priority="282">
      <formula>$K$3="Stéphane OUALLET"</formula>
    </cfRule>
    <cfRule type="expression" dxfId="312" priority="283">
      <formula>$K$3="Jérôme MALMEZET"</formula>
    </cfRule>
  </conditionalFormatting>
  <conditionalFormatting sqref="L18">
    <cfRule type="expression" dxfId="311" priority="272">
      <formula>ISBLANK($K18)</formula>
    </cfRule>
    <cfRule type="expression" dxfId="310" priority="273">
      <formula>$K$3="TZR2"</formula>
    </cfRule>
    <cfRule type="expression" dxfId="309" priority="274">
      <formula>$K$3="Gaël LIZOT"</formula>
    </cfRule>
    <cfRule type="expression" dxfId="308" priority="275">
      <formula>$K$3="Isabelle BERGE"</formula>
    </cfRule>
    <cfRule type="expression" dxfId="307" priority="276">
      <formula>$K$3="Stéphane OUALLET"</formula>
    </cfRule>
    <cfRule type="expression" dxfId="306" priority="277">
      <formula>$K$3="Jérôme MALMEZET"</formula>
    </cfRule>
  </conditionalFormatting>
  <conditionalFormatting sqref="L19:L28">
    <cfRule type="expression" dxfId="305" priority="266">
      <formula>ISBLANK($K19)</formula>
    </cfRule>
    <cfRule type="expression" dxfId="304" priority="267">
      <formula>$K$3="TZR2"</formula>
    </cfRule>
    <cfRule type="expression" dxfId="303" priority="268">
      <formula>$K$3="Gaël LIZOT"</formula>
    </cfRule>
    <cfRule type="expression" dxfId="302" priority="269">
      <formula>$K$3="Isabelle BERGE"</formula>
    </cfRule>
    <cfRule type="expression" dxfId="301" priority="270">
      <formula>$K$3="Stéphane OUALLET"</formula>
    </cfRule>
    <cfRule type="expression" dxfId="300" priority="271">
      <formula>$K$3="Jérôme MALMEZET"</formula>
    </cfRule>
  </conditionalFormatting>
  <conditionalFormatting sqref="L30">
    <cfRule type="expression" dxfId="299" priority="260">
      <formula>ISBLANK($K30)</formula>
    </cfRule>
    <cfRule type="expression" dxfId="298" priority="261">
      <formula>$K$3="TZR2"</formula>
    </cfRule>
    <cfRule type="expression" dxfId="297" priority="262">
      <formula>$K$3="Gaël LIZOT"</formula>
    </cfRule>
    <cfRule type="expression" dxfId="296" priority="263">
      <formula>$K$3="Isabelle BERGE"</formula>
    </cfRule>
    <cfRule type="expression" dxfId="295" priority="264">
      <formula>$K$3="Stéphane OUALLET"</formula>
    </cfRule>
    <cfRule type="expression" dxfId="294" priority="265">
      <formula>$K$3="Jérôme MALMEZET"</formula>
    </cfRule>
  </conditionalFormatting>
  <conditionalFormatting sqref="L31:L36">
    <cfRule type="expression" dxfId="293" priority="254">
      <formula>ISBLANK($K31)</formula>
    </cfRule>
    <cfRule type="expression" dxfId="292" priority="255">
      <formula>$K$3="TZR2"</formula>
    </cfRule>
    <cfRule type="expression" dxfId="291" priority="256">
      <formula>$K$3="Gaël LIZOT"</formula>
    </cfRule>
    <cfRule type="expression" dxfId="290" priority="257">
      <formula>$K$3="Isabelle BERGE"</formula>
    </cfRule>
    <cfRule type="expression" dxfId="289" priority="258">
      <formula>$K$3="Stéphane OUALLET"</formula>
    </cfRule>
    <cfRule type="expression" dxfId="288" priority="259">
      <formula>$K$3="Jérôme MALMEZET"</formula>
    </cfRule>
  </conditionalFormatting>
  <conditionalFormatting sqref="L38:L40">
    <cfRule type="expression" dxfId="287" priority="248">
      <formula>ISBLANK($K38)</formula>
    </cfRule>
    <cfRule type="expression" dxfId="286" priority="249">
      <formula>$K$3="TZR2"</formula>
    </cfRule>
    <cfRule type="expression" dxfId="285" priority="250">
      <formula>$K$3="Gaël LIZOT"</formula>
    </cfRule>
    <cfRule type="expression" dxfId="284" priority="251">
      <formula>$K$3="Isabelle BERGE"</formula>
    </cfRule>
    <cfRule type="expression" dxfId="283" priority="252">
      <formula>$K$3="Stéphane OUALLET"</formula>
    </cfRule>
    <cfRule type="expression" dxfId="282" priority="253">
      <formula>$K$3="Jérôme MALMEZET"</formula>
    </cfRule>
  </conditionalFormatting>
  <conditionalFormatting sqref="I38:I40 I30:I36 I18:I28 I10:I16">
    <cfRule type="expression" dxfId="281" priority="247">
      <formula>ISBLANK($G10)</formula>
    </cfRule>
  </conditionalFormatting>
  <conditionalFormatting sqref="E38:E40 E30:E36">
    <cfRule type="expression" dxfId="280" priority="246">
      <formula>ISBLANK($C30)</formula>
    </cfRule>
  </conditionalFormatting>
  <conditionalFormatting sqref="P6:Q8">
    <cfRule type="expression" dxfId="279" priority="245">
      <formula>ISBLANK($O6)</formula>
    </cfRule>
  </conditionalFormatting>
  <conditionalFormatting sqref="P10:P16">
    <cfRule type="expression" dxfId="278" priority="240">
      <formula>$O$3="TZR2"</formula>
    </cfRule>
    <cfRule type="expression" dxfId="277" priority="241">
      <formula>$O$3="Gaël LIZOT"</formula>
    </cfRule>
    <cfRule type="expression" dxfId="276" priority="242">
      <formula>$O$3="Isabelle BERGE"</formula>
    </cfRule>
    <cfRule type="expression" dxfId="275" priority="243">
      <formula>$O$3="Stéphane OUALLET"</formula>
    </cfRule>
    <cfRule type="expression" dxfId="274" priority="244">
      <formula>$O$3="Jérôme MALMEZET"</formula>
    </cfRule>
  </conditionalFormatting>
  <conditionalFormatting sqref="P10:P16">
    <cfRule type="expression" dxfId="273" priority="239">
      <formula>ISBLANK($O10)</formula>
    </cfRule>
  </conditionalFormatting>
  <conditionalFormatting sqref="P18:P28">
    <cfRule type="expression" dxfId="272" priority="234">
      <formula>$O$3="TZR2"</formula>
    </cfRule>
    <cfRule type="expression" dxfId="271" priority="235">
      <formula>$O$3="Gaël LIZOT"</formula>
    </cfRule>
    <cfRule type="expression" dxfId="270" priority="236">
      <formula>$O$3="Isabelle BERGE"</formula>
    </cfRule>
    <cfRule type="expression" dxfId="269" priority="237">
      <formula>$O$3="Stéphane OUALLET"</formula>
    </cfRule>
    <cfRule type="expression" dxfId="268" priority="238">
      <formula>$O$3="Jérôme MALMEZET"</formula>
    </cfRule>
  </conditionalFormatting>
  <conditionalFormatting sqref="P18:P28">
    <cfRule type="expression" dxfId="267" priority="233">
      <formula>ISBLANK($O18)</formula>
    </cfRule>
  </conditionalFormatting>
  <conditionalFormatting sqref="P30:P36">
    <cfRule type="expression" dxfId="266" priority="228">
      <formula>$O$3="TZR2"</formula>
    </cfRule>
    <cfRule type="expression" dxfId="265" priority="229">
      <formula>$O$3="Gaël LIZOT"</formula>
    </cfRule>
    <cfRule type="expression" dxfId="264" priority="230">
      <formula>$O$3="Isabelle BERGE"</formula>
    </cfRule>
    <cfRule type="expression" dxfId="263" priority="231">
      <formula>$O$3="Stéphane OUALLET"</formula>
    </cfRule>
    <cfRule type="expression" dxfId="262" priority="232">
      <formula>$O$3="Jérôme MALMEZET"</formula>
    </cfRule>
  </conditionalFormatting>
  <conditionalFormatting sqref="P30:P36">
    <cfRule type="expression" dxfId="261" priority="227">
      <formula>ISBLANK($O30)</formula>
    </cfRule>
  </conditionalFormatting>
  <conditionalFormatting sqref="P38:P40">
    <cfRule type="expression" dxfId="260" priority="222">
      <formula>$O$3="TZR2"</formula>
    </cfRule>
    <cfRule type="expression" dxfId="259" priority="223">
      <formula>$O$3="Gaël LIZOT"</formula>
    </cfRule>
    <cfRule type="expression" dxfId="258" priority="224">
      <formula>$O$3="Isabelle BERGE"</formula>
    </cfRule>
    <cfRule type="expression" dxfId="257" priority="225">
      <formula>$O$3="Stéphane OUALLET"</formula>
    </cfRule>
    <cfRule type="expression" dxfId="256" priority="226">
      <formula>$O$3="Jérôme MALMEZET"</formula>
    </cfRule>
  </conditionalFormatting>
  <conditionalFormatting sqref="P38:P40">
    <cfRule type="expression" dxfId="255" priority="221">
      <formula>ISBLANK($O38)</formula>
    </cfRule>
  </conditionalFormatting>
  <conditionalFormatting sqref="Q6:Q8">
    <cfRule type="expression" dxfId="254" priority="220">
      <formula>ISBLANK($O6)</formula>
    </cfRule>
  </conditionalFormatting>
  <conditionalFormatting sqref="T6:U8">
    <cfRule type="expression" dxfId="253" priority="219">
      <formula>ISBLANK($S6)</formula>
    </cfRule>
  </conditionalFormatting>
  <conditionalFormatting sqref="U6:U8">
    <cfRule type="expression" dxfId="252" priority="218">
      <formula>ISBLANK($S6)</formula>
    </cfRule>
  </conditionalFormatting>
  <conditionalFormatting sqref="T6:U8">
    <cfRule type="expression" dxfId="251" priority="217">
      <formula>ISBLANK($S6)</formula>
    </cfRule>
  </conditionalFormatting>
  <conditionalFormatting sqref="T10:T12">
    <cfRule type="expression" dxfId="250" priority="212">
      <formula>$S$3="TZR2"</formula>
    </cfRule>
    <cfRule type="expression" dxfId="249" priority="213">
      <formula>$S$3="Gaël LIZOT"</formula>
    </cfRule>
    <cfRule type="expression" dxfId="248" priority="214">
      <formula>$S$3="Isabelle BERGE"</formula>
    </cfRule>
    <cfRule type="expression" dxfId="247" priority="215">
      <formula>$S$3="Stéphane OUALLET"</formula>
    </cfRule>
    <cfRule type="expression" dxfId="246" priority="216">
      <formula>$S$3="Jérôme MALMEZET"</formula>
    </cfRule>
  </conditionalFormatting>
  <conditionalFormatting sqref="T10:T12">
    <cfRule type="expression" dxfId="245" priority="211">
      <formula>ISBLANK($S10)</formula>
    </cfRule>
  </conditionalFormatting>
  <conditionalFormatting sqref="T13:T16">
    <cfRule type="expression" dxfId="244" priority="206">
      <formula>$S$3="TZR2"</formula>
    </cfRule>
    <cfRule type="expression" dxfId="243" priority="207">
      <formula>$S$3="Gaël LIZOT"</formula>
    </cfRule>
    <cfRule type="expression" dxfId="242" priority="208">
      <formula>$S$3="Isabelle BERGE"</formula>
    </cfRule>
    <cfRule type="expression" dxfId="241" priority="209">
      <formula>$S$3="Stéphane OUALLET"</formula>
    </cfRule>
    <cfRule type="expression" dxfId="240" priority="210">
      <formula>$S$3="Jérôme MALMEZET"</formula>
    </cfRule>
  </conditionalFormatting>
  <conditionalFormatting sqref="T13:T16">
    <cfRule type="expression" dxfId="239" priority="205">
      <formula>ISBLANK($S13)</formula>
    </cfRule>
  </conditionalFormatting>
  <conditionalFormatting sqref="T18:T20">
    <cfRule type="expression" dxfId="238" priority="200">
      <formula>$S$3="TZR2"</formula>
    </cfRule>
    <cfRule type="expression" dxfId="237" priority="201">
      <formula>$S$3="Gaël LIZOT"</formula>
    </cfRule>
    <cfRule type="expression" dxfId="236" priority="202">
      <formula>$S$3="Isabelle BERGE"</formula>
    </cfRule>
    <cfRule type="expression" dxfId="235" priority="203">
      <formula>$S$3="Stéphane OUALLET"</formula>
    </cfRule>
    <cfRule type="expression" dxfId="234" priority="204">
      <formula>$S$3="Jérôme MALMEZET"</formula>
    </cfRule>
  </conditionalFormatting>
  <conditionalFormatting sqref="T18:T20">
    <cfRule type="expression" dxfId="233" priority="199">
      <formula>ISBLANK($S18)</formula>
    </cfRule>
  </conditionalFormatting>
  <conditionalFormatting sqref="T21:T24">
    <cfRule type="expression" dxfId="232" priority="194">
      <formula>$S$3="TZR2"</formula>
    </cfRule>
    <cfRule type="expression" dxfId="231" priority="195">
      <formula>$S$3="Gaël LIZOT"</formula>
    </cfRule>
    <cfRule type="expression" dxfId="230" priority="196">
      <formula>$S$3="Isabelle BERGE"</formula>
    </cfRule>
    <cfRule type="expression" dxfId="229" priority="197">
      <formula>$S$3="Stéphane OUALLET"</formula>
    </cfRule>
    <cfRule type="expression" dxfId="228" priority="198">
      <formula>$S$3="Jérôme MALMEZET"</formula>
    </cfRule>
  </conditionalFormatting>
  <conditionalFormatting sqref="T21:T24">
    <cfRule type="expression" dxfId="227" priority="193">
      <formula>ISBLANK($S21)</formula>
    </cfRule>
  </conditionalFormatting>
  <conditionalFormatting sqref="T25:T28">
    <cfRule type="expression" dxfId="226" priority="188">
      <formula>$S$3="TZR2"</formula>
    </cfRule>
    <cfRule type="expression" dxfId="225" priority="189">
      <formula>$S$3="Gaël LIZOT"</formula>
    </cfRule>
    <cfRule type="expression" dxfId="224" priority="190">
      <formula>$S$3="Isabelle BERGE"</formula>
    </cfRule>
    <cfRule type="expression" dxfId="223" priority="191">
      <formula>$S$3="Stéphane OUALLET"</formula>
    </cfRule>
    <cfRule type="expression" dxfId="222" priority="192">
      <formula>$S$3="Jérôme MALMEZET"</formula>
    </cfRule>
  </conditionalFormatting>
  <conditionalFormatting sqref="T25:T28">
    <cfRule type="expression" dxfId="221" priority="187">
      <formula>ISBLANK($S25)</formula>
    </cfRule>
  </conditionalFormatting>
  <conditionalFormatting sqref="T30:T32">
    <cfRule type="expression" dxfId="220" priority="182">
      <formula>$S$3="TZR2"</formula>
    </cfRule>
    <cfRule type="expression" dxfId="219" priority="183">
      <formula>$S$3="Gaël LIZOT"</formula>
    </cfRule>
    <cfRule type="expression" dxfId="218" priority="184">
      <formula>$S$3="Isabelle BERGE"</formula>
    </cfRule>
    <cfRule type="expression" dxfId="217" priority="185">
      <formula>$S$3="Stéphane OUALLET"</formula>
    </cfRule>
    <cfRule type="expression" dxfId="216" priority="186">
      <formula>$S$3="Jérôme MALMEZET"</formula>
    </cfRule>
  </conditionalFormatting>
  <conditionalFormatting sqref="T30:T32">
    <cfRule type="expression" dxfId="215" priority="181">
      <formula>ISBLANK($S30)</formula>
    </cfRule>
  </conditionalFormatting>
  <conditionalFormatting sqref="T33:T36">
    <cfRule type="expression" dxfId="214" priority="176">
      <formula>$S$3="TZR2"</formula>
    </cfRule>
    <cfRule type="expression" dxfId="213" priority="177">
      <formula>$S$3="Gaël LIZOT"</formula>
    </cfRule>
    <cfRule type="expression" dxfId="212" priority="178">
      <formula>$S$3="Isabelle BERGE"</formula>
    </cfRule>
    <cfRule type="expression" dxfId="211" priority="179">
      <formula>$S$3="Stéphane OUALLET"</formula>
    </cfRule>
    <cfRule type="expression" dxfId="210" priority="180">
      <formula>$S$3="Jérôme MALMEZET"</formula>
    </cfRule>
  </conditionalFormatting>
  <conditionalFormatting sqref="T33:T36">
    <cfRule type="expression" dxfId="209" priority="175">
      <formula>ISBLANK($S33)</formula>
    </cfRule>
  </conditionalFormatting>
  <conditionalFormatting sqref="T38:T40">
    <cfRule type="expression" dxfId="208" priority="170">
      <formula>$S$3="TZR2"</formula>
    </cfRule>
    <cfRule type="expression" dxfId="207" priority="171">
      <formula>$S$3="Gaël LIZOT"</formula>
    </cfRule>
    <cfRule type="expression" dxfId="206" priority="172">
      <formula>$S$3="Isabelle BERGE"</formula>
    </cfRule>
    <cfRule type="expression" dxfId="205" priority="173">
      <formula>$S$3="Stéphane OUALLET"</formula>
    </cfRule>
    <cfRule type="expression" dxfId="204" priority="174">
      <formula>$S$3="Jérôme MALMEZET"</formula>
    </cfRule>
  </conditionalFormatting>
  <conditionalFormatting sqref="T38:T40">
    <cfRule type="expression" dxfId="203" priority="169">
      <formula>ISBLANK($S38)</formula>
    </cfRule>
  </conditionalFormatting>
  <conditionalFormatting sqref="E18:E28 E10:E16">
    <cfRule type="expression" dxfId="202" priority="164">
      <formula>$C$3="TZR2"</formula>
    </cfRule>
    <cfRule type="expression" dxfId="201" priority="165">
      <formula>$C$3="Gaël LIZOT"</formula>
    </cfRule>
    <cfRule type="expression" dxfId="200" priority="166">
      <formula>$C$3="Isabelle BERGE"</formula>
    </cfRule>
    <cfRule type="expression" dxfId="199" priority="167">
      <formula>$C$3="Stéphane OUALLET"</formula>
    </cfRule>
    <cfRule type="expression" dxfId="198" priority="168">
      <formula>$C$3="Jérôme MALMEZET"</formula>
    </cfRule>
  </conditionalFormatting>
  <conditionalFormatting sqref="E38:E40 E30:E36 E18:E28 E10:E16">
    <cfRule type="expression" dxfId="197" priority="163" stopIfTrue="1">
      <formula>ISBLANK($C$6)</formula>
    </cfRule>
  </conditionalFormatting>
  <conditionalFormatting sqref="E38:E40 E30:E36 E18:E28 E10:E16">
    <cfRule type="expression" dxfId="196" priority="162">
      <formula>ISBLANK($C10)</formula>
    </cfRule>
  </conditionalFormatting>
  <conditionalFormatting sqref="E38:E40 E30:E36 E18:E28 E10:E16">
    <cfRule type="expression" dxfId="195" priority="161">
      <formula>ISBLANK($C10)</formula>
    </cfRule>
  </conditionalFormatting>
  <conditionalFormatting sqref="I13:I16">
    <cfRule type="expression" dxfId="194" priority="160">
      <formula>ISBLANK($G13)</formula>
    </cfRule>
  </conditionalFormatting>
  <conditionalFormatting sqref="I10:I12">
    <cfRule type="expression" dxfId="193" priority="159">
      <formula>ISBLANK($G10)</formula>
    </cfRule>
  </conditionalFormatting>
  <conditionalFormatting sqref="I18:I20">
    <cfRule type="expression" dxfId="192" priority="158">
      <formula>ISBLANK($G18)</formula>
    </cfRule>
  </conditionalFormatting>
  <conditionalFormatting sqref="I25:I28">
    <cfRule type="expression" dxfId="191" priority="157">
      <formula>ISBLANK($G25)</formula>
    </cfRule>
  </conditionalFormatting>
  <conditionalFormatting sqref="I21:I24">
    <cfRule type="expression" dxfId="190" priority="156">
      <formula>ISBLANK($G21)</formula>
    </cfRule>
  </conditionalFormatting>
  <conditionalFormatting sqref="I30:I32">
    <cfRule type="expression" dxfId="189" priority="155">
      <formula>ISBLANK($G30)</formula>
    </cfRule>
  </conditionalFormatting>
  <conditionalFormatting sqref="I33:I36">
    <cfRule type="expression" dxfId="188" priority="154">
      <formula>ISBLANK($G33)</formula>
    </cfRule>
  </conditionalFormatting>
  <conditionalFormatting sqref="I38:I40">
    <cfRule type="expression" dxfId="187" priority="153">
      <formula>ISBLANK($G38)</formula>
    </cfRule>
  </conditionalFormatting>
  <conditionalFormatting sqref="M6:M8">
    <cfRule type="expression" dxfId="186" priority="147">
      <formula>ISBLANK($K6)</formula>
    </cfRule>
    <cfRule type="expression" dxfId="185" priority="148">
      <formula>$K$3="TZR2"</formula>
    </cfRule>
    <cfRule type="expression" dxfId="184" priority="149">
      <formula>$K$3="Gaël LIZOT"</formula>
    </cfRule>
    <cfRule type="expression" dxfId="183" priority="150">
      <formula>$K$3="Isabelle BERGE"</formula>
    </cfRule>
    <cfRule type="expression" dxfId="182" priority="151">
      <formula>$K$3="Stéphane OUALLET"</formula>
    </cfRule>
    <cfRule type="expression" dxfId="181" priority="152">
      <formula>$K$3="Jérôme MALMEZET"</formula>
    </cfRule>
  </conditionalFormatting>
  <conditionalFormatting sqref="M10:M12">
    <cfRule type="expression" dxfId="180" priority="141">
      <formula>ISBLANK($K10)</formula>
    </cfRule>
    <cfRule type="expression" dxfId="179" priority="142">
      <formula>$K$3="TZR2"</formula>
    </cfRule>
    <cfRule type="expression" dxfId="178" priority="143">
      <formula>$K$3="Gaël LIZOT"</formula>
    </cfRule>
    <cfRule type="expression" dxfId="177" priority="144">
      <formula>$K$3="Isabelle BERGE"</formula>
    </cfRule>
    <cfRule type="expression" dxfId="176" priority="145">
      <formula>$K$3="Stéphane OUALLET"</formula>
    </cfRule>
    <cfRule type="expression" dxfId="175" priority="146">
      <formula>$K$3="Jérôme MALMEZET"</formula>
    </cfRule>
  </conditionalFormatting>
  <conditionalFormatting sqref="M13:M16">
    <cfRule type="expression" dxfId="174" priority="135">
      <formula>ISBLANK($K13)</formula>
    </cfRule>
    <cfRule type="expression" dxfId="173" priority="136">
      <formula>$K$3="TZR2"</formula>
    </cfRule>
    <cfRule type="expression" dxfId="172" priority="137">
      <formula>$K$3="Gaël LIZOT"</formula>
    </cfRule>
    <cfRule type="expression" dxfId="171" priority="138">
      <formula>$K$3="Isabelle BERGE"</formula>
    </cfRule>
    <cfRule type="expression" dxfId="170" priority="139">
      <formula>$K$3="Stéphane OUALLET"</formula>
    </cfRule>
    <cfRule type="expression" dxfId="169" priority="140">
      <formula>$K$3="Jérôme MALMEZET"</formula>
    </cfRule>
  </conditionalFormatting>
  <conditionalFormatting sqref="M18:M20">
    <cfRule type="expression" dxfId="168" priority="129">
      <formula>ISBLANK($K18)</formula>
    </cfRule>
    <cfRule type="expression" dxfId="167" priority="130">
      <formula>$K$3="TZR2"</formula>
    </cfRule>
    <cfRule type="expression" dxfId="166" priority="131">
      <formula>$K$3="Gaël LIZOT"</formula>
    </cfRule>
    <cfRule type="expression" dxfId="165" priority="132">
      <formula>$K$3="Isabelle BERGE"</formula>
    </cfRule>
    <cfRule type="expression" dxfId="164" priority="133">
      <formula>$K$3="Stéphane OUALLET"</formula>
    </cfRule>
    <cfRule type="expression" dxfId="163" priority="134">
      <formula>$K$3="Jérôme MALMEZET"</formula>
    </cfRule>
  </conditionalFormatting>
  <conditionalFormatting sqref="M25:M28">
    <cfRule type="expression" dxfId="162" priority="123">
      <formula>ISBLANK($K25)</formula>
    </cfRule>
    <cfRule type="expression" dxfId="161" priority="124">
      <formula>$K$3="TZR2"</formula>
    </cfRule>
    <cfRule type="expression" dxfId="160" priority="125">
      <formula>$K$3="Gaël LIZOT"</formula>
    </cfRule>
    <cfRule type="expression" dxfId="159" priority="126">
      <formula>$K$3="Isabelle BERGE"</formula>
    </cfRule>
    <cfRule type="expression" dxfId="158" priority="127">
      <formula>$K$3="Stéphane OUALLET"</formula>
    </cfRule>
    <cfRule type="expression" dxfId="157" priority="128">
      <formula>$K$3="Jérôme MALMEZET"</formula>
    </cfRule>
  </conditionalFormatting>
  <conditionalFormatting sqref="M21:M24">
    <cfRule type="expression" dxfId="156" priority="117">
      <formula>ISBLANK($K21)</formula>
    </cfRule>
    <cfRule type="expression" dxfId="155" priority="118">
      <formula>$K$3="TZR2"</formula>
    </cfRule>
    <cfRule type="expression" dxfId="154" priority="119">
      <formula>$K$3="Gaël LIZOT"</formula>
    </cfRule>
    <cfRule type="expression" dxfId="153" priority="120">
      <formula>$K$3="Isabelle BERGE"</formula>
    </cfRule>
    <cfRule type="expression" dxfId="152" priority="121">
      <formula>$K$3="Stéphane OUALLET"</formula>
    </cfRule>
    <cfRule type="expression" dxfId="151" priority="122">
      <formula>$K$3="Jérôme MALMEZET"</formula>
    </cfRule>
  </conditionalFormatting>
  <conditionalFormatting sqref="M33:M36">
    <cfRule type="expression" dxfId="150" priority="111">
      <formula>ISBLANK($K33)</formula>
    </cfRule>
    <cfRule type="expression" dxfId="149" priority="112">
      <formula>$K$3="TZR2"</formula>
    </cfRule>
    <cfRule type="expression" dxfId="148" priority="113">
      <formula>$K$3="Gaël LIZOT"</formula>
    </cfRule>
    <cfRule type="expression" dxfId="147" priority="114">
      <formula>$K$3="Isabelle BERGE"</formula>
    </cfRule>
    <cfRule type="expression" dxfId="146" priority="115">
      <formula>$K$3="Stéphane OUALLET"</formula>
    </cfRule>
    <cfRule type="expression" dxfId="145" priority="116">
      <formula>$K$3="Jérôme MALMEZET"</formula>
    </cfRule>
  </conditionalFormatting>
  <conditionalFormatting sqref="M30:M32">
    <cfRule type="expression" dxfId="144" priority="105">
      <formula>ISBLANK($K30)</formula>
    </cfRule>
    <cfRule type="expression" dxfId="143" priority="106">
      <formula>$K$3="TZR2"</formula>
    </cfRule>
    <cfRule type="expression" dxfId="142" priority="107">
      <formula>$K$3="Gaël LIZOT"</formula>
    </cfRule>
    <cfRule type="expression" dxfId="141" priority="108">
      <formula>$K$3="Isabelle BERGE"</formula>
    </cfRule>
    <cfRule type="expression" dxfId="140" priority="109">
      <formula>$K$3="Stéphane OUALLET"</formula>
    </cfRule>
    <cfRule type="expression" dxfId="139" priority="110">
      <formula>$K$3="Jérôme MALMEZET"</formula>
    </cfRule>
  </conditionalFormatting>
  <conditionalFormatting sqref="M38:M40">
    <cfRule type="expression" dxfId="138" priority="99">
      <formula>ISBLANK($K38)</formula>
    </cfRule>
    <cfRule type="expression" dxfId="137" priority="100">
      <formula>$K$3="TZR2"</formula>
    </cfRule>
    <cfRule type="expression" dxfId="136" priority="101">
      <formula>$K$3="Gaël LIZOT"</formula>
    </cfRule>
    <cfRule type="expression" dxfId="135" priority="102">
      <formula>$K$3="Isabelle BERGE"</formula>
    </cfRule>
    <cfRule type="expression" dxfId="134" priority="103">
      <formula>$K$3="Stéphane OUALLET"</formula>
    </cfRule>
    <cfRule type="expression" dxfId="133" priority="104">
      <formula>$K$3="Jérôme MALMEZET"</formula>
    </cfRule>
  </conditionalFormatting>
  <conditionalFormatting sqref="Q6:Q8">
    <cfRule type="expression" dxfId="132" priority="98">
      <formula>ISBLANK($O6)</formula>
    </cfRule>
  </conditionalFormatting>
  <conditionalFormatting sqref="Q13:Q16">
    <cfRule type="expression" dxfId="131" priority="93">
      <formula>$O$3="TZR2"</formula>
    </cfRule>
    <cfRule type="expression" dxfId="130" priority="94">
      <formula>$O$3="Gaël LIZOT"</formula>
    </cfRule>
    <cfRule type="expression" dxfId="129" priority="95">
      <formula>$O$3="Isabelle BERGE"</formula>
    </cfRule>
    <cfRule type="expression" dxfId="128" priority="96">
      <formula>$O$3="Stéphane OUALLET"</formula>
    </cfRule>
    <cfRule type="expression" dxfId="127" priority="97">
      <formula>$O$3="Jérôme MALMEZET"</formula>
    </cfRule>
  </conditionalFormatting>
  <conditionalFormatting sqref="Q13:Q16">
    <cfRule type="expression" dxfId="126" priority="92">
      <formula>ISBLANK($O13)</formula>
    </cfRule>
  </conditionalFormatting>
  <conditionalFormatting sqref="Q10:Q12">
    <cfRule type="expression" dxfId="125" priority="87">
      <formula>$O$3="TZR2"</formula>
    </cfRule>
    <cfRule type="expression" dxfId="124" priority="88">
      <formula>$O$3="Gaël LIZOT"</formula>
    </cfRule>
    <cfRule type="expression" dxfId="123" priority="89">
      <formula>$O$3="Isabelle BERGE"</formula>
    </cfRule>
    <cfRule type="expression" dxfId="122" priority="90">
      <formula>$O$3="Stéphane OUALLET"</formula>
    </cfRule>
    <cfRule type="expression" dxfId="121" priority="91">
      <formula>$O$3="Jérôme MALMEZET"</formula>
    </cfRule>
  </conditionalFormatting>
  <conditionalFormatting sqref="Q10:Q12">
    <cfRule type="expression" dxfId="120" priority="86">
      <formula>ISBLANK($O10)</formula>
    </cfRule>
  </conditionalFormatting>
  <conditionalFormatting sqref="Q21:Q24">
    <cfRule type="expression" dxfId="119" priority="81">
      <formula>$O$3="TZR2"</formula>
    </cfRule>
    <cfRule type="expression" dxfId="118" priority="82">
      <formula>$O$3="Gaël LIZOT"</formula>
    </cfRule>
    <cfRule type="expression" dxfId="117" priority="83">
      <formula>$O$3="Isabelle BERGE"</formula>
    </cfRule>
    <cfRule type="expression" dxfId="116" priority="84">
      <formula>$O$3="Stéphane OUALLET"</formula>
    </cfRule>
    <cfRule type="expression" dxfId="115" priority="85">
      <formula>$O$3="Jérôme MALMEZET"</formula>
    </cfRule>
  </conditionalFormatting>
  <conditionalFormatting sqref="Q21:Q24">
    <cfRule type="expression" dxfId="114" priority="80">
      <formula>ISBLANK($O21)</formula>
    </cfRule>
  </conditionalFormatting>
  <conditionalFormatting sqref="Q18:Q20">
    <cfRule type="expression" dxfId="113" priority="75">
      <formula>$O$3="TZR2"</formula>
    </cfRule>
    <cfRule type="expression" dxfId="112" priority="76">
      <formula>$O$3="Gaël LIZOT"</formula>
    </cfRule>
    <cfRule type="expression" dxfId="111" priority="77">
      <formula>$O$3="Isabelle BERGE"</formula>
    </cfRule>
    <cfRule type="expression" dxfId="110" priority="78">
      <formula>$O$3="Stéphane OUALLET"</formula>
    </cfRule>
    <cfRule type="expression" dxfId="109" priority="79">
      <formula>$O$3="Jérôme MALMEZET"</formula>
    </cfRule>
  </conditionalFormatting>
  <conditionalFormatting sqref="Q18:Q20">
    <cfRule type="expression" dxfId="108" priority="74">
      <formula>ISBLANK($O18)</formula>
    </cfRule>
  </conditionalFormatting>
  <conditionalFormatting sqref="Q25:Q28">
    <cfRule type="expression" dxfId="107" priority="69">
      <formula>$O$3="TZR2"</formula>
    </cfRule>
    <cfRule type="expression" dxfId="106" priority="70">
      <formula>$O$3="Gaël LIZOT"</formula>
    </cfRule>
    <cfRule type="expression" dxfId="105" priority="71">
      <formula>$O$3="Isabelle BERGE"</formula>
    </cfRule>
    <cfRule type="expression" dxfId="104" priority="72">
      <formula>$O$3="Stéphane OUALLET"</formula>
    </cfRule>
    <cfRule type="expression" dxfId="103" priority="73">
      <formula>$O$3="Jérôme MALMEZET"</formula>
    </cfRule>
  </conditionalFormatting>
  <conditionalFormatting sqref="Q25:Q28">
    <cfRule type="expression" dxfId="102" priority="68">
      <formula>ISBLANK($O25)</formula>
    </cfRule>
  </conditionalFormatting>
  <conditionalFormatting sqref="Q33:Q36">
    <cfRule type="expression" dxfId="101" priority="63">
      <formula>$O$3="TZR2"</formula>
    </cfRule>
    <cfRule type="expression" dxfId="100" priority="64">
      <formula>$O$3="Gaël LIZOT"</formula>
    </cfRule>
    <cfRule type="expression" dxfId="99" priority="65">
      <formula>$O$3="Isabelle BERGE"</formula>
    </cfRule>
    <cfRule type="expression" dxfId="98" priority="66">
      <formula>$O$3="Stéphane OUALLET"</formula>
    </cfRule>
    <cfRule type="expression" dxfId="97" priority="67">
      <formula>$O$3="Jérôme MALMEZET"</formula>
    </cfRule>
  </conditionalFormatting>
  <conditionalFormatting sqref="Q33:Q36">
    <cfRule type="expression" dxfId="96" priority="62">
      <formula>ISBLANK($O33)</formula>
    </cfRule>
  </conditionalFormatting>
  <conditionalFormatting sqref="Q30:Q32">
    <cfRule type="expression" dxfId="95" priority="57">
      <formula>$O$3="TZR2"</formula>
    </cfRule>
    <cfRule type="expression" dxfId="94" priority="58">
      <formula>$O$3="Gaël LIZOT"</formula>
    </cfRule>
    <cfRule type="expression" dxfId="93" priority="59">
      <formula>$O$3="Isabelle BERGE"</formula>
    </cfRule>
    <cfRule type="expression" dxfId="92" priority="60">
      <formula>$O$3="Stéphane OUALLET"</formula>
    </cfRule>
    <cfRule type="expression" dxfId="91" priority="61">
      <formula>$O$3="Jérôme MALMEZET"</formula>
    </cfRule>
  </conditionalFormatting>
  <conditionalFormatting sqref="Q30:Q32">
    <cfRule type="expression" dxfId="90" priority="56">
      <formula>ISBLANK($O30)</formula>
    </cfRule>
  </conditionalFormatting>
  <conditionalFormatting sqref="Q38:Q40">
    <cfRule type="expression" dxfId="89" priority="51">
      <formula>$O$3="TZR2"</formula>
    </cfRule>
    <cfRule type="expression" dxfId="88" priority="52">
      <formula>$O$3="Gaël LIZOT"</formula>
    </cfRule>
    <cfRule type="expression" dxfId="87" priority="53">
      <formula>$O$3="Isabelle BERGE"</formula>
    </cfRule>
    <cfRule type="expression" dxfId="86" priority="54">
      <formula>$O$3="Stéphane OUALLET"</formula>
    </cfRule>
    <cfRule type="expression" dxfId="85" priority="55">
      <formula>$O$3="Jérôme MALMEZET"</formula>
    </cfRule>
  </conditionalFormatting>
  <conditionalFormatting sqref="Q38:Q40">
    <cfRule type="expression" dxfId="84" priority="50">
      <formula>ISBLANK($O38)</formula>
    </cfRule>
  </conditionalFormatting>
  <conditionalFormatting sqref="U6:U8">
    <cfRule type="expression" dxfId="83" priority="49">
      <formula>ISBLANK($S6)</formula>
    </cfRule>
  </conditionalFormatting>
  <conditionalFormatting sqref="U10:U12">
    <cfRule type="expression" dxfId="82" priority="44">
      <formula>$S$3="TZR2"</formula>
    </cfRule>
    <cfRule type="expression" dxfId="81" priority="45">
      <formula>$S$3="Gaël LIZOT"</formula>
    </cfRule>
    <cfRule type="expression" dxfId="80" priority="46">
      <formula>$S$3="Isabelle BERGE"</formula>
    </cfRule>
    <cfRule type="expression" dxfId="79" priority="47">
      <formula>$S$3="Stéphane OUALLET"</formula>
    </cfRule>
    <cfRule type="expression" dxfId="78" priority="48">
      <formula>$S$3="Jérôme MALMEZET"</formula>
    </cfRule>
  </conditionalFormatting>
  <conditionalFormatting sqref="U10:U12">
    <cfRule type="expression" dxfId="77" priority="43">
      <formula>ISBLANK($S10)</formula>
    </cfRule>
  </conditionalFormatting>
  <conditionalFormatting sqref="U18:U20">
    <cfRule type="expression" dxfId="76" priority="38">
      <formula>$S$3="TZR2"</formula>
    </cfRule>
    <cfRule type="expression" dxfId="75" priority="39">
      <formula>$S$3="Gaël LIZOT"</formula>
    </cfRule>
    <cfRule type="expression" dxfId="74" priority="40">
      <formula>$S$3="Isabelle BERGE"</formula>
    </cfRule>
    <cfRule type="expression" dxfId="73" priority="41">
      <formula>$S$3="Stéphane OUALLET"</formula>
    </cfRule>
    <cfRule type="expression" dxfId="72" priority="42">
      <formula>$S$3="Jérôme MALMEZET"</formula>
    </cfRule>
  </conditionalFormatting>
  <conditionalFormatting sqref="U18:U20">
    <cfRule type="expression" dxfId="71" priority="37">
      <formula>ISBLANK($S18)</formula>
    </cfRule>
  </conditionalFormatting>
  <conditionalFormatting sqref="U13:U16">
    <cfRule type="expression" dxfId="70" priority="32">
      <formula>$S$3="TZR2"</formula>
    </cfRule>
    <cfRule type="expression" dxfId="69" priority="33">
      <formula>$S$3="Gaël LIZOT"</formula>
    </cfRule>
    <cfRule type="expression" dxfId="68" priority="34">
      <formula>$S$3="Isabelle BERGE"</formula>
    </cfRule>
    <cfRule type="expression" dxfId="67" priority="35">
      <formula>$S$3="Stéphane OUALLET"</formula>
    </cfRule>
    <cfRule type="expression" dxfId="66" priority="36">
      <formula>$S$3="Jérôme MALMEZET"</formula>
    </cfRule>
  </conditionalFormatting>
  <conditionalFormatting sqref="U13:U16">
    <cfRule type="expression" dxfId="65" priority="31">
      <formula>ISBLANK($S13)</formula>
    </cfRule>
  </conditionalFormatting>
  <conditionalFormatting sqref="U25:U28">
    <cfRule type="expression" dxfId="64" priority="26">
      <formula>$S$3="TZR2"</formula>
    </cfRule>
    <cfRule type="expression" dxfId="63" priority="27">
      <formula>$S$3="Gaël LIZOT"</formula>
    </cfRule>
    <cfRule type="expression" dxfId="62" priority="28">
      <formula>$S$3="Isabelle BERGE"</formula>
    </cfRule>
    <cfRule type="expression" dxfId="61" priority="29">
      <formula>$S$3="Stéphane OUALLET"</formula>
    </cfRule>
    <cfRule type="expression" dxfId="60" priority="30">
      <formula>$S$3="Jérôme MALMEZET"</formula>
    </cfRule>
  </conditionalFormatting>
  <conditionalFormatting sqref="U25:U28">
    <cfRule type="expression" dxfId="59" priority="25">
      <formula>ISBLANK($S25)</formula>
    </cfRule>
  </conditionalFormatting>
  <conditionalFormatting sqref="U21:U24">
    <cfRule type="expression" dxfId="58" priority="20">
      <formula>$S$3="TZR2"</formula>
    </cfRule>
    <cfRule type="expression" dxfId="57" priority="21">
      <formula>$S$3="Gaël LIZOT"</formula>
    </cfRule>
    <cfRule type="expression" dxfId="56" priority="22">
      <formula>$S$3="Isabelle BERGE"</formula>
    </cfRule>
    <cfRule type="expression" dxfId="55" priority="23">
      <formula>$S$3="Stéphane OUALLET"</formula>
    </cfRule>
    <cfRule type="expression" dxfId="54" priority="24">
      <formula>$S$3="Jérôme MALMEZET"</formula>
    </cfRule>
  </conditionalFormatting>
  <conditionalFormatting sqref="U21:U24">
    <cfRule type="expression" dxfId="53" priority="19">
      <formula>ISBLANK($S21)</formula>
    </cfRule>
  </conditionalFormatting>
  <conditionalFormatting sqref="U30:U32">
    <cfRule type="expression" dxfId="52" priority="14">
      <formula>$S$3="TZR2"</formula>
    </cfRule>
    <cfRule type="expression" dxfId="51" priority="15">
      <formula>$S$3="Gaël LIZOT"</formula>
    </cfRule>
    <cfRule type="expression" dxfId="50" priority="16">
      <formula>$S$3="Isabelle BERGE"</formula>
    </cfRule>
    <cfRule type="expression" dxfId="49" priority="17">
      <formula>$S$3="Stéphane OUALLET"</formula>
    </cfRule>
    <cfRule type="expression" dxfId="48" priority="18">
      <formula>$S$3="Jérôme MALMEZET"</formula>
    </cfRule>
  </conditionalFormatting>
  <conditionalFormatting sqref="U30:U32">
    <cfRule type="expression" dxfId="47" priority="13">
      <formula>ISBLANK($S30)</formula>
    </cfRule>
  </conditionalFormatting>
  <conditionalFormatting sqref="U38:U40">
    <cfRule type="expression" dxfId="46" priority="8">
      <formula>$S$3="TZR2"</formula>
    </cfRule>
    <cfRule type="expression" dxfId="45" priority="9">
      <formula>$S$3="Gaël LIZOT"</formula>
    </cfRule>
    <cfRule type="expression" dxfId="44" priority="10">
      <formula>$S$3="Isabelle BERGE"</formula>
    </cfRule>
    <cfRule type="expression" dxfId="43" priority="11">
      <formula>$S$3="Stéphane OUALLET"</formula>
    </cfRule>
    <cfRule type="expression" dxfId="42" priority="12">
      <formula>$S$3="Jérôme MALMEZET"</formula>
    </cfRule>
  </conditionalFormatting>
  <conditionalFormatting sqref="U38:U40">
    <cfRule type="expression" dxfId="41" priority="7">
      <formula>ISBLANK($S38)</formula>
    </cfRule>
  </conditionalFormatting>
  <conditionalFormatting sqref="U33:U36">
    <cfRule type="expression" dxfId="40" priority="2">
      <formula>$S$3="TZR2"</formula>
    </cfRule>
    <cfRule type="expression" dxfId="39" priority="3">
      <formula>$S$3="Gaël LIZOT"</formula>
    </cfRule>
    <cfRule type="expression" dxfId="38" priority="4">
      <formula>$S$3="Isabelle BERGE"</formula>
    </cfRule>
    <cfRule type="expression" dxfId="37" priority="5">
      <formula>$S$3="Stéphane OUALLET"</formula>
    </cfRule>
    <cfRule type="expression" dxfId="36" priority="6">
      <formula>$S$3="Jérôme MALMEZET"</formula>
    </cfRule>
  </conditionalFormatting>
  <conditionalFormatting sqref="U33:U36">
    <cfRule type="expression" dxfId="35" priority="1">
      <formula>ISBLANK($S33)</formula>
    </cfRule>
  </conditionalFormatting>
  <dataValidations count="11">
    <dataValidation type="list" showInputMessage="1" showErrorMessage="1" sqref="AB64 Q37 E17">
      <formula1>OFFSET($AE$2,MATCH(D17,$AE$3:$AE$25,0),1,1,COUNTA(OFFSET($AE$2,MATCH(D17,$AE$3:$AE$25,0),1,1,3)))</formula1>
    </dataValidation>
    <dataValidation type="list" showInputMessage="1" showErrorMessage="1" sqref="AA85:AA87 AE52:AE55 AE65:AE75 AE77:AE87 AI52:AI55 AI57:AI63 AI65:AI75 AI77:AI83 AI85:AI87 AE57:AE63 AA52:AA55 AA57:AA63 AA65:AA75 AA77:AA83 D5:D8 D10:D16 D18:D28 D30:D36 D38:D40 T18:T28 P38:P40 T30:T36 T5:T8 T10:T16 T38:T40 L5:L8 L10:L16 L18:L28 L30:L36 L38:L40 P5:P8 P30:P36 P10:P16 P18:P28 H5:H8 H18:H28 H10:H16 H30:H36 H38:H40">
      <formula1>APSA</formula1>
    </dataValidation>
    <dataValidation type="list" showInputMessage="1" showErrorMessage="1" sqref="AC65:AC75 AC77:AC87 AC52:AC55 AF84 AC57:AC63 F18:F28 F30:F40 F5:F8 I37 F10:F16">
      <formula1>Install</formula1>
    </dataValidation>
    <dataValidation type="list" showInputMessage="1" showErrorMessage="1" sqref="Z52 C5">
      <formula1>ListeClass</formula1>
    </dataValidation>
    <dataValidation type="list" allowBlank="1" showInputMessage="1" showErrorMessage="1" sqref="Z53:Z55 C6:C8">
      <formula1>ListeClass</formula1>
    </dataValidation>
    <dataValidation type="list" allowBlank="1" showInputMessage="1" showErrorMessage="1" sqref="Z65:Z75 Z57:Z63 C18:C28 C10:C16">
      <formula1>ListeClasses</formula1>
    </dataValidation>
    <dataValidation type="list" allowBlank="1" showInputMessage="1" showErrorMessage="1" sqref="A3:B4">
      <formula1>Cycle</formula1>
    </dataValidation>
    <dataValidation type="list" allowBlank="1" showInputMessage="1" showErrorMessage="1" sqref="O3 G3 K3 S3 C3">
      <formula1>ListeProfEPS</formula1>
    </dataValidation>
    <dataValidation showInputMessage="1" showErrorMessage="1" sqref="H37"/>
    <dataValidation type="list" showInputMessage="1" showErrorMessage="1" sqref="AB77:AB83 E18:E28 E10:E16 E38:E40 E30:E36 AB65:AB75 AB57:AB63 AB85:AB87">
      <formula1>OFFSET($AE$2,MATCH(D10,$AE$3:$AE$29,0),1,1,3)</formula1>
    </dataValidation>
    <dataValidation type="list" showInputMessage="1" showErrorMessage="1" sqref="AF65:AF75 U38:U40 U30:U36 U18:U28 U10:U16 U5:U8 Q38:Q40 Q30:Q36 Q18:Q28 Q10:Q16 Q5:Q8 M38:M40 M30:M36 M18:M28 M10:M16 M5:M8 I38:I40 I30:I36 I18:I28 I10:I16 I5:I8 E5:E8 AF57:AF63 AF52:AF55 AB52:AB55 AF85:AF87 AF77:AF83">
      <formula1>OFFSET($AE$2,MATCH(D5,$AE$3:$AE$29,0),1,1,COUNTA(OFFSET($AE$2,MATCH(D5,$AE$3:$AE$29,0),1,1,3)))</formula1>
    </dataValidation>
  </dataValidations>
  <pageMargins left="0" right="0" top="0" bottom="0" header="0" footer="0.31496062992125984"/>
  <pageSetup paperSize="9" orientation="landscape" horizontalDpi="0" verticalDpi="0" r:id="rId1"/>
  <drawing r:id="rId2"/>
  <extLst>
    <ext xmlns:x14="http://schemas.microsoft.com/office/spreadsheetml/2009/9/main" uri="{CCE6A557-97BC-4b89-ADB6-D9C93CAAB3DF}">
      <x14:dataValidations xmlns:xm="http://schemas.microsoft.com/office/excel/2006/main" count="35">
        <x14:dataValidation type="list" allowBlank="1" showInputMessage="1" showErrorMessage="1">
          <x14:formula1>
            <xm:f>Listes!$F$3:$F$15</xm:f>
          </x14:formula1>
          <xm:sqref>X1:AB1</xm:sqref>
        </x14:dataValidation>
        <x14:dataValidation type="list" allowBlank="1" showInputMessage="1" showErrorMessage="1">
          <x14:formula1>
            <xm:f>MFC!$A$1:$A$18</xm:f>
          </x14:formula1>
          <xm:sqref>AD52:AD55</xm:sqref>
        </x14:dataValidation>
        <x14:dataValidation type="list" allowBlank="1" showInputMessage="1" showErrorMessage="1">
          <x14:formula1>
            <xm:f>MFC!$A$1:$A$18</xm:f>
          </x14:formula1>
          <xm:sqref>AD57:AD63</xm:sqref>
        </x14:dataValidation>
        <x14:dataValidation type="list" allowBlank="1" showInputMessage="1" showErrorMessage="1">
          <x14:formula1>
            <xm:f>MFC!$A$1:$A$18</xm:f>
          </x14:formula1>
          <xm:sqref>AD65:AD75</xm:sqref>
        </x14:dataValidation>
        <x14:dataValidation type="list" allowBlank="1" showInputMessage="1" showErrorMessage="1">
          <x14:formula1>
            <xm:f>MFC!$A$1:$A$18</xm:f>
          </x14:formula1>
          <xm:sqref>AD77:AD83</xm:sqref>
        </x14:dataValidation>
        <x14:dataValidation type="list" allowBlank="1" showInputMessage="1" showErrorMessage="1">
          <x14:formula1>
            <xm:f>MFC!$A$1:$A$18</xm:f>
          </x14:formula1>
          <xm:sqref>AD85:AD87</xm:sqref>
        </x14:dataValidation>
        <x14:dataValidation type="list" allowBlank="1" showInputMessage="1" showErrorMessage="1">
          <x14:formula1>
            <xm:f>MFC!$A$1:$A$18</xm:f>
          </x14:formula1>
          <xm:sqref>AH52:AH55</xm:sqref>
        </x14:dataValidation>
        <x14:dataValidation type="list" allowBlank="1" showInputMessage="1" showErrorMessage="1">
          <x14:formula1>
            <xm:f>MFC!$A$1:$A$18</xm:f>
          </x14:formula1>
          <xm:sqref>AH57:AH63</xm:sqref>
        </x14:dataValidation>
        <x14:dataValidation type="list" allowBlank="1" showInputMessage="1" showErrorMessage="1">
          <x14:formula1>
            <xm:f>MFC!$A$1:$A$18</xm:f>
          </x14:formula1>
          <xm:sqref>AH65:AH75</xm:sqref>
        </x14:dataValidation>
        <x14:dataValidation type="list" allowBlank="1" showInputMessage="1" showErrorMessage="1">
          <x14:formula1>
            <xm:f>MFC!$A$1:$A$18</xm:f>
          </x14:formula1>
          <xm:sqref>AH77:AH83</xm:sqref>
        </x14:dataValidation>
        <x14:dataValidation type="list" allowBlank="1" showInputMessage="1" showErrorMessage="1">
          <x14:formula1>
            <xm:f>MFC!$A$1:$A$18</xm:f>
          </x14:formula1>
          <xm:sqref>AH85:AH87</xm:sqref>
        </x14:dataValidation>
        <x14:dataValidation type="list" allowBlank="1" showInputMessage="1" showErrorMessage="1">
          <x14:formula1>
            <xm:f>MFC!$A$1:$A$18</xm:f>
          </x14:formula1>
          <xm:sqref>Z77:Z83</xm:sqref>
        </x14:dataValidation>
        <x14:dataValidation type="list" allowBlank="1" showInputMessage="1" showErrorMessage="1">
          <x14:formula1>
            <xm:f>MFC!$A$1:$A$18</xm:f>
          </x14:formula1>
          <xm:sqref>Z85:Z87</xm:sqref>
        </x14:dataValidation>
        <x14:dataValidation type="list" allowBlank="1" showInputMessage="1" showErrorMessage="1">
          <x14:formula1>
            <xm:f>MFC!$A$1:$A$18</xm:f>
          </x14:formula1>
          <xm:sqref>C30:C36</xm:sqref>
        </x14:dataValidation>
        <x14:dataValidation type="list" allowBlank="1" showInputMessage="1" showErrorMessage="1">
          <x14:formula1>
            <xm:f>MFC!$A$1:$A$18</xm:f>
          </x14:formula1>
          <xm:sqref>C38:C40</xm:sqref>
        </x14:dataValidation>
        <x14:dataValidation type="list" allowBlank="1" showInputMessage="1" showErrorMessage="1">
          <x14:formula1>
            <xm:f>MFC!$A$1:$A$18</xm:f>
          </x14:formula1>
          <xm:sqref>G5:G8</xm:sqref>
        </x14:dataValidation>
        <x14:dataValidation type="list" allowBlank="1" showInputMessage="1" showErrorMessage="1">
          <x14:formula1>
            <xm:f>MFC!$A$1:$A$18</xm:f>
          </x14:formula1>
          <xm:sqref>G10:G16</xm:sqref>
        </x14:dataValidation>
        <x14:dataValidation type="list" allowBlank="1" showInputMessage="1" showErrorMessage="1">
          <x14:formula1>
            <xm:f>MFC!$A$1:$A$18</xm:f>
          </x14:formula1>
          <xm:sqref>G18:G28</xm:sqref>
        </x14:dataValidation>
        <x14:dataValidation type="list" allowBlank="1" showInputMessage="1" showErrorMessage="1">
          <x14:formula1>
            <xm:f>MFC!$A$1:$A$18</xm:f>
          </x14:formula1>
          <xm:sqref>G30:G36</xm:sqref>
        </x14:dataValidation>
        <x14:dataValidation type="list" allowBlank="1" showInputMessage="1" showErrorMessage="1">
          <x14:formula1>
            <xm:f>MFC!$A$1:$A$18</xm:f>
          </x14:formula1>
          <xm:sqref>G38:G40</xm:sqref>
        </x14:dataValidation>
        <x14:dataValidation type="list" allowBlank="1" showInputMessage="1" showErrorMessage="1">
          <x14:formula1>
            <xm:f>MFC!$A$1:$A$18</xm:f>
          </x14:formula1>
          <xm:sqref>K5:K8</xm:sqref>
        </x14:dataValidation>
        <x14:dataValidation type="list" allowBlank="1" showInputMessage="1" showErrorMessage="1">
          <x14:formula1>
            <xm:f>MFC!$A$1:$A$18</xm:f>
          </x14:formula1>
          <xm:sqref>K10:K16</xm:sqref>
        </x14:dataValidation>
        <x14:dataValidation type="list" allowBlank="1" showInputMessage="1" showErrorMessage="1">
          <x14:formula1>
            <xm:f>MFC!$A$1:$A$18</xm:f>
          </x14:formula1>
          <xm:sqref>K18:K28</xm:sqref>
        </x14:dataValidation>
        <x14:dataValidation type="list" allowBlank="1" showInputMessage="1" showErrorMessage="1">
          <x14:formula1>
            <xm:f>MFC!$A$1:$A$18</xm:f>
          </x14:formula1>
          <xm:sqref>K30:K36</xm:sqref>
        </x14:dataValidation>
        <x14:dataValidation type="list" allowBlank="1" showInputMessage="1" showErrorMessage="1">
          <x14:formula1>
            <xm:f>MFC!$A$1:$A$18</xm:f>
          </x14:formula1>
          <xm:sqref>K38:K40</xm:sqref>
        </x14:dataValidation>
        <x14:dataValidation type="list" allowBlank="1" showInputMessage="1" showErrorMessage="1">
          <x14:formula1>
            <xm:f>MFC!$A$1:$A$18</xm:f>
          </x14:formula1>
          <xm:sqref>O5:O8</xm:sqref>
        </x14:dataValidation>
        <x14:dataValidation type="list" allowBlank="1" showInputMessage="1" showErrorMessage="1">
          <x14:formula1>
            <xm:f>MFC!$A$1:$A$18</xm:f>
          </x14:formula1>
          <xm:sqref>O10:O16</xm:sqref>
        </x14:dataValidation>
        <x14:dataValidation type="list" allowBlank="1" showInputMessage="1" showErrorMessage="1">
          <x14:formula1>
            <xm:f>MFC!$A$1:$A$18</xm:f>
          </x14:formula1>
          <xm:sqref>O18:O28</xm:sqref>
        </x14:dataValidation>
        <x14:dataValidation type="list" allowBlank="1" showInputMessage="1" showErrorMessage="1">
          <x14:formula1>
            <xm:f>MFC!$A$1:$A$18</xm:f>
          </x14:formula1>
          <xm:sqref>O30:O36</xm:sqref>
        </x14:dataValidation>
        <x14:dataValidation type="list" allowBlank="1" showInputMessage="1" showErrorMessage="1">
          <x14:formula1>
            <xm:f>MFC!$A$1:$A$18</xm:f>
          </x14:formula1>
          <xm:sqref>O38:O40</xm:sqref>
        </x14:dataValidation>
        <x14:dataValidation type="list" allowBlank="1" showInputMessage="1" showErrorMessage="1">
          <x14:formula1>
            <xm:f>MFC!$A$1:$A$18</xm:f>
          </x14:formula1>
          <xm:sqref>S5:S8</xm:sqref>
        </x14:dataValidation>
        <x14:dataValidation type="list" allowBlank="1" showInputMessage="1" showErrorMessage="1">
          <x14:formula1>
            <xm:f>MFC!$A$1:$A$18</xm:f>
          </x14:formula1>
          <xm:sqref>S10:S16</xm:sqref>
        </x14:dataValidation>
        <x14:dataValidation type="list" allowBlank="1" showInputMessage="1" showErrorMessage="1">
          <x14:formula1>
            <xm:f>MFC!$A$1:$A$18</xm:f>
          </x14:formula1>
          <xm:sqref>S18:S28</xm:sqref>
        </x14:dataValidation>
        <x14:dataValidation type="list" allowBlank="1" showInputMessage="1" showErrorMessage="1">
          <x14:formula1>
            <xm:f>MFC!$A$1:$A$18</xm:f>
          </x14:formula1>
          <xm:sqref>S30:S36</xm:sqref>
        </x14:dataValidation>
        <x14:dataValidation type="list" allowBlank="1" showInputMessage="1" showErrorMessage="1">
          <x14:formula1>
            <xm:f>MFC!$A$1:$A$18</xm:f>
          </x14:formula1>
          <xm:sqref>S38:S40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theme="5" tint="0.39997558519241921"/>
    <pageSetUpPr fitToPage="1"/>
  </sheetPr>
  <dimension ref="A1:J97"/>
  <sheetViews>
    <sheetView topLeftCell="A39" zoomScale="60" zoomScaleNormal="60" workbookViewId="0">
      <selection activeCell="A34" sqref="A34:G67"/>
    </sheetView>
  </sheetViews>
  <sheetFormatPr baseColWidth="10" defaultRowHeight="14.4" x14ac:dyDescent="0.3"/>
  <cols>
    <col min="1" max="1" width="4" style="10" customWidth="1"/>
    <col min="2" max="2" width="12.88671875" style="1" customWidth="1"/>
    <col min="3" max="7" width="21.88671875" style="1" customWidth="1"/>
    <col min="8" max="8" width="11.5546875" style="1" hidden="1" customWidth="1"/>
    <col min="9" max="16384" width="11.5546875" style="1"/>
  </cols>
  <sheetData>
    <row r="1" spans="1:9" s="10" customFormat="1" ht="23.4" x14ac:dyDescent="0.3">
      <c r="A1" s="492" t="s">
        <v>138</v>
      </c>
      <c r="B1" s="493"/>
      <c r="E1" s="132" t="s">
        <v>62</v>
      </c>
    </row>
    <row r="2" spans="1:9" s="10" customFormat="1" ht="15" thickBot="1" x14ac:dyDescent="0.35"/>
    <row r="3" spans="1:9" ht="15" thickBot="1" x14ac:dyDescent="0.35">
      <c r="A3" s="1"/>
      <c r="C3" s="123" t="str">
        <f>'P1'!$C$3</f>
        <v>Jérôme MALMEZET</v>
      </c>
      <c r="D3" s="123" t="str">
        <f>'P1'!$G$3</f>
        <v>Stéphane OUALLET</v>
      </c>
      <c r="E3" s="123" t="str">
        <f>'P1'!$K$3</f>
        <v>Isabelle BERGE</v>
      </c>
      <c r="F3" s="124" t="str">
        <f>'P1'!$O3</f>
        <v>Gaël LIZOT</v>
      </c>
      <c r="G3" s="125" t="str">
        <f>'P1'!$S3</f>
        <v>TZR2</v>
      </c>
      <c r="H3" s="1" t="s">
        <v>63</v>
      </c>
      <c r="I3" s="10"/>
    </row>
    <row r="4" spans="1:9" ht="18" customHeight="1" x14ac:dyDescent="0.3">
      <c r="A4" s="1"/>
      <c r="B4" s="107" t="s">
        <v>36</v>
      </c>
      <c r="C4" s="242">
        <f>COUNTIF('P5'!F$5:F$40,BilanP5!$B4)</f>
        <v>0</v>
      </c>
      <c r="D4" s="242">
        <f>COUNTIF('P5'!J$5:J$40,BilanP5!$B4)</f>
        <v>0</v>
      </c>
      <c r="E4" s="242">
        <f>COUNTIF('P5'!N$5:N$40,BilanP5!$B4)</f>
        <v>5</v>
      </c>
      <c r="F4" s="242">
        <f>COUNTIF('P5'!R$5:R$40,BilanP5!$B4)</f>
        <v>6</v>
      </c>
      <c r="G4" s="241">
        <f>COUNTIF('P5'!V$5:V$40,BilanP5!$B4)</f>
        <v>0</v>
      </c>
      <c r="H4" s="273">
        <f>SUM(C4:G4)</f>
        <v>11</v>
      </c>
      <c r="I4" s="246" t="str">
        <f>CONCATENATE(H4,"h")</f>
        <v>11h</v>
      </c>
    </row>
    <row r="5" spans="1:9" ht="18" customHeight="1" x14ac:dyDescent="0.3">
      <c r="A5" s="1"/>
      <c r="B5" s="108" t="s">
        <v>58</v>
      </c>
      <c r="C5" s="249">
        <f>COUNTIF('P5'!F$5:F$40,BilanP5!$B5)</f>
        <v>2</v>
      </c>
      <c r="D5" s="249">
        <f>COUNTIF('P5'!J$5:J$40,BilanP5!$B5)</f>
        <v>2</v>
      </c>
      <c r="E5" s="249">
        <f>COUNTIF('P5'!N$5:N$40,BilanP5!$B5)</f>
        <v>0</v>
      </c>
      <c r="F5" s="249">
        <f>COUNTIF('P5'!R$5:R$40,BilanP5!$B5)</f>
        <v>0</v>
      </c>
      <c r="G5" s="248">
        <f>COUNTIF('P5'!V$5:V$40,BilanP5!$B5)</f>
        <v>0</v>
      </c>
      <c r="H5" s="273">
        <f t="shared" ref="H5:H27" si="0">SUM(C5:G5)</f>
        <v>4</v>
      </c>
      <c r="I5" s="252" t="str">
        <f t="shared" ref="I5:I27" si="1">CONCATENATE(H5,"h")</f>
        <v>4h</v>
      </c>
    </row>
    <row r="6" spans="1:9" ht="18" customHeight="1" x14ac:dyDescent="0.3">
      <c r="A6" s="1"/>
      <c r="B6" s="108" t="s">
        <v>38</v>
      </c>
      <c r="C6" s="249">
        <f>COUNTIF('P5'!F$5:F$40,BilanP5!$B6)</f>
        <v>0</v>
      </c>
      <c r="D6" s="249">
        <f>COUNTIF('P5'!J$5:J$40,BilanP5!$B6)</f>
        <v>0</v>
      </c>
      <c r="E6" s="249">
        <f>COUNTIF('P5'!N$5:N$40,BilanP5!$B6)</f>
        <v>0</v>
      </c>
      <c r="F6" s="249">
        <f>COUNTIF('P5'!R$5:R$40,BilanP5!$B6)</f>
        <v>0</v>
      </c>
      <c r="G6" s="248">
        <f>COUNTIF('P5'!V$5:V$40,BilanP5!$B6)</f>
        <v>0</v>
      </c>
      <c r="H6" s="273">
        <f t="shared" si="0"/>
        <v>0</v>
      </c>
      <c r="I6" s="252" t="str">
        <f t="shared" si="1"/>
        <v>0h</v>
      </c>
    </row>
    <row r="7" spans="1:9" ht="18" customHeight="1" x14ac:dyDescent="0.3">
      <c r="A7" s="1"/>
      <c r="B7" s="108" t="s">
        <v>73</v>
      </c>
      <c r="C7" s="249">
        <f>COUNTIF('P5'!F$5:F$40,BilanP5!$B7)</f>
        <v>2</v>
      </c>
      <c r="D7" s="249">
        <f>COUNTIF('P5'!J$5:J$40,BilanP5!$B7)</f>
        <v>2</v>
      </c>
      <c r="E7" s="249">
        <f>COUNTIF('P5'!N$5:N$40,BilanP5!$B7)</f>
        <v>0</v>
      </c>
      <c r="F7" s="249">
        <f>COUNTIF('P5'!R$5:R$40,BilanP5!$B7)</f>
        <v>0</v>
      </c>
      <c r="G7" s="248">
        <f>COUNTIF('P5'!V$5:V$40,BilanP5!$B7)</f>
        <v>0</v>
      </c>
      <c r="H7" s="273">
        <f t="shared" si="0"/>
        <v>4</v>
      </c>
      <c r="I7" s="252" t="str">
        <f t="shared" si="1"/>
        <v>4h</v>
      </c>
    </row>
    <row r="8" spans="1:9" ht="18" customHeight="1" x14ac:dyDescent="0.3">
      <c r="A8" s="1"/>
      <c r="B8" s="108" t="s">
        <v>101</v>
      </c>
      <c r="C8" s="249">
        <f>COUNTIF('P5'!F$5:F$40,BilanP5!$B8)</f>
        <v>0</v>
      </c>
      <c r="D8" s="249">
        <f>COUNTIF('P5'!J$5:J$40,BilanP5!$B8)</f>
        <v>0</v>
      </c>
      <c r="E8" s="249">
        <f>COUNTIF('P5'!N$5:N$40,BilanP5!$B8)</f>
        <v>0</v>
      </c>
      <c r="F8" s="249">
        <f>COUNTIF('P5'!R$5:R$40,BilanP5!$B8)</f>
        <v>0</v>
      </c>
      <c r="G8" s="248">
        <f>COUNTIF('P5'!V$5:V$40,BilanP5!$B8)</f>
        <v>0</v>
      </c>
      <c r="H8" s="273">
        <f t="shared" si="0"/>
        <v>0</v>
      </c>
      <c r="I8" s="252" t="str">
        <f t="shared" si="1"/>
        <v>0h</v>
      </c>
    </row>
    <row r="9" spans="1:9" ht="18" customHeight="1" x14ac:dyDescent="0.3">
      <c r="A9" s="1"/>
      <c r="B9" s="108" t="s">
        <v>40</v>
      </c>
      <c r="C9" s="249">
        <f>COUNTIF('P5'!F$5:F$40,BilanP5!$B9)</f>
        <v>0</v>
      </c>
      <c r="D9" s="249">
        <f>COUNTIF('P5'!J$5:J$40,BilanP5!$B9)</f>
        <v>0</v>
      </c>
      <c r="E9" s="249">
        <f>COUNTIF('P5'!N$5:N$40,BilanP5!$B9)</f>
        <v>0</v>
      </c>
      <c r="F9" s="249">
        <f>COUNTIF('P5'!R$5:R$40,BilanP5!$B9)</f>
        <v>2</v>
      </c>
      <c r="G9" s="248">
        <f>COUNTIF('P5'!V$5:V$40,BilanP5!$B9)</f>
        <v>2</v>
      </c>
      <c r="H9" s="273">
        <f t="shared" si="0"/>
        <v>4</v>
      </c>
      <c r="I9" s="252" t="str">
        <f t="shared" si="1"/>
        <v>4h</v>
      </c>
    </row>
    <row r="10" spans="1:9" ht="18" customHeight="1" x14ac:dyDescent="0.3">
      <c r="A10" s="1"/>
      <c r="B10" s="108" t="s">
        <v>104</v>
      </c>
      <c r="C10" s="249">
        <f>COUNTIF('P5'!F$5:F$40,BilanP5!$B10)</f>
        <v>2</v>
      </c>
      <c r="D10" s="249">
        <f>COUNTIF('P5'!J$5:J$40,BilanP5!$B10)</f>
        <v>2</v>
      </c>
      <c r="E10" s="249">
        <f>COUNTIF('P5'!N$5:N$40,BilanP5!$B10)</f>
        <v>7</v>
      </c>
      <c r="F10" s="249">
        <f>COUNTIF('P5'!R$5:R$40,BilanP5!$B10)</f>
        <v>0</v>
      </c>
      <c r="G10" s="248">
        <f>COUNTIF('P5'!V$5:V$40,BilanP5!$B10)</f>
        <v>0</v>
      </c>
      <c r="H10" s="273">
        <f t="shared" si="0"/>
        <v>11</v>
      </c>
      <c r="I10" s="252" t="str">
        <f t="shared" si="1"/>
        <v>11h</v>
      </c>
    </row>
    <row r="11" spans="1:9" ht="18" customHeight="1" x14ac:dyDescent="0.3">
      <c r="A11" s="1"/>
      <c r="B11" s="108" t="s">
        <v>41</v>
      </c>
      <c r="C11" s="249">
        <f>COUNTIF('P5'!F$5:F$40,BilanP5!$B11)</f>
        <v>0</v>
      </c>
      <c r="D11" s="249">
        <f>COUNTIF('P5'!J$5:J$40,BilanP5!$B11)</f>
        <v>7</v>
      </c>
      <c r="E11" s="249">
        <f>COUNTIF('P5'!N$5:N$40,BilanP5!$B11)</f>
        <v>0</v>
      </c>
      <c r="F11" s="249">
        <f>COUNTIF('P5'!R$5:R$40,BilanP5!$B11)</f>
        <v>0</v>
      </c>
      <c r="G11" s="248">
        <f>COUNTIF('P5'!V$5:V$40,BilanP5!$B11)</f>
        <v>0</v>
      </c>
      <c r="H11" s="273">
        <f t="shared" si="0"/>
        <v>7</v>
      </c>
      <c r="I11" s="252" t="str">
        <f t="shared" si="1"/>
        <v>7h</v>
      </c>
    </row>
    <row r="12" spans="1:9" ht="18" customHeight="1" x14ac:dyDescent="0.3">
      <c r="A12" s="1"/>
      <c r="B12" s="109" t="s">
        <v>39</v>
      </c>
      <c r="C12" s="249">
        <f>COUNTIF('P5'!F$5:F$40,BilanP5!$B12)</f>
        <v>4</v>
      </c>
      <c r="D12" s="249">
        <f>COUNTIF('P5'!J$5:J$40,BilanP5!$B12)</f>
        <v>4</v>
      </c>
      <c r="E12" s="249">
        <f>COUNTIF('P5'!N$5:N$40,BilanP5!$B12)</f>
        <v>1</v>
      </c>
      <c r="F12" s="249">
        <f>COUNTIF('P5'!R$5:R$40,BilanP5!$B12)</f>
        <v>0</v>
      </c>
      <c r="G12" s="248">
        <f>COUNTIF('P5'!V$5:V$40,BilanP5!$B12)</f>
        <v>0</v>
      </c>
      <c r="H12" s="273">
        <f t="shared" si="0"/>
        <v>9</v>
      </c>
      <c r="I12" s="252" t="str">
        <f t="shared" si="1"/>
        <v>9h</v>
      </c>
    </row>
    <row r="13" spans="1:9" ht="18" customHeight="1" x14ac:dyDescent="0.3">
      <c r="A13" s="1"/>
      <c r="B13" s="108" t="s">
        <v>60</v>
      </c>
      <c r="C13" s="249">
        <f>COUNTIF('P5'!F$5:F$40,BilanP5!$B13)</f>
        <v>4</v>
      </c>
      <c r="D13" s="249">
        <f>COUNTIF('P5'!J$5:J$40,BilanP5!$B13)</f>
        <v>0</v>
      </c>
      <c r="E13" s="249">
        <f>COUNTIF('P5'!N$5:N$40,BilanP5!$B13)</f>
        <v>0</v>
      </c>
      <c r="F13" s="249">
        <f>COUNTIF('P5'!R$5:R$40,BilanP5!$B13)</f>
        <v>0</v>
      </c>
      <c r="G13" s="248">
        <f>COUNTIF('P5'!V$5:V$40,BilanP5!$B13)</f>
        <v>0</v>
      </c>
      <c r="H13" s="273">
        <f t="shared" si="0"/>
        <v>4</v>
      </c>
      <c r="I13" s="252" t="str">
        <f t="shared" si="1"/>
        <v>4h</v>
      </c>
    </row>
    <row r="14" spans="1:9" ht="18" customHeight="1" x14ac:dyDescent="0.3">
      <c r="A14" s="1"/>
      <c r="B14" s="108" t="s">
        <v>61</v>
      </c>
      <c r="C14" s="249">
        <f>COUNTIF('P5'!F$5:F$40,BilanP5!$B14)</f>
        <v>0</v>
      </c>
      <c r="D14" s="249">
        <f>COUNTIF('P5'!J$5:J$40,BilanP5!$B14)</f>
        <v>0</v>
      </c>
      <c r="E14" s="249">
        <f>COUNTIF('P5'!N$5:N$40,BilanP5!$B14)</f>
        <v>0</v>
      </c>
      <c r="F14" s="249">
        <f>COUNTIF('P5'!R$5:R$40,BilanP5!$B14)</f>
        <v>0</v>
      </c>
      <c r="G14" s="248">
        <f>COUNTIF('P5'!V$5:V$40,BilanP5!$B14)</f>
        <v>0</v>
      </c>
      <c r="H14" s="273">
        <f t="shared" si="0"/>
        <v>0</v>
      </c>
      <c r="I14" s="252" t="str">
        <f t="shared" si="1"/>
        <v>0h</v>
      </c>
    </row>
    <row r="15" spans="1:9" ht="18" customHeight="1" x14ac:dyDescent="0.3">
      <c r="A15" s="1"/>
      <c r="B15" s="108" t="s">
        <v>100</v>
      </c>
      <c r="C15" s="249">
        <f>COUNTIF('P5'!F$5:F$40,BilanP5!$B15)</f>
        <v>0</v>
      </c>
      <c r="D15" s="249">
        <f>COUNTIF('P5'!J$5:J$40,BilanP5!$B15)</f>
        <v>2</v>
      </c>
      <c r="E15" s="249">
        <f>COUNTIF('P5'!N$5:N$40,BilanP5!$B15)</f>
        <v>0</v>
      </c>
      <c r="F15" s="249">
        <f>COUNTIF('P5'!R$5:R$40,BilanP5!$B15)</f>
        <v>0</v>
      </c>
      <c r="G15" s="248">
        <f>COUNTIF('P5'!V$5:V$40,BilanP5!$B15)</f>
        <v>0</v>
      </c>
      <c r="H15" s="273">
        <f t="shared" si="0"/>
        <v>2</v>
      </c>
      <c r="I15" s="252" t="str">
        <f t="shared" si="1"/>
        <v>2h</v>
      </c>
    </row>
    <row r="16" spans="1:9" ht="18" customHeight="1" x14ac:dyDescent="0.3">
      <c r="A16" s="1"/>
      <c r="B16" s="108" t="s">
        <v>131</v>
      </c>
      <c r="C16" s="249">
        <f>COUNTIF('P5'!F$5:F$40,BilanP5!$B16)</f>
        <v>0</v>
      </c>
      <c r="D16" s="249">
        <f>COUNTIF('P5'!J$5:J$40,BilanP5!$B16)</f>
        <v>0</v>
      </c>
      <c r="E16" s="249">
        <f>COUNTIF('P5'!N$5:N$40,BilanP5!$B16)</f>
        <v>0</v>
      </c>
      <c r="F16" s="249">
        <f>COUNTIF('P5'!R$5:R$40,BilanP5!$B16)</f>
        <v>0</v>
      </c>
      <c r="G16" s="248">
        <f>COUNTIF('P5'!V$5:V$40,BilanP5!$B16)</f>
        <v>0</v>
      </c>
      <c r="H16" s="273">
        <f t="shared" si="0"/>
        <v>0</v>
      </c>
      <c r="I16" s="252" t="str">
        <f t="shared" si="1"/>
        <v>0h</v>
      </c>
    </row>
    <row r="17" spans="1:9" ht="18" customHeight="1" x14ac:dyDescent="0.3">
      <c r="A17" s="1"/>
      <c r="B17" s="108"/>
      <c r="C17" s="249">
        <f>COUNTIF('P5'!F$5:F$40,BilanP5!$B17)</f>
        <v>0</v>
      </c>
      <c r="D17" s="249">
        <f>COUNTIF('P5'!J$5:J$40,BilanP5!$B17)</f>
        <v>0</v>
      </c>
      <c r="E17" s="249">
        <f>COUNTIF('P5'!N$5:N$40,BilanP5!$B17)</f>
        <v>0</v>
      </c>
      <c r="F17" s="249">
        <f>COUNTIF('P5'!R$5:R$40,BilanP5!$B17)</f>
        <v>0</v>
      </c>
      <c r="G17" s="248">
        <f>COUNTIF('P5'!V$5:V$40,BilanP5!$B17)</f>
        <v>0</v>
      </c>
      <c r="H17" s="273">
        <f t="shared" si="0"/>
        <v>0</v>
      </c>
      <c r="I17" s="252" t="str">
        <f t="shared" si="1"/>
        <v>0h</v>
      </c>
    </row>
    <row r="18" spans="1:9" ht="18" customHeight="1" x14ac:dyDescent="0.3">
      <c r="A18" s="1"/>
      <c r="B18" s="108"/>
      <c r="C18" s="249">
        <f>COUNTIF('P5'!F$5:F$40,BilanP5!$B18)</f>
        <v>0</v>
      </c>
      <c r="D18" s="249">
        <f>COUNTIF('P5'!J$5:J$40,BilanP5!$B18)</f>
        <v>0</v>
      </c>
      <c r="E18" s="249">
        <f>COUNTIF('P5'!N$5:N$40,BilanP5!$B18)</f>
        <v>0</v>
      </c>
      <c r="F18" s="249">
        <f>COUNTIF('P5'!R$5:R$40,BilanP5!$B18)</f>
        <v>0</v>
      </c>
      <c r="G18" s="248">
        <f>COUNTIF('P5'!V$5:V$40,BilanP5!$B18)</f>
        <v>0</v>
      </c>
      <c r="H18" s="273">
        <f t="shared" si="0"/>
        <v>0</v>
      </c>
      <c r="I18" s="252" t="str">
        <f t="shared" si="1"/>
        <v>0h</v>
      </c>
    </row>
    <row r="19" spans="1:9" ht="18" customHeight="1" x14ac:dyDescent="0.3">
      <c r="A19" s="1"/>
      <c r="B19" s="108"/>
      <c r="C19" s="249">
        <f>COUNTIF('P5'!F$5:F$40,BilanP5!$B19)</f>
        <v>0</v>
      </c>
      <c r="D19" s="249">
        <f>COUNTIF('P5'!J$5:J$40,BilanP5!$B19)</f>
        <v>0</v>
      </c>
      <c r="E19" s="249">
        <f>COUNTIF('P5'!N$5:N$40,BilanP5!$B19)</f>
        <v>0</v>
      </c>
      <c r="F19" s="249">
        <f>COUNTIF('P5'!R$5:R$40,BilanP5!$B19)</f>
        <v>0</v>
      </c>
      <c r="G19" s="248">
        <f>COUNTIF('P5'!V$5:V$40,BilanP5!$B19)</f>
        <v>0</v>
      </c>
      <c r="H19" s="273">
        <f t="shared" si="0"/>
        <v>0</v>
      </c>
      <c r="I19" s="252" t="str">
        <f t="shared" si="1"/>
        <v>0h</v>
      </c>
    </row>
    <row r="20" spans="1:9" ht="18" customHeight="1" x14ac:dyDescent="0.3">
      <c r="A20" s="1"/>
      <c r="B20" s="108"/>
      <c r="C20" s="249">
        <f>COUNTIF('P5'!F$5:F$40,BilanP5!$B20)</f>
        <v>0</v>
      </c>
      <c r="D20" s="249">
        <f>COUNTIF('P5'!J$5:J$40,BilanP5!$B20)</f>
        <v>0</v>
      </c>
      <c r="E20" s="249">
        <f>COUNTIF('P5'!N$5:N$40,BilanP5!$B20)</f>
        <v>0</v>
      </c>
      <c r="F20" s="249">
        <f>COUNTIF('P5'!R$5:R$40,BilanP5!$B20)</f>
        <v>0</v>
      </c>
      <c r="G20" s="248">
        <f>COUNTIF('P5'!V$5:V$40,BilanP5!$B20)</f>
        <v>0</v>
      </c>
      <c r="H20" s="273">
        <f t="shared" si="0"/>
        <v>0</v>
      </c>
      <c r="I20" s="252" t="str">
        <f t="shared" si="1"/>
        <v>0h</v>
      </c>
    </row>
    <row r="21" spans="1:9" ht="18" customHeight="1" x14ac:dyDescent="0.3">
      <c r="A21" s="1"/>
      <c r="B21" s="108"/>
      <c r="C21" s="249">
        <f>COUNTIF('P5'!F$5:F$40,BilanP5!$B21)</f>
        <v>0</v>
      </c>
      <c r="D21" s="249">
        <f>COUNTIF('P5'!J$5:J$40,BilanP5!$B21)</f>
        <v>0</v>
      </c>
      <c r="E21" s="249">
        <f>COUNTIF('P5'!N$5:N$40,BilanP5!$B21)</f>
        <v>0</v>
      </c>
      <c r="F21" s="249">
        <f>COUNTIF('P5'!R$5:R$40,BilanP5!$B21)</f>
        <v>0</v>
      </c>
      <c r="G21" s="248">
        <f>COUNTIF('P5'!V$5:V$40,BilanP5!$B21)</f>
        <v>0</v>
      </c>
      <c r="H21" s="273">
        <f t="shared" si="0"/>
        <v>0</v>
      </c>
      <c r="I21" s="252" t="str">
        <f t="shared" si="1"/>
        <v>0h</v>
      </c>
    </row>
    <row r="22" spans="1:9" ht="18" customHeight="1" x14ac:dyDescent="0.3">
      <c r="A22" s="1"/>
      <c r="B22" s="108"/>
      <c r="C22" s="249">
        <f>COUNTIF('P5'!F$5:F$40,BilanP5!$B22)</f>
        <v>0</v>
      </c>
      <c r="D22" s="249">
        <f>COUNTIF('P5'!J$5:J$40,BilanP5!$B22)</f>
        <v>0</v>
      </c>
      <c r="E22" s="249">
        <f>COUNTIF('P5'!N$5:N$40,BilanP5!$B22)</f>
        <v>0</v>
      </c>
      <c r="F22" s="249">
        <f>COUNTIF('P5'!R$5:R$40,BilanP5!$B22)</f>
        <v>0</v>
      </c>
      <c r="G22" s="248">
        <f>COUNTIF('P5'!V$5:V$40,BilanP5!$B22)</f>
        <v>0</v>
      </c>
      <c r="H22" s="273">
        <f t="shared" si="0"/>
        <v>0</v>
      </c>
      <c r="I22" s="252" t="str">
        <f t="shared" si="1"/>
        <v>0h</v>
      </c>
    </row>
    <row r="23" spans="1:9" ht="18" customHeight="1" x14ac:dyDescent="0.3">
      <c r="A23" s="1"/>
      <c r="B23" s="108"/>
      <c r="C23" s="249">
        <f>COUNTIF('P5'!F$5:F$40,BilanP5!$B23)</f>
        <v>0</v>
      </c>
      <c r="D23" s="249">
        <f>COUNTIF('P5'!J$5:J$40,BilanP5!$B23)</f>
        <v>0</v>
      </c>
      <c r="E23" s="249">
        <f>COUNTIF('P5'!N$5:N$40,BilanP5!$B23)</f>
        <v>0</v>
      </c>
      <c r="F23" s="249">
        <f>COUNTIF('P5'!R$5:R$40,BilanP5!$B23)</f>
        <v>0</v>
      </c>
      <c r="G23" s="248">
        <f>COUNTIF('P5'!V$5:V$40,BilanP5!$B23)</f>
        <v>0</v>
      </c>
      <c r="H23" s="273">
        <f t="shared" si="0"/>
        <v>0</v>
      </c>
      <c r="I23" s="252" t="str">
        <f t="shared" si="1"/>
        <v>0h</v>
      </c>
    </row>
    <row r="24" spans="1:9" ht="18" customHeight="1" x14ac:dyDescent="0.3">
      <c r="A24" s="1"/>
      <c r="B24" s="108"/>
      <c r="C24" s="249">
        <f>COUNTIF('P5'!F$5:F$40,BilanP5!$B24)</f>
        <v>0</v>
      </c>
      <c r="D24" s="249">
        <f>COUNTIF('P5'!J$5:J$40,BilanP5!$B24)</f>
        <v>0</v>
      </c>
      <c r="E24" s="249">
        <f>COUNTIF('P5'!N$5:N$40,BilanP5!$B24)</f>
        <v>0</v>
      </c>
      <c r="F24" s="249">
        <f>COUNTIF('P5'!R$5:R$40,BilanP5!$B24)</f>
        <v>0</v>
      </c>
      <c r="G24" s="248">
        <f>COUNTIF('P5'!V$5:V$40,BilanP5!$B24)</f>
        <v>0</v>
      </c>
      <c r="H24" s="273">
        <f t="shared" si="0"/>
        <v>0</v>
      </c>
      <c r="I24" s="252" t="str">
        <f t="shared" si="1"/>
        <v>0h</v>
      </c>
    </row>
    <row r="25" spans="1:9" ht="18" customHeight="1" x14ac:dyDescent="0.3">
      <c r="A25" s="1"/>
      <c r="B25" s="108"/>
      <c r="C25" s="249">
        <f>COUNTIF('P5'!F$5:F$40,BilanP5!$B25)</f>
        <v>0</v>
      </c>
      <c r="D25" s="249">
        <f>COUNTIF('P5'!J$5:J$40,BilanP5!$B25)</f>
        <v>0</v>
      </c>
      <c r="E25" s="249">
        <f>COUNTIF('P5'!N$5:N$40,BilanP5!$B25)</f>
        <v>0</v>
      </c>
      <c r="F25" s="249">
        <f>COUNTIF('P5'!R$5:R$40,BilanP5!$B25)</f>
        <v>0</v>
      </c>
      <c r="G25" s="248">
        <f>COUNTIF('P5'!V$5:V$40,BilanP5!$B25)</f>
        <v>0</v>
      </c>
      <c r="H25" s="273">
        <f t="shared" si="0"/>
        <v>0</v>
      </c>
      <c r="I25" s="252" t="str">
        <f t="shared" si="1"/>
        <v>0h</v>
      </c>
    </row>
    <row r="26" spans="1:9" ht="18" customHeight="1" x14ac:dyDescent="0.3">
      <c r="A26" s="1"/>
      <c r="B26" s="108"/>
      <c r="C26" s="249">
        <f>COUNTIF('P5'!F$5:F$40,BilanP5!$B26)</f>
        <v>0</v>
      </c>
      <c r="D26" s="249">
        <f>COUNTIF('P5'!J$5:J$40,BilanP5!$B26)</f>
        <v>0</v>
      </c>
      <c r="E26" s="249">
        <f>COUNTIF('P5'!N$5:N$40,BilanP5!$B26)</f>
        <v>0</v>
      </c>
      <c r="F26" s="249">
        <f>COUNTIF('P5'!R$5:R$40,BilanP5!$B26)</f>
        <v>0</v>
      </c>
      <c r="G26" s="248">
        <f>COUNTIF('P5'!V$5:V$40,BilanP5!$B26)</f>
        <v>0</v>
      </c>
      <c r="H26" s="273">
        <f t="shared" si="0"/>
        <v>0</v>
      </c>
      <c r="I26" s="252" t="str">
        <f t="shared" si="1"/>
        <v>0h</v>
      </c>
    </row>
    <row r="27" spans="1:9" ht="18" customHeight="1" thickBot="1" x14ac:dyDescent="0.35">
      <c r="A27" s="1"/>
      <c r="B27" s="108"/>
      <c r="C27" s="274">
        <f>COUNTIF('P5'!F$5:F$40,BilanP5!$B27)</f>
        <v>0</v>
      </c>
      <c r="D27" s="274">
        <f>COUNTIF('P5'!J$5:J$40,BilanP5!$B27)</f>
        <v>0</v>
      </c>
      <c r="E27" s="274">
        <f>COUNTIF('P5'!N$5:N$40,BilanP5!$B27)</f>
        <v>0</v>
      </c>
      <c r="F27" s="249">
        <f>COUNTIF('P5'!R$5:R$40,BilanP5!$B27)</f>
        <v>0</v>
      </c>
      <c r="G27" s="275">
        <f>COUNTIF('P5'!V$5:V$40,BilanP5!$B27)</f>
        <v>0</v>
      </c>
      <c r="H27" s="273">
        <f t="shared" si="0"/>
        <v>0</v>
      </c>
      <c r="I27" s="252" t="str">
        <f t="shared" si="1"/>
        <v>0h</v>
      </c>
    </row>
    <row r="28" spans="1:9" ht="15" hidden="1" thickBot="1" x14ac:dyDescent="0.35">
      <c r="A28" s="1"/>
      <c r="B28" s="110"/>
      <c r="C28" s="276">
        <f t="shared" ref="C28:H28" si="2">SUM(C4:C27)</f>
        <v>14</v>
      </c>
      <c r="D28" s="277">
        <f t="shared" si="2"/>
        <v>19</v>
      </c>
      <c r="E28" s="276">
        <f t="shared" si="2"/>
        <v>13</v>
      </c>
      <c r="F28" s="277">
        <f t="shared" si="2"/>
        <v>8</v>
      </c>
      <c r="G28" s="258">
        <f t="shared" si="2"/>
        <v>2</v>
      </c>
      <c r="H28" s="279">
        <f t="shared" si="2"/>
        <v>56</v>
      </c>
      <c r="I28" s="260">
        <f>H28</f>
        <v>56</v>
      </c>
    </row>
    <row r="29" spans="1:9" ht="22.2" customHeight="1" thickBot="1" x14ac:dyDescent="0.35">
      <c r="A29" s="1"/>
      <c r="B29" s="115" t="s">
        <v>67</v>
      </c>
      <c r="C29" s="262" t="str">
        <f>CONCATENATE(C28,"h")</f>
        <v>14h</v>
      </c>
      <c r="D29" s="263" t="str">
        <f>CONCATENATE(D28,"h")</f>
        <v>19h</v>
      </c>
      <c r="E29" s="263" t="str">
        <f>CONCATENATE(E28,"h")</f>
        <v>13h</v>
      </c>
      <c r="F29" s="263" t="str">
        <f>CONCATENATE(F28,"h")</f>
        <v>8h</v>
      </c>
      <c r="G29" s="264" t="str">
        <f>CONCATENATE(G28,"h")</f>
        <v>2h</v>
      </c>
      <c r="H29" s="280" t="str">
        <f t="shared" ref="H29:I29" si="3">CONCATENATE(H28,"h")</f>
        <v>56h</v>
      </c>
      <c r="I29" s="265" t="str">
        <f t="shared" si="3"/>
        <v>56h</v>
      </c>
    </row>
    <row r="30" spans="1:9" ht="43.8" customHeight="1" thickBot="1" x14ac:dyDescent="0.35">
      <c r="A30" s="1"/>
      <c r="B30" s="114"/>
      <c r="C30" s="266" t="str">
        <f>CONCATENATE(C3,"","-",C29)</f>
        <v>Jérôme MALMEZET-14h</v>
      </c>
      <c r="D30" s="267" t="str">
        <f>CONCATENATE(D3,"","-",D29)</f>
        <v>Stéphane OUALLET-19h</v>
      </c>
      <c r="E30" s="267" t="str">
        <f>CONCATENATE(E3,"-","",E29)</f>
        <v>Isabelle BERGE-13h</v>
      </c>
      <c r="F30" s="268" t="str">
        <f>CONCATENATE(F3,"","-",F29)</f>
        <v>Gaël LIZOT-8h</v>
      </c>
      <c r="G30" s="269" t="str">
        <f>CONCATENATE(G3,"","-",G29)</f>
        <v>TZR2-2h</v>
      </c>
      <c r="H30" s="279"/>
      <c r="I30" s="271" t="s">
        <v>107</v>
      </c>
    </row>
    <row r="31" spans="1:9" s="10" customFormat="1" x14ac:dyDescent="0.3"/>
    <row r="32" spans="1:9" s="10" customFormat="1" x14ac:dyDescent="0.3"/>
    <row r="33" spans="7:10" s="10" customFormat="1" x14ac:dyDescent="0.3"/>
    <row r="34" spans="7:10" s="10" customFormat="1" x14ac:dyDescent="0.3"/>
    <row r="35" spans="7:10" s="10" customFormat="1" x14ac:dyDescent="0.3"/>
    <row r="36" spans="7:10" s="10" customFormat="1" x14ac:dyDescent="0.3"/>
    <row r="37" spans="7:10" s="10" customFormat="1" x14ac:dyDescent="0.3">
      <c r="G37" s="131" t="str">
        <f>B4</f>
        <v>1/3 Gym</v>
      </c>
      <c r="H37" s="131"/>
      <c r="I37" s="131">
        <f>H4</f>
        <v>11</v>
      </c>
    </row>
    <row r="38" spans="7:10" s="10" customFormat="1" x14ac:dyDescent="0.3">
      <c r="G38" s="131" t="str">
        <f>B5</f>
        <v>1/3 SAE</v>
      </c>
      <c r="H38" s="131"/>
      <c r="I38" s="131">
        <f>H5</f>
        <v>4</v>
      </c>
      <c r="J38" s="293"/>
    </row>
    <row r="39" spans="7:10" s="10" customFormat="1" x14ac:dyDescent="0.3">
      <c r="G39" s="131" t="str">
        <f>B6</f>
        <v>1/3 Central</v>
      </c>
      <c r="H39" s="131"/>
      <c r="I39" s="131">
        <f>H6</f>
        <v>0</v>
      </c>
      <c r="J39" s="293"/>
    </row>
    <row r="40" spans="7:10" s="10" customFormat="1" x14ac:dyDescent="0.3">
      <c r="G40" s="131" t="str">
        <f t="shared" ref="G40:G59" si="4">B7</f>
        <v>2/3 Gymn</v>
      </c>
      <c r="H40" s="131"/>
      <c r="I40" s="131">
        <f t="shared" ref="I40:I59" si="5">H7</f>
        <v>4</v>
      </c>
      <c r="J40" s="293"/>
    </row>
    <row r="41" spans="7:10" s="10" customFormat="1" x14ac:dyDescent="0.3">
      <c r="G41" s="131" t="str">
        <f t="shared" si="4"/>
        <v>Tt Gymn</v>
      </c>
      <c r="H41" s="131"/>
      <c r="I41" s="131">
        <f t="shared" si="5"/>
        <v>0</v>
      </c>
      <c r="J41" s="293"/>
    </row>
    <row r="42" spans="7:10" s="10" customFormat="1" x14ac:dyDescent="0.3">
      <c r="G42" s="131" t="str">
        <f t="shared" si="4"/>
        <v>Dojo</v>
      </c>
      <c r="H42" s="131"/>
      <c r="I42" s="131">
        <f t="shared" si="5"/>
        <v>4</v>
      </c>
      <c r="J42" s="293"/>
    </row>
    <row r="43" spans="7:10" s="10" customFormat="1" x14ac:dyDescent="0.3">
      <c r="G43" s="131" t="str">
        <f t="shared" si="4"/>
        <v>Plat Ext</v>
      </c>
      <c r="H43" s="131"/>
      <c r="I43" s="131">
        <f t="shared" si="5"/>
        <v>11</v>
      </c>
      <c r="J43" s="293"/>
    </row>
    <row r="44" spans="7:10" s="10" customFormat="1" x14ac:dyDescent="0.3">
      <c r="G44" s="131" t="str">
        <f t="shared" si="4"/>
        <v>Pelouse</v>
      </c>
      <c r="H44" s="131"/>
      <c r="I44" s="131">
        <f t="shared" si="5"/>
        <v>7</v>
      </c>
      <c r="J44" s="293"/>
    </row>
    <row r="45" spans="7:10" s="10" customFormat="1" x14ac:dyDescent="0.3">
      <c r="G45" s="131" t="str">
        <f t="shared" si="4"/>
        <v>Piste</v>
      </c>
      <c r="H45" s="131"/>
      <c r="I45" s="131">
        <f t="shared" si="5"/>
        <v>9</v>
      </c>
      <c r="J45" s="293"/>
    </row>
    <row r="46" spans="7:10" s="10" customFormat="1" x14ac:dyDescent="0.3">
      <c r="G46" s="131" t="str">
        <f t="shared" si="4"/>
        <v>Sautoir H</v>
      </c>
      <c r="H46" s="131"/>
      <c r="I46" s="131">
        <f t="shared" si="5"/>
        <v>4</v>
      </c>
      <c r="J46" s="293"/>
    </row>
    <row r="47" spans="7:10" s="10" customFormat="1" x14ac:dyDescent="0.3">
      <c r="G47" s="131" t="str">
        <f t="shared" si="4"/>
        <v>Sautoir L</v>
      </c>
      <c r="H47" s="131"/>
      <c r="I47" s="131">
        <f t="shared" si="5"/>
        <v>0</v>
      </c>
      <c r="J47" s="293"/>
    </row>
    <row r="48" spans="7:10" s="10" customFormat="1" x14ac:dyDescent="0.3">
      <c r="G48" s="131" t="str">
        <f t="shared" si="4"/>
        <v>Athlé</v>
      </c>
      <c r="H48" s="131"/>
      <c r="I48" s="131">
        <f t="shared" si="5"/>
        <v>2</v>
      </c>
      <c r="J48" s="293"/>
    </row>
    <row r="49" spans="7:10" s="10" customFormat="1" x14ac:dyDescent="0.3">
      <c r="G49" s="131" t="str">
        <f t="shared" si="4"/>
        <v>Piscine</v>
      </c>
      <c r="H49" s="131"/>
      <c r="I49" s="131">
        <f t="shared" si="5"/>
        <v>0</v>
      </c>
      <c r="J49" s="293"/>
    </row>
    <row r="50" spans="7:10" s="10" customFormat="1" x14ac:dyDescent="0.3">
      <c r="G50" s="131">
        <f t="shared" si="4"/>
        <v>0</v>
      </c>
      <c r="H50" s="131"/>
      <c r="I50" s="131">
        <f t="shared" si="5"/>
        <v>0</v>
      </c>
      <c r="J50" s="293"/>
    </row>
    <row r="51" spans="7:10" s="10" customFormat="1" x14ac:dyDescent="0.3">
      <c r="G51" s="131">
        <f t="shared" si="4"/>
        <v>0</v>
      </c>
      <c r="H51" s="131"/>
      <c r="I51" s="131">
        <f t="shared" si="5"/>
        <v>0</v>
      </c>
      <c r="J51" s="293"/>
    </row>
    <row r="52" spans="7:10" s="10" customFormat="1" x14ac:dyDescent="0.3">
      <c r="G52" s="131">
        <f t="shared" si="4"/>
        <v>0</v>
      </c>
      <c r="H52" s="131"/>
      <c r="I52" s="131">
        <f t="shared" si="5"/>
        <v>0</v>
      </c>
      <c r="J52" s="293"/>
    </row>
    <row r="53" spans="7:10" s="10" customFormat="1" x14ac:dyDescent="0.3">
      <c r="G53" s="131">
        <f t="shared" si="4"/>
        <v>0</v>
      </c>
      <c r="H53" s="131"/>
      <c r="I53" s="131">
        <f t="shared" si="5"/>
        <v>0</v>
      </c>
      <c r="J53" s="293"/>
    </row>
    <row r="54" spans="7:10" s="10" customFormat="1" x14ac:dyDescent="0.3">
      <c r="G54" s="131">
        <f t="shared" si="4"/>
        <v>0</v>
      </c>
      <c r="H54" s="131"/>
      <c r="I54" s="131">
        <f t="shared" si="5"/>
        <v>0</v>
      </c>
      <c r="J54" s="293"/>
    </row>
    <row r="55" spans="7:10" s="10" customFormat="1" x14ac:dyDescent="0.3">
      <c r="G55" s="131">
        <f t="shared" si="4"/>
        <v>0</v>
      </c>
      <c r="H55" s="131"/>
      <c r="I55" s="131">
        <f t="shared" si="5"/>
        <v>0</v>
      </c>
      <c r="J55" s="293"/>
    </row>
    <row r="56" spans="7:10" s="10" customFormat="1" x14ac:dyDescent="0.3">
      <c r="G56" s="131">
        <f t="shared" si="4"/>
        <v>0</v>
      </c>
      <c r="H56" s="131"/>
      <c r="I56" s="131">
        <f t="shared" si="5"/>
        <v>0</v>
      </c>
      <c r="J56" s="293"/>
    </row>
    <row r="57" spans="7:10" s="10" customFormat="1" x14ac:dyDescent="0.3">
      <c r="G57" s="131">
        <f t="shared" si="4"/>
        <v>0</v>
      </c>
      <c r="H57" s="131"/>
      <c r="I57" s="131">
        <f t="shared" si="5"/>
        <v>0</v>
      </c>
      <c r="J57" s="293"/>
    </row>
    <row r="58" spans="7:10" s="10" customFormat="1" x14ac:dyDescent="0.3">
      <c r="G58" s="131">
        <f t="shared" si="4"/>
        <v>0</v>
      </c>
      <c r="H58" s="131"/>
      <c r="I58" s="131">
        <f t="shared" si="5"/>
        <v>0</v>
      </c>
      <c r="J58" s="293"/>
    </row>
    <row r="59" spans="7:10" s="10" customFormat="1" x14ac:dyDescent="0.3">
      <c r="G59" s="131">
        <f t="shared" si="4"/>
        <v>0</v>
      </c>
      <c r="H59" s="131"/>
      <c r="I59" s="131">
        <f t="shared" si="5"/>
        <v>0</v>
      </c>
      <c r="J59" s="293"/>
    </row>
    <row r="60" spans="7:10" s="10" customFormat="1" x14ac:dyDescent="0.3">
      <c r="G60" s="293"/>
      <c r="H60" s="293"/>
      <c r="I60" s="293"/>
      <c r="J60" s="293"/>
    </row>
    <row r="61" spans="7:10" s="10" customFormat="1" x14ac:dyDescent="0.3">
      <c r="G61" s="293"/>
      <c r="H61" s="293"/>
      <c r="I61" s="293"/>
      <c r="J61" s="293"/>
    </row>
    <row r="62" spans="7:10" s="10" customFormat="1" x14ac:dyDescent="0.3">
      <c r="G62" s="293"/>
      <c r="H62" s="293"/>
      <c r="I62" s="293"/>
      <c r="J62" s="293"/>
    </row>
    <row r="63" spans="7:10" s="10" customFormat="1" x14ac:dyDescent="0.3">
      <c r="G63" s="293"/>
      <c r="H63" s="293"/>
      <c r="I63" s="293"/>
      <c r="J63" s="293"/>
    </row>
    <row r="64" spans="7:10" s="10" customFormat="1" x14ac:dyDescent="0.3">
      <c r="G64" s="293"/>
      <c r="H64" s="293"/>
      <c r="I64" s="293"/>
      <c r="J64" s="293"/>
    </row>
    <row r="65" spans="7:9" s="10" customFormat="1" x14ac:dyDescent="0.3">
      <c r="G65" s="131"/>
      <c r="H65" s="131"/>
      <c r="I65" s="131"/>
    </row>
    <row r="66" spans="7:9" s="10" customFormat="1" x14ac:dyDescent="0.3">
      <c r="G66" s="131"/>
      <c r="H66" s="131"/>
      <c r="I66" s="131"/>
    </row>
    <row r="67" spans="7:9" s="10" customFormat="1" x14ac:dyDescent="0.3">
      <c r="G67" s="131"/>
      <c r="H67" s="131"/>
      <c r="I67" s="131"/>
    </row>
    <row r="68" spans="7:9" s="10" customFormat="1" x14ac:dyDescent="0.3">
      <c r="G68" s="131"/>
      <c r="H68" s="131"/>
      <c r="I68" s="131"/>
    </row>
    <row r="69" spans="7:9" s="10" customFormat="1" x14ac:dyDescent="0.3"/>
    <row r="70" spans="7:9" s="10" customFormat="1" x14ac:dyDescent="0.3"/>
    <row r="71" spans="7:9" s="10" customFormat="1" x14ac:dyDescent="0.3"/>
    <row r="72" spans="7:9" s="10" customFormat="1" x14ac:dyDescent="0.3"/>
    <row r="73" spans="7:9" s="10" customFormat="1" x14ac:dyDescent="0.3"/>
    <row r="74" spans="7:9" s="10" customFormat="1" x14ac:dyDescent="0.3"/>
    <row r="75" spans="7:9" s="10" customFormat="1" x14ac:dyDescent="0.3"/>
    <row r="76" spans="7:9" s="10" customFormat="1" x14ac:dyDescent="0.3"/>
    <row r="77" spans="7:9" s="10" customFormat="1" x14ac:dyDescent="0.3"/>
    <row r="78" spans="7:9" s="10" customFormat="1" x14ac:dyDescent="0.3"/>
    <row r="79" spans="7:9" s="10" customFormat="1" x14ac:dyDescent="0.3"/>
    <row r="80" spans="7:9" s="10" customFormat="1" x14ac:dyDescent="0.3"/>
    <row r="81" s="10" customFormat="1" x14ac:dyDescent="0.3"/>
    <row r="82" s="10" customFormat="1" x14ac:dyDescent="0.3"/>
    <row r="83" s="10" customFormat="1" x14ac:dyDescent="0.3"/>
    <row r="84" s="10" customFormat="1" x14ac:dyDescent="0.3"/>
    <row r="85" s="10" customFormat="1" x14ac:dyDescent="0.3"/>
    <row r="86" s="10" customFormat="1" x14ac:dyDescent="0.3"/>
    <row r="87" s="10" customFormat="1" x14ac:dyDescent="0.3"/>
    <row r="88" s="10" customFormat="1" x14ac:dyDescent="0.3"/>
    <row r="89" s="10" customFormat="1" x14ac:dyDescent="0.3"/>
    <row r="90" s="10" customFormat="1" x14ac:dyDescent="0.3"/>
    <row r="91" s="10" customFormat="1" x14ac:dyDescent="0.3"/>
    <row r="92" s="10" customFormat="1" x14ac:dyDescent="0.3"/>
    <row r="93" s="10" customFormat="1" x14ac:dyDescent="0.3"/>
    <row r="94" s="10" customFormat="1" x14ac:dyDescent="0.3"/>
    <row r="95" s="10" customFormat="1" x14ac:dyDescent="0.3"/>
    <row r="96" s="10" customFormat="1" x14ac:dyDescent="0.3"/>
    <row r="97" s="10" customFormat="1" x14ac:dyDescent="0.3"/>
  </sheetData>
  <mergeCells count="1">
    <mergeCell ref="A1:B1"/>
  </mergeCells>
  <conditionalFormatting sqref="H29 C3:C30 E28">
    <cfRule type="expression" dxfId="34" priority="36">
      <formula>$C$3="TZR2"</formula>
    </cfRule>
    <cfRule type="expression" dxfId="33" priority="37">
      <formula>$C$3="TZR1"</formula>
    </cfRule>
    <cfRule type="expression" dxfId="32" priority="38">
      <formula>$C$3="Isabelle BERGE"</formula>
    </cfRule>
    <cfRule type="expression" dxfId="31" priority="39">
      <formula>$C$3="Stéphane OUALLET"</formula>
    </cfRule>
    <cfRule type="expression" dxfId="30" priority="40">
      <formula>$C$3="Jérôme MALMEZET"</formula>
    </cfRule>
  </conditionalFormatting>
  <conditionalFormatting sqref="D3:D30 F28">
    <cfRule type="expression" dxfId="29" priority="31">
      <formula>$D$3="TZR2"</formula>
    </cfRule>
    <cfRule type="expression" dxfId="28" priority="32">
      <formula>$D$3="Gaël LIZOT"</formula>
    </cfRule>
    <cfRule type="expression" dxfId="27" priority="33">
      <formula>$D$3="Isabelle BERGE"</formula>
    </cfRule>
    <cfRule type="expression" dxfId="26" priority="34">
      <formula>$D$3="Stéphane OUALLET"</formula>
    </cfRule>
    <cfRule type="expression" dxfId="25" priority="35">
      <formula>$D$3="Jérôme MALMEZET"</formula>
    </cfRule>
  </conditionalFormatting>
  <conditionalFormatting sqref="E5:E27 E29">
    <cfRule type="expression" dxfId="24" priority="26">
      <formula>$E$3="TZR 2"</formula>
    </cfRule>
    <cfRule type="expression" dxfId="23" priority="27">
      <formula>$C$3="TZR 1"</formula>
    </cfRule>
    <cfRule type="expression" dxfId="22" priority="28">
      <formula>$E$3="Isabelle BERGE"</formula>
    </cfRule>
    <cfRule type="expression" dxfId="21" priority="29">
      <formula>$E$3="Stéphane OUALLET"</formula>
    </cfRule>
    <cfRule type="expression" dxfId="20" priority="30">
      <formula>$E$3="Jérôme MALMEZET"</formula>
    </cfRule>
  </conditionalFormatting>
  <conditionalFormatting sqref="F29:F30">
    <cfRule type="expression" dxfId="19" priority="21">
      <formula>$F$3="TZR2"</formula>
    </cfRule>
    <cfRule type="expression" dxfId="18" priority="22">
      <formula>$F$3="Gaël LIZOT"</formula>
    </cfRule>
    <cfRule type="expression" dxfId="17" priority="23">
      <formula>$F$3="Isabelle BERGE"</formula>
    </cfRule>
    <cfRule type="expression" dxfId="16" priority="24">
      <formula>$F$3="Stéphane OUALLET"</formula>
    </cfRule>
    <cfRule type="expression" dxfId="15" priority="25">
      <formula>$F$3="Jérôme MALMEZET"</formula>
    </cfRule>
  </conditionalFormatting>
  <conditionalFormatting sqref="G3:G30">
    <cfRule type="expression" dxfId="14" priority="16">
      <formula>$G$3="TZR2"</formula>
    </cfRule>
    <cfRule type="expression" dxfId="13" priority="17">
      <formula>$G$3="TZR1"</formula>
    </cfRule>
    <cfRule type="expression" dxfId="12" priority="18">
      <formula>$G$3="Isabelle BERGE"</formula>
    </cfRule>
    <cfRule type="expression" dxfId="11" priority="19">
      <formula>$G$3="Stéphane OUALLET"</formula>
    </cfRule>
    <cfRule type="expression" dxfId="10" priority="20">
      <formula>$G$3="Jérôme MALMEZET"</formula>
    </cfRule>
  </conditionalFormatting>
  <conditionalFormatting sqref="F3:F27">
    <cfRule type="expression" dxfId="9" priority="11">
      <formula>$F$3="TZR2"</formula>
    </cfRule>
    <cfRule type="expression" dxfId="8" priority="12">
      <formula>$F$3="Gaël LIZOT"</formula>
    </cfRule>
    <cfRule type="expression" dxfId="7" priority="13">
      <formula>$F$3="Isabelle BERGE"</formula>
    </cfRule>
    <cfRule type="expression" dxfId="6" priority="14">
      <formula>$F$3="Stéphane OUALLET"</formula>
    </cfRule>
    <cfRule type="expression" dxfId="5" priority="15">
      <formula>$F$3="Jérôme MALMEZET"</formula>
    </cfRule>
  </conditionalFormatting>
  <conditionalFormatting sqref="E3:E27 E29:E30">
    <cfRule type="expression" dxfId="4" priority="6">
      <formula>$E$3="TZR 2"</formula>
    </cfRule>
    <cfRule type="expression" dxfId="3" priority="7">
      <formula>$E$3="TZR 1"</formula>
    </cfRule>
    <cfRule type="expression" dxfId="2" priority="8">
      <formula>$E$3="Isabelle BERGE"</formula>
    </cfRule>
    <cfRule type="expression" dxfId="1" priority="9">
      <formula>$E$3="Stéphane OUALLET"</formula>
    </cfRule>
    <cfRule type="expression" dxfId="0" priority="10">
      <formula>$E$3="Jérôme MALMEZET"</formula>
    </cfRule>
  </conditionalFormatting>
  <pageMargins left="0" right="0" top="0" bottom="0" header="0" footer="0.31496062992125984"/>
  <pageSetup paperSize="9" orientation="landscape" horizontalDpi="0" verticalDpi="0" r:id="rId1"/>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B1:L32"/>
  <sheetViews>
    <sheetView topLeftCell="B1" workbookViewId="0">
      <selection activeCell="F3" sqref="F3"/>
    </sheetView>
  </sheetViews>
  <sheetFormatPr baseColWidth="10" defaultRowHeight="14.4" x14ac:dyDescent="0.3"/>
  <cols>
    <col min="1" max="8" width="11.5546875" style="31"/>
    <col min="9" max="9" width="13.44140625" style="31" customWidth="1"/>
    <col min="10" max="16384" width="11.5546875" style="31"/>
  </cols>
  <sheetData>
    <row r="1" spans="2:12" x14ac:dyDescent="0.3">
      <c r="J1" s="32" t="s">
        <v>72</v>
      </c>
    </row>
    <row r="2" spans="2:12" x14ac:dyDescent="0.3">
      <c r="C2" s="32" t="s">
        <v>75</v>
      </c>
      <c r="E2" s="32" t="s">
        <v>76</v>
      </c>
      <c r="F2" s="76" t="s">
        <v>80</v>
      </c>
      <c r="G2" s="32" t="s">
        <v>9</v>
      </c>
      <c r="I2" s="31" t="s">
        <v>68</v>
      </c>
      <c r="J2" s="31" t="s">
        <v>69</v>
      </c>
      <c r="K2" s="31" t="s">
        <v>70</v>
      </c>
      <c r="L2" s="31" t="s">
        <v>71</v>
      </c>
    </row>
    <row r="3" spans="2:12" x14ac:dyDescent="0.3">
      <c r="C3" s="33" t="s">
        <v>17</v>
      </c>
      <c r="E3" s="31" t="s">
        <v>96</v>
      </c>
      <c r="F3" s="31" t="s">
        <v>178</v>
      </c>
      <c r="G3" s="31" t="s">
        <v>36</v>
      </c>
      <c r="I3" s="31" t="s">
        <v>42</v>
      </c>
      <c r="J3" s="31" t="s">
        <v>59</v>
      </c>
      <c r="K3" s="31" t="s">
        <v>101</v>
      </c>
    </row>
    <row r="4" spans="2:12" x14ac:dyDescent="0.3">
      <c r="C4" s="34" t="s">
        <v>18</v>
      </c>
      <c r="E4" s="31" t="s">
        <v>106</v>
      </c>
      <c r="F4" s="31" t="s">
        <v>81</v>
      </c>
      <c r="G4" s="31" t="s">
        <v>58</v>
      </c>
      <c r="I4" s="31" t="s">
        <v>43</v>
      </c>
      <c r="J4" s="31" t="s">
        <v>59</v>
      </c>
      <c r="K4" s="31" t="s">
        <v>101</v>
      </c>
    </row>
    <row r="5" spans="2:12" x14ac:dyDescent="0.3">
      <c r="C5" s="35" t="s">
        <v>19</v>
      </c>
      <c r="E5" s="31" t="s">
        <v>97</v>
      </c>
      <c r="F5" s="31" t="s">
        <v>82</v>
      </c>
      <c r="G5" s="31" t="s">
        <v>38</v>
      </c>
      <c r="I5" s="31" t="s">
        <v>44</v>
      </c>
      <c r="J5" s="31" t="s">
        <v>41</v>
      </c>
    </row>
    <row r="6" spans="2:12" x14ac:dyDescent="0.3">
      <c r="C6" s="36" t="s">
        <v>153</v>
      </c>
      <c r="E6" s="31" t="s">
        <v>98</v>
      </c>
      <c r="F6" s="31" t="s">
        <v>83</v>
      </c>
      <c r="G6" s="31" t="s">
        <v>40</v>
      </c>
      <c r="I6" s="31" t="s">
        <v>45</v>
      </c>
      <c r="J6" s="31" t="s">
        <v>41</v>
      </c>
    </row>
    <row r="7" spans="2:12" x14ac:dyDescent="0.3">
      <c r="C7" s="37" t="s">
        <v>108</v>
      </c>
      <c r="E7" s="31" t="s">
        <v>99</v>
      </c>
      <c r="F7" s="31" t="s">
        <v>84</v>
      </c>
      <c r="G7" s="31" t="s">
        <v>104</v>
      </c>
      <c r="I7" s="31" t="s">
        <v>46</v>
      </c>
      <c r="J7" s="31" t="s">
        <v>41</v>
      </c>
      <c r="K7" s="31" t="s">
        <v>59</v>
      </c>
      <c r="L7" s="31" t="s">
        <v>101</v>
      </c>
    </row>
    <row r="8" spans="2:12" x14ac:dyDescent="0.3">
      <c r="F8" s="31" t="s">
        <v>85</v>
      </c>
      <c r="G8" s="31" t="s">
        <v>41</v>
      </c>
      <c r="I8" s="31" t="s">
        <v>47</v>
      </c>
      <c r="J8" s="31" t="s">
        <v>59</v>
      </c>
      <c r="K8" s="31" t="s">
        <v>101</v>
      </c>
      <c r="L8" s="31" t="s">
        <v>73</v>
      </c>
    </row>
    <row r="9" spans="2:12" x14ac:dyDescent="0.3">
      <c r="F9" s="31" t="s">
        <v>86</v>
      </c>
      <c r="G9" s="38" t="s">
        <v>39</v>
      </c>
      <c r="I9" s="31" t="s">
        <v>78</v>
      </c>
      <c r="J9" s="31" t="s">
        <v>36</v>
      </c>
      <c r="K9" s="31" t="s">
        <v>73</v>
      </c>
    </row>
    <row r="10" spans="2:12" x14ac:dyDescent="0.3">
      <c r="F10" s="31" t="s">
        <v>87</v>
      </c>
      <c r="G10" s="31" t="s">
        <v>101</v>
      </c>
      <c r="I10" s="31" t="s">
        <v>57</v>
      </c>
      <c r="J10" s="31" t="s">
        <v>73</v>
      </c>
    </row>
    <row r="11" spans="2:12" x14ac:dyDescent="0.3">
      <c r="F11" s="31" t="s">
        <v>88</v>
      </c>
      <c r="G11" s="31" t="s">
        <v>60</v>
      </c>
      <c r="I11" s="31" t="s">
        <v>37</v>
      </c>
      <c r="J11" s="31" t="s">
        <v>58</v>
      </c>
    </row>
    <row r="12" spans="2:12" x14ac:dyDescent="0.3">
      <c r="F12" s="31" t="s">
        <v>89</v>
      </c>
      <c r="G12" s="31" t="s">
        <v>61</v>
      </c>
      <c r="I12" s="31" t="s">
        <v>48</v>
      </c>
      <c r="J12" s="31" t="s">
        <v>74</v>
      </c>
    </row>
    <row r="13" spans="2:12" x14ac:dyDescent="0.3">
      <c r="F13" s="31" t="s">
        <v>90</v>
      </c>
      <c r="G13" s="31" t="s">
        <v>73</v>
      </c>
      <c r="I13" s="31" t="s">
        <v>49</v>
      </c>
      <c r="J13" s="31" t="s">
        <v>40</v>
      </c>
    </row>
    <row r="14" spans="2:12" x14ac:dyDescent="0.3">
      <c r="F14" s="31" t="s">
        <v>91</v>
      </c>
      <c r="G14" s="31" t="s">
        <v>100</v>
      </c>
      <c r="I14" s="31" t="s">
        <v>50</v>
      </c>
      <c r="J14" s="31" t="s">
        <v>40</v>
      </c>
    </row>
    <row r="15" spans="2:12" x14ac:dyDescent="0.3">
      <c r="F15" s="31" t="s">
        <v>92</v>
      </c>
      <c r="I15" s="31" t="s">
        <v>51</v>
      </c>
      <c r="J15" s="31" t="s">
        <v>40</v>
      </c>
    </row>
    <row r="16" spans="2:12" x14ac:dyDescent="0.3">
      <c r="I16" s="31" t="s">
        <v>103</v>
      </c>
      <c r="J16" s="31" t="s">
        <v>40</v>
      </c>
    </row>
    <row r="17" spans="9:11" x14ac:dyDescent="0.3">
      <c r="I17" s="31" t="s">
        <v>52</v>
      </c>
      <c r="J17" s="31" t="s">
        <v>39</v>
      </c>
    </row>
    <row r="18" spans="9:11" x14ac:dyDescent="0.3">
      <c r="I18" s="31" t="s">
        <v>53</v>
      </c>
      <c r="J18" s="31" t="s">
        <v>39</v>
      </c>
    </row>
    <row r="19" spans="9:11" x14ac:dyDescent="0.3">
      <c r="I19" s="31" t="s">
        <v>54</v>
      </c>
      <c r="J19" s="31" t="s">
        <v>39</v>
      </c>
    </row>
    <row r="20" spans="9:11" x14ac:dyDescent="0.3">
      <c r="I20" s="31" t="s">
        <v>55</v>
      </c>
      <c r="J20" s="31" t="s">
        <v>39</v>
      </c>
    </row>
    <row r="21" spans="9:11" x14ac:dyDescent="0.3">
      <c r="I21" s="31" t="s">
        <v>66</v>
      </c>
      <c r="J21" s="31" t="s">
        <v>39</v>
      </c>
    </row>
    <row r="22" spans="9:11" x14ac:dyDescent="0.3">
      <c r="I22" s="31" t="s">
        <v>56</v>
      </c>
      <c r="J22" s="31" t="s">
        <v>39</v>
      </c>
    </row>
    <row r="23" spans="9:11" x14ac:dyDescent="0.3">
      <c r="I23" s="31" t="s">
        <v>102</v>
      </c>
      <c r="J23" s="31" t="s">
        <v>61</v>
      </c>
    </row>
    <row r="24" spans="9:11" x14ac:dyDescent="0.3">
      <c r="I24" s="31" t="s">
        <v>64</v>
      </c>
      <c r="J24" s="31" t="s">
        <v>60</v>
      </c>
    </row>
    <row r="25" spans="9:11" x14ac:dyDescent="0.3">
      <c r="I25" s="31" t="s">
        <v>65</v>
      </c>
      <c r="J25" s="31" t="s">
        <v>36</v>
      </c>
    </row>
    <row r="26" spans="9:11" x14ac:dyDescent="0.3">
      <c r="I26" s="31" t="s">
        <v>102</v>
      </c>
      <c r="J26" s="31" t="s">
        <v>142</v>
      </c>
    </row>
    <row r="27" spans="9:11" x14ac:dyDescent="0.3">
      <c r="I27" s="31" t="s">
        <v>79</v>
      </c>
      <c r="J27" s="31" t="s">
        <v>36</v>
      </c>
    </row>
    <row r="28" spans="9:11" x14ac:dyDescent="0.3">
      <c r="I28" s="31" t="s">
        <v>166</v>
      </c>
      <c r="J28" s="31" t="s">
        <v>40</v>
      </c>
      <c r="K28" s="31" t="s">
        <v>36</v>
      </c>
    </row>
    <row r="29" spans="9:11" x14ac:dyDescent="0.3">
      <c r="I29" s="31" t="s">
        <v>130</v>
      </c>
      <c r="J29" s="31" t="s">
        <v>131</v>
      </c>
    </row>
    <row r="30" spans="9:11" x14ac:dyDescent="0.3">
      <c r="I30" s="31" t="s">
        <v>167</v>
      </c>
    </row>
    <row r="31" spans="9:11" x14ac:dyDescent="0.3">
      <c r="I31" s="31" t="s">
        <v>139</v>
      </c>
      <c r="J31" s="31" t="s">
        <v>140</v>
      </c>
    </row>
    <row r="32" spans="9:11" x14ac:dyDescent="0.3">
      <c r="I32" s="31" t="s">
        <v>159</v>
      </c>
    </row>
  </sheetData>
  <pageMargins left="0" right="0" top="0" bottom="0" header="0.3" footer="0.3"/>
  <pageSetup paperSize="9" orientation="portrait" horizontalDpi="0"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6</vt:i4>
      </vt:variant>
    </vt:vector>
  </HeadingPairs>
  <TitlesOfParts>
    <vt:vector size="20" baseType="lpstr">
      <vt:lpstr>Bilan Mairie</vt:lpstr>
      <vt:lpstr>Tableau Mairie</vt:lpstr>
      <vt:lpstr>P1</vt:lpstr>
      <vt:lpstr>MFC</vt:lpstr>
      <vt:lpstr>BilanP1</vt:lpstr>
      <vt:lpstr>P2</vt:lpstr>
      <vt:lpstr>BilanP2</vt:lpstr>
      <vt:lpstr>P3</vt:lpstr>
      <vt:lpstr>BilanP3</vt:lpstr>
      <vt:lpstr>P4</vt:lpstr>
      <vt:lpstr>BilanP4</vt:lpstr>
      <vt:lpstr>P5</vt:lpstr>
      <vt:lpstr>BilanP5</vt:lpstr>
      <vt:lpstr>Listes</vt:lpstr>
      <vt:lpstr>APSA</vt:lpstr>
      <vt:lpstr>Cycle</vt:lpstr>
      <vt:lpstr>Install</vt:lpstr>
      <vt:lpstr>ListeClass</vt:lpstr>
      <vt:lpstr>ListeClasses</vt:lpstr>
      <vt:lpstr>ListeProfEPS</vt:lpstr>
    </vt:vector>
  </TitlesOfParts>
  <Company>jérome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vialard</dc:creator>
  <cp:lastModifiedBy>vialard</cp:lastModifiedBy>
  <cp:lastPrinted>2016-08-31T19:33:30Z</cp:lastPrinted>
  <dcterms:created xsi:type="dcterms:W3CDTF">2016-06-04T08:37:25Z</dcterms:created>
  <dcterms:modified xsi:type="dcterms:W3CDTF">2016-08-31T19:47:42Z</dcterms:modified>
</cp:coreProperties>
</file>