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immy\Desktop\"/>
    </mc:Choice>
  </mc:AlternateContent>
  <bookViews>
    <workbookView xWindow="0" yWindow="0" windowWidth="28800" windowHeight="12435" activeTab="3"/>
  </bookViews>
  <sheets>
    <sheet name="ANOMALIE" sheetId="1" r:id="rId1"/>
    <sheet name="BDD" sheetId="2" r:id="rId2"/>
    <sheet name="Copie Hebdomadaire" sheetId="4" r:id="rId3"/>
    <sheet name="Stat Réception" sheetId="5" r:id="rId4"/>
    <sheet name="Stat Expédition" sheetId="6" r:id="rId5"/>
  </sheets>
  <externalReferences>
    <externalReference r:id="rId6"/>
  </externalReferences>
  <definedNames>
    <definedName name="_xlnm._FilterDatabase" localSheetId="0" hidden="1">ANOMALIE!$A$1:$P$216</definedName>
    <definedName name="_xlnm._FilterDatabase" localSheetId="2" hidden="1">'Copie Hebdomadaire'!$A$1:$P$1</definedName>
    <definedName name="Z_C2AB851C_4A30_4D0F_A61C_C9DFD3E4A5C6_.wvu.FilterData" localSheetId="0" hidden="1">ANOMALIE!$A$1:$P$1</definedName>
    <definedName name="Z_C7649E14_CA79_4D07_8EC3_51ACD791F50E_.wvu.FilterData" localSheetId="0" hidden="1">ANOMALIE!$A$1:$P$1</definedName>
  </definedNames>
  <calcPr calcId="152511"/>
  <customWorkbookViews>
    <customWorkbookView name="Jerome VERBRUGGHE - Affichage personnalisé" guid="{C7649E14-CA79-4D07-8EC3-51ACD791F50E}" mergeInterval="0" personalView="1" maximized="1" windowWidth="1436" windowHeight="632" activeSheetId="1"/>
    <customWorkbookView name="Irena SCHRICKE - Affichage personnalisé" guid="{C2AB851C-4A30-4D0F-A61C-C9DFD3E4A5C6}" mergeInterval="0" personalView="1" maximized="1" windowWidth="1436" windowHeight="653" activeSheetId="1"/>
  </customWorkbookViews>
</workbook>
</file>

<file path=xl/calcChain.xml><?xml version="1.0" encoding="utf-8"?>
<calcChain xmlns="http://schemas.openxmlformats.org/spreadsheetml/2006/main">
  <c r="B2" i="5" l="1"/>
  <c r="K3" i="1" l="1"/>
  <c r="B8" i="5"/>
  <c r="B5" i="6"/>
  <c r="B4" i="6"/>
  <c r="B3" i="6"/>
  <c r="B2" i="6"/>
  <c r="B7" i="5"/>
  <c r="B6" i="5"/>
  <c r="B5" i="5"/>
  <c r="B4" i="5"/>
  <c r="B3" i="5"/>
  <c r="K4" i="1"/>
  <c r="K5" i="1"/>
  <c r="K6" i="1"/>
  <c r="K7" i="1"/>
  <c r="K8" i="1"/>
  <c r="K9" i="1"/>
  <c r="K10" i="1"/>
  <c r="K11" i="1"/>
  <c r="K12" i="1"/>
  <c r="K13" i="1"/>
  <c r="A2" i="1"/>
  <c r="B2" i="1"/>
  <c r="K2" i="1" s="1"/>
  <c r="D2" i="1"/>
  <c r="E2" i="1" s="1"/>
  <c r="F2" i="1"/>
  <c r="G2" i="1"/>
  <c r="M2" i="1"/>
  <c r="N2" i="1"/>
  <c r="G31" i="4" l="1"/>
  <c r="B31" i="4"/>
  <c r="G30" i="4"/>
  <c r="D30" i="4"/>
  <c r="M30" i="4" s="1"/>
  <c r="B30" i="4"/>
  <c r="G29" i="4"/>
  <c r="F29" i="4"/>
  <c r="D29" i="4"/>
  <c r="E29" i="4" s="1"/>
  <c r="B29" i="4"/>
  <c r="M28" i="4"/>
  <c r="G28" i="4"/>
  <c r="E28" i="4"/>
  <c r="B28" i="4"/>
  <c r="M27" i="4"/>
  <c r="G27" i="4"/>
  <c r="E27" i="4"/>
  <c r="B27" i="4"/>
  <c r="F26" i="4"/>
  <c r="D26" i="4"/>
  <c r="E26" i="4" s="1"/>
  <c r="B26" i="4"/>
  <c r="A26" i="4"/>
  <c r="F25" i="4"/>
  <c r="D25" i="4"/>
  <c r="B25" i="4"/>
  <c r="G24" i="4"/>
  <c r="F24" i="4"/>
  <c r="D24" i="4"/>
  <c r="M24" i="4" s="1"/>
  <c r="B24" i="4"/>
  <c r="G23" i="4"/>
  <c r="F23" i="4"/>
  <c r="D23" i="4"/>
  <c r="M23" i="4" s="1"/>
  <c r="G22" i="4"/>
  <c r="F22" i="4"/>
  <c r="D22" i="4"/>
  <c r="M22" i="4" s="1"/>
  <c r="B22" i="4"/>
  <c r="A22" i="4"/>
  <c r="M21" i="4"/>
  <c r="E21" i="4"/>
  <c r="G20" i="4"/>
  <c r="G19" i="4"/>
  <c r="M18" i="4"/>
  <c r="G18" i="4"/>
  <c r="M17" i="4"/>
  <c r="G17" i="4"/>
  <c r="E17" i="4"/>
  <c r="G16" i="4"/>
  <c r="F16" i="4"/>
  <c r="D16" i="4"/>
  <c r="M16" i="4" s="1"/>
  <c r="B16" i="4"/>
  <c r="G15" i="4"/>
  <c r="D15" i="4"/>
  <c r="M15" i="4" s="1"/>
  <c r="B15" i="4"/>
  <c r="M14" i="4"/>
  <c r="F14" i="4"/>
  <c r="E14" i="4"/>
  <c r="F13" i="4"/>
  <c r="D13" i="4"/>
  <c r="M13" i="4" s="1"/>
  <c r="B13" i="4"/>
  <c r="M12" i="4"/>
  <c r="G11" i="4"/>
  <c r="F11" i="4"/>
  <c r="D11" i="4"/>
  <c r="M11" i="4" s="1"/>
  <c r="G10" i="4"/>
  <c r="F10" i="4"/>
  <c r="D10" i="4"/>
  <c r="M10" i="4" s="1"/>
  <c r="G9" i="4"/>
  <c r="D9" i="4"/>
  <c r="G8" i="4"/>
  <c r="D8" i="4"/>
  <c r="M8" i="4" s="1"/>
  <c r="F7" i="4"/>
  <c r="D7" i="4"/>
  <c r="E7" i="4" s="1"/>
  <c r="M6" i="4"/>
  <c r="E6" i="4"/>
  <c r="M5" i="4"/>
  <c r="N4" i="4"/>
  <c r="M4" i="4"/>
  <c r="E4" i="4"/>
  <c r="M3" i="4"/>
  <c r="E3" i="4"/>
  <c r="M2" i="4"/>
  <c r="E2" i="4"/>
  <c r="E5" i="4" s="1"/>
  <c r="E16" i="4" l="1"/>
  <c r="E22" i="4"/>
  <c r="E13" i="4"/>
  <c r="E10" i="4"/>
  <c r="E23" i="4"/>
  <c r="M29" i="4"/>
  <c r="E30" i="4"/>
</calcChain>
</file>

<file path=xl/sharedStrings.xml><?xml version="1.0" encoding="utf-8"?>
<sst xmlns="http://schemas.openxmlformats.org/spreadsheetml/2006/main" count="265" uniqueCount="131">
  <si>
    <t>commentaires</t>
  </si>
  <si>
    <t>NNZ</t>
  </si>
  <si>
    <t>Fournisseur</t>
  </si>
  <si>
    <t>Transporteur</t>
  </si>
  <si>
    <t>N° de PO</t>
  </si>
  <si>
    <t>Code Produit</t>
  </si>
  <si>
    <t>Libéllé / Désignation</t>
  </si>
  <si>
    <t>Chargt</t>
  </si>
  <si>
    <t>Déchargt</t>
  </si>
  <si>
    <t>Arrivée</t>
  </si>
  <si>
    <t>Départ</t>
  </si>
  <si>
    <t>Non Venu</t>
  </si>
  <si>
    <t>FI Emise</t>
  </si>
  <si>
    <t>Semaine</t>
  </si>
  <si>
    <t>x</t>
  </si>
  <si>
    <t>Autre</t>
  </si>
  <si>
    <t xml:space="preserve">BASE POUDRE FOLLOW ON 2FK 80:2 </t>
  </si>
  <si>
    <t>CODE PRODUIT</t>
  </si>
  <si>
    <t>DESIGNATION</t>
  </si>
  <si>
    <t xml:space="preserve">MALTODEXTRINE DE19 BB MEL.SEC </t>
  </si>
  <si>
    <t xml:space="preserve">LACTOSE BIG BAG MELANGE A SEC </t>
  </si>
  <si>
    <t>TEREOS SYRAL</t>
  </si>
  <si>
    <t>FRIESLAND</t>
  </si>
  <si>
    <t>NUTRICIA ZAKLADY</t>
  </si>
  <si>
    <t xml:space="preserve">MB START FKN </t>
  </si>
  <si>
    <t>Nutricia Cuijk</t>
  </si>
  <si>
    <t xml:space="preserve">PREMIX GUM 1 STOA FK 0.8  </t>
  </si>
  <si>
    <t xml:space="preserve">PX FOLLOW ON F N 154400 BB </t>
  </si>
  <si>
    <t>BASE FOLLOW ON FK 80:20</t>
  </si>
  <si>
    <t>NUTRICIA INFANT NUTRITION</t>
  </si>
  <si>
    <t>BASE GUM 1 STOA V FK 0.8</t>
  </si>
  <si>
    <t>STV</t>
  </si>
  <si>
    <t xml:space="preserve">BIG BAG BARRIER WITH OUTLINER </t>
  </si>
  <si>
    <t>BIG BAG MONO LAYER WITH OUTLIN</t>
  </si>
  <si>
    <t xml:space="preserve">BASE GUM 1 LCP FK         </t>
  </si>
  <si>
    <t xml:space="preserve">MB GUM 1 FK 178086   </t>
  </si>
  <si>
    <t>DANISCO</t>
  </si>
  <si>
    <t>FARINE  CAROUBE BB MELANGE A S</t>
  </si>
  <si>
    <t xml:space="preserve">BASE FOLLOW ON LCP 0.3:0.3 Fk </t>
  </si>
  <si>
    <t xml:space="preserve">BASE START LCP 0.35:0.32 Fk   </t>
  </si>
  <si>
    <t>Milupa GmbH</t>
  </si>
  <si>
    <t xml:space="preserve">MB FOF 2 CODEX F N 172315 BB  </t>
  </si>
  <si>
    <t xml:space="preserve">MB START NURSIE 0171713 BB   </t>
  </si>
  <si>
    <t>MB GUM 1 LCP F N  RUS 178082 B</t>
  </si>
  <si>
    <t xml:space="preserve">NUTRICIA INFANT NUTRITION </t>
  </si>
  <si>
    <t xml:space="preserve">BASE START LCP 4 FK BW       </t>
  </si>
  <si>
    <t>INGREDION GERMANY</t>
  </si>
  <si>
    <t>STARCH MAIZE PREGELATINISED IF</t>
  </si>
  <si>
    <t xml:space="preserve">BASE START NURSIE LCP 4       </t>
  </si>
  <si>
    <t xml:space="preserve">BASE FOLLOW ON 80:20 RUSSIA   </t>
  </si>
  <si>
    <t>MB IP PWD FO MD CDEX 173921 BB</t>
  </si>
  <si>
    <t>POLFABRYKAT MB IF COMFORT N MD</t>
  </si>
  <si>
    <t xml:space="preserve">POLFABRYKATMB FO COMFORT N MD </t>
  </si>
  <si>
    <t>STARCH MAIZE PREGELATINISED FO</t>
  </si>
  <si>
    <t xml:space="preserve">HOCHWALD FOODS </t>
  </si>
  <si>
    <t xml:space="preserve">SKIM MILK POW FO/GUM     </t>
  </si>
  <si>
    <t>FOURNISSEUR</t>
  </si>
  <si>
    <t>TradeTrans</t>
  </si>
  <si>
    <t>18h30</t>
  </si>
  <si>
    <t>Robinson</t>
  </si>
  <si>
    <t xml:space="preserve">BP HA 1 RWK OB4 LCP3 113609 EX </t>
  </si>
  <si>
    <t>P&amp;O</t>
  </si>
  <si>
    <t>Date et Heure de RDV</t>
  </si>
  <si>
    <t xml:space="preserve">BASE PREBIO 1 70/30 EXP 550025 </t>
  </si>
  <si>
    <t>TRANSPORTEUR</t>
  </si>
  <si>
    <t>BASE PREBIO 2 70/30 EXP 550025</t>
  </si>
  <si>
    <t>BASE LACTOFIDUS 60/40 EXP 5500</t>
  </si>
  <si>
    <t xml:space="preserve">BASE LACTOFIDUS 60/40 OB4 EXP  </t>
  </si>
  <si>
    <t>BASE LACTOFIDUS 60/40 OB4 LA VIE EXP</t>
  </si>
  <si>
    <t>A remplir</t>
  </si>
  <si>
    <t xml:space="preserve">BP HA 1 HAL OB4 LCP3 113612    </t>
  </si>
  <si>
    <t>ROBINSON</t>
  </si>
  <si>
    <t xml:space="preserve">BP HA 2 HAL OB4 LCP4 113613   </t>
  </si>
  <si>
    <t>BP COMFORT 1 OB LCP3 113615 EX</t>
  </si>
  <si>
    <t xml:space="preserve">BP HA 2 OB4 LCP4 113611 EXP </t>
  </si>
  <si>
    <t>BP HA 1 OB4 LCP3 113609 EXP</t>
  </si>
  <si>
    <t>BP HA 1 RWK OB4 LCP3 113609 EX</t>
  </si>
  <si>
    <t>TRADE TRANS</t>
  </si>
  <si>
    <t>EUCON</t>
  </si>
  <si>
    <t xml:space="preserve">BASE LIFT 1 60/40 STV </t>
  </si>
  <si>
    <t xml:space="preserve">BASE LIFT 2 60/40 STV </t>
  </si>
  <si>
    <t xml:space="preserve">BP LAIT 1 SPE SEL VEX 1308 </t>
  </si>
  <si>
    <t>Date</t>
  </si>
  <si>
    <t>9h20</t>
  </si>
  <si>
    <t xml:space="preserve">BASE GUM 1 STOA V FK 0.8 </t>
  </si>
  <si>
    <t>BASE LAIT 2 SPEC VITAFER 60/40</t>
  </si>
  <si>
    <t>retour</t>
  </si>
  <si>
    <t>W19STVMAC1003</t>
  </si>
  <si>
    <t>Macroom Rework</t>
  </si>
  <si>
    <t xml:space="preserve">CUIJK </t>
  </si>
  <si>
    <t>VRD UW LOGISTIEKE PARTNE</t>
  </si>
  <si>
    <t>Reprogrammé le 11/05/16 à 13h</t>
  </si>
  <si>
    <t>W19STVMAC1103</t>
  </si>
  <si>
    <t>S19</t>
  </si>
  <si>
    <t>Wexford</t>
  </si>
  <si>
    <t>unterer</t>
  </si>
  <si>
    <t>S20</t>
  </si>
  <si>
    <t>10254645-10231605</t>
  </si>
  <si>
    <t>OPOLE</t>
  </si>
  <si>
    <t>FULDA</t>
  </si>
  <si>
    <t>S18</t>
  </si>
  <si>
    <t>Camion refusé cause big-bag penché et glissé vers l'avant</t>
  </si>
  <si>
    <t>S,C KLD LOGISTIC TRANS S,R,L</t>
  </si>
  <si>
    <t>nutricia cuijk</t>
  </si>
  <si>
    <t>NUTRICIA CUIJK</t>
  </si>
  <si>
    <t>REMI AU 20/05 à 8H00</t>
  </si>
  <si>
    <t>X</t>
  </si>
  <si>
    <t>S21</t>
  </si>
  <si>
    <t>9H30</t>
  </si>
  <si>
    <t>10H40</t>
  </si>
  <si>
    <t xml:space="preserve">HEURE D'ARRIVEE 9H40 AU QUAI </t>
  </si>
  <si>
    <t>10H30</t>
  </si>
  <si>
    <t>11H00</t>
  </si>
  <si>
    <t>1 BIB-BAG PERCE</t>
  </si>
  <si>
    <t>PROBLEME QUALITE</t>
  </si>
  <si>
    <t xml:space="preserve">S21 </t>
  </si>
  <si>
    <t>10146017-10146013</t>
  </si>
  <si>
    <t>Transporteur / Destination</t>
  </si>
  <si>
    <t>Date et Heure d'arrivée</t>
  </si>
  <si>
    <t>Retard</t>
  </si>
  <si>
    <t>Nombre de réception</t>
  </si>
  <si>
    <t>Total de RDV respecté</t>
  </si>
  <si>
    <t>Total de retard</t>
  </si>
  <si>
    <t>%</t>
  </si>
  <si>
    <t>Macroom</t>
  </si>
  <si>
    <t>Fulda</t>
  </si>
  <si>
    <t>Tereos</t>
  </si>
  <si>
    <t>Hochwald</t>
  </si>
  <si>
    <t>Cuijk</t>
  </si>
  <si>
    <t>Opole</t>
  </si>
  <si>
    <t>Istra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</si>
</sst>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3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8"/>
      <color indexed="56"/>
      <name val="Arial"/>
      <family val="2"/>
    </font>
    <font>
      <sz val="8"/>
      <color indexed="56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rgb="FF333333"/>
      <name val="Segoe UI"/>
      <family val="2"/>
    </font>
    <font>
      <sz val="12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9"/>
        <bgColor indexed="8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0" fontId="2" fillId="21" borderId="4" applyNumberFormat="0" applyFont="0" applyAlignment="0" applyProtection="0"/>
    <xf numFmtId="0" fontId="9" fillId="7" borderId="2" applyNumberFormat="0" applyAlignment="0" applyProtection="0"/>
    <xf numFmtId="0" fontId="10" fillId="3" borderId="0" applyNumberFormat="0" applyBorder="0" applyAlignment="0" applyProtection="0"/>
    <xf numFmtId="43" fontId="2" fillId="0" borderId="0" applyFont="0" applyFill="0" applyBorder="0" applyAlignment="0" applyProtection="0"/>
    <xf numFmtId="0" fontId="3" fillId="22" borderId="4"/>
    <xf numFmtId="0" fontId="11" fillId="23" borderId="5">
      <alignment vertical="center" wrapText="1"/>
    </xf>
    <xf numFmtId="0" fontId="12" fillId="23" borderId="5">
      <alignment horizontal="left" vertical="center" wrapText="1"/>
    </xf>
    <xf numFmtId="0" fontId="11" fillId="23" borderId="5">
      <alignment vertical="center" wrapText="1"/>
    </xf>
    <xf numFmtId="0" fontId="11" fillId="23" borderId="5">
      <alignment horizontal="center" wrapText="1"/>
    </xf>
    <xf numFmtId="0" fontId="13" fillId="24" borderId="0" applyNumberFormat="0" applyBorder="0" applyAlignment="0" applyProtection="0"/>
    <xf numFmtId="9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20" borderId="6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25" borderId="11" applyNumberFormat="0" applyAlignment="0" applyProtection="0"/>
  </cellStyleXfs>
  <cellXfs count="37">
    <xf numFmtId="0" fontId="0" fillId="0" borderId="0" xfId="0"/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4" fillId="0" borderId="1" xfId="0" applyFont="1" applyBorder="1" applyAlignment="1">
      <alignment horizontal="center"/>
    </xf>
    <xf numFmtId="20" fontId="24" fillId="0" borderId="1" xfId="0" applyNumberFormat="1" applyFont="1" applyFill="1" applyBorder="1" applyAlignment="1">
      <alignment horizontal="center"/>
    </xf>
    <xf numFmtId="0" fontId="24" fillId="0" borderId="1" xfId="0" applyFont="1" applyFill="1" applyBorder="1" applyAlignment="1">
      <alignment horizontal="left"/>
    </xf>
    <xf numFmtId="0" fontId="23" fillId="26" borderId="1" xfId="0" applyFont="1" applyFill="1" applyBorder="1" applyAlignment="1">
      <alignment horizontal="center" vertical="center"/>
    </xf>
    <xf numFmtId="22" fontId="23" fillId="26" borderId="1" xfId="0" applyNumberFormat="1" applyFont="1" applyFill="1" applyBorder="1" applyAlignment="1">
      <alignment horizontal="center" vertical="center"/>
    </xf>
    <xf numFmtId="0" fontId="23" fillId="26" borderId="1" xfId="0" applyFont="1" applyFill="1" applyBorder="1" applyAlignment="1">
      <alignment horizontal="center"/>
    </xf>
    <xf numFmtId="22" fontId="1" fillId="0" borderId="1" xfId="0" applyNumberFormat="1" applyFont="1" applyFill="1" applyBorder="1" applyAlignment="1">
      <alignment horizontal="center"/>
    </xf>
    <xf numFmtId="0" fontId="23" fillId="26" borderId="13" xfId="0" applyFont="1" applyFill="1" applyBorder="1" applyAlignment="1">
      <alignment horizontal="center"/>
    </xf>
    <xf numFmtId="0" fontId="0" fillId="0" borderId="13" xfId="0" applyBorder="1"/>
    <xf numFmtId="0" fontId="23" fillId="26" borderId="14" xfId="0" applyFont="1" applyFill="1" applyBorder="1" applyAlignment="1">
      <alignment horizontal="center"/>
    </xf>
    <xf numFmtId="0" fontId="0" fillId="0" borderId="12" xfId="0" applyBorder="1"/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3" xfId="0" applyFill="1" applyBorder="1"/>
    <xf numFmtId="0" fontId="0" fillId="0" borderId="1" xfId="0" applyFill="1" applyBorder="1"/>
    <xf numFmtId="164" fontId="1" fillId="0" borderId="1" xfId="0" applyNumberFormat="1" applyFont="1" applyFill="1" applyBorder="1" applyAlignment="1">
      <alignment horizontal="center"/>
    </xf>
    <xf numFmtId="0" fontId="0" fillId="0" borderId="12" xfId="0" applyFill="1" applyBorder="1"/>
    <xf numFmtId="22" fontId="0" fillId="0" borderId="0" xfId="0" applyNumberFormat="1"/>
    <xf numFmtId="0" fontId="25" fillId="0" borderId="1" xfId="0" applyFont="1" applyBorder="1" applyAlignment="1">
      <alignment horizontal="center"/>
    </xf>
    <xf numFmtId="22" fontId="26" fillId="0" borderId="1" xfId="0" applyNumberFormat="1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164" fontId="26" fillId="0" borderId="1" xfId="0" applyNumberFormat="1" applyFont="1" applyFill="1" applyBorder="1" applyAlignment="1">
      <alignment horizontal="center"/>
    </xf>
    <xf numFmtId="20" fontId="25" fillId="0" borderId="1" xfId="0" applyNumberFormat="1" applyFont="1" applyFill="1" applyBorder="1" applyAlignment="1">
      <alignment horizontal="center"/>
    </xf>
    <xf numFmtId="0" fontId="25" fillId="0" borderId="1" xfId="0" applyFont="1" applyFill="1" applyBorder="1" applyAlignment="1">
      <alignment horizontal="left"/>
    </xf>
    <xf numFmtId="0" fontId="27" fillId="0" borderId="0" xfId="0" applyFont="1"/>
    <xf numFmtId="22" fontId="27" fillId="0" borderId="0" xfId="0" applyNumberFormat="1" applyFont="1"/>
    <xf numFmtId="0" fontId="28" fillId="26" borderId="1" xfId="0" applyFont="1" applyFill="1" applyBorder="1" applyAlignment="1">
      <alignment horizontal="center" vertical="center"/>
    </xf>
    <xf numFmtId="22" fontId="28" fillId="26" borderId="1" xfId="0" applyNumberFormat="1" applyFont="1" applyFill="1" applyBorder="1" applyAlignment="1">
      <alignment horizontal="center" vertical="center"/>
    </xf>
    <xf numFmtId="46" fontId="24" fillId="0" borderId="1" xfId="0" applyNumberFormat="1" applyFont="1" applyFill="1" applyBorder="1" applyAlignment="1">
      <alignment horizontal="center"/>
    </xf>
    <xf numFmtId="18" fontId="0" fillId="0" borderId="0" xfId="0" applyNumberFormat="1"/>
    <xf numFmtId="0" fontId="29" fillId="0" borderId="0" xfId="0" applyFont="1"/>
    <xf numFmtId="0" fontId="30" fillId="0" borderId="0" xfId="0" applyFont="1"/>
  </cellXfs>
  <cellStyles count="50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Milliers 2" xfId="32"/>
    <cellStyle name="MSTRStyle.Tous.c1_91ede846-ff22-4b48-9509-b7d49b5e92ee" xfId="33"/>
    <cellStyle name="MSTRStyle.Tous.c2_2078daf6-b5ee-4b69-8e0c-38b4969ed31b" xfId="34"/>
    <cellStyle name="MSTRStyle.Tous.c3_b00ce649-e7cc-4ac6-8e02-1eaaea850b57" xfId="35"/>
    <cellStyle name="MSTRStyle.Tous.c6_1ddf1846-2010-41e2-be77-66997b8fc982" xfId="36"/>
    <cellStyle name="MSTRStyle.Tous.c7_375aa4d1-7590-456a-85a8-ffc85964637d" xfId="37"/>
    <cellStyle name="Neutre 2" xfId="38"/>
    <cellStyle name="Normal" xfId="0" builtinId="0"/>
    <cellStyle name="Normal 2" xfId="1"/>
    <cellStyle name="Pourcentage 2" xfId="39"/>
    <cellStyle name="Satisfaisant 2" xfId="40"/>
    <cellStyle name="Sortie 2" xfId="41"/>
    <cellStyle name="Texte explicatif 2" xfId="42"/>
    <cellStyle name="Titre 2" xfId="43"/>
    <cellStyle name="Titre 1 2" xfId="44"/>
    <cellStyle name="Titre 2 2" xfId="45"/>
    <cellStyle name="Titre 3 2" xfId="46"/>
    <cellStyle name="Titre 4 2" xfId="47"/>
    <cellStyle name="Total 2" xfId="48"/>
    <cellStyle name="Vérification 2" xfId="49"/>
  </cellStyles>
  <dxfs count="14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lux%20BB%20-%20Deploi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Data"/>
      <sheetName val="Planning"/>
      <sheetName val="SIM 4"/>
      <sheetName val="Ordo Tour"/>
      <sheetName val="SO"/>
      <sheetName val="Tour STV"/>
      <sheetName val="Tour EXP"/>
      <sheetName val="Calcul1"/>
      <sheetName val="Orga"/>
      <sheetName val="Condi STV"/>
      <sheetName val="Condi IN"/>
      <sheetName val="Ordo CONDI"/>
      <sheetName val="Calcul C STV"/>
      <sheetName val="Calcul C IN"/>
    </sheetNames>
    <sheetDataSet>
      <sheetData sheetId="0"/>
      <sheetData sheetId="1"/>
      <sheetData sheetId="2">
        <row r="1">
          <cell r="B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 t="str">
            <v>CONDI</v>
          </cell>
          <cell r="Q1">
            <v>0</v>
          </cell>
          <cell r="R1">
            <v>0</v>
          </cell>
        </row>
        <row r="2">
          <cell r="B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</row>
        <row r="3">
          <cell r="B3" t="str">
            <v>Date</v>
          </cell>
          <cell r="I3" t="str">
            <v xml:space="preserve">chargt
</v>
          </cell>
          <cell r="J3" t="str">
            <v xml:space="preserve">déchargt
</v>
          </cell>
          <cell r="K3" t="str">
            <v>N° PO/ SO</v>
          </cell>
          <cell r="L3" t="str">
            <v>Code SAP</v>
          </cell>
          <cell r="M3" t="str">
            <v>N° container</v>
          </cell>
          <cell r="N3" t="str">
            <v>Commentaire</v>
          </cell>
          <cell r="O3" t="str">
            <v>commande</v>
          </cell>
          <cell r="P3" t="str">
            <v>BB IN</v>
          </cell>
          <cell r="Q3" t="str">
            <v>BB STV</v>
          </cell>
          <cell r="R3" t="str">
            <v>Saturation</v>
          </cell>
          <cell r="S3" t="str">
            <v>Sem</v>
          </cell>
        </row>
        <row r="4">
          <cell r="B4">
            <v>42502.999999965657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4.5999999999999996</v>
          </cell>
          <cell r="Q4">
            <v>0</v>
          </cell>
          <cell r="R4">
            <v>0.71576923076923182</v>
          </cell>
          <cell r="S4" t="str">
            <v>S19</v>
          </cell>
        </row>
        <row r="5">
          <cell r="B5">
            <v>42503.041666632322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0.71576923076923182</v>
          </cell>
          <cell r="S5" t="str">
            <v>S19</v>
          </cell>
        </row>
        <row r="6">
          <cell r="B6">
            <v>42503.083333298986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0.71576923076923182</v>
          </cell>
          <cell r="S6" t="str">
            <v>S19</v>
          </cell>
        </row>
        <row r="7">
          <cell r="B7">
            <v>42503.12499996565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0.71576923076923182</v>
          </cell>
          <cell r="S7" t="str">
            <v>S19</v>
          </cell>
        </row>
        <row r="8">
          <cell r="B8">
            <v>42503.166666632314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0.71576923076923182</v>
          </cell>
          <cell r="S8" t="str">
            <v>S19</v>
          </cell>
        </row>
        <row r="9">
          <cell r="B9">
            <v>42503.208333298979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0.71576923076923182</v>
          </cell>
          <cell r="S9" t="str">
            <v>S19</v>
          </cell>
        </row>
        <row r="10">
          <cell r="B10">
            <v>42503.249999965643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0.71576923076923182</v>
          </cell>
          <cell r="S10" t="str">
            <v>S19</v>
          </cell>
        </row>
        <row r="11">
          <cell r="B11">
            <v>42503.291666632307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0.71576923076923182</v>
          </cell>
          <cell r="S11" t="str">
            <v>S19</v>
          </cell>
        </row>
        <row r="12">
          <cell r="B12">
            <v>42503.333333298971</v>
          </cell>
          <cell r="I12">
            <v>0</v>
          </cell>
          <cell r="J12">
            <v>1</v>
          </cell>
          <cell r="K12">
            <v>4501996979</v>
          </cell>
          <cell r="L12">
            <v>10174590</v>
          </cell>
          <cell r="M12" t="str">
            <v>Fulda</v>
          </cell>
          <cell r="N12" t="str">
            <v>10174590 Fulda</v>
          </cell>
          <cell r="O12">
            <v>0</v>
          </cell>
          <cell r="P12">
            <v>0</v>
          </cell>
          <cell r="Q12">
            <v>0</v>
          </cell>
          <cell r="R12">
            <v>0.73115384615384726</v>
          </cell>
          <cell r="S12" t="str">
            <v>S19</v>
          </cell>
        </row>
        <row r="13">
          <cell r="B13">
            <v>42503.374999965636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0.71282051282051284</v>
          </cell>
          <cell r="S13" t="str">
            <v>S19</v>
          </cell>
        </row>
        <row r="14">
          <cell r="B14">
            <v>42503.4166666323</v>
          </cell>
          <cell r="I14">
            <v>0</v>
          </cell>
          <cell r="J14">
            <v>1</v>
          </cell>
          <cell r="K14">
            <v>4501996980</v>
          </cell>
          <cell r="L14">
            <v>10174590</v>
          </cell>
          <cell r="M14" t="str">
            <v>Fulda</v>
          </cell>
          <cell r="N14" t="str">
            <v>10174590 Fulda</v>
          </cell>
          <cell r="O14">
            <v>0</v>
          </cell>
          <cell r="P14">
            <v>4.5999999999999996</v>
          </cell>
          <cell r="Q14">
            <v>0</v>
          </cell>
          <cell r="R14">
            <v>0.7252564102564103</v>
          </cell>
          <cell r="S14" t="str">
            <v>S19</v>
          </cell>
        </row>
        <row r="15">
          <cell r="B15">
            <v>42503.458333298964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4.5999999999999996</v>
          </cell>
          <cell r="Q15">
            <v>0</v>
          </cell>
          <cell r="R15">
            <v>0.72230769230769243</v>
          </cell>
          <cell r="S15" t="str">
            <v>S19</v>
          </cell>
        </row>
        <row r="16">
          <cell r="B16">
            <v>42503.499999965628</v>
          </cell>
          <cell r="I16">
            <v>1</v>
          </cell>
          <cell r="J16">
            <v>0</v>
          </cell>
          <cell r="K16">
            <v>400126710</v>
          </cell>
          <cell r="L16">
            <v>10146018</v>
          </cell>
          <cell r="M16">
            <v>0</v>
          </cell>
          <cell r="N16" t="str">
            <v>FULDA</v>
          </cell>
          <cell r="O16">
            <v>0</v>
          </cell>
          <cell r="P16">
            <v>0</v>
          </cell>
          <cell r="Q16">
            <v>0</v>
          </cell>
          <cell r="R16">
            <v>0.70692307692307699</v>
          </cell>
          <cell r="S16" t="str">
            <v>S19</v>
          </cell>
        </row>
        <row r="17">
          <cell r="B17">
            <v>42503.541666632293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4.5999999999999996</v>
          </cell>
          <cell r="Q17">
            <v>0</v>
          </cell>
          <cell r="R17">
            <v>0.70397435897435912</v>
          </cell>
          <cell r="S17" t="str">
            <v>S19</v>
          </cell>
        </row>
        <row r="18">
          <cell r="B18">
            <v>42503.583333298957</v>
          </cell>
          <cell r="I18">
            <v>1</v>
          </cell>
          <cell r="J18">
            <v>0</v>
          </cell>
          <cell r="K18">
            <v>400126711</v>
          </cell>
          <cell r="L18">
            <v>10254645</v>
          </cell>
          <cell r="M18">
            <v>0</v>
          </cell>
          <cell r="N18" t="str">
            <v>OPOLE</v>
          </cell>
          <cell r="O18">
            <v>0</v>
          </cell>
          <cell r="P18">
            <v>4.5999999999999996</v>
          </cell>
          <cell r="Q18">
            <v>0</v>
          </cell>
          <cell r="R18">
            <v>0.68564102564102591</v>
          </cell>
          <cell r="S18" t="str">
            <v>S19</v>
          </cell>
        </row>
        <row r="19">
          <cell r="B19">
            <v>42503.624999965621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4.5999999999999996</v>
          </cell>
          <cell r="Q19">
            <v>0</v>
          </cell>
          <cell r="R19">
            <v>0.68269230769230793</v>
          </cell>
          <cell r="S19" t="str">
            <v>S19</v>
          </cell>
        </row>
        <row r="20">
          <cell r="B20">
            <v>42503.666666632285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4.5999999999999996</v>
          </cell>
          <cell r="Q20">
            <v>0</v>
          </cell>
          <cell r="R20">
            <v>0.67974358974359006</v>
          </cell>
          <cell r="S20" t="str">
            <v>S19</v>
          </cell>
        </row>
        <row r="21">
          <cell r="B21">
            <v>42503.70833329895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0.67974358974359006</v>
          </cell>
          <cell r="S21" t="str">
            <v>S19</v>
          </cell>
        </row>
        <row r="22">
          <cell r="B22">
            <v>42503.749999965614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4.5999999999999996</v>
          </cell>
          <cell r="Q22">
            <v>0</v>
          </cell>
          <cell r="R22">
            <v>0.67679487179487219</v>
          </cell>
          <cell r="S22" t="str">
            <v>S19</v>
          </cell>
        </row>
        <row r="23">
          <cell r="B23">
            <v>42503.791666632278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4.5999999999999996</v>
          </cell>
          <cell r="Q23">
            <v>0</v>
          </cell>
          <cell r="R23">
            <v>0.67384615384615432</v>
          </cell>
          <cell r="S23" t="str">
            <v>S19</v>
          </cell>
        </row>
        <row r="24">
          <cell r="B24">
            <v>42503.833333298942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4.5999999999999996</v>
          </cell>
          <cell r="Q24">
            <v>0</v>
          </cell>
          <cell r="R24">
            <v>0.67089743589743644</v>
          </cell>
          <cell r="S24" t="str">
            <v>S19</v>
          </cell>
        </row>
        <row r="25">
          <cell r="B25">
            <v>42503.874999965607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4.5999999999999996</v>
          </cell>
          <cell r="Q25">
            <v>0</v>
          </cell>
          <cell r="R25">
            <v>0.66794871794871857</v>
          </cell>
          <cell r="S25" t="str">
            <v>S19</v>
          </cell>
        </row>
        <row r="26">
          <cell r="B26">
            <v>42503.916666632271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4.5999999999999996</v>
          </cell>
          <cell r="Q26">
            <v>0</v>
          </cell>
          <cell r="R26">
            <v>0.66500000000000059</v>
          </cell>
          <cell r="S26" t="str">
            <v>S19</v>
          </cell>
        </row>
        <row r="27">
          <cell r="B27">
            <v>42503.958333298935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4.5999999999999996</v>
          </cell>
          <cell r="Q27">
            <v>0</v>
          </cell>
          <cell r="R27">
            <v>0.66205128205128272</v>
          </cell>
          <cell r="S27" t="str">
            <v>S19</v>
          </cell>
        </row>
        <row r="28">
          <cell r="B28">
            <v>42503.999999965599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4.5999999999999996</v>
          </cell>
          <cell r="Q28">
            <v>0</v>
          </cell>
          <cell r="R28">
            <v>0.65910256410256485</v>
          </cell>
          <cell r="S28" t="str">
            <v>S19</v>
          </cell>
        </row>
        <row r="29">
          <cell r="B29">
            <v>42504.041666632264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4.5999999999999996</v>
          </cell>
          <cell r="Q29">
            <v>0</v>
          </cell>
          <cell r="R29">
            <v>0.65615384615384686</v>
          </cell>
          <cell r="S29" t="str">
            <v>S19</v>
          </cell>
        </row>
        <row r="30">
          <cell r="B30">
            <v>42504.083333298928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4.5999999999999996</v>
          </cell>
          <cell r="Q30">
            <v>0</v>
          </cell>
          <cell r="R30">
            <v>0.65320512820512888</v>
          </cell>
          <cell r="S30" t="str">
            <v>S19</v>
          </cell>
        </row>
        <row r="31">
          <cell r="B31">
            <v>42504.124999965592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4.5999999999999996</v>
          </cell>
          <cell r="Q31">
            <v>0</v>
          </cell>
          <cell r="R31">
            <v>0.65025641025641101</v>
          </cell>
          <cell r="S31" t="str">
            <v>S19</v>
          </cell>
        </row>
        <row r="32">
          <cell r="B32">
            <v>42504.166666632256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4.5999999999999996</v>
          </cell>
          <cell r="Q32">
            <v>0</v>
          </cell>
          <cell r="R32">
            <v>0.64730769230769303</v>
          </cell>
          <cell r="S32" t="str">
            <v>S19</v>
          </cell>
        </row>
        <row r="33">
          <cell r="B33">
            <v>42504.20833329892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4.5999999999999996</v>
          </cell>
          <cell r="Q33">
            <v>0</v>
          </cell>
          <cell r="R33">
            <v>0.64435897435897505</v>
          </cell>
          <cell r="S33" t="str">
            <v>S19</v>
          </cell>
        </row>
        <row r="34">
          <cell r="B34">
            <v>42504.249999965585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4.5999999999999996</v>
          </cell>
          <cell r="Q34">
            <v>0</v>
          </cell>
          <cell r="R34">
            <v>0.64141025641025706</v>
          </cell>
          <cell r="S34" t="str">
            <v>S19</v>
          </cell>
        </row>
        <row r="35">
          <cell r="B35">
            <v>42504.291666632249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0.64141025641025706</v>
          </cell>
          <cell r="S35" t="str">
            <v>S19</v>
          </cell>
        </row>
        <row r="36">
          <cell r="B36">
            <v>42504.333333298913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4.5999999999999996</v>
          </cell>
          <cell r="Q36">
            <v>0</v>
          </cell>
          <cell r="R36">
            <v>0.63846153846153908</v>
          </cell>
          <cell r="S36" t="str">
            <v>S19</v>
          </cell>
        </row>
        <row r="37">
          <cell r="B37">
            <v>42504.374999965577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4.5999999999999996</v>
          </cell>
          <cell r="Q37">
            <v>0</v>
          </cell>
          <cell r="R37">
            <v>0.63551282051282121</v>
          </cell>
          <cell r="S37" t="str">
            <v>S19</v>
          </cell>
        </row>
        <row r="38">
          <cell r="B38">
            <v>42504.416666632242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4.5999999999999996</v>
          </cell>
          <cell r="Q38">
            <v>0</v>
          </cell>
          <cell r="R38">
            <v>0.63256410256410323</v>
          </cell>
          <cell r="S38" t="str">
            <v>S19</v>
          </cell>
        </row>
        <row r="39">
          <cell r="B39">
            <v>42504.458333298906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4.5999999999999996</v>
          </cell>
          <cell r="Q39">
            <v>0</v>
          </cell>
          <cell r="R39">
            <v>0.62961538461538524</v>
          </cell>
          <cell r="S39" t="str">
            <v>S19</v>
          </cell>
        </row>
        <row r="40">
          <cell r="B40">
            <v>42504.49999996557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4.5999999999999996</v>
          </cell>
          <cell r="Q40">
            <v>0</v>
          </cell>
          <cell r="R40">
            <v>0.62666666666666726</v>
          </cell>
          <cell r="S40" t="str">
            <v>S19</v>
          </cell>
        </row>
        <row r="41">
          <cell r="B41">
            <v>42504.541666632234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4.5999999999999996</v>
          </cell>
          <cell r="Q41">
            <v>0</v>
          </cell>
          <cell r="R41">
            <v>0.62371794871794928</v>
          </cell>
          <cell r="S41" t="str">
            <v>S19</v>
          </cell>
        </row>
        <row r="42">
          <cell r="B42">
            <v>42504.583333298899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4.5999999999999996</v>
          </cell>
          <cell r="Q42">
            <v>0</v>
          </cell>
          <cell r="R42">
            <v>0.62076923076923129</v>
          </cell>
          <cell r="S42" t="str">
            <v>S19</v>
          </cell>
        </row>
        <row r="43">
          <cell r="B43">
            <v>42504.624999965563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4.5999999999999996</v>
          </cell>
          <cell r="Q43">
            <v>0</v>
          </cell>
          <cell r="R43">
            <v>0.61782051282051342</v>
          </cell>
          <cell r="S43" t="str">
            <v>S19</v>
          </cell>
        </row>
        <row r="44">
          <cell r="B44">
            <v>42504.666666632227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4.5999999999999996</v>
          </cell>
          <cell r="Q44">
            <v>0</v>
          </cell>
          <cell r="R44">
            <v>0.61487179487179544</v>
          </cell>
          <cell r="S44" t="str">
            <v>S19</v>
          </cell>
        </row>
        <row r="45">
          <cell r="B45">
            <v>42504.708333298891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4.5999999999999996</v>
          </cell>
          <cell r="Q45">
            <v>0</v>
          </cell>
          <cell r="R45">
            <v>0.61192307692307746</v>
          </cell>
          <cell r="S45" t="str">
            <v>S19</v>
          </cell>
        </row>
        <row r="46">
          <cell r="B46">
            <v>42504.749999965556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0.61192307692307746</v>
          </cell>
          <cell r="S46" t="str">
            <v>S19</v>
          </cell>
        </row>
        <row r="47">
          <cell r="B47">
            <v>42504.79166663222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3.4</v>
          </cell>
          <cell r="Q47">
            <v>0</v>
          </cell>
          <cell r="R47">
            <v>0.60974358974359033</v>
          </cell>
          <cell r="S47" t="str">
            <v>S19</v>
          </cell>
        </row>
        <row r="48">
          <cell r="B48">
            <v>42504.833333298884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3.4</v>
          </cell>
          <cell r="Q48">
            <v>0</v>
          </cell>
          <cell r="R48">
            <v>0.60756410256410309</v>
          </cell>
          <cell r="S48" t="str">
            <v>S19</v>
          </cell>
        </row>
        <row r="49">
          <cell r="B49">
            <v>42504.874999965548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3.4</v>
          </cell>
          <cell r="Q49">
            <v>0</v>
          </cell>
          <cell r="R49">
            <v>0.60538461538461597</v>
          </cell>
          <cell r="S49" t="str">
            <v>S19</v>
          </cell>
        </row>
        <row r="50">
          <cell r="B50">
            <v>42504.916666632213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0.60538461538461597</v>
          </cell>
          <cell r="S50" t="str">
            <v>S19</v>
          </cell>
        </row>
        <row r="51">
          <cell r="B51">
            <v>42504.958333298877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0.60538461538461597</v>
          </cell>
          <cell r="S51" t="str">
            <v>S19</v>
          </cell>
        </row>
        <row r="52">
          <cell r="B52">
            <v>42504.999999965541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0.60839743589743644</v>
          </cell>
          <cell r="S52" t="str">
            <v>S19</v>
          </cell>
        </row>
        <row r="53">
          <cell r="B53">
            <v>42505.041666632205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0.61141025641025704</v>
          </cell>
          <cell r="S53" t="str">
            <v>S19</v>
          </cell>
        </row>
        <row r="54">
          <cell r="B54">
            <v>42505.08333329887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0.61442307692307763</v>
          </cell>
          <cell r="S54" t="str">
            <v>S19</v>
          </cell>
        </row>
        <row r="55">
          <cell r="B55">
            <v>42505.124999965534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0.61743589743589811</v>
          </cell>
          <cell r="S55" t="str">
            <v>S19</v>
          </cell>
        </row>
        <row r="56">
          <cell r="B56">
            <v>42505.166666632198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0.6204487179487187</v>
          </cell>
          <cell r="S56" t="str">
            <v>S19</v>
          </cell>
        </row>
        <row r="57">
          <cell r="B57">
            <v>42505.208333298862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0.6204487179487187</v>
          </cell>
          <cell r="S57" t="str">
            <v>S19</v>
          </cell>
        </row>
        <row r="58">
          <cell r="B58">
            <v>42505.249999965527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3.4</v>
          </cell>
          <cell r="Q58">
            <v>0</v>
          </cell>
          <cell r="R58">
            <v>0.62108974358974434</v>
          </cell>
          <cell r="S58" t="str">
            <v>S19</v>
          </cell>
        </row>
        <row r="59">
          <cell r="B59">
            <v>42505.291666632191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3.4</v>
          </cell>
          <cell r="Q59">
            <v>0</v>
          </cell>
          <cell r="R59">
            <v>0.62173076923076998</v>
          </cell>
          <cell r="S59" t="str">
            <v>S19</v>
          </cell>
        </row>
        <row r="60">
          <cell r="B60">
            <v>42505.333333298855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3.4</v>
          </cell>
          <cell r="Q60">
            <v>0</v>
          </cell>
          <cell r="R60">
            <v>0.62237179487179561</v>
          </cell>
          <cell r="S60" t="str">
            <v>S19</v>
          </cell>
        </row>
        <row r="61">
          <cell r="B61">
            <v>42505.374999965519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0.62519230769230838</v>
          </cell>
          <cell r="S61" t="str">
            <v>S19</v>
          </cell>
        </row>
        <row r="62">
          <cell r="B62">
            <v>42505.416666632183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0.62801282051282115</v>
          </cell>
          <cell r="S62" t="str">
            <v>S19</v>
          </cell>
        </row>
        <row r="63">
          <cell r="B63">
            <v>42505.458333298848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0.63083333333333402</v>
          </cell>
          <cell r="S63" t="str">
            <v>S19</v>
          </cell>
        </row>
        <row r="64">
          <cell r="B64">
            <v>42505.499999965512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0.63083333333333402</v>
          </cell>
          <cell r="S64" t="str">
            <v>S19</v>
          </cell>
        </row>
        <row r="65">
          <cell r="B65">
            <v>42505.541666632176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0.63083333333333402</v>
          </cell>
          <cell r="S65" t="str">
            <v>S19</v>
          </cell>
        </row>
        <row r="66">
          <cell r="B66">
            <v>42505.58333329884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0.63083333333333402</v>
          </cell>
          <cell r="S66" t="str">
            <v>S19</v>
          </cell>
        </row>
        <row r="67">
          <cell r="B67">
            <v>42505.624999965505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0.63083333333333402</v>
          </cell>
          <cell r="S67" t="str">
            <v>S19</v>
          </cell>
        </row>
        <row r="68">
          <cell r="B68">
            <v>42505.666666632169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0.63083333333333402</v>
          </cell>
          <cell r="S68" t="str">
            <v>S19</v>
          </cell>
        </row>
        <row r="69">
          <cell r="B69">
            <v>42505.708333298833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0.63365384615384679</v>
          </cell>
          <cell r="S69" t="str">
            <v>S19</v>
          </cell>
        </row>
        <row r="70">
          <cell r="B70">
            <v>42505.749999965497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0.63647435897435967</v>
          </cell>
          <cell r="S70" t="str">
            <v>S19</v>
          </cell>
        </row>
        <row r="71">
          <cell r="B71">
            <v>42505.791666632162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0.63929487179487243</v>
          </cell>
          <cell r="S71" t="str">
            <v>S19</v>
          </cell>
        </row>
        <row r="72">
          <cell r="B72">
            <v>42505.833333298826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0.6421153846153852</v>
          </cell>
          <cell r="S72" t="str">
            <v>S19</v>
          </cell>
        </row>
        <row r="73">
          <cell r="B73">
            <v>42505.87499996549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0.64493589743589808</v>
          </cell>
          <cell r="S73" t="str">
            <v>S19</v>
          </cell>
        </row>
        <row r="74">
          <cell r="B74">
            <v>42505.916666632154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0.64775641025641084</v>
          </cell>
          <cell r="S74" t="str">
            <v>S19</v>
          </cell>
        </row>
        <row r="75">
          <cell r="B75">
            <v>42505.958333298819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0.65057692307692361</v>
          </cell>
          <cell r="S75" t="str">
            <v>S19</v>
          </cell>
        </row>
        <row r="76">
          <cell r="B76">
            <v>42505.999999965483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0.65339743589743648</v>
          </cell>
          <cell r="S76" t="str">
            <v>S19</v>
          </cell>
        </row>
        <row r="77">
          <cell r="B77">
            <v>42506.041666632147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0.65621794871794925</v>
          </cell>
          <cell r="S77" t="str">
            <v>S20</v>
          </cell>
        </row>
        <row r="78">
          <cell r="B78">
            <v>42506.083333298811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0.65903846153846202</v>
          </cell>
          <cell r="S78" t="str">
            <v>S20</v>
          </cell>
        </row>
        <row r="79">
          <cell r="B79">
            <v>42506.124999965476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0.66185897435897489</v>
          </cell>
          <cell r="S79" t="str">
            <v>S20</v>
          </cell>
        </row>
        <row r="80">
          <cell r="B80">
            <v>42506.16666663214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0.66185897435897489</v>
          </cell>
          <cell r="S80" t="str">
            <v>S20</v>
          </cell>
        </row>
        <row r="81">
          <cell r="B81">
            <v>42506.208333298804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0.66185897435897489</v>
          </cell>
          <cell r="S81" t="str">
            <v>S20</v>
          </cell>
        </row>
        <row r="82">
          <cell r="B82">
            <v>42506.249999965468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0.66185897435897489</v>
          </cell>
          <cell r="S82" t="str">
            <v>S20</v>
          </cell>
        </row>
        <row r="83">
          <cell r="B83">
            <v>42506.291666632133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0.66185897435897489</v>
          </cell>
          <cell r="S83" t="str">
            <v>S20</v>
          </cell>
        </row>
        <row r="84">
          <cell r="B84">
            <v>42506.333333298797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0.66185897435897489</v>
          </cell>
          <cell r="S84" t="str">
            <v>S20</v>
          </cell>
        </row>
        <row r="85">
          <cell r="B85">
            <v>42506.374999965461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0.66185897435897489</v>
          </cell>
          <cell r="S85" t="str">
            <v>S20</v>
          </cell>
        </row>
        <row r="86">
          <cell r="B86">
            <v>42506.416666632125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0.66185897435897489</v>
          </cell>
          <cell r="S86" t="str">
            <v>S20</v>
          </cell>
        </row>
        <row r="87">
          <cell r="B87">
            <v>42506.45833329879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 t="str">
            <v>FERIE</v>
          </cell>
          <cell r="O87">
            <v>0</v>
          </cell>
          <cell r="P87">
            <v>0</v>
          </cell>
          <cell r="Q87">
            <v>0</v>
          </cell>
          <cell r="R87">
            <v>0.66185897435897489</v>
          </cell>
          <cell r="S87" t="str">
            <v>S20</v>
          </cell>
        </row>
        <row r="88">
          <cell r="B88">
            <v>42506.499999965454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0.66570512820512884</v>
          </cell>
          <cell r="S88" t="str">
            <v>S20</v>
          </cell>
        </row>
        <row r="89">
          <cell r="B89">
            <v>42506.541666632118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0.66955128205128267</v>
          </cell>
          <cell r="S89" t="str">
            <v>S20</v>
          </cell>
        </row>
        <row r="90">
          <cell r="B90">
            <v>42506.583333298782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0.6733974358974365</v>
          </cell>
          <cell r="S90" t="str">
            <v>S20</v>
          </cell>
        </row>
        <row r="91">
          <cell r="B91">
            <v>42506.624999965446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0.67724358974359034</v>
          </cell>
          <cell r="S91" t="str">
            <v>S20</v>
          </cell>
        </row>
        <row r="92">
          <cell r="B92">
            <v>42506.666666632111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0.68108974358974417</v>
          </cell>
          <cell r="S92" t="str">
            <v>S20</v>
          </cell>
        </row>
        <row r="93">
          <cell r="B93">
            <v>42506.708333298775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0.684935897435898</v>
          </cell>
          <cell r="S93" t="str">
            <v>S20</v>
          </cell>
        </row>
        <row r="94">
          <cell r="B94">
            <v>42506.749999965439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0.68878205128205183</v>
          </cell>
          <cell r="S94" t="str">
            <v>S20</v>
          </cell>
        </row>
        <row r="95">
          <cell r="B95">
            <v>42506.791666632103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0.69262820512820567</v>
          </cell>
          <cell r="S95" t="str">
            <v>S20</v>
          </cell>
        </row>
        <row r="96">
          <cell r="B96">
            <v>42506.833333298768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0.69647435897435961</v>
          </cell>
          <cell r="S96" t="str">
            <v>S20</v>
          </cell>
        </row>
        <row r="97">
          <cell r="B97">
            <v>42506.874999965432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0.70032051282051344</v>
          </cell>
          <cell r="S97" t="str">
            <v>S20</v>
          </cell>
        </row>
        <row r="98">
          <cell r="B98">
            <v>42506.916666632096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0.70032051282051344</v>
          </cell>
          <cell r="S98" t="str">
            <v>S20</v>
          </cell>
        </row>
        <row r="99">
          <cell r="B99">
            <v>42506.95833329876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0.70032051282051344</v>
          </cell>
          <cell r="S99" t="str">
            <v>S20</v>
          </cell>
        </row>
        <row r="100">
          <cell r="B100">
            <v>42506.999999965425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0.70032051282051344</v>
          </cell>
          <cell r="S100" t="str">
            <v>S20</v>
          </cell>
        </row>
        <row r="101">
          <cell r="B101">
            <v>42507.041666632089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0.70032051282051344</v>
          </cell>
          <cell r="S101" t="str">
            <v>S20</v>
          </cell>
        </row>
        <row r="102">
          <cell r="B102">
            <v>42507.083333298753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0.70032051282051344</v>
          </cell>
          <cell r="S102" t="str">
            <v>S20</v>
          </cell>
        </row>
        <row r="103">
          <cell r="B103">
            <v>42507.124999965417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0.70032051282051344</v>
          </cell>
          <cell r="S103" t="str">
            <v>S20</v>
          </cell>
        </row>
        <row r="104">
          <cell r="B104">
            <v>42507.166666632082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0.70032051282051344</v>
          </cell>
          <cell r="S104" t="str">
            <v>S20</v>
          </cell>
        </row>
        <row r="105">
          <cell r="B105">
            <v>42507.208333298746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0.70032051282051344</v>
          </cell>
          <cell r="S105" t="str">
            <v>S20</v>
          </cell>
        </row>
        <row r="106">
          <cell r="B106">
            <v>42507.24999996541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0.70032051282051344</v>
          </cell>
          <cell r="S106" t="str">
            <v>S20</v>
          </cell>
        </row>
        <row r="107">
          <cell r="B107">
            <v>42507.291666632074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0.72243589743589742</v>
          </cell>
          <cell r="S107" t="str">
            <v>S20</v>
          </cell>
        </row>
        <row r="108">
          <cell r="B108">
            <v>42507.333333298739</v>
          </cell>
          <cell r="I108">
            <v>0</v>
          </cell>
          <cell r="J108">
            <v>1</v>
          </cell>
          <cell r="K108">
            <v>4501965648</v>
          </cell>
          <cell r="L108">
            <v>10180302</v>
          </cell>
          <cell r="M108" t="str">
            <v>eucu4516954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0.73782051282051286</v>
          </cell>
          <cell r="S108" t="str">
            <v>S20</v>
          </cell>
        </row>
        <row r="109">
          <cell r="B109">
            <v>42507.374999965403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0.73782051282051286</v>
          </cell>
          <cell r="S109" t="str">
            <v>S20</v>
          </cell>
        </row>
        <row r="110">
          <cell r="B110">
            <v>42507.416666632067</v>
          </cell>
          <cell r="I110">
            <v>1</v>
          </cell>
          <cell r="J110">
            <v>0</v>
          </cell>
          <cell r="K110">
            <v>0</v>
          </cell>
          <cell r="L110" t="str">
            <v>10254645/10231605</v>
          </cell>
          <cell r="M110">
            <v>0</v>
          </cell>
          <cell r="N110" t="str">
            <v>OPOLE</v>
          </cell>
          <cell r="O110">
            <v>0</v>
          </cell>
          <cell r="P110">
            <v>0</v>
          </cell>
          <cell r="Q110">
            <v>0</v>
          </cell>
          <cell r="R110">
            <v>0.72647435897435897</v>
          </cell>
          <cell r="S110" t="str">
            <v>S20</v>
          </cell>
        </row>
        <row r="111">
          <cell r="B111">
            <v>42507.458333298731</v>
          </cell>
          <cell r="I111">
            <v>1</v>
          </cell>
          <cell r="J111">
            <v>0</v>
          </cell>
          <cell r="K111">
            <v>0</v>
          </cell>
          <cell r="L111">
            <v>10231605</v>
          </cell>
          <cell r="M111">
            <v>0</v>
          </cell>
          <cell r="N111" t="str">
            <v>OPOLE</v>
          </cell>
          <cell r="O111">
            <v>0</v>
          </cell>
          <cell r="P111">
            <v>3.4</v>
          </cell>
          <cell r="Q111">
            <v>0</v>
          </cell>
          <cell r="R111">
            <v>0.71294871794871784</v>
          </cell>
          <cell r="S111" t="str">
            <v>S20</v>
          </cell>
        </row>
        <row r="112">
          <cell r="B112">
            <v>42507.499999965396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3.4</v>
          </cell>
          <cell r="Q112">
            <v>0</v>
          </cell>
          <cell r="R112">
            <v>0.71480769230769214</v>
          </cell>
          <cell r="S112" t="str">
            <v>S20</v>
          </cell>
        </row>
        <row r="113">
          <cell r="B113">
            <v>42507.54166663206</v>
          </cell>
          <cell r="I113">
            <v>0</v>
          </cell>
          <cell r="J113">
            <v>1</v>
          </cell>
          <cell r="K113">
            <v>4501965658</v>
          </cell>
          <cell r="L113">
            <v>10145995</v>
          </cell>
          <cell r="M113" t="str">
            <v>eucu4550368</v>
          </cell>
          <cell r="N113">
            <v>0</v>
          </cell>
          <cell r="O113">
            <v>0</v>
          </cell>
          <cell r="P113">
            <v>3.4</v>
          </cell>
          <cell r="Q113">
            <v>0</v>
          </cell>
          <cell r="R113">
            <v>0.73205128205128178</v>
          </cell>
          <cell r="S113" t="str">
            <v>S20</v>
          </cell>
        </row>
        <row r="114">
          <cell r="B114">
            <v>42507.583333298724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0.73608974358974322</v>
          </cell>
          <cell r="S114" t="str">
            <v>S20</v>
          </cell>
        </row>
        <row r="115">
          <cell r="B115">
            <v>42507.624999965388</v>
          </cell>
          <cell r="I115">
            <v>1</v>
          </cell>
          <cell r="J115">
            <v>0</v>
          </cell>
          <cell r="K115">
            <v>0</v>
          </cell>
          <cell r="L115">
            <v>10146018</v>
          </cell>
          <cell r="M115">
            <v>0</v>
          </cell>
          <cell r="N115" t="str">
            <v>FULDA</v>
          </cell>
          <cell r="O115">
            <v>0</v>
          </cell>
          <cell r="P115">
            <v>0</v>
          </cell>
          <cell r="Q115">
            <v>0</v>
          </cell>
          <cell r="R115">
            <v>0.72474358974358943</v>
          </cell>
          <cell r="S115" t="str">
            <v>S20</v>
          </cell>
        </row>
        <row r="116">
          <cell r="B116">
            <v>42507.666666632053</v>
          </cell>
          <cell r="I116">
            <v>1</v>
          </cell>
          <cell r="J116">
            <v>0</v>
          </cell>
          <cell r="K116">
            <v>0</v>
          </cell>
          <cell r="L116">
            <v>10146017</v>
          </cell>
          <cell r="M116">
            <v>0</v>
          </cell>
          <cell r="N116" t="str">
            <v>FULDA</v>
          </cell>
          <cell r="O116">
            <v>0</v>
          </cell>
          <cell r="P116">
            <v>0</v>
          </cell>
          <cell r="Q116">
            <v>0</v>
          </cell>
          <cell r="R116">
            <v>0.71339743589743554</v>
          </cell>
          <cell r="S116" t="str">
            <v>S20</v>
          </cell>
        </row>
        <row r="117">
          <cell r="B117">
            <v>42507.708333298717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0.71743589743589697</v>
          </cell>
          <cell r="S117" t="str">
            <v>S20</v>
          </cell>
        </row>
        <row r="118">
          <cell r="B118">
            <v>42507.749999965381</v>
          </cell>
          <cell r="I118">
            <v>0</v>
          </cell>
          <cell r="J118">
            <v>1</v>
          </cell>
          <cell r="K118">
            <v>4501965652</v>
          </cell>
          <cell r="L118">
            <v>10180303</v>
          </cell>
          <cell r="M118" t="str">
            <v>tclu4818884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0.73685897435897396</v>
          </cell>
          <cell r="S118" t="str">
            <v>S20</v>
          </cell>
        </row>
        <row r="119">
          <cell r="B119">
            <v>42507.791666632045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0.7408974358974354</v>
          </cell>
          <cell r="S119" t="str">
            <v>S20</v>
          </cell>
        </row>
        <row r="120">
          <cell r="B120">
            <v>42507.833333298709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0.7408974358974354</v>
          </cell>
          <cell r="S120" t="str">
            <v>S20</v>
          </cell>
        </row>
        <row r="121">
          <cell r="B121">
            <v>42507.874999965374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0.7408974358974354</v>
          </cell>
          <cell r="S121" t="str">
            <v>S20</v>
          </cell>
        </row>
        <row r="122">
          <cell r="B122">
            <v>42507.916666632038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0.7408974358974354</v>
          </cell>
          <cell r="S122" t="str">
            <v>S20</v>
          </cell>
        </row>
        <row r="123">
          <cell r="B123">
            <v>42507.958333298702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0.7408974358974354</v>
          </cell>
          <cell r="S123" t="str">
            <v>S20</v>
          </cell>
        </row>
        <row r="124">
          <cell r="B124">
            <v>42507.999999965366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0.7408974358974354</v>
          </cell>
          <cell r="S124" t="str">
            <v>S20</v>
          </cell>
        </row>
        <row r="125">
          <cell r="B125">
            <v>42508.041666632031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1.7000000000000002</v>
          </cell>
          <cell r="R125">
            <v>0.73980769230769183</v>
          </cell>
          <cell r="S125" t="str">
            <v>S20</v>
          </cell>
        </row>
        <row r="126">
          <cell r="B126">
            <v>42508.083333298695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1.7000000000000002</v>
          </cell>
          <cell r="R126">
            <v>0.73871794871794816</v>
          </cell>
          <cell r="S126" t="str">
            <v>S20</v>
          </cell>
        </row>
        <row r="127">
          <cell r="B127">
            <v>42508.124999965359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1.7000000000000002</v>
          </cell>
          <cell r="R127">
            <v>0.73762820512820459</v>
          </cell>
          <cell r="S127" t="str">
            <v>S20</v>
          </cell>
        </row>
        <row r="128">
          <cell r="B128">
            <v>42508.166666632023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1.7000000000000002</v>
          </cell>
          <cell r="R128">
            <v>0.73653846153846092</v>
          </cell>
          <cell r="S128" t="str">
            <v>S20</v>
          </cell>
        </row>
        <row r="129">
          <cell r="B129">
            <v>42508.208333298688</v>
          </cell>
          <cell r="I129">
            <v>0</v>
          </cell>
          <cell r="J129">
            <v>1</v>
          </cell>
          <cell r="K129">
            <v>4501965654</v>
          </cell>
          <cell r="L129">
            <v>10180303</v>
          </cell>
          <cell r="M129" t="str">
            <v>eucu4512178</v>
          </cell>
          <cell r="N129">
            <v>0</v>
          </cell>
          <cell r="O129">
            <v>0</v>
          </cell>
          <cell r="P129">
            <v>0</v>
          </cell>
          <cell r="Q129">
            <v>1.7000000000000002</v>
          </cell>
          <cell r="R129">
            <v>0.75083333333333269</v>
          </cell>
          <cell r="S129" t="str">
            <v>S20</v>
          </cell>
        </row>
        <row r="130">
          <cell r="B130">
            <v>42508.249999965352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1.7000000000000002</v>
          </cell>
          <cell r="R130">
            <v>0.74974358974358912</v>
          </cell>
          <cell r="S130" t="str">
            <v>S20</v>
          </cell>
        </row>
        <row r="131">
          <cell r="B131">
            <v>42508.291666632016</v>
          </cell>
          <cell r="I131">
            <v>1</v>
          </cell>
          <cell r="J131">
            <v>0</v>
          </cell>
          <cell r="K131">
            <v>0</v>
          </cell>
          <cell r="L131">
            <v>10231605</v>
          </cell>
          <cell r="M131">
            <v>0</v>
          </cell>
          <cell r="N131" t="str">
            <v>CUIJK</v>
          </cell>
          <cell r="O131">
            <v>0</v>
          </cell>
          <cell r="P131">
            <v>0</v>
          </cell>
          <cell r="Q131">
            <v>0</v>
          </cell>
          <cell r="R131">
            <v>0.73435897435897368</v>
          </cell>
          <cell r="S131" t="str">
            <v>S20</v>
          </cell>
        </row>
        <row r="132">
          <cell r="B132">
            <v>42508.33333329868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0.73435897435897368</v>
          </cell>
          <cell r="S132" t="str">
            <v>S20</v>
          </cell>
        </row>
        <row r="133">
          <cell r="B133">
            <v>42508.374999965345</v>
          </cell>
          <cell r="I133">
            <v>0</v>
          </cell>
          <cell r="J133">
            <v>1</v>
          </cell>
          <cell r="K133">
            <v>4501984627</v>
          </cell>
          <cell r="L133">
            <v>10190448</v>
          </cell>
          <cell r="M133" t="str">
            <v>tclu4818740</v>
          </cell>
          <cell r="N133" t="str">
            <v xml:space="preserve"> erreur PO BL</v>
          </cell>
          <cell r="O133">
            <v>0</v>
          </cell>
          <cell r="P133">
            <v>0</v>
          </cell>
          <cell r="Q133">
            <v>0</v>
          </cell>
          <cell r="R133">
            <v>0.74974358974358912</v>
          </cell>
          <cell r="S133" t="str">
            <v>S20</v>
          </cell>
        </row>
        <row r="134">
          <cell r="B134">
            <v>42508.416666632009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0.76602564102564108</v>
          </cell>
          <cell r="S134" t="str">
            <v>S20</v>
          </cell>
        </row>
        <row r="135">
          <cell r="B135">
            <v>42508.458333298673</v>
          </cell>
          <cell r="I135">
            <v>0</v>
          </cell>
          <cell r="J135">
            <v>0.6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0.77525641025641034</v>
          </cell>
          <cell r="S135" t="str">
            <v>S20</v>
          </cell>
        </row>
        <row r="136">
          <cell r="B136">
            <v>42508.499999965337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0.77525641025641034</v>
          </cell>
          <cell r="S136" t="str">
            <v>S20</v>
          </cell>
        </row>
        <row r="137">
          <cell r="B137">
            <v>42508.541666632002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0.78000000000000014</v>
          </cell>
          <cell r="S137" t="str">
            <v>S20</v>
          </cell>
        </row>
        <row r="138">
          <cell r="B138">
            <v>42508.583333298666</v>
          </cell>
          <cell r="I138">
            <v>1</v>
          </cell>
          <cell r="J138">
            <v>0</v>
          </cell>
          <cell r="K138">
            <v>0</v>
          </cell>
          <cell r="L138">
            <v>10146017</v>
          </cell>
          <cell r="M138">
            <v>0</v>
          </cell>
          <cell r="N138" t="str">
            <v>FULDA</v>
          </cell>
          <cell r="O138">
            <v>0</v>
          </cell>
          <cell r="P138">
            <v>0</v>
          </cell>
          <cell r="Q138">
            <v>0</v>
          </cell>
          <cell r="R138">
            <v>0.76935897435897449</v>
          </cell>
          <cell r="S138" t="str">
            <v>S20</v>
          </cell>
        </row>
        <row r="139">
          <cell r="B139">
            <v>42508.62499996533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0.77410256410256428</v>
          </cell>
          <cell r="S139" t="str">
            <v>S20</v>
          </cell>
        </row>
        <row r="140">
          <cell r="B140">
            <v>42508.666666631994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3.5</v>
          </cell>
          <cell r="Q140">
            <v>0</v>
          </cell>
          <cell r="R140">
            <v>0.77660256410256434</v>
          </cell>
          <cell r="S140" t="str">
            <v>S20</v>
          </cell>
        </row>
        <row r="141">
          <cell r="B141">
            <v>42508.708333298659</v>
          </cell>
          <cell r="I141">
            <v>0</v>
          </cell>
          <cell r="J141">
            <v>1</v>
          </cell>
          <cell r="K141">
            <v>4501984628</v>
          </cell>
          <cell r="L141">
            <v>10190448</v>
          </cell>
          <cell r="M141" t="str">
            <v>eucu4552078</v>
          </cell>
          <cell r="N141" t="str">
            <v>erreur PO BL</v>
          </cell>
          <cell r="O141">
            <v>0</v>
          </cell>
          <cell r="P141">
            <v>3.5</v>
          </cell>
          <cell r="Q141">
            <v>0</v>
          </cell>
          <cell r="R141">
            <v>0.79448717948717984</v>
          </cell>
          <cell r="S141" t="str">
            <v>S20</v>
          </cell>
        </row>
        <row r="142">
          <cell r="B142">
            <v>42508.749999965323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3.5</v>
          </cell>
          <cell r="Q142">
            <v>0</v>
          </cell>
          <cell r="R142">
            <v>0.7969871794871799</v>
          </cell>
          <cell r="S142" t="str">
            <v>S20</v>
          </cell>
        </row>
        <row r="143">
          <cell r="B143">
            <v>42508.791666631987</v>
          </cell>
          <cell r="I143">
            <v>0</v>
          </cell>
          <cell r="J143">
            <v>1</v>
          </cell>
          <cell r="K143">
            <v>4501992311</v>
          </cell>
          <cell r="L143">
            <v>10180302</v>
          </cell>
          <cell r="M143" t="str">
            <v>clxu4515491</v>
          </cell>
          <cell r="N143" t="str">
            <v>Erreur PO BL</v>
          </cell>
          <cell r="O143">
            <v>0</v>
          </cell>
          <cell r="P143">
            <v>3.5</v>
          </cell>
          <cell r="Q143">
            <v>0</v>
          </cell>
          <cell r="R143">
            <v>0.81487179487179529</v>
          </cell>
          <cell r="S143" t="str">
            <v>S20</v>
          </cell>
        </row>
        <row r="144">
          <cell r="B144">
            <v>42508.833333298651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3.5</v>
          </cell>
          <cell r="Q144">
            <v>0</v>
          </cell>
          <cell r="R144">
            <v>0.81737179487179534</v>
          </cell>
          <cell r="S144" t="str">
            <v>S20</v>
          </cell>
        </row>
        <row r="145">
          <cell r="B145">
            <v>42508.874999965316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3.5</v>
          </cell>
          <cell r="Q145">
            <v>0</v>
          </cell>
          <cell r="R145">
            <v>0.8198717948717954</v>
          </cell>
          <cell r="S145" t="str">
            <v>S20</v>
          </cell>
        </row>
        <row r="146">
          <cell r="B146">
            <v>42508.91666663198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3.5</v>
          </cell>
          <cell r="Q146">
            <v>0</v>
          </cell>
          <cell r="R146">
            <v>0.81762820512820567</v>
          </cell>
          <cell r="S146" t="str">
            <v>S20</v>
          </cell>
        </row>
        <row r="147">
          <cell r="B147">
            <v>42508.958333298644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3.5</v>
          </cell>
          <cell r="Q147">
            <v>0</v>
          </cell>
          <cell r="R147">
            <v>0.81538461538461593</v>
          </cell>
          <cell r="S147" t="str">
            <v>S20</v>
          </cell>
        </row>
        <row r="148">
          <cell r="B148">
            <v>42508.999999965308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3.5</v>
          </cell>
          <cell r="Q148">
            <v>0</v>
          </cell>
          <cell r="R148">
            <v>0.81314102564102619</v>
          </cell>
          <cell r="S148" t="str">
            <v>S20</v>
          </cell>
        </row>
        <row r="149">
          <cell r="B149">
            <v>42509.041666631972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3.5</v>
          </cell>
          <cell r="Q149">
            <v>0</v>
          </cell>
          <cell r="R149">
            <v>0.81089743589743646</v>
          </cell>
          <cell r="S149" t="str">
            <v>S20</v>
          </cell>
        </row>
        <row r="150">
          <cell r="B150">
            <v>42509.083333298637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3.5</v>
          </cell>
          <cell r="Q150">
            <v>0</v>
          </cell>
          <cell r="R150">
            <v>0.80865384615384672</v>
          </cell>
          <cell r="S150" t="str">
            <v>S20</v>
          </cell>
        </row>
        <row r="151">
          <cell r="B151">
            <v>42509.124999965301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3.5</v>
          </cell>
          <cell r="Q151">
            <v>0</v>
          </cell>
          <cell r="R151">
            <v>0.80641025641025699</v>
          </cell>
          <cell r="S151" t="str">
            <v>S20</v>
          </cell>
        </row>
        <row r="152">
          <cell r="B152">
            <v>42509.166666631965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3.5</v>
          </cell>
          <cell r="Q152">
            <v>0</v>
          </cell>
          <cell r="R152">
            <v>0.80416666666666725</v>
          </cell>
          <cell r="S152" t="str">
            <v>S20</v>
          </cell>
        </row>
        <row r="153">
          <cell r="B153">
            <v>42509.208333298629</v>
          </cell>
          <cell r="I153">
            <v>0</v>
          </cell>
          <cell r="J153">
            <v>0</v>
          </cell>
          <cell r="K153">
            <v>4501988560</v>
          </cell>
          <cell r="L153">
            <v>10117487</v>
          </cell>
          <cell r="M153">
            <v>0</v>
          </cell>
          <cell r="N153" t="str">
            <v>Lactose</v>
          </cell>
          <cell r="O153">
            <v>0</v>
          </cell>
          <cell r="P153">
            <v>3.5</v>
          </cell>
          <cell r="Q153">
            <v>0</v>
          </cell>
          <cell r="R153">
            <v>0.80192307692307752</v>
          </cell>
          <cell r="S153" t="str">
            <v>S20</v>
          </cell>
        </row>
        <row r="154">
          <cell r="B154">
            <v>42509.249999965294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0.80192307692307752</v>
          </cell>
          <cell r="S154" t="str">
            <v>S20</v>
          </cell>
        </row>
        <row r="155">
          <cell r="B155">
            <v>42509.291666631958</v>
          </cell>
          <cell r="I155">
            <v>0</v>
          </cell>
          <cell r="J155">
            <v>0</v>
          </cell>
          <cell r="K155">
            <v>0</v>
          </cell>
          <cell r="L155">
            <v>10180301</v>
          </cell>
          <cell r="M155">
            <v>0</v>
          </cell>
          <cell r="N155" t="str">
            <v>FULDA</v>
          </cell>
          <cell r="O155">
            <v>0</v>
          </cell>
          <cell r="P155">
            <v>0</v>
          </cell>
          <cell r="Q155">
            <v>0</v>
          </cell>
          <cell r="R155">
            <v>0.80192307692307752</v>
          </cell>
          <cell r="S155" t="str">
            <v>S20</v>
          </cell>
        </row>
        <row r="156">
          <cell r="B156">
            <v>42509.333333298622</v>
          </cell>
          <cell r="I156">
            <v>0</v>
          </cell>
          <cell r="J156">
            <v>1</v>
          </cell>
          <cell r="K156">
            <v>4502007199</v>
          </cell>
          <cell r="L156">
            <v>10174590</v>
          </cell>
          <cell r="M156">
            <v>0</v>
          </cell>
          <cell r="N156" t="str">
            <v>Fulda</v>
          </cell>
          <cell r="O156">
            <v>0</v>
          </cell>
          <cell r="P156">
            <v>3.5</v>
          </cell>
          <cell r="Q156">
            <v>0</v>
          </cell>
          <cell r="R156">
            <v>0.81506410256410311</v>
          </cell>
          <cell r="S156" t="str">
            <v>S20</v>
          </cell>
        </row>
        <row r="157">
          <cell r="B157">
            <v>42509.374999965286</v>
          </cell>
          <cell r="I157">
            <v>0</v>
          </cell>
          <cell r="J157">
            <v>1</v>
          </cell>
          <cell r="K157">
            <v>4501965649</v>
          </cell>
          <cell r="L157">
            <v>10145996</v>
          </cell>
          <cell r="M157" t="str">
            <v>eucu4518176</v>
          </cell>
          <cell r="N157" t="str">
            <v>erreur PO BL</v>
          </cell>
          <cell r="O157">
            <v>0</v>
          </cell>
          <cell r="P157">
            <v>3.5</v>
          </cell>
          <cell r="Q157">
            <v>0</v>
          </cell>
          <cell r="R157">
            <v>0.82820512820512882</v>
          </cell>
          <cell r="S157" t="str">
            <v>S20</v>
          </cell>
        </row>
        <row r="158">
          <cell r="B158">
            <v>42509.416666631951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3.5</v>
          </cell>
          <cell r="Q158">
            <v>0</v>
          </cell>
          <cell r="R158">
            <v>0.83589743589743593</v>
          </cell>
          <cell r="S158" t="str">
            <v>S20</v>
          </cell>
        </row>
        <row r="159">
          <cell r="B159">
            <v>42509.458333298615</v>
          </cell>
          <cell r="I159">
            <v>0</v>
          </cell>
          <cell r="J159">
            <v>1</v>
          </cell>
          <cell r="K159">
            <v>0</v>
          </cell>
          <cell r="L159">
            <v>0</v>
          </cell>
          <cell r="M159">
            <v>0</v>
          </cell>
          <cell r="N159" t="str">
            <v>MB Cuijk</v>
          </cell>
          <cell r="O159">
            <v>0</v>
          </cell>
          <cell r="P159">
            <v>3.5</v>
          </cell>
          <cell r="Q159">
            <v>0</v>
          </cell>
          <cell r="R159">
            <v>0.84903846153846152</v>
          </cell>
          <cell r="S159" t="str">
            <v>S20</v>
          </cell>
        </row>
        <row r="160">
          <cell r="B160">
            <v>42509.499999965279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3.5</v>
          </cell>
          <cell r="Q160">
            <v>0</v>
          </cell>
          <cell r="R160">
            <v>0.84679487179487178</v>
          </cell>
          <cell r="S160" t="str">
            <v>S20</v>
          </cell>
        </row>
        <row r="161">
          <cell r="B161">
            <v>42509.541666631943</v>
          </cell>
          <cell r="I161">
            <v>0</v>
          </cell>
          <cell r="J161">
            <v>1</v>
          </cell>
          <cell r="K161">
            <v>4501957601</v>
          </cell>
          <cell r="L161">
            <v>10202880</v>
          </cell>
          <cell r="M161">
            <v>0</v>
          </cell>
          <cell r="N161" t="str">
            <v>MB Opole</v>
          </cell>
          <cell r="O161">
            <v>0</v>
          </cell>
          <cell r="P161">
            <v>3.5</v>
          </cell>
          <cell r="Q161">
            <v>0</v>
          </cell>
          <cell r="R161">
            <v>0.85993589743589749</v>
          </cell>
          <cell r="S161" t="str">
            <v>S20</v>
          </cell>
        </row>
        <row r="162">
          <cell r="B162">
            <v>42509.583333298608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3.5</v>
          </cell>
          <cell r="Q162">
            <v>0</v>
          </cell>
          <cell r="R162">
            <v>0.85769230769230764</v>
          </cell>
          <cell r="S162" t="str">
            <v>S20</v>
          </cell>
        </row>
        <row r="163">
          <cell r="B163">
            <v>42509.624999965272</v>
          </cell>
          <cell r="I163">
            <v>0</v>
          </cell>
          <cell r="J163">
            <v>0</v>
          </cell>
          <cell r="K163">
            <v>0</v>
          </cell>
          <cell r="L163">
            <v>10146013</v>
          </cell>
          <cell r="M163">
            <v>0</v>
          </cell>
          <cell r="N163" t="str">
            <v>FULDA</v>
          </cell>
          <cell r="O163">
            <v>0</v>
          </cell>
          <cell r="P163">
            <v>3.5</v>
          </cell>
          <cell r="Q163">
            <v>0</v>
          </cell>
          <cell r="R163">
            <v>0.85544871794871791</v>
          </cell>
          <cell r="S163" t="str">
            <v>S20</v>
          </cell>
        </row>
        <row r="164">
          <cell r="B164">
            <v>42509.666666631936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3.5</v>
          </cell>
          <cell r="Q164">
            <v>0</v>
          </cell>
          <cell r="R164">
            <v>0.85320512820512817</v>
          </cell>
          <cell r="S164" t="str">
            <v>S20</v>
          </cell>
        </row>
        <row r="165">
          <cell r="B165">
            <v>42509.7083332986</v>
          </cell>
          <cell r="I165">
            <v>0</v>
          </cell>
          <cell r="J165">
            <v>1</v>
          </cell>
          <cell r="K165">
            <v>4501965655</v>
          </cell>
          <cell r="L165">
            <v>10180303</v>
          </cell>
          <cell r="M165" t="str">
            <v>eucu4541134</v>
          </cell>
          <cell r="N165">
            <v>0</v>
          </cell>
          <cell r="O165">
            <v>0</v>
          </cell>
          <cell r="P165">
            <v>3.5</v>
          </cell>
          <cell r="Q165">
            <v>0</v>
          </cell>
          <cell r="R165">
            <v>0.86634615384615388</v>
          </cell>
          <cell r="S165" t="str">
            <v>S20</v>
          </cell>
        </row>
        <row r="166">
          <cell r="B166">
            <v>42509.749999965265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0.86634615384615388</v>
          </cell>
          <cell r="S166" t="str">
            <v>S20</v>
          </cell>
        </row>
        <row r="167">
          <cell r="B167">
            <v>42509.791666631929</v>
          </cell>
          <cell r="I167">
            <v>0</v>
          </cell>
          <cell r="J167">
            <v>1</v>
          </cell>
          <cell r="K167">
            <v>0</v>
          </cell>
          <cell r="L167">
            <v>0</v>
          </cell>
          <cell r="M167">
            <v>0</v>
          </cell>
          <cell r="N167" t="str">
            <v>MB Cuijk</v>
          </cell>
          <cell r="O167">
            <v>0</v>
          </cell>
          <cell r="P167">
            <v>0</v>
          </cell>
          <cell r="Q167">
            <v>0</v>
          </cell>
          <cell r="R167">
            <v>0.88173076923076921</v>
          </cell>
          <cell r="S167" t="str">
            <v>S20</v>
          </cell>
        </row>
        <row r="168">
          <cell r="B168">
            <v>42509.833333298593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0.88173076923076921</v>
          </cell>
          <cell r="S168" t="str">
            <v>S20</v>
          </cell>
        </row>
        <row r="169">
          <cell r="B169">
            <v>42509.874999965257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3.5</v>
          </cell>
          <cell r="Q169">
            <v>0</v>
          </cell>
          <cell r="R169">
            <v>0.87948717948717947</v>
          </cell>
          <cell r="S169" t="str">
            <v>S20</v>
          </cell>
        </row>
        <row r="170">
          <cell r="B170">
            <v>42509.916666631922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3.5</v>
          </cell>
          <cell r="Q170">
            <v>0</v>
          </cell>
          <cell r="R170">
            <v>0.87724358974358974</v>
          </cell>
          <cell r="S170" t="str">
            <v>S20</v>
          </cell>
        </row>
        <row r="171">
          <cell r="B171">
            <v>42509.958333298586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3.5</v>
          </cell>
          <cell r="Q171">
            <v>0</v>
          </cell>
          <cell r="R171">
            <v>0.875</v>
          </cell>
          <cell r="S171" t="str">
            <v>S20</v>
          </cell>
        </row>
        <row r="172">
          <cell r="B172">
            <v>42509.99999996525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3.5</v>
          </cell>
          <cell r="Q172">
            <v>0</v>
          </cell>
          <cell r="R172">
            <v>0.87275641025641026</v>
          </cell>
          <cell r="S172" t="str">
            <v>S20</v>
          </cell>
        </row>
        <row r="173">
          <cell r="B173">
            <v>42510.041666631914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3.5</v>
          </cell>
          <cell r="Q173">
            <v>0</v>
          </cell>
          <cell r="R173">
            <v>0.87051282051282053</v>
          </cell>
          <cell r="S173" t="str">
            <v>S20</v>
          </cell>
        </row>
        <row r="174">
          <cell r="B174">
            <v>42510.083333298579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3.5</v>
          </cell>
          <cell r="Q174">
            <v>0</v>
          </cell>
          <cell r="R174">
            <v>0.86826923076923079</v>
          </cell>
          <cell r="S174" t="str">
            <v>S20</v>
          </cell>
        </row>
        <row r="175">
          <cell r="B175">
            <v>42510.124999965243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3.5</v>
          </cell>
          <cell r="Q175">
            <v>0</v>
          </cell>
          <cell r="R175">
            <v>0.86602564102564106</v>
          </cell>
          <cell r="S175" t="str">
            <v>S20</v>
          </cell>
        </row>
        <row r="176">
          <cell r="B176">
            <v>42510.166666631907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3.5</v>
          </cell>
          <cell r="Q176">
            <v>0</v>
          </cell>
          <cell r="R176">
            <v>0.86378205128205132</v>
          </cell>
          <cell r="S176" t="str">
            <v>S20</v>
          </cell>
        </row>
        <row r="177">
          <cell r="B177">
            <v>42510.208333298571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3.5</v>
          </cell>
          <cell r="Q177">
            <v>0</v>
          </cell>
          <cell r="R177">
            <v>0.86153846153846159</v>
          </cell>
          <cell r="S177" t="str">
            <v>S20</v>
          </cell>
        </row>
        <row r="178">
          <cell r="B178">
            <v>42510.249999965235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3.5</v>
          </cell>
          <cell r="Q178">
            <v>0</v>
          </cell>
          <cell r="R178">
            <v>0.85929487179487174</v>
          </cell>
          <cell r="S178" t="str">
            <v>S20</v>
          </cell>
        </row>
        <row r="179">
          <cell r="B179">
            <v>42510.2916666319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3.9</v>
          </cell>
          <cell r="R179">
            <v>0.85679487179487168</v>
          </cell>
          <cell r="S179" t="str">
            <v>S20</v>
          </cell>
        </row>
        <row r="180">
          <cell r="B180">
            <v>42510.333333298564</v>
          </cell>
          <cell r="I180">
            <v>0</v>
          </cell>
          <cell r="J180">
            <v>0</v>
          </cell>
          <cell r="K180">
            <v>400128223</v>
          </cell>
          <cell r="L180">
            <v>10146017</v>
          </cell>
          <cell r="M180">
            <v>0</v>
          </cell>
          <cell r="N180" t="str">
            <v>FULDA</v>
          </cell>
          <cell r="O180">
            <v>0</v>
          </cell>
          <cell r="P180">
            <v>0</v>
          </cell>
          <cell r="Q180">
            <v>3.9</v>
          </cell>
          <cell r="R180">
            <v>0.85429487179487162</v>
          </cell>
          <cell r="S180" t="str">
            <v>S20</v>
          </cell>
        </row>
        <row r="181">
          <cell r="B181">
            <v>42510.374999965228</v>
          </cell>
          <cell r="I181">
            <v>0</v>
          </cell>
          <cell r="J181">
            <v>0</v>
          </cell>
          <cell r="K181">
            <v>4501971258</v>
          </cell>
          <cell r="L181">
            <v>10117482</v>
          </cell>
          <cell r="M181">
            <v>0</v>
          </cell>
          <cell r="N181" t="str">
            <v>Malto</v>
          </cell>
          <cell r="O181">
            <v>0</v>
          </cell>
          <cell r="P181">
            <v>0</v>
          </cell>
          <cell r="Q181">
            <v>3.9</v>
          </cell>
          <cell r="R181">
            <v>0.767948717948718</v>
          </cell>
          <cell r="S181" t="str">
            <v>S20</v>
          </cell>
        </row>
        <row r="182">
          <cell r="B182">
            <v>42510.416666631892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3.5</v>
          </cell>
          <cell r="Q182">
            <v>0</v>
          </cell>
          <cell r="R182">
            <v>0.76570512820512826</v>
          </cell>
          <cell r="S182" t="str">
            <v>S20</v>
          </cell>
        </row>
        <row r="183">
          <cell r="B183">
            <v>42510.458333298557</v>
          </cell>
          <cell r="I183">
            <v>0</v>
          </cell>
          <cell r="J183">
            <v>0</v>
          </cell>
          <cell r="K183">
            <v>400131101</v>
          </cell>
          <cell r="L183">
            <v>10146013</v>
          </cell>
          <cell r="M183">
            <v>0</v>
          </cell>
          <cell r="N183" t="str">
            <v>FULDA</v>
          </cell>
          <cell r="O183">
            <v>0</v>
          </cell>
          <cell r="P183">
            <v>3.5</v>
          </cell>
          <cell r="Q183">
            <v>0</v>
          </cell>
          <cell r="R183">
            <v>0.76346153846153841</v>
          </cell>
          <cell r="S183" t="str">
            <v>S20</v>
          </cell>
        </row>
        <row r="184">
          <cell r="B184">
            <v>42510.499999965221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3.5</v>
          </cell>
          <cell r="Q184">
            <v>0</v>
          </cell>
          <cell r="R184">
            <v>0.76121794871794868</v>
          </cell>
          <cell r="S184" t="str">
            <v>S20</v>
          </cell>
        </row>
        <row r="185">
          <cell r="B185">
            <v>42510.541666631885</v>
          </cell>
          <cell r="I185">
            <v>0</v>
          </cell>
          <cell r="J185">
            <v>0</v>
          </cell>
          <cell r="K185">
            <v>400131100</v>
          </cell>
          <cell r="L185">
            <v>10146013</v>
          </cell>
          <cell r="M185">
            <v>0</v>
          </cell>
          <cell r="N185" t="str">
            <v>FULDA</v>
          </cell>
          <cell r="O185">
            <v>0</v>
          </cell>
          <cell r="P185">
            <v>3.5</v>
          </cell>
          <cell r="Q185">
            <v>0</v>
          </cell>
          <cell r="R185">
            <v>0.75897435897435894</v>
          </cell>
          <cell r="S185" t="str">
            <v>S20</v>
          </cell>
        </row>
        <row r="186">
          <cell r="B186">
            <v>42510.583333298549</v>
          </cell>
          <cell r="I186">
            <v>1</v>
          </cell>
          <cell r="J186">
            <v>0</v>
          </cell>
          <cell r="K186">
            <v>400128223</v>
          </cell>
          <cell r="L186" t="str">
            <v>10180301/10146013</v>
          </cell>
          <cell r="M186">
            <v>0</v>
          </cell>
          <cell r="N186" t="str">
            <v>OPOLE</v>
          </cell>
          <cell r="O186">
            <v>0</v>
          </cell>
          <cell r="P186">
            <v>0</v>
          </cell>
          <cell r="Q186">
            <v>0</v>
          </cell>
          <cell r="R186">
            <v>0.74358974358974361</v>
          </cell>
          <cell r="S186" t="str">
            <v>S20</v>
          </cell>
        </row>
        <row r="187">
          <cell r="B187">
            <v>42510.624999965214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 t="str">
            <v>Fulda</v>
          </cell>
          <cell r="O187">
            <v>0</v>
          </cell>
          <cell r="P187">
            <v>3.5</v>
          </cell>
          <cell r="Q187">
            <v>0</v>
          </cell>
          <cell r="R187">
            <v>0.74134615384615388</v>
          </cell>
          <cell r="S187" t="str">
            <v>S20</v>
          </cell>
        </row>
        <row r="188">
          <cell r="B188">
            <v>42510.666666631878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3.5</v>
          </cell>
          <cell r="Q188">
            <v>0</v>
          </cell>
          <cell r="R188">
            <v>0.73910256410256414</v>
          </cell>
          <cell r="S188" t="str">
            <v>S20</v>
          </cell>
        </row>
        <row r="189">
          <cell r="B189">
            <v>42510.708333298542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3.5</v>
          </cell>
          <cell r="Q189">
            <v>0</v>
          </cell>
          <cell r="R189">
            <v>0.73685897435897441</v>
          </cell>
          <cell r="S189" t="str">
            <v>S20</v>
          </cell>
        </row>
        <row r="190">
          <cell r="B190">
            <v>42510.749999965206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3.5</v>
          </cell>
          <cell r="Q190">
            <v>0</v>
          </cell>
          <cell r="R190">
            <v>0.73461538461538467</v>
          </cell>
          <cell r="S190" t="str">
            <v>S20</v>
          </cell>
        </row>
        <row r="191">
          <cell r="B191">
            <v>42510.791666631871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3.5</v>
          </cell>
          <cell r="Q191">
            <v>0</v>
          </cell>
          <cell r="R191">
            <v>0.73237179487179482</v>
          </cell>
          <cell r="S191" t="str">
            <v>S20</v>
          </cell>
        </row>
        <row r="192">
          <cell r="B192">
            <v>42510.833333298535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3.5</v>
          </cell>
          <cell r="Q192">
            <v>0</v>
          </cell>
          <cell r="R192">
            <v>0.73012820512820509</v>
          </cell>
          <cell r="S192" t="str">
            <v>S20</v>
          </cell>
        </row>
        <row r="193">
          <cell r="B193">
            <v>42510.874999965199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3.5</v>
          </cell>
          <cell r="Q193">
            <v>0</v>
          </cell>
          <cell r="R193">
            <v>0.72788461538461535</v>
          </cell>
          <cell r="S193" t="str">
            <v>S20</v>
          </cell>
        </row>
        <row r="194">
          <cell r="B194">
            <v>42510.916666631863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3.5</v>
          </cell>
          <cell r="Q194">
            <v>0</v>
          </cell>
          <cell r="R194">
            <v>0.72564102564102562</v>
          </cell>
          <cell r="S194" t="str">
            <v>S20</v>
          </cell>
        </row>
        <row r="195">
          <cell r="B195">
            <v>42510.958333298528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3.5</v>
          </cell>
          <cell r="Q195">
            <v>0</v>
          </cell>
          <cell r="R195">
            <v>0.72339743589743588</v>
          </cell>
          <cell r="S195" t="str">
            <v>S20</v>
          </cell>
        </row>
        <row r="196">
          <cell r="B196">
            <v>42510.999999965192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3.5</v>
          </cell>
          <cell r="Q196">
            <v>0</v>
          </cell>
          <cell r="R196">
            <v>0.72115384615384615</v>
          </cell>
          <cell r="S196" t="str">
            <v>S20</v>
          </cell>
        </row>
        <row r="197">
          <cell r="B197">
            <v>42511.041666631856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3.5</v>
          </cell>
          <cell r="Q197">
            <v>0</v>
          </cell>
          <cell r="R197">
            <v>0.71891025641025641</v>
          </cell>
          <cell r="S197" t="str">
            <v>S20</v>
          </cell>
        </row>
        <row r="198">
          <cell r="B198">
            <v>42511.08333329852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3.5</v>
          </cell>
          <cell r="Q198">
            <v>0</v>
          </cell>
          <cell r="R198">
            <v>0.71666666666666667</v>
          </cell>
          <cell r="S198" t="str">
            <v>S20</v>
          </cell>
        </row>
        <row r="199">
          <cell r="B199">
            <v>42511.124999965185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3.5</v>
          </cell>
          <cell r="Q199">
            <v>0</v>
          </cell>
          <cell r="R199">
            <v>0.71442307692307694</v>
          </cell>
          <cell r="S199" t="str">
            <v>S20</v>
          </cell>
        </row>
        <row r="200">
          <cell r="B200">
            <v>42511.166666631849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3.5</v>
          </cell>
          <cell r="Q200">
            <v>0</v>
          </cell>
          <cell r="R200">
            <v>0.7121794871794872</v>
          </cell>
          <cell r="S200" t="str">
            <v>S20</v>
          </cell>
        </row>
        <row r="201">
          <cell r="B201">
            <v>42511.208333298513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3.5</v>
          </cell>
          <cell r="Q201">
            <v>0</v>
          </cell>
          <cell r="R201">
            <v>0.70993589743589747</v>
          </cell>
          <cell r="S201" t="str">
            <v>S20</v>
          </cell>
        </row>
        <row r="202">
          <cell r="B202">
            <v>42511.249999965177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0.70993589743589747</v>
          </cell>
          <cell r="S202" t="str">
            <v>S20</v>
          </cell>
        </row>
        <row r="203">
          <cell r="B203">
            <v>42511.291666631842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0.70993589743589747</v>
          </cell>
          <cell r="S203" t="str">
            <v>S20</v>
          </cell>
        </row>
        <row r="204">
          <cell r="B204">
            <v>42511.333333298506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0.70993589743589747</v>
          </cell>
          <cell r="S204" t="str">
            <v>S20</v>
          </cell>
        </row>
        <row r="205">
          <cell r="B205">
            <v>42511.37499996517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0.70993589743589747</v>
          </cell>
          <cell r="S205" t="str">
            <v>S20</v>
          </cell>
        </row>
        <row r="206">
          <cell r="B206">
            <v>42511.416666631834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0.70993589743589747</v>
          </cell>
          <cell r="S206" t="str">
            <v>S20</v>
          </cell>
        </row>
        <row r="207">
          <cell r="B207">
            <v>42511.458333298498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3.5</v>
          </cell>
          <cell r="Q207">
            <v>0</v>
          </cell>
          <cell r="R207">
            <v>0.70769230769230773</v>
          </cell>
          <cell r="S207" t="str">
            <v>S20</v>
          </cell>
        </row>
        <row r="208">
          <cell r="B208">
            <v>42511.499999965163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3.5</v>
          </cell>
          <cell r="Q208">
            <v>0</v>
          </cell>
          <cell r="R208">
            <v>0.705448717948718</v>
          </cell>
          <cell r="S208" t="str">
            <v>S20</v>
          </cell>
        </row>
        <row r="209">
          <cell r="B209">
            <v>42511.541666631827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0.705448717948718</v>
          </cell>
          <cell r="S209" t="str">
            <v>S20</v>
          </cell>
        </row>
        <row r="210">
          <cell r="B210">
            <v>42511.583333298491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0.705448717948718</v>
          </cell>
          <cell r="S210" t="str">
            <v>S20</v>
          </cell>
        </row>
        <row r="211">
          <cell r="B211">
            <v>42511.624999965155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0.705448717948718</v>
          </cell>
          <cell r="S211" t="str">
            <v>S20</v>
          </cell>
        </row>
        <row r="212">
          <cell r="B212">
            <v>42511.66666663182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0.705448717948718</v>
          </cell>
          <cell r="S212" t="str">
            <v>S20</v>
          </cell>
        </row>
        <row r="213">
          <cell r="B213">
            <v>42511.708333298484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0.705448717948718</v>
          </cell>
          <cell r="S213" t="str">
            <v>S20</v>
          </cell>
        </row>
        <row r="214">
          <cell r="B214">
            <v>42511.749999965148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0.705448717948718</v>
          </cell>
          <cell r="S214" t="str">
            <v>S20</v>
          </cell>
        </row>
        <row r="215">
          <cell r="B215">
            <v>42511.791666631812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0.705448717948718</v>
          </cell>
          <cell r="S215" t="str">
            <v>S20</v>
          </cell>
        </row>
        <row r="216">
          <cell r="B216">
            <v>42511.833333298477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0.705448717948718</v>
          </cell>
          <cell r="S216" t="str">
            <v>S20</v>
          </cell>
        </row>
        <row r="217">
          <cell r="B217">
            <v>42511.874999965141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0.705448717948718</v>
          </cell>
          <cell r="S217" t="str">
            <v>S20</v>
          </cell>
        </row>
        <row r="218">
          <cell r="B218">
            <v>42511.916666631805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0.705448717948718</v>
          </cell>
          <cell r="S218" t="str">
            <v>S20</v>
          </cell>
        </row>
        <row r="219">
          <cell r="B219">
            <v>42511.958333298469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0.705448717948718</v>
          </cell>
          <cell r="S219" t="str">
            <v>S20</v>
          </cell>
        </row>
        <row r="220">
          <cell r="B220">
            <v>42511.999999965134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0.705448717948718</v>
          </cell>
          <cell r="S220" t="str">
            <v>S20</v>
          </cell>
        </row>
        <row r="221">
          <cell r="B221">
            <v>42512.041666631798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0.705448717948718</v>
          </cell>
          <cell r="S221" t="str">
            <v>S20</v>
          </cell>
        </row>
        <row r="222">
          <cell r="B222">
            <v>42512.083333298462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0.705448717948718</v>
          </cell>
          <cell r="S222" t="str">
            <v>S20</v>
          </cell>
        </row>
        <row r="223">
          <cell r="B223">
            <v>42512.124999965126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0.705448717948718</v>
          </cell>
          <cell r="S223" t="str">
            <v>S20</v>
          </cell>
        </row>
        <row r="224">
          <cell r="B224">
            <v>42512.166666631791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0.705448717948718</v>
          </cell>
          <cell r="S224" t="str">
            <v>S20</v>
          </cell>
        </row>
        <row r="225">
          <cell r="B225">
            <v>42512.208333298455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0.705448717948718</v>
          </cell>
          <cell r="S225" t="str">
            <v>S20</v>
          </cell>
        </row>
        <row r="226">
          <cell r="B226">
            <v>42512.249999965119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0.705448717948718</v>
          </cell>
          <cell r="S226" t="str">
            <v>S20</v>
          </cell>
        </row>
        <row r="227">
          <cell r="B227">
            <v>42512.291666631783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0.705448717948718</v>
          </cell>
          <cell r="S227" t="str">
            <v>S20</v>
          </cell>
        </row>
        <row r="228">
          <cell r="B228">
            <v>42512.333333298448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0.705448717948718</v>
          </cell>
          <cell r="S228" t="str">
            <v>S20</v>
          </cell>
        </row>
        <row r="229">
          <cell r="B229">
            <v>42512.374999965112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0.705448717948718</v>
          </cell>
          <cell r="S229" t="str">
            <v>S20</v>
          </cell>
        </row>
        <row r="230">
          <cell r="B230">
            <v>42512.416666631776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0.705448717948718</v>
          </cell>
          <cell r="S230" t="str">
            <v>S20</v>
          </cell>
        </row>
        <row r="231">
          <cell r="B231">
            <v>42512.45833329844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0.705448717948718</v>
          </cell>
          <cell r="S231" t="str">
            <v>S20</v>
          </cell>
        </row>
        <row r="232">
          <cell r="B232">
            <v>42512.499999965105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0.705448717948718</v>
          </cell>
          <cell r="S232" t="str">
            <v>S20</v>
          </cell>
        </row>
        <row r="233">
          <cell r="B233">
            <v>42512.541666631769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0.705448717948718</v>
          </cell>
          <cell r="S233" t="str">
            <v>S20</v>
          </cell>
        </row>
        <row r="234">
          <cell r="B234">
            <v>42512.583333298433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0.705448717948718</v>
          </cell>
          <cell r="S234" t="str">
            <v>S20</v>
          </cell>
        </row>
        <row r="235">
          <cell r="B235">
            <v>42512.624999965097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0.705448717948718</v>
          </cell>
          <cell r="S235" t="str">
            <v>S20</v>
          </cell>
        </row>
        <row r="236">
          <cell r="B236">
            <v>42512.666666631761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0.705448717948718</v>
          </cell>
          <cell r="S236" t="str">
            <v>S20</v>
          </cell>
        </row>
        <row r="237">
          <cell r="B237">
            <v>42512.708333298426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0.705448717948718</v>
          </cell>
          <cell r="S237" t="str">
            <v>S20</v>
          </cell>
        </row>
        <row r="238">
          <cell r="B238">
            <v>42512.74999996509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0.705448717948718</v>
          </cell>
          <cell r="S238" t="str">
            <v>S20</v>
          </cell>
        </row>
        <row r="239">
          <cell r="B239">
            <v>42512.791666631754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0.705448717948718</v>
          </cell>
          <cell r="S239" t="str">
            <v>S20</v>
          </cell>
        </row>
        <row r="240">
          <cell r="B240">
            <v>42512.833333298418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0.705448717948718</v>
          </cell>
          <cell r="S240" t="str">
            <v>S20</v>
          </cell>
        </row>
        <row r="241">
          <cell r="B241">
            <v>42512.874999965083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0.705448717948718</v>
          </cell>
          <cell r="S241" t="str">
            <v>S20</v>
          </cell>
        </row>
        <row r="242">
          <cell r="B242">
            <v>42512.916666631747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0.705448717948718</v>
          </cell>
          <cell r="S242" t="str">
            <v>S20</v>
          </cell>
        </row>
        <row r="243">
          <cell r="B243">
            <v>42512.958333298411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0.705448717948718</v>
          </cell>
          <cell r="S243" t="str">
            <v>S20</v>
          </cell>
        </row>
        <row r="244">
          <cell r="B244">
            <v>42512.999999965075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0.705448717948718</v>
          </cell>
          <cell r="S244" t="str">
            <v>S20</v>
          </cell>
        </row>
        <row r="245">
          <cell r="B245">
            <v>42513.04166663174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0.705448717948718</v>
          </cell>
          <cell r="S245" t="str">
            <v>S21</v>
          </cell>
        </row>
        <row r="246">
          <cell r="B246">
            <v>42513.083333298404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0.705448717948718</v>
          </cell>
          <cell r="S246" t="str">
            <v>S21</v>
          </cell>
        </row>
        <row r="247">
          <cell r="B247">
            <v>42513.124999965068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0.705448717948718</v>
          </cell>
          <cell r="S247" t="str">
            <v>S21</v>
          </cell>
        </row>
        <row r="248">
          <cell r="B248">
            <v>42513.166666631732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0.705448717948718</v>
          </cell>
          <cell r="S248" t="str">
            <v>S21</v>
          </cell>
        </row>
        <row r="249">
          <cell r="B249">
            <v>42513.208333298397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0.705448717948718</v>
          </cell>
          <cell r="S249" t="str">
            <v>S21</v>
          </cell>
        </row>
        <row r="250">
          <cell r="B250">
            <v>42513.249999965061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0.705448717948718</v>
          </cell>
          <cell r="S250" t="str">
            <v>S21</v>
          </cell>
        </row>
        <row r="251">
          <cell r="B251">
            <v>42513.291666631725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3.6</v>
          </cell>
          <cell r="Q251">
            <v>0</v>
          </cell>
          <cell r="R251">
            <v>0.70314102564102565</v>
          </cell>
          <cell r="S251" t="str">
            <v>S21</v>
          </cell>
        </row>
        <row r="252">
          <cell r="B252">
            <v>42513.333333298389</v>
          </cell>
          <cell r="I252">
            <v>0</v>
          </cell>
          <cell r="J252">
            <v>0</v>
          </cell>
          <cell r="K252">
            <v>4501971258</v>
          </cell>
          <cell r="L252">
            <v>10117482</v>
          </cell>
          <cell r="M252">
            <v>0</v>
          </cell>
          <cell r="N252" t="str">
            <v>Malto</v>
          </cell>
          <cell r="O252">
            <v>0</v>
          </cell>
          <cell r="P252">
            <v>3.6</v>
          </cell>
          <cell r="Q252">
            <v>0</v>
          </cell>
          <cell r="R252">
            <v>0.70256410256410273</v>
          </cell>
          <cell r="S252" t="str">
            <v>S21</v>
          </cell>
        </row>
        <row r="253">
          <cell r="B253">
            <v>42513.374999965054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3.6</v>
          </cell>
          <cell r="Q253">
            <v>0</v>
          </cell>
          <cell r="R253">
            <v>0.74871794871794872</v>
          </cell>
          <cell r="S253" t="str">
            <v>S21</v>
          </cell>
        </row>
        <row r="254">
          <cell r="B254">
            <v>42513.416666631718</v>
          </cell>
          <cell r="I254">
            <v>1</v>
          </cell>
          <cell r="J254">
            <v>0</v>
          </cell>
          <cell r="K254">
            <v>400131101</v>
          </cell>
          <cell r="L254">
            <v>10146013</v>
          </cell>
          <cell r="M254">
            <v>0</v>
          </cell>
          <cell r="N254" t="str">
            <v>FULDA</v>
          </cell>
          <cell r="O254">
            <v>0</v>
          </cell>
          <cell r="P254">
            <v>3.6</v>
          </cell>
          <cell r="Q254">
            <v>0</v>
          </cell>
          <cell r="R254">
            <v>0.73275641025641036</v>
          </cell>
          <cell r="S254" t="str">
            <v>S21</v>
          </cell>
        </row>
        <row r="255">
          <cell r="B255">
            <v>42513.458333298382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3.6</v>
          </cell>
          <cell r="Q255">
            <v>0</v>
          </cell>
          <cell r="R255">
            <v>0.73217948717948733</v>
          </cell>
          <cell r="S255" t="str">
            <v>S21</v>
          </cell>
        </row>
        <row r="256">
          <cell r="B256">
            <v>42513.499999965046</v>
          </cell>
          <cell r="I256">
            <v>1</v>
          </cell>
          <cell r="J256">
            <v>0</v>
          </cell>
          <cell r="K256">
            <v>400131100</v>
          </cell>
          <cell r="L256">
            <v>10146013</v>
          </cell>
          <cell r="M256">
            <v>0</v>
          </cell>
          <cell r="N256" t="str">
            <v>FULDA</v>
          </cell>
          <cell r="O256">
            <v>0</v>
          </cell>
          <cell r="P256">
            <v>3.6</v>
          </cell>
          <cell r="Q256">
            <v>0</v>
          </cell>
          <cell r="R256">
            <v>0.71621794871794897</v>
          </cell>
          <cell r="S256" t="str">
            <v>S21</v>
          </cell>
        </row>
        <row r="257">
          <cell r="B257">
            <v>42513.541666631711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3.6</v>
          </cell>
          <cell r="Q257">
            <v>0</v>
          </cell>
          <cell r="R257">
            <v>0.71564102564102594</v>
          </cell>
          <cell r="S257" t="str">
            <v>S21</v>
          </cell>
        </row>
        <row r="258">
          <cell r="B258">
            <v>42513.583333298375</v>
          </cell>
          <cell r="I258">
            <v>1</v>
          </cell>
          <cell r="J258">
            <v>0</v>
          </cell>
          <cell r="K258">
            <v>400127313</v>
          </cell>
          <cell r="L258">
            <v>10146017</v>
          </cell>
          <cell r="M258">
            <v>0</v>
          </cell>
          <cell r="N258" t="str">
            <v>FULDA</v>
          </cell>
          <cell r="O258">
            <v>0</v>
          </cell>
          <cell r="P258">
            <v>3.6</v>
          </cell>
          <cell r="Q258">
            <v>0</v>
          </cell>
          <cell r="R258">
            <v>0.69967948717948758</v>
          </cell>
          <cell r="S258" t="str">
            <v>S21</v>
          </cell>
        </row>
        <row r="259">
          <cell r="B259">
            <v>42513.624999965039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3.6</v>
          </cell>
          <cell r="Q259">
            <v>0</v>
          </cell>
          <cell r="R259">
            <v>0.69910256410256466</v>
          </cell>
          <cell r="S259" t="str">
            <v>S21</v>
          </cell>
        </row>
        <row r="260">
          <cell r="B260">
            <v>42513.666666631703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3.6</v>
          </cell>
          <cell r="Q260">
            <v>0</v>
          </cell>
          <cell r="R260">
            <v>0.69852564102564163</v>
          </cell>
          <cell r="S260" t="str">
            <v>S21</v>
          </cell>
        </row>
        <row r="261">
          <cell r="B261">
            <v>42513.708333298368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3.6</v>
          </cell>
          <cell r="Q261">
            <v>0</v>
          </cell>
          <cell r="R261">
            <v>0.6979487179487186</v>
          </cell>
          <cell r="S261" t="str">
            <v>S21</v>
          </cell>
        </row>
        <row r="262">
          <cell r="B262">
            <v>42513.749999965032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3.6</v>
          </cell>
          <cell r="Q262">
            <v>0</v>
          </cell>
          <cell r="R262">
            <v>0.69564102564102637</v>
          </cell>
          <cell r="S262" t="str">
            <v>S21</v>
          </cell>
        </row>
        <row r="263">
          <cell r="B263">
            <v>42513.791666631696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3.6</v>
          </cell>
          <cell r="Q263">
            <v>0</v>
          </cell>
          <cell r="R263">
            <v>0.69333333333333413</v>
          </cell>
          <cell r="S263" t="str">
            <v>S21</v>
          </cell>
        </row>
        <row r="264">
          <cell r="B264">
            <v>42513.83333329836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3.6</v>
          </cell>
          <cell r="Q264">
            <v>0</v>
          </cell>
          <cell r="R264">
            <v>0.6910256410256419</v>
          </cell>
          <cell r="S264" t="str">
            <v>S21</v>
          </cell>
        </row>
        <row r="265">
          <cell r="B265">
            <v>42513.874999965024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3.6</v>
          </cell>
          <cell r="Q265">
            <v>0</v>
          </cell>
          <cell r="R265">
            <v>0.68871794871794967</v>
          </cell>
          <cell r="S265" t="str">
            <v>S21</v>
          </cell>
        </row>
        <row r="266">
          <cell r="B266">
            <v>42513.916666631689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3.6</v>
          </cell>
          <cell r="Q266">
            <v>0</v>
          </cell>
          <cell r="R266">
            <v>0.68807692307692403</v>
          </cell>
          <cell r="S266" t="str">
            <v>S21</v>
          </cell>
        </row>
        <row r="267">
          <cell r="B267">
            <v>42513.958333298353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3.6</v>
          </cell>
          <cell r="Q267">
            <v>0</v>
          </cell>
          <cell r="R267">
            <v>0.68743589743589839</v>
          </cell>
          <cell r="S267" t="str">
            <v>S21</v>
          </cell>
        </row>
        <row r="268">
          <cell r="B268">
            <v>42513.999999965017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3.6</v>
          </cell>
          <cell r="Q268">
            <v>0</v>
          </cell>
          <cell r="R268">
            <v>0.68679487179487275</v>
          </cell>
          <cell r="S268" t="str">
            <v>S21</v>
          </cell>
        </row>
        <row r="269">
          <cell r="B269">
            <v>42514.041666631681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3.6</v>
          </cell>
          <cell r="Q269">
            <v>0</v>
          </cell>
          <cell r="R269">
            <v>0.68615384615384711</v>
          </cell>
          <cell r="S269" t="str">
            <v>S21</v>
          </cell>
        </row>
        <row r="270">
          <cell r="B270">
            <v>42514.083333298346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3.6</v>
          </cell>
          <cell r="Q270">
            <v>0</v>
          </cell>
          <cell r="R270">
            <v>0.68551282051282147</v>
          </cell>
          <cell r="S270" t="str">
            <v>S21</v>
          </cell>
        </row>
        <row r="271">
          <cell r="B271">
            <v>42514.12499996501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0.68717948717948807</v>
          </cell>
          <cell r="S271" t="str">
            <v>S21</v>
          </cell>
        </row>
        <row r="272">
          <cell r="B272">
            <v>42514.166666631674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0.68884615384615466</v>
          </cell>
          <cell r="S272" t="str">
            <v>S21</v>
          </cell>
        </row>
        <row r="273">
          <cell r="B273">
            <v>42514.208333298338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0.69051282051282126</v>
          </cell>
          <cell r="S273" t="str">
            <v>S21</v>
          </cell>
        </row>
        <row r="274">
          <cell r="B274">
            <v>42514.249999965003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0.69217948717948785</v>
          </cell>
          <cell r="S274" t="str">
            <v>S21</v>
          </cell>
        </row>
        <row r="275">
          <cell r="B275">
            <v>42514.291666631667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0.69384615384615445</v>
          </cell>
          <cell r="S275" t="str">
            <v>S21</v>
          </cell>
        </row>
        <row r="276">
          <cell r="B276">
            <v>42514.333333298331</v>
          </cell>
          <cell r="I276">
            <v>1</v>
          </cell>
          <cell r="J276">
            <v>0</v>
          </cell>
          <cell r="K276">
            <v>400134166</v>
          </cell>
          <cell r="L276">
            <v>10254645</v>
          </cell>
          <cell r="M276" t="str">
            <v>Cuijk</v>
          </cell>
          <cell r="N276" t="str">
            <v>Cuijk</v>
          </cell>
          <cell r="O276" t="str">
            <v>10254645/ 16141 10T // 10231605 / 16142 11T</v>
          </cell>
          <cell r="P276">
            <v>3.6</v>
          </cell>
          <cell r="Q276">
            <v>0</v>
          </cell>
          <cell r="R276">
            <v>0.67782051282051348</v>
          </cell>
          <cell r="S276" t="str">
            <v>S21</v>
          </cell>
        </row>
        <row r="277">
          <cell r="B277">
            <v>42514.374999964995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3.6</v>
          </cell>
          <cell r="Q277">
            <v>0</v>
          </cell>
          <cell r="R277">
            <v>0.71730769230769231</v>
          </cell>
          <cell r="S277" t="str">
            <v>S21</v>
          </cell>
        </row>
        <row r="278">
          <cell r="B278">
            <v>42514.41666663166</v>
          </cell>
          <cell r="I278">
            <v>0</v>
          </cell>
          <cell r="J278">
            <v>1</v>
          </cell>
          <cell r="K278">
            <v>4502003422</v>
          </cell>
          <cell r="L278">
            <v>10180157</v>
          </cell>
          <cell r="M278" t="str">
            <v>tclu4817168</v>
          </cell>
          <cell r="N278">
            <v>0</v>
          </cell>
          <cell r="O278">
            <v>0</v>
          </cell>
          <cell r="P278">
            <v>3.6</v>
          </cell>
          <cell r="Q278">
            <v>0</v>
          </cell>
          <cell r="R278">
            <v>0.73038461538461541</v>
          </cell>
          <cell r="S278" t="str">
            <v>S21</v>
          </cell>
        </row>
        <row r="279">
          <cell r="B279">
            <v>42514.458333298324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3.6</v>
          </cell>
          <cell r="Q279">
            <v>0</v>
          </cell>
          <cell r="R279">
            <v>0.72807692307692318</v>
          </cell>
          <cell r="S279" t="str">
            <v>S21</v>
          </cell>
        </row>
        <row r="280">
          <cell r="B280">
            <v>42514.499999964988</v>
          </cell>
          <cell r="I280">
            <v>0</v>
          </cell>
          <cell r="J280">
            <v>1</v>
          </cell>
          <cell r="K280">
            <v>4501997110</v>
          </cell>
          <cell r="L280">
            <v>10180157</v>
          </cell>
          <cell r="M280" t="str">
            <v>tclu4828012</v>
          </cell>
          <cell r="N280">
            <v>0</v>
          </cell>
          <cell r="O280">
            <v>0</v>
          </cell>
          <cell r="P280">
            <v>3.6</v>
          </cell>
          <cell r="Q280">
            <v>0</v>
          </cell>
          <cell r="R280">
            <v>0.74115384615384627</v>
          </cell>
          <cell r="S280" t="str">
            <v>S21</v>
          </cell>
        </row>
        <row r="281">
          <cell r="B281">
            <v>42514.541666631652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3.6</v>
          </cell>
          <cell r="Q281">
            <v>0</v>
          </cell>
          <cell r="R281">
            <v>0.74038461538461564</v>
          </cell>
          <cell r="S281" t="str">
            <v>S21</v>
          </cell>
        </row>
        <row r="282">
          <cell r="B282">
            <v>42514.583333298317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 t="str">
            <v>NNZ</v>
          </cell>
          <cell r="O282">
            <v>0</v>
          </cell>
          <cell r="P282">
            <v>3.6</v>
          </cell>
          <cell r="Q282">
            <v>0</v>
          </cell>
          <cell r="R282">
            <v>0.73961538461538501</v>
          </cell>
          <cell r="S282" t="str">
            <v>S21</v>
          </cell>
        </row>
        <row r="283">
          <cell r="B283">
            <v>42514.624999964981</v>
          </cell>
          <cell r="I283">
            <v>0</v>
          </cell>
          <cell r="J283">
            <v>1</v>
          </cell>
          <cell r="K283" t="str">
            <v>N0503</v>
          </cell>
          <cell r="L283">
            <v>0</v>
          </cell>
          <cell r="M283">
            <v>0</v>
          </cell>
          <cell r="N283" t="str">
            <v>Navette 10173197</v>
          </cell>
          <cell r="O283">
            <v>0</v>
          </cell>
          <cell r="P283">
            <v>3.6</v>
          </cell>
          <cell r="Q283">
            <v>0</v>
          </cell>
          <cell r="R283">
            <v>0.7542307692307697</v>
          </cell>
          <cell r="S283" t="str">
            <v>S21</v>
          </cell>
        </row>
        <row r="284">
          <cell r="B284">
            <v>42514.666666631645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3.6</v>
          </cell>
          <cell r="Q284">
            <v>0</v>
          </cell>
          <cell r="R284">
            <v>0.75346153846153907</v>
          </cell>
          <cell r="S284" t="str">
            <v>S21</v>
          </cell>
        </row>
        <row r="285">
          <cell r="B285">
            <v>42514.708333298309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4</v>
          </cell>
          <cell r="R285">
            <v>0.75243589743589812</v>
          </cell>
          <cell r="S285" t="str">
            <v>S21</v>
          </cell>
        </row>
        <row r="286">
          <cell r="B286">
            <v>42514.749999964974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4</v>
          </cell>
          <cell r="R286">
            <v>0.75141025641025716</v>
          </cell>
          <cell r="S286" t="str">
            <v>S21</v>
          </cell>
        </row>
        <row r="287">
          <cell r="B287">
            <v>42514.791666631638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4</v>
          </cell>
          <cell r="R287">
            <v>0.7503846153846162</v>
          </cell>
          <cell r="S287" t="str">
            <v>S21</v>
          </cell>
        </row>
        <row r="288">
          <cell r="B288">
            <v>42514.833333298302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4</v>
          </cell>
          <cell r="R288">
            <v>0.74935897435897525</v>
          </cell>
          <cell r="S288" t="str">
            <v>S21</v>
          </cell>
        </row>
        <row r="289">
          <cell r="B289">
            <v>42514.874999964966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4</v>
          </cell>
          <cell r="R289">
            <v>0.74833333333333429</v>
          </cell>
          <cell r="S289" t="str">
            <v>S21</v>
          </cell>
        </row>
        <row r="290">
          <cell r="B290">
            <v>42514.916666631631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4</v>
          </cell>
          <cell r="R290">
            <v>0.74730769230769334</v>
          </cell>
          <cell r="S290" t="str">
            <v>S21</v>
          </cell>
        </row>
        <row r="291">
          <cell r="B291">
            <v>42514.958333298295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4</v>
          </cell>
          <cell r="R291">
            <v>0.74628205128205238</v>
          </cell>
          <cell r="S291" t="str">
            <v>S21</v>
          </cell>
        </row>
        <row r="292">
          <cell r="B292">
            <v>42514.999999964959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4</v>
          </cell>
          <cell r="R292">
            <v>0.74525641025641132</v>
          </cell>
          <cell r="S292" t="str">
            <v>S21</v>
          </cell>
        </row>
        <row r="293">
          <cell r="B293">
            <v>42515.041666631623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4</v>
          </cell>
          <cell r="R293">
            <v>0.74269230769230876</v>
          </cell>
          <cell r="S293" t="str">
            <v>S21</v>
          </cell>
        </row>
        <row r="294">
          <cell r="B294">
            <v>42515.083333298287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4</v>
          </cell>
          <cell r="R294">
            <v>0.74012820512820621</v>
          </cell>
          <cell r="S294" t="str">
            <v>S21</v>
          </cell>
        </row>
        <row r="295">
          <cell r="B295">
            <v>42515.124999964952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4</v>
          </cell>
          <cell r="R295">
            <v>0.73756410256410365</v>
          </cell>
          <cell r="S295" t="str">
            <v>S21</v>
          </cell>
        </row>
        <row r="296">
          <cell r="B296">
            <v>42515.166666631616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4</v>
          </cell>
          <cell r="R296">
            <v>0.7350000000000011</v>
          </cell>
          <cell r="S296" t="str">
            <v>S21</v>
          </cell>
        </row>
        <row r="297">
          <cell r="B297">
            <v>42515.20833329828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0.7350000000000011</v>
          </cell>
          <cell r="S297" t="str">
            <v>S21</v>
          </cell>
        </row>
        <row r="298">
          <cell r="B298">
            <v>42515.249999964944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3.6</v>
          </cell>
          <cell r="Q298">
            <v>0</v>
          </cell>
          <cell r="R298">
            <v>0.73269230769230886</v>
          </cell>
          <cell r="S298" t="str">
            <v>S21</v>
          </cell>
        </row>
        <row r="299">
          <cell r="B299">
            <v>42515.291666631609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3.6</v>
          </cell>
          <cell r="Q299">
            <v>0</v>
          </cell>
          <cell r="R299">
            <v>0.73211538461538583</v>
          </cell>
          <cell r="S299" t="str">
            <v>S21</v>
          </cell>
        </row>
        <row r="300">
          <cell r="B300">
            <v>42515.333333298273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3.6</v>
          </cell>
          <cell r="Q300">
            <v>0</v>
          </cell>
          <cell r="R300">
            <v>0.73153846153846291</v>
          </cell>
          <cell r="S300" t="str">
            <v>S21</v>
          </cell>
        </row>
        <row r="301">
          <cell r="B301">
            <v>42515.374999964937</v>
          </cell>
          <cell r="I301">
            <v>0</v>
          </cell>
          <cell r="J301">
            <v>1</v>
          </cell>
          <cell r="K301">
            <v>4501992312</v>
          </cell>
          <cell r="L301">
            <v>10180302</v>
          </cell>
          <cell r="M301" t="str">
            <v>eucu4517293</v>
          </cell>
          <cell r="N301">
            <v>0</v>
          </cell>
          <cell r="O301">
            <v>0</v>
          </cell>
          <cell r="P301">
            <v>3.6</v>
          </cell>
          <cell r="Q301">
            <v>0</v>
          </cell>
          <cell r="R301">
            <v>0.74634615384615532</v>
          </cell>
          <cell r="S301" t="str">
            <v>S21</v>
          </cell>
        </row>
        <row r="302">
          <cell r="B302">
            <v>42515.416666631601</v>
          </cell>
          <cell r="I302">
            <v>0</v>
          </cell>
          <cell r="J302">
            <v>1</v>
          </cell>
          <cell r="K302">
            <v>0</v>
          </cell>
          <cell r="L302">
            <v>0</v>
          </cell>
          <cell r="M302">
            <v>0</v>
          </cell>
          <cell r="N302" t="str">
            <v>MB cuijk</v>
          </cell>
          <cell r="O302">
            <v>0</v>
          </cell>
          <cell r="P302">
            <v>3.6</v>
          </cell>
          <cell r="Q302">
            <v>0</v>
          </cell>
          <cell r="R302">
            <v>0.76115384615384762</v>
          </cell>
          <cell r="S302" t="str">
            <v>S21</v>
          </cell>
        </row>
        <row r="303">
          <cell r="B303">
            <v>42515.458333298266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3.6</v>
          </cell>
          <cell r="Q303">
            <v>0</v>
          </cell>
          <cell r="R303">
            <v>0.7605769230769247</v>
          </cell>
          <cell r="S303" t="str">
            <v>S21</v>
          </cell>
        </row>
        <row r="304">
          <cell r="B304">
            <v>42515.49999996493</v>
          </cell>
          <cell r="I304">
            <v>1</v>
          </cell>
          <cell r="J304">
            <v>0</v>
          </cell>
          <cell r="K304">
            <v>400129311</v>
          </cell>
          <cell r="L304">
            <v>10231605</v>
          </cell>
          <cell r="M304">
            <v>0</v>
          </cell>
          <cell r="N304" t="str">
            <v>Cuijk</v>
          </cell>
          <cell r="O304">
            <v>0</v>
          </cell>
          <cell r="P304">
            <v>3.6</v>
          </cell>
          <cell r="Q304">
            <v>0</v>
          </cell>
          <cell r="R304">
            <v>0.74461538461538634</v>
          </cell>
          <cell r="S304" t="str">
            <v>S21</v>
          </cell>
        </row>
        <row r="305">
          <cell r="B305">
            <v>42515.541666631594</v>
          </cell>
          <cell r="I305">
            <v>1</v>
          </cell>
          <cell r="J305">
            <v>0</v>
          </cell>
          <cell r="K305">
            <v>400129463</v>
          </cell>
          <cell r="L305">
            <v>10231605</v>
          </cell>
          <cell r="M305">
            <v>0</v>
          </cell>
          <cell r="N305" t="str">
            <v>Cuijk</v>
          </cell>
          <cell r="O305">
            <v>0</v>
          </cell>
          <cell r="P305">
            <v>3.6</v>
          </cell>
          <cell r="Q305">
            <v>0</v>
          </cell>
          <cell r="R305">
            <v>0.72865384615384798</v>
          </cell>
          <cell r="S305" t="str">
            <v>S21</v>
          </cell>
        </row>
        <row r="306">
          <cell r="B306">
            <v>42515.583333298258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3.6</v>
          </cell>
          <cell r="Q306">
            <v>0</v>
          </cell>
          <cell r="R306">
            <v>0.72807692307692495</v>
          </cell>
          <cell r="S306" t="str">
            <v>S21</v>
          </cell>
        </row>
        <row r="307">
          <cell r="B307">
            <v>42515.624999964923</v>
          </cell>
          <cell r="I307">
            <v>0</v>
          </cell>
          <cell r="J307">
            <v>1</v>
          </cell>
          <cell r="K307" t="str">
            <v>N0504</v>
          </cell>
          <cell r="L307">
            <v>0</v>
          </cell>
          <cell r="M307">
            <v>0</v>
          </cell>
          <cell r="N307" t="str">
            <v>Navette 10178902/ 10269591</v>
          </cell>
          <cell r="O307">
            <v>0</v>
          </cell>
          <cell r="P307">
            <v>3.6</v>
          </cell>
          <cell r="Q307">
            <v>0</v>
          </cell>
          <cell r="R307">
            <v>0.74288461538461736</v>
          </cell>
          <cell r="S307" t="str">
            <v>S21</v>
          </cell>
        </row>
        <row r="308">
          <cell r="B308">
            <v>42515.666666631587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3.6</v>
          </cell>
          <cell r="Q308">
            <v>0</v>
          </cell>
          <cell r="R308">
            <v>0.74230769230769433</v>
          </cell>
          <cell r="S308" t="str">
            <v>S21</v>
          </cell>
        </row>
        <row r="309">
          <cell r="B309">
            <v>42515.708333298251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3.6</v>
          </cell>
          <cell r="Q309">
            <v>0</v>
          </cell>
          <cell r="R309">
            <v>0.74173076923077141</v>
          </cell>
          <cell r="S309" t="str">
            <v>S21</v>
          </cell>
        </row>
        <row r="310">
          <cell r="B310">
            <v>42515.749999964915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3.6</v>
          </cell>
          <cell r="Q310">
            <v>0</v>
          </cell>
          <cell r="R310">
            <v>0.74115384615384838</v>
          </cell>
          <cell r="S310" t="str">
            <v>S21</v>
          </cell>
        </row>
        <row r="311">
          <cell r="B311">
            <v>42515.79166663158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3.6</v>
          </cell>
          <cell r="Q311">
            <v>0</v>
          </cell>
          <cell r="R311">
            <v>0.73884615384615615</v>
          </cell>
          <cell r="S311" t="str">
            <v>S21</v>
          </cell>
        </row>
        <row r="312">
          <cell r="B312">
            <v>42515.833333298244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0.73884615384615615</v>
          </cell>
          <cell r="S312" t="str">
            <v>S21</v>
          </cell>
        </row>
        <row r="313">
          <cell r="B313">
            <v>42515.874999964908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4</v>
          </cell>
          <cell r="R313">
            <v>0.7362820512820536</v>
          </cell>
          <cell r="S313" t="str">
            <v>S21</v>
          </cell>
        </row>
        <row r="314">
          <cell r="B314">
            <v>42515.916666631572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4</v>
          </cell>
          <cell r="R314">
            <v>0.73371794871795104</v>
          </cell>
          <cell r="S314" t="str">
            <v>S21</v>
          </cell>
        </row>
        <row r="315">
          <cell r="B315">
            <v>42515.958333298237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4</v>
          </cell>
          <cell r="R315">
            <v>0.73115384615384837</v>
          </cell>
          <cell r="S315" t="str">
            <v>S21</v>
          </cell>
        </row>
        <row r="316">
          <cell r="B316">
            <v>42515.999999964901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0.73288461538461769</v>
          </cell>
          <cell r="S316" t="str">
            <v>S21</v>
          </cell>
        </row>
        <row r="317">
          <cell r="B317">
            <v>42516.041666631565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0.734615384615387</v>
          </cell>
          <cell r="S317" t="str">
            <v>S21</v>
          </cell>
        </row>
        <row r="318">
          <cell r="B318">
            <v>42516.083333298229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0.7363461538461562</v>
          </cell>
          <cell r="S318" t="str">
            <v>S21</v>
          </cell>
        </row>
        <row r="319">
          <cell r="B319">
            <v>42516.124999964894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0.73807692307692552</v>
          </cell>
          <cell r="S319" t="str">
            <v>S21</v>
          </cell>
        </row>
        <row r="320">
          <cell r="B320">
            <v>42516.166666631558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0.73980769230769472</v>
          </cell>
          <cell r="S320" t="str">
            <v>S21</v>
          </cell>
        </row>
        <row r="321">
          <cell r="B321">
            <v>42516.208333298222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3.6</v>
          </cell>
          <cell r="Q321">
            <v>0</v>
          </cell>
          <cell r="R321">
            <v>0.73923076923077169</v>
          </cell>
          <cell r="S321" t="str">
            <v>S21</v>
          </cell>
        </row>
        <row r="322">
          <cell r="B322">
            <v>42516.249999964886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3.6</v>
          </cell>
          <cell r="Q322">
            <v>0</v>
          </cell>
          <cell r="R322">
            <v>0.73865384615384877</v>
          </cell>
          <cell r="S322" t="str">
            <v>S21</v>
          </cell>
        </row>
        <row r="323">
          <cell r="B323">
            <v>42516.29166663155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0.74038461538461797</v>
          </cell>
          <cell r="S323" t="str">
            <v>S21</v>
          </cell>
        </row>
        <row r="324">
          <cell r="B324">
            <v>42516.333333298215</v>
          </cell>
          <cell r="I324">
            <v>1</v>
          </cell>
          <cell r="J324">
            <v>0</v>
          </cell>
          <cell r="K324">
            <v>400131100</v>
          </cell>
          <cell r="L324">
            <v>0</v>
          </cell>
          <cell r="M324">
            <v>0</v>
          </cell>
          <cell r="N324" t="str">
            <v>FULDA</v>
          </cell>
          <cell r="O324">
            <v>0</v>
          </cell>
          <cell r="P324">
            <v>3.6</v>
          </cell>
          <cell r="Q324">
            <v>0</v>
          </cell>
          <cell r="R324">
            <v>0.72442307692307961</v>
          </cell>
          <cell r="S324" t="str">
            <v>S21</v>
          </cell>
        </row>
        <row r="325">
          <cell r="B325">
            <v>42516.374999964879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3.6</v>
          </cell>
          <cell r="Q325">
            <v>0</v>
          </cell>
          <cell r="R325">
            <v>0.72384615384615669</v>
          </cell>
          <cell r="S325" t="str">
            <v>S21</v>
          </cell>
        </row>
        <row r="326">
          <cell r="B326">
            <v>42516.416666631543</v>
          </cell>
          <cell r="I326">
            <v>1</v>
          </cell>
          <cell r="J326">
            <v>0</v>
          </cell>
          <cell r="K326">
            <v>400133256</v>
          </cell>
          <cell r="L326">
            <v>10231605</v>
          </cell>
          <cell r="M326">
            <v>0</v>
          </cell>
          <cell r="N326" t="str">
            <v>Cuijk</v>
          </cell>
          <cell r="O326" t="str">
            <v>16144/ 16145</v>
          </cell>
          <cell r="P326">
            <v>3.6</v>
          </cell>
          <cell r="Q326">
            <v>0</v>
          </cell>
          <cell r="R326">
            <v>0.70448717948717954</v>
          </cell>
          <cell r="S326" t="str">
            <v>S21</v>
          </cell>
        </row>
        <row r="327">
          <cell r="B327">
            <v>42516.458333298207</v>
          </cell>
          <cell r="I327">
            <v>0</v>
          </cell>
          <cell r="J327">
            <v>1</v>
          </cell>
          <cell r="K327">
            <v>4502011109</v>
          </cell>
          <cell r="L327">
            <v>10174590</v>
          </cell>
          <cell r="M327" t="str">
            <v>Fulda</v>
          </cell>
          <cell r="N327">
            <v>0</v>
          </cell>
          <cell r="O327">
            <v>0</v>
          </cell>
          <cell r="P327">
            <v>3.6</v>
          </cell>
          <cell r="Q327">
            <v>0</v>
          </cell>
          <cell r="R327">
            <v>0.71929487179487184</v>
          </cell>
          <cell r="S327" t="str">
            <v>S21</v>
          </cell>
        </row>
        <row r="328">
          <cell r="B328">
            <v>42516.499999964872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3.6</v>
          </cell>
          <cell r="Q328">
            <v>0</v>
          </cell>
          <cell r="R328">
            <v>0.7169871794871796</v>
          </cell>
          <cell r="S328" t="str">
            <v>S21</v>
          </cell>
        </row>
        <row r="329">
          <cell r="B329">
            <v>42516.541666631536</v>
          </cell>
          <cell r="I329">
            <v>0</v>
          </cell>
          <cell r="J329">
            <v>0</v>
          </cell>
          <cell r="K329">
            <v>4501971262</v>
          </cell>
          <cell r="L329">
            <v>10117482</v>
          </cell>
          <cell r="M329">
            <v>0</v>
          </cell>
          <cell r="N329" t="str">
            <v>Malto</v>
          </cell>
          <cell r="O329">
            <v>0</v>
          </cell>
          <cell r="P329">
            <v>3.6</v>
          </cell>
          <cell r="Q329">
            <v>0</v>
          </cell>
          <cell r="R329">
            <v>0.71467948717948737</v>
          </cell>
          <cell r="S329" t="str">
            <v>S21</v>
          </cell>
        </row>
        <row r="330">
          <cell r="B330">
            <v>42516.5833332982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0.71467948717948737</v>
          </cell>
          <cell r="S330" t="str">
            <v>S21</v>
          </cell>
        </row>
        <row r="331">
          <cell r="B331">
            <v>42516.624999964864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3.6</v>
          </cell>
          <cell r="Q331">
            <v>0</v>
          </cell>
          <cell r="R331">
            <v>0.71237179487179514</v>
          </cell>
          <cell r="S331" t="str">
            <v>S21</v>
          </cell>
        </row>
        <row r="332">
          <cell r="B332">
            <v>42516.666666631529</v>
          </cell>
          <cell r="I332">
            <v>1</v>
          </cell>
          <cell r="J332">
            <v>0</v>
          </cell>
          <cell r="K332">
            <v>400131101</v>
          </cell>
          <cell r="L332">
            <v>0</v>
          </cell>
          <cell r="M332">
            <v>0</v>
          </cell>
          <cell r="N332" t="str">
            <v>FULDA</v>
          </cell>
          <cell r="O332">
            <v>0</v>
          </cell>
          <cell r="P332">
            <v>3.6</v>
          </cell>
          <cell r="Q332">
            <v>0</v>
          </cell>
          <cell r="R332">
            <v>0.69467948717948746</v>
          </cell>
          <cell r="S332" t="str">
            <v>S21</v>
          </cell>
        </row>
        <row r="333">
          <cell r="B333">
            <v>42516.708333298193</v>
          </cell>
          <cell r="I333">
            <v>1</v>
          </cell>
          <cell r="J333">
            <v>0</v>
          </cell>
          <cell r="K333">
            <v>400127313</v>
          </cell>
          <cell r="L333">
            <v>0</v>
          </cell>
          <cell r="M333">
            <v>0</v>
          </cell>
          <cell r="N333" t="str">
            <v>FULDA</v>
          </cell>
          <cell r="O333">
            <v>0</v>
          </cell>
          <cell r="P333">
            <v>3.6</v>
          </cell>
          <cell r="Q333">
            <v>0</v>
          </cell>
          <cell r="R333">
            <v>0.6769871794871799</v>
          </cell>
          <cell r="S333" t="str">
            <v>S21</v>
          </cell>
        </row>
        <row r="334">
          <cell r="B334">
            <v>42516.749999964857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3.6</v>
          </cell>
          <cell r="Q334">
            <v>0</v>
          </cell>
          <cell r="R334">
            <v>0.67467948717948767</v>
          </cell>
          <cell r="S334" t="str">
            <v>S21</v>
          </cell>
        </row>
        <row r="335">
          <cell r="B335">
            <v>42516.791666631521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3.6</v>
          </cell>
          <cell r="Q335">
            <v>0</v>
          </cell>
          <cell r="R335">
            <v>0.67410256410256464</v>
          </cell>
          <cell r="S335" t="str">
            <v>S21</v>
          </cell>
        </row>
        <row r="336">
          <cell r="B336">
            <v>42516.833333298186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3.6</v>
          </cell>
          <cell r="Q336">
            <v>0</v>
          </cell>
          <cell r="R336">
            <v>0.67352564102564161</v>
          </cell>
          <cell r="S336" t="str">
            <v>S21</v>
          </cell>
        </row>
        <row r="337">
          <cell r="B337">
            <v>42516.87499996485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3.6</v>
          </cell>
          <cell r="Q337">
            <v>0</v>
          </cell>
          <cell r="R337">
            <v>0.67294871794871869</v>
          </cell>
          <cell r="S337" t="str">
            <v>S21</v>
          </cell>
        </row>
        <row r="338">
          <cell r="B338">
            <v>42516.916666631514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3.6</v>
          </cell>
          <cell r="Q338">
            <v>0</v>
          </cell>
          <cell r="R338">
            <v>0.67237179487179566</v>
          </cell>
          <cell r="S338" t="str">
            <v>S21</v>
          </cell>
        </row>
        <row r="339">
          <cell r="B339">
            <v>42516.958333298178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3.6</v>
          </cell>
          <cell r="Q339">
            <v>0</v>
          </cell>
          <cell r="R339">
            <v>0.67179487179487263</v>
          </cell>
          <cell r="S339" t="str">
            <v>S21</v>
          </cell>
        </row>
        <row r="340">
          <cell r="B340">
            <v>42516.999999964843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3.6</v>
          </cell>
          <cell r="Q340">
            <v>0</v>
          </cell>
          <cell r="R340">
            <v>0.67121794871794971</v>
          </cell>
          <cell r="S340" t="str">
            <v>S21</v>
          </cell>
        </row>
        <row r="341">
          <cell r="B341">
            <v>42517.041666631507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3.6</v>
          </cell>
          <cell r="Q341">
            <v>0</v>
          </cell>
          <cell r="R341">
            <v>0.67064102564102668</v>
          </cell>
          <cell r="S341" t="str">
            <v>S21</v>
          </cell>
        </row>
        <row r="342">
          <cell r="B342">
            <v>42517.083333298171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3.6</v>
          </cell>
          <cell r="Q342">
            <v>0</v>
          </cell>
          <cell r="R342">
            <v>0.67006410256410365</v>
          </cell>
          <cell r="S342" t="str">
            <v>S21</v>
          </cell>
        </row>
        <row r="343">
          <cell r="B343">
            <v>42517.124999964835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0.67179487179487296</v>
          </cell>
          <cell r="S343" t="str">
            <v>S21</v>
          </cell>
        </row>
        <row r="344">
          <cell r="B344">
            <v>42517.1666666315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2.2000000000000002</v>
          </cell>
          <cell r="Q344">
            <v>0</v>
          </cell>
          <cell r="R344">
            <v>0.67211538461538578</v>
          </cell>
          <cell r="S344" t="str">
            <v>S21</v>
          </cell>
        </row>
        <row r="345">
          <cell r="B345">
            <v>42517.208333298164</v>
          </cell>
          <cell r="I345">
            <v>0</v>
          </cell>
          <cell r="J345">
            <v>1</v>
          </cell>
          <cell r="K345">
            <v>4501997114</v>
          </cell>
          <cell r="L345">
            <v>10180157</v>
          </cell>
          <cell r="M345" t="str">
            <v>eucu4541556</v>
          </cell>
          <cell r="N345">
            <v>0</v>
          </cell>
          <cell r="O345">
            <v>0</v>
          </cell>
          <cell r="P345">
            <v>2.2000000000000002</v>
          </cell>
          <cell r="Q345">
            <v>0</v>
          </cell>
          <cell r="R345">
            <v>0.68782051282051404</v>
          </cell>
          <cell r="S345" t="str">
            <v>S21</v>
          </cell>
        </row>
        <row r="346">
          <cell r="B346">
            <v>42517.249999964828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2.2000000000000002</v>
          </cell>
          <cell r="Q346">
            <v>0</v>
          </cell>
          <cell r="R346">
            <v>0.68814102564102686</v>
          </cell>
          <cell r="S346" t="str">
            <v>S21</v>
          </cell>
        </row>
        <row r="347">
          <cell r="B347">
            <v>42517.291666631492</v>
          </cell>
          <cell r="I347">
            <v>0</v>
          </cell>
          <cell r="J347">
            <v>1</v>
          </cell>
          <cell r="K347">
            <v>4501997113</v>
          </cell>
          <cell r="L347">
            <v>10180157</v>
          </cell>
          <cell r="M347" t="str">
            <v>eucu4541026</v>
          </cell>
          <cell r="N347">
            <v>0</v>
          </cell>
          <cell r="O347">
            <v>0</v>
          </cell>
          <cell r="P347">
            <v>2.2000000000000002</v>
          </cell>
          <cell r="Q347">
            <v>0</v>
          </cell>
          <cell r="R347">
            <v>0.70211538461538581</v>
          </cell>
          <cell r="S347" t="str">
            <v>S21</v>
          </cell>
        </row>
        <row r="348">
          <cell r="B348">
            <v>42517.333333298157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0.70211538461538581</v>
          </cell>
          <cell r="S348" t="str">
            <v>S21</v>
          </cell>
        </row>
        <row r="349">
          <cell r="B349">
            <v>42517.374999964821</v>
          </cell>
          <cell r="I349">
            <v>0</v>
          </cell>
          <cell r="J349">
            <v>1</v>
          </cell>
          <cell r="K349">
            <v>4501997115</v>
          </cell>
          <cell r="L349">
            <v>10180157</v>
          </cell>
          <cell r="M349" t="str">
            <v>eucu4552421</v>
          </cell>
          <cell r="N349">
            <v>0</v>
          </cell>
          <cell r="O349">
            <v>0</v>
          </cell>
          <cell r="P349">
            <v>3.6</v>
          </cell>
          <cell r="Q349">
            <v>0</v>
          </cell>
          <cell r="R349">
            <v>0.7151923076923089</v>
          </cell>
          <cell r="S349" t="str">
            <v>S21</v>
          </cell>
        </row>
        <row r="350">
          <cell r="B350">
            <v>42517.416666631485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3.6</v>
          </cell>
          <cell r="Q350">
            <v>0</v>
          </cell>
          <cell r="R350">
            <v>0.71288461538461667</v>
          </cell>
          <cell r="S350" t="str">
            <v>S21</v>
          </cell>
        </row>
        <row r="351">
          <cell r="B351">
            <v>42517.458333298149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3.6</v>
          </cell>
          <cell r="Q351">
            <v>0</v>
          </cell>
          <cell r="R351">
            <v>0.71057692307692444</v>
          </cell>
          <cell r="S351" t="str">
            <v>S21</v>
          </cell>
        </row>
        <row r="352">
          <cell r="B352">
            <v>42517.499999964813</v>
          </cell>
          <cell r="I352">
            <v>0</v>
          </cell>
          <cell r="J352">
            <v>0</v>
          </cell>
          <cell r="K352">
            <v>4501971259</v>
          </cell>
          <cell r="L352">
            <v>0</v>
          </cell>
          <cell r="M352">
            <v>0</v>
          </cell>
          <cell r="N352" t="str">
            <v>Malto</v>
          </cell>
          <cell r="O352">
            <v>0</v>
          </cell>
          <cell r="P352">
            <v>3.6</v>
          </cell>
          <cell r="Q352">
            <v>0</v>
          </cell>
          <cell r="R352">
            <v>0.70826923076923209</v>
          </cell>
          <cell r="S352" t="str">
            <v>S21</v>
          </cell>
        </row>
        <row r="353">
          <cell r="B353">
            <v>42517.541666631478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3.6</v>
          </cell>
          <cell r="Q353">
            <v>0</v>
          </cell>
          <cell r="R353">
            <v>0.70596153846153986</v>
          </cell>
          <cell r="S353" t="str">
            <v>S21</v>
          </cell>
        </row>
        <row r="354">
          <cell r="B354">
            <v>42517.583333298142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3.6</v>
          </cell>
          <cell r="Q354">
            <v>0</v>
          </cell>
          <cell r="R354">
            <v>0.70365384615384763</v>
          </cell>
          <cell r="S354" t="str">
            <v>S21</v>
          </cell>
        </row>
        <row r="355">
          <cell r="B355">
            <v>42517.624999964806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3.6</v>
          </cell>
          <cell r="Q355">
            <v>0</v>
          </cell>
          <cell r="R355">
            <v>0.7013461538461554</v>
          </cell>
          <cell r="S355" t="str">
            <v>S21</v>
          </cell>
        </row>
        <row r="356">
          <cell r="B356">
            <v>42517.66666663147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3.6</v>
          </cell>
          <cell r="Q356">
            <v>0</v>
          </cell>
          <cell r="R356">
            <v>0.69903846153846316</v>
          </cell>
          <cell r="S356" t="str">
            <v>S21</v>
          </cell>
        </row>
        <row r="357">
          <cell r="B357">
            <v>42517.708333298135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3.6</v>
          </cell>
          <cell r="Q357">
            <v>0</v>
          </cell>
          <cell r="R357">
            <v>0.69673076923077093</v>
          </cell>
          <cell r="S357" t="str">
            <v>S21</v>
          </cell>
        </row>
        <row r="358">
          <cell r="B358">
            <v>42517.749999964799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3.6</v>
          </cell>
          <cell r="Q358">
            <v>0</v>
          </cell>
          <cell r="R358">
            <v>0.6944230769230787</v>
          </cell>
          <cell r="S358" t="str">
            <v>S21</v>
          </cell>
        </row>
        <row r="359">
          <cell r="B359">
            <v>42517.791666631463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0.6961538461538479</v>
          </cell>
          <cell r="S359" t="str">
            <v>S21</v>
          </cell>
        </row>
        <row r="360">
          <cell r="B360">
            <v>42517.833333298127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3.6</v>
          </cell>
          <cell r="Q360">
            <v>0</v>
          </cell>
          <cell r="R360">
            <v>0.69557692307692487</v>
          </cell>
          <cell r="S360" t="str">
            <v>S21</v>
          </cell>
        </row>
        <row r="361">
          <cell r="B361">
            <v>42517.874999964792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3.6</v>
          </cell>
          <cell r="Q361">
            <v>0</v>
          </cell>
          <cell r="R361">
            <v>0.69500000000000195</v>
          </cell>
          <cell r="S361" t="str">
            <v>S21</v>
          </cell>
        </row>
        <row r="362">
          <cell r="B362">
            <v>42517.916666631456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3.6</v>
          </cell>
          <cell r="Q362">
            <v>0</v>
          </cell>
          <cell r="R362">
            <v>0.69442307692307892</v>
          </cell>
          <cell r="S362" t="str">
            <v>S21</v>
          </cell>
        </row>
        <row r="363">
          <cell r="B363">
            <v>42517.95833329812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3.6</v>
          </cell>
          <cell r="Q363">
            <v>0</v>
          </cell>
          <cell r="R363">
            <v>0.693846153846156</v>
          </cell>
          <cell r="S363" t="str">
            <v>S21</v>
          </cell>
        </row>
        <row r="364">
          <cell r="B364">
            <v>42517.999999964784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3.6</v>
          </cell>
          <cell r="Q364">
            <v>0</v>
          </cell>
          <cell r="R364">
            <v>0.69326923076923297</v>
          </cell>
          <cell r="S364" t="str">
            <v>S21</v>
          </cell>
        </row>
        <row r="365">
          <cell r="B365">
            <v>42518.041666631449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3.6</v>
          </cell>
          <cell r="Q365">
            <v>0</v>
          </cell>
          <cell r="R365">
            <v>0.69269230769230994</v>
          </cell>
          <cell r="S365" t="str">
            <v>S21</v>
          </cell>
        </row>
        <row r="366">
          <cell r="B366">
            <v>42518.083333298113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3.6</v>
          </cell>
          <cell r="Q366">
            <v>0</v>
          </cell>
          <cell r="R366">
            <v>0.69211538461538702</v>
          </cell>
          <cell r="S366" t="str">
            <v>S21</v>
          </cell>
        </row>
        <row r="367">
          <cell r="B367">
            <v>42518.124999964777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3.6</v>
          </cell>
          <cell r="Q367">
            <v>0</v>
          </cell>
          <cell r="R367">
            <v>0.69153846153846399</v>
          </cell>
          <cell r="S367" t="str">
            <v>S21</v>
          </cell>
        </row>
        <row r="368">
          <cell r="B368">
            <v>42518.166666631441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3.6</v>
          </cell>
          <cell r="Q368">
            <v>0</v>
          </cell>
          <cell r="R368">
            <v>0.69096153846154096</v>
          </cell>
          <cell r="S368" t="str">
            <v>S21</v>
          </cell>
        </row>
        <row r="369">
          <cell r="B369">
            <v>42518.208333298106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3.6</v>
          </cell>
          <cell r="Q369">
            <v>0</v>
          </cell>
          <cell r="R369">
            <v>0.69198717948718214</v>
          </cell>
          <cell r="S369" t="str">
            <v>S21</v>
          </cell>
        </row>
        <row r="370">
          <cell r="B370">
            <v>42518.24999996477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3.6</v>
          </cell>
          <cell r="Q370">
            <v>0</v>
          </cell>
          <cell r="R370">
            <v>0.6930128205128232</v>
          </cell>
          <cell r="S370" t="str">
            <v>S21</v>
          </cell>
        </row>
        <row r="371">
          <cell r="B371">
            <v>42518.291666631434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3.6</v>
          </cell>
          <cell r="Q371">
            <v>0</v>
          </cell>
          <cell r="R371">
            <v>0.69403846153846438</v>
          </cell>
          <cell r="S371" t="str">
            <v>S21</v>
          </cell>
        </row>
        <row r="372">
          <cell r="B372">
            <v>42518.333333298098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3.6</v>
          </cell>
          <cell r="Q372">
            <v>0</v>
          </cell>
          <cell r="R372">
            <v>0.69506410256410545</v>
          </cell>
          <cell r="S372" t="str">
            <v>S21</v>
          </cell>
        </row>
        <row r="373">
          <cell r="B373">
            <v>42518.374999964763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3.6</v>
          </cell>
          <cell r="Q373">
            <v>0</v>
          </cell>
          <cell r="R373">
            <v>0.69608974358974651</v>
          </cell>
          <cell r="S373" t="str">
            <v>S21</v>
          </cell>
        </row>
        <row r="374">
          <cell r="B374">
            <v>42518.416666631427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3.6</v>
          </cell>
          <cell r="Q374">
            <v>0</v>
          </cell>
          <cell r="R374">
            <v>0.69711538461538769</v>
          </cell>
          <cell r="S374" t="str">
            <v>S21</v>
          </cell>
        </row>
        <row r="375">
          <cell r="B375">
            <v>42518.458333298091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0.69711538461538769</v>
          </cell>
          <cell r="S375" t="str">
            <v>S21</v>
          </cell>
        </row>
        <row r="376">
          <cell r="B376">
            <v>42518.499999964755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0.69711538461538769</v>
          </cell>
          <cell r="S376" t="str">
            <v>S21</v>
          </cell>
        </row>
        <row r="377">
          <cell r="B377">
            <v>42518.54166663142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0.69711538461538769</v>
          </cell>
          <cell r="S377" t="str">
            <v>S21</v>
          </cell>
        </row>
        <row r="378">
          <cell r="B378">
            <v>42518.583333298084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0.70115384615384924</v>
          </cell>
          <cell r="S378" t="str">
            <v>S21</v>
          </cell>
        </row>
        <row r="379">
          <cell r="B379">
            <v>42518.624999964748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0.70519230769231067</v>
          </cell>
          <cell r="S379" t="str">
            <v>S21</v>
          </cell>
        </row>
        <row r="380">
          <cell r="B380">
            <v>42518.666666631412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0.70923076923077222</v>
          </cell>
          <cell r="S380" t="str">
            <v>S21</v>
          </cell>
        </row>
        <row r="381">
          <cell r="B381">
            <v>42518.708333298076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0.71326923076923376</v>
          </cell>
          <cell r="S381" t="str">
            <v>S21</v>
          </cell>
        </row>
        <row r="382">
          <cell r="B382">
            <v>42518.749999964741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0.7173076923076952</v>
          </cell>
          <cell r="S382" t="str">
            <v>S21</v>
          </cell>
        </row>
        <row r="383">
          <cell r="B383">
            <v>42518.791666631405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0.72134615384615675</v>
          </cell>
          <cell r="S383" t="str">
            <v>S21</v>
          </cell>
        </row>
        <row r="384">
          <cell r="B384">
            <v>42518.833333298069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0.72538461538461829</v>
          </cell>
          <cell r="S384" t="str">
            <v>S21</v>
          </cell>
        </row>
        <row r="385">
          <cell r="B385">
            <v>42518.874999964733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0.72942307692307973</v>
          </cell>
          <cell r="S385" t="str">
            <v>S21</v>
          </cell>
        </row>
        <row r="386">
          <cell r="B386">
            <v>42518.916666631398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0.73346153846154127</v>
          </cell>
          <cell r="S386" t="str">
            <v>S21</v>
          </cell>
        </row>
        <row r="387">
          <cell r="B387">
            <v>42518.958333298062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0.73750000000000282</v>
          </cell>
          <cell r="S387" t="str">
            <v>S21</v>
          </cell>
        </row>
        <row r="388">
          <cell r="B388">
            <v>42518.999999964726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0.73750000000000282</v>
          </cell>
          <cell r="S388" t="str">
            <v>S21</v>
          </cell>
        </row>
        <row r="389">
          <cell r="B389">
            <v>42519.04166663139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0.73750000000000282</v>
          </cell>
          <cell r="S389" t="str">
            <v>S21</v>
          </cell>
        </row>
        <row r="390">
          <cell r="B390">
            <v>42519.083333298055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0.73750000000000282</v>
          </cell>
          <cell r="S390" t="str">
            <v>S21</v>
          </cell>
        </row>
        <row r="391">
          <cell r="B391">
            <v>42519.124999964719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0.73750000000000282</v>
          </cell>
          <cell r="S391" t="str">
            <v>S21</v>
          </cell>
        </row>
        <row r="392">
          <cell r="B392">
            <v>42519.166666631383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0.73750000000000282</v>
          </cell>
          <cell r="S392" t="str">
            <v>S21</v>
          </cell>
        </row>
        <row r="393">
          <cell r="B393">
            <v>42519.208333298047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0.73750000000000282</v>
          </cell>
          <cell r="S393" t="str">
            <v>S21</v>
          </cell>
        </row>
        <row r="394">
          <cell r="B394">
            <v>42519.249999964712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0.73750000000000282</v>
          </cell>
          <cell r="S394" t="str">
            <v>S21</v>
          </cell>
        </row>
        <row r="395">
          <cell r="B395">
            <v>42519.291666631376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0.73750000000000282</v>
          </cell>
          <cell r="S395" t="str">
            <v>S21</v>
          </cell>
        </row>
        <row r="396">
          <cell r="B396">
            <v>42519.33333329804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0.73750000000000282</v>
          </cell>
          <cell r="S396" t="str">
            <v>S21</v>
          </cell>
        </row>
        <row r="397">
          <cell r="B397">
            <v>42519.374999964704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0.73750000000000282</v>
          </cell>
          <cell r="S397" t="str">
            <v>S21</v>
          </cell>
        </row>
        <row r="398">
          <cell r="B398">
            <v>42519.416666631369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0.73980769230769505</v>
          </cell>
          <cell r="S398" t="str">
            <v>S21</v>
          </cell>
        </row>
        <row r="399">
          <cell r="B399">
            <v>42519.458333298033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0.74211538461538729</v>
          </cell>
          <cell r="S399" t="str">
            <v>S21</v>
          </cell>
        </row>
        <row r="400">
          <cell r="B400">
            <v>42519.499999964697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0.74442307692307952</v>
          </cell>
          <cell r="S400" t="str">
            <v>S21</v>
          </cell>
        </row>
        <row r="401">
          <cell r="B401">
            <v>42519.541666631361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0.74673076923077175</v>
          </cell>
          <cell r="S401" t="str">
            <v>S21</v>
          </cell>
        </row>
        <row r="402">
          <cell r="B402">
            <v>42519.583333298026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0.74903846153846398</v>
          </cell>
          <cell r="S402" t="str">
            <v>S21</v>
          </cell>
        </row>
        <row r="403">
          <cell r="B403">
            <v>42519.62499996469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0.75134615384615622</v>
          </cell>
          <cell r="S403" t="str">
            <v>S21</v>
          </cell>
        </row>
        <row r="404">
          <cell r="B404">
            <v>42519.666666631354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0.75365384615384856</v>
          </cell>
          <cell r="S404" t="str">
            <v>S21</v>
          </cell>
        </row>
        <row r="405">
          <cell r="B405">
            <v>42519.708333298018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0.75596153846154079</v>
          </cell>
          <cell r="S405" t="str">
            <v>S21</v>
          </cell>
        </row>
        <row r="406">
          <cell r="B406">
            <v>42519.749999964683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0.75826923076923303</v>
          </cell>
          <cell r="S406" t="str">
            <v>S21</v>
          </cell>
        </row>
        <row r="407">
          <cell r="B407">
            <v>42519.791666631347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3.6</v>
          </cell>
          <cell r="Q407">
            <v>0</v>
          </cell>
          <cell r="R407">
            <v>0.75826923076923303</v>
          </cell>
          <cell r="S407" t="str">
            <v>S21</v>
          </cell>
        </row>
        <row r="408">
          <cell r="B408">
            <v>42519.833333298011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3.6</v>
          </cell>
          <cell r="Q408">
            <v>0</v>
          </cell>
          <cell r="R408">
            <v>0.75826923076923303</v>
          </cell>
          <cell r="S408" t="str">
            <v>S21</v>
          </cell>
        </row>
        <row r="409">
          <cell r="B409">
            <v>42519.874999964675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3.6</v>
          </cell>
          <cell r="Q409">
            <v>0</v>
          </cell>
          <cell r="R409">
            <v>0.75826923076923303</v>
          </cell>
          <cell r="S409" t="str">
            <v>S21</v>
          </cell>
        </row>
        <row r="410">
          <cell r="B410">
            <v>42519.916666631339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3.6</v>
          </cell>
          <cell r="Q410">
            <v>0</v>
          </cell>
          <cell r="R410">
            <v>0.75826923076923303</v>
          </cell>
          <cell r="S410" t="str">
            <v>S21</v>
          </cell>
        </row>
        <row r="411">
          <cell r="B411">
            <v>42519.958333298004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3.6</v>
          </cell>
          <cell r="Q411">
            <v>0</v>
          </cell>
          <cell r="R411">
            <v>0.75826923076923303</v>
          </cell>
          <cell r="S411" t="str">
            <v>S21</v>
          </cell>
        </row>
        <row r="412">
          <cell r="B412">
            <v>42519.999999964668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3.6</v>
          </cell>
          <cell r="Q412">
            <v>0</v>
          </cell>
          <cell r="R412">
            <v>0.75826923076923303</v>
          </cell>
          <cell r="S412" t="str">
            <v>S21</v>
          </cell>
        </row>
        <row r="413">
          <cell r="B413">
            <v>42520.041666631332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3.6</v>
          </cell>
          <cell r="Q413">
            <v>0</v>
          </cell>
          <cell r="R413">
            <v>0.75826923076923303</v>
          </cell>
          <cell r="S413" t="str">
            <v>S22</v>
          </cell>
        </row>
        <row r="414">
          <cell r="B414">
            <v>42520.083333297996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3.6</v>
          </cell>
          <cell r="Q414">
            <v>0</v>
          </cell>
          <cell r="R414">
            <v>0.75596153846154079</v>
          </cell>
          <cell r="S414" t="str">
            <v>S22</v>
          </cell>
        </row>
        <row r="415">
          <cell r="B415">
            <v>42520.124999964661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3.6</v>
          </cell>
          <cell r="Q415">
            <v>0</v>
          </cell>
          <cell r="R415">
            <v>0.75365384615384856</v>
          </cell>
          <cell r="S415" t="str">
            <v>S22</v>
          </cell>
        </row>
        <row r="416">
          <cell r="B416">
            <v>42520.166666631325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3.6</v>
          </cell>
          <cell r="Q416">
            <v>0</v>
          </cell>
          <cell r="R416">
            <v>0.75134615384615622</v>
          </cell>
          <cell r="S416" t="str">
            <v>S22</v>
          </cell>
        </row>
        <row r="417">
          <cell r="B417">
            <v>42520.208333297989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3.6</v>
          </cell>
          <cell r="Q417">
            <v>0</v>
          </cell>
          <cell r="R417">
            <v>0.74903846153846398</v>
          </cell>
          <cell r="S417" t="str">
            <v>S22</v>
          </cell>
        </row>
        <row r="418">
          <cell r="B418">
            <v>42520.249999964653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3.6</v>
          </cell>
          <cell r="Q418">
            <v>0</v>
          </cell>
          <cell r="R418">
            <v>0.74673076923077175</v>
          </cell>
          <cell r="S418" t="str">
            <v>S22</v>
          </cell>
        </row>
        <row r="419">
          <cell r="B419">
            <v>42520.291666631318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3.6</v>
          </cell>
          <cell r="Q419">
            <v>0</v>
          </cell>
          <cell r="R419">
            <v>0.74442307692307952</v>
          </cell>
          <cell r="S419" t="str">
            <v>S22</v>
          </cell>
        </row>
        <row r="420">
          <cell r="B420">
            <v>42520.333333297982</v>
          </cell>
          <cell r="I420">
            <v>0</v>
          </cell>
          <cell r="J420">
            <v>1</v>
          </cell>
          <cell r="K420">
            <v>4501979043</v>
          </cell>
          <cell r="L420">
            <v>10269588</v>
          </cell>
          <cell r="M420" t="str">
            <v>BASE GUM 1 STOA V FK 0.8</v>
          </cell>
          <cell r="N420">
            <v>0</v>
          </cell>
          <cell r="O420">
            <v>0</v>
          </cell>
          <cell r="P420">
            <v>3.6</v>
          </cell>
          <cell r="Q420">
            <v>0</v>
          </cell>
          <cell r="R420">
            <v>0.75750000000000262</v>
          </cell>
          <cell r="S420" t="str">
            <v>S22</v>
          </cell>
        </row>
        <row r="421">
          <cell r="B421">
            <v>42520.374999964646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3.6</v>
          </cell>
          <cell r="Q421">
            <v>0</v>
          </cell>
          <cell r="R421">
            <v>0.75519230769231038</v>
          </cell>
          <cell r="S421" t="str">
            <v>S22</v>
          </cell>
        </row>
        <row r="422">
          <cell r="B422">
            <v>42520.41666663131</v>
          </cell>
          <cell r="I422">
            <v>0</v>
          </cell>
          <cell r="J422">
            <v>1</v>
          </cell>
          <cell r="K422">
            <v>4501979045</v>
          </cell>
          <cell r="L422">
            <v>10269588</v>
          </cell>
          <cell r="M422" t="str">
            <v>BASE GUM 1 STOA V FK 0.8</v>
          </cell>
          <cell r="N422">
            <v>0</v>
          </cell>
          <cell r="O422">
            <v>0</v>
          </cell>
          <cell r="P422">
            <v>3.6</v>
          </cell>
          <cell r="Q422">
            <v>0</v>
          </cell>
          <cell r="R422">
            <v>0.76826923076923359</v>
          </cell>
          <cell r="S422" t="str">
            <v>S22</v>
          </cell>
        </row>
        <row r="423">
          <cell r="B423">
            <v>42520.458333297975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3.6</v>
          </cell>
          <cell r="Q423">
            <v>0</v>
          </cell>
          <cell r="R423">
            <v>0.76596153846154125</v>
          </cell>
          <cell r="S423" t="str">
            <v>S22</v>
          </cell>
        </row>
        <row r="424">
          <cell r="B424">
            <v>42520.499999964639</v>
          </cell>
          <cell r="I424">
            <v>1</v>
          </cell>
          <cell r="J424">
            <v>0</v>
          </cell>
          <cell r="K424">
            <v>0</v>
          </cell>
          <cell r="L424">
            <v>10231605</v>
          </cell>
          <cell r="M424">
            <v>0</v>
          </cell>
          <cell r="N424" t="str">
            <v>CUIJK</v>
          </cell>
          <cell r="O424">
            <v>16146</v>
          </cell>
          <cell r="P424">
            <v>3.6</v>
          </cell>
          <cell r="Q424">
            <v>0</v>
          </cell>
          <cell r="R424">
            <v>0.74826923076923368</v>
          </cell>
          <cell r="S424" t="str">
            <v>S22</v>
          </cell>
        </row>
        <row r="425">
          <cell r="B425">
            <v>42520.541666631303</v>
          </cell>
          <cell r="I425">
            <v>1</v>
          </cell>
          <cell r="J425">
            <v>0</v>
          </cell>
          <cell r="K425">
            <v>0</v>
          </cell>
          <cell r="L425">
            <v>10180301</v>
          </cell>
          <cell r="M425">
            <v>0</v>
          </cell>
          <cell r="N425" t="str">
            <v>FULDA</v>
          </cell>
          <cell r="O425" t="str">
            <v>16147 / 16148</v>
          </cell>
          <cell r="P425">
            <v>3.6</v>
          </cell>
          <cell r="Q425">
            <v>0</v>
          </cell>
          <cell r="R425">
            <v>0.73057692307692601</v>
          </cell>
          <cell r="S425" t="str">
            <v>S22</v>
          </cell>
        </row>
        <row r="426">
          <cell r="B426">
            <v>42520.583333297967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3.6</v>
          </cell>
          <cell r="Q426">
            <v>0</v>
          </cell>
          <cell r="R426">
            <v>0.72826923076923378</v>
          </cell>
          <cell r="S426" t="str">
            <v>S22</v>
          </cell>
        </row>
        <row r="427">
          <cell r="B427">
            <v>42520.624999964632</v>
          </cell>
          <cell r="I427">
            <v>0</v>
          </cell>
          <cell r="J427">
            <v>1</v>
          </cell>
          <cell r="K427">
            <v>0</v>
          </cell>
          <cell r="L427">
            <v>0</v>
          </cell>
          <cell r="M427">
            <v>0</v>
          </cell>
          <cell r="N427" t="str">
            <v>Cuijk MB</v>
          </cell>
          <cell r="O427">
            <v>0</v>
          </cell>
          <cell r="P427">
            <v>3.6</v>
          </cell>
          <cell r="Q427">
            <v>0</v>
          </cell>
          <cell r="R427">
            <v>0.74134615384615687</v>
          </cell>
          <cell r="S427" t="str">
            <v>S22</v>
          </cell>
        </row>
        <row r="428">
          <cell r="B428">
            <v>42520.666666631296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3.6</v>
          </cell>
          <cell r="Q428">
            <v>0</v>
          </cell>
          <cell r="R428">
            <v>0.73903846153846464</v>
          </cell>
          <cell r="S428" t="str">
            <v>S22</v>
          </cell>
        </row>
        <row r="429">
          <cell r="B429">
            <v>42520.70833329796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3.6</v>
          </cell>
          <cell r="Q429">
            <v>0</v>
          </cell>
          <cell r="R429">
            <v>0.73673076923077241</v>
          </cell>
          <cell r="S429" t="str">
            <v>S22</v>
          </cell>
        </row>
        <row r="430">
          <cell r="B430">
            <v>42520.749999964624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3.6</v>
          </cell>
          <cell r="Q430">
            <v>0</v>
          </cell>
          <cell r="R430">
            <v>0.73442307692308018</v>
          </cell>
          <cell r="S430" t="str">
            <v>S22</v>
          </cell>
        </row>
        <row r="431">
          <cell r="B431">
            <v>42520.791666631289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3.6</v>
          </cell>
          <cell r="Q431">
            <v>0</v>
          </cell>
          <cell r="R431">
            <v>0.73211538461538794</v>
          </cell>
          <cell r="S431" t="str">
            <v>S22</v>
          </cell>
        </row>
        <row r="432">
          <cell r="B432">
            <v>42520.833333297953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3.6</v>
          </cell>
          <cell r="Q432">
            <v>0</v>
          </cell>
          <cell r="R432">
            <v>0.72980769230769571</v>
          </cell>
          <cell r="S432" t="str">
            <v>S22</v>
          </cell>
        </row>
        <row r="433">
          <cell r="B433">
            <v>42520.874999964617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3.6</v>
          </cell>
          <cell r="Q433">
            <v>0</v>
          </cell>
          <cell r="R433">
            <v>0.72750000000000337</v>
          </cell>
          <cell r="S433" t="str">
            <v>S22</v>
          </cell>
        </row>
        <row r="434">
          <cell r="B434">
            <v>42520.916666631281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3.6</v>
          </cell>
          <cell r="Q434">
            <v>0</v>
          </cell>
          <cell r="R434">
            <v>0.72519230769231113</v>
          </cell>
          <cell r="S434" t="str">
            <v>S22</v>
          </cell>
        </row>
        <row r="435">
          <cell r="B435">
            <v>42520.958333297946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3.6</v>
          </cell>
          <cell r="Q435">
            <v>0</v>
          </cell>
          <cell r="R435">
            <v>0.7228846153846189</v>
          </cell>
          <cell r="S435" t="str">
            <v>S22</v>
          </cell>
        </row>
        <row r="436">
          <cell r="B436">
            <v>42520.99999996461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0.7228846153846189</v>
          </cell>
          <cell r="S436" t="str">
            <v>S22</v>
          </cell>
        </row>
        <row r="437">
          <cell r="B437">
            <v>42521.041666631274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0.7228846153846189</v>
          </cell>
          <cell r="S437" t="str">
            <v>S22</v>
          </cell>
        </row>
        <row r="438">
          <cell r="B438">
            <v>42521.083333297938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3.6</v>
          </cell>
          <cell r="Q438">
            <v>0</v>
          </cell>
          <cell r="R438">
            <v>0.72057692307692667</v>
          </cell>
          <cell r="S438" t="str">
            <v>S22</v>
          </cell>
        </row>
        <row r="439">
          <cell r="B439">
            <v>42521.124999964602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3.6</v>
          </cell>
          <cell r="Q439">
            <v>0</v>
          </cell>
          <cell r="R439">
            <v>0.71826923076923443</v>
          </cell>
          <cell r="S439" t="str">
            <v>S22</v>
          </cell>
        </row>
        <row r="440">
          <cell r="B440">
            <v>42521.166666631267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3.6</v>
          </cell>
          <cell r="Q440">
            <v>0</v>
          </cell>
          <cell r="R440">
            <v>0.7159615384615422</v>
          </cell>
          <cell r="S440" t="str">
            <v>S22</v>
          </cell>
        </row>
        <row r="441">
          <cell r="B441">
            <v>42521.208333297931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3.6</v>
          </cell>
          <cell r="Q441">
            <v>0</v>
          </cell>
          <cell r="R441">
            <v>0.71615384615385003</v>
          </cell>
          <cell r="S441" t="str">
            <v>S22</v>
          </cell>
        </row>
        <row r="442">
          <cell r="B442">
            <v>42521.249999964595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3.6</v>
          </cell>
          <cell r="Q442">
            <v>0</v>
          </cell>
          <cell r="R442">
            <v>0.71634615384615774</v>
          </cell>
          <cell r="S442" t="str">
            <v>S22</v>
          </cell>
        </row>
        <row r="443">
          <cell r="B443">
            <v>42521.291666631259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3.6</v>
          </cell>
          <cell r="Q443">
            <v>0</v>
          </cell>
          <cell r="R443">
            <v>0.71653846153846557</v>
          </cell>
          <cell r="S443" t="str">
            <v>S22</v>
          </cell>
        </row>
        <row r="444">
          <cell r="B444">
            <v>42521.333333297924</v>
          </cell>
          <cell r="I444">
            <v>0</v>
          </cell>
          <cell r="J444">
            <v>1</v>
          </cell>
          <cell r="K444">
            <v>4502003407</v>
          </cell>
          <cell r="L444">
            <v>10190448</v>
          </cell>
          <cell r="M444" t="str">
            <v>tclu4817105</v>
          </cell>
          <cell r="N444">
            <v>0</v>
          </cell>
          <cell r="O444">
            <v>0</v>
          </cell>
          <cell r="P444">
            <v>3.6</v>
          </cell>
          <cell r="Q444">
            <v>0</v>
          </cell>
          <cell r="R444">
            <v>0.73211538461538883</v>
          </cell>
          <cell r="S444" t="str">
            <v>S22</v>
          </cell>
        </row>
        <row r="445">
          <cell r="B445">
            <v>42521.374999964588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3.6</v>
          </cell>
          <cell r="Q445">
            <v>0</v>
          </cell>
          <cell r="R445">
            <v>0.73230769230769654</v>
          </cell>
          <cell r="S445" t="str">
            <v>S22</v>
          </cell>
        </row>
        <row r="446">
          <cell r="B446">
            <v>42521.416666631252</v>
          </cell>
          <cell r="I446">
            <v>0</v>
          </cell>
          <cell r="J446">
            <v>1</v>
          </cell>
          <cell r="K446">
            <v>4501992314</v>
          </cell>
          <cell r="L446">
            <v>10145996</v>
          </cell>
          <cell r="M446" t="str">
            <v>tclu4809516</v>
          </cell>
          <cell r="N446">
            <v>0</v>
          </cell>
          <cell r="O446">
            <v>0</v>
          </cell>
          <cell r="P446">
            <v>3.6</v>
          </cell>
          <cell r="Q446">
            <v>0</v>
          </cell>
          <cell r="R446">
            <v>0.74788461538461981</v>
          </cell>
          <cell r="S446" t="str">
            <v>S22</v>
          </cell>
        </row>
        <row r="447">
          <cell r="B447">
            <v>42521.458333297916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3.6</v>
          </cell>
          <cell r="Q447">
            <v>0</v>
          </cell>
          <cell r="R447">
            <v>0.74807692307692764</v>
          </cell>
          <cell r="S447" t="str">
            <v>S22</v>
          </cell>
        </row>
        <row r="448">
          <cell r="B448">
            <v>42521.499999964581</v>
          </cell>
          <cell r="I448">
            <v>1</v>
          </cell>
          <cell r="J448">
            <v>0</v>
          </cell>
          <cell r="K448">
            <v>0</v>
          </cell>
          <cell r="L448">
            <v>10180301</v>
          </cell>
          <cell r="M448">
            <v>0</v>
          </cell>
          <cell r="N448" t="str">
            <v>FULDA</v>
          </cell>
          <cell r="O448">
            <v>16148</v>
          </cell>
          <cell r="P448">
            <v>0</v>
          </cell>
          <cell r="Q448">
            <v>0</v>
          </cell>
          <cell r="R448">
            <v>0.73519230769231225</v>
          </cell>
          <cell r="S448" t="str">
            <v>S22</v>
          </cell>
        </row>
        <row r="449">
          <cell r="B449">
            <v>42521.541666631245</v>
          </cell>
          <cell r="I449">
            <v>1</v>
          </cell>
          <cell r="J449">
            <v>0</v>
          </cell>
          <cell r="K449">
            <v>0</v>
          </cell>
          <cell r="L449">
            <v>10180301</v>
          </cell>
          <cell r="M449">
            <v>0</v>
          </cell>
          <cell r="N449" t="str">
            <v>FULDA</v>
          </cell>
          <cell r="O449" t="str">
            <v>16148/1649</v>
          </cell>
          <cell r="P449">
            <v>0</v>
          </cell>
          <cell r="Q449">
            <v>4</v>
          </cell>
          <cell r="R449">
            <v>0.71974358974359443</v>
          </cell>
          <cell r="S449" t="str">
            <v>S22</v>
          </cell>
        </row>
        <row r="450">
          <cell r="B450">
            <v>42521.583333297909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4</v>
          </cell>
          <cell r="R450">
            <v>0.71967948717949193</v>
          </cell>
          <cell r="S450" t="str">
            <v>S22</v>
          </cell>
        </row>
        <row r="451">
          <cell r="B451">
            <v>42521.624999964573</v>
          </cell>
          <cell r="I451">
            <v>0</v>
          </cell>
          <cell r="J451">
            <v>1</v>
          </cell>
          <cell r="K451">
            <v>0</v>
          </cell>
          <cell r="L451">
            <v>0</v>
          </cell>
          <cell r="M451">
            <v>0</v>
          </cell>
          <cell r="N451" t="str">
            <v>N0505</v>
          </cell>
          <cell r="O451">
            <v>0</v>
          </cell>
          <cell r="P451">
            <v>0</v>
          </cell>
          <cell r="Q451">
            <v>4</v>
          </cell>
          <cell r="R451">
            <v>0.73500000000000476</v>
          </cell>
          <cell r="S451" t="str">
            <v>S22</v>
          </cell>
        </row>
        <row r="452">
          <cell r="B452">
            <v>42521.666666631238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4</v>
          </cell>
          <cell r="R452">
            <v>0.73243589743590221</v>
          </cell>
          <cell r="S452" t="str">
            <v>S22</v>
          </cell>
        </row>
        <row r="453">
          <cell r="B453">
            <v>42521.708333297902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4</v>
          </cell>
          <cell r="R453">
            <v>0.72987179487179965</v>
          </cell>
          <cell r="S453" t="str">
            <v>S22</v>
          </cell>
        </row>
        <row r="454">
          <cell r="B454">
            <v>42521.749999964566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4</v>
          </cell>
          <cell r="R454">
            <v>0.7273076923076971</v>
          </cell>
          <cell r="S454" t="str">
            <v>S22</v>
          </cell>
        </row>
        <row r="455">
          <cell r="B455">
            <v>42521.79166663123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4</v>
          </cell>
          <cell r="R455">
            <v>0.72474358974359454</v>
          </cell>
          <cell r="S455" t="str">
            <v>S22</v>
          </cell>
        </row>
        <row r="456">
          <cell r="B456">
            <v>42521.833333297895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4</v>
          </cell>
          <cell r="R456">
            <v>0.72217948717949199</v>
          </cell>
          <cell r="S456" t="str">
            <v>S22</v>
          </cell>
        </row>
        <row r="457">
          <cell r="B457">
            <v>42521.874999964559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4</v>
          </cell>
          <cell r="R457">
            <v>0.71961538461538932</v>
          </cell>
          <cell r="S457" t="str">
            <v>S22</v>
          </cell>
        </row>
        <row r="458">
          <cell r="B458">
            <v>42521.916666631223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4</v>
          </cell>
          <cell r="R458">
            <v>0.71705128205128676</v>
          </cell>
          <cell r="S458" t="str">
            <v>S22</v>
          </cell>
        </row>
        <row r="459">
          <cell r="B459">
            <v>42521.958333297887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4</v>
          </cell>
          <cell r="R459">
            <v>0.71448717948718421</v>
          </cell>
          <cell r="S459" t="str">
            <v>S22</v>
          </cell>
        </row>
        <row r="460">
          <cell r="B460">
            <v>42521.999999964552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4</v>
          </cell>
          <cell r="R460">
            <v>0.71192307692308165</v>
          </cell>
          <cell r="S460" t="str">
            <v>S22</v>
          </cell>
        </row>
        <row r="461">
          <cell r="B461">
            <v>42522.041666631216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4</v>
          </cell>
          <cell r="R461">
            <v>0.7093589743589791</v>
          </cell>
          <cell r="S461" t="str">
            <v>S22</v>
          </cell>
        </row>
        <row r="462">
          <cell r="B462">
            <v>42522.08333329788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4</v>
          </cell>
          <cell r="R462">
            <v>0.70679487179487654</v>
          </cell>
          <cell r="S462" t="str">
            <v>S22</v>
          </cell>
        </row>
        <row r="463">
          <cell r="B463">
            <v>42522.124999964544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4</v>
          </cell>
          <cell r="R463">
            <v>0.70423076923077399</v>
          </cell>
          <cell r="S463" t="str">
            <v>S22</v>
          </cell>
        </row>
        <row r="464">
          <cell r="B464">
            <v>42522.166666631208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4</v>
          </cell>
          <cell r="R464">
            <v>0.70339743589744064</v>
          </cell>
          <cell r="S464" t="str">
            <v>S22</v>
          </cell>
        </row>
        <row r="465">
          <cell r="B465">
            <v>42522.208333297873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4</v>
          </cell>
          <cell r="R465">
            <v>0.7025641025641074</v>
          </cell>
          <cell r="S465" t="str">
            <v>S22</v>
          </cell>
        </row>
        <row r="466">
          <cell r="B466">
            <v>42522.249999964537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4</v>
          </cell>
          <cell r="R466">
            <v>0.70173076923077404</v>
          </cell>
          <cell r="S466" t="str">
            <v>S22</v>
          </cell>
        </row>
        <row r="467">
          <cell r="B467">
            <v>42522.291666631201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4</v>
          </cell>
          <cell r="R467">
            <v>0.7008974358974408</v>
          </cell>
          <cell r="S467" t="str">
            <v>S22</v>
          </cell>
        </row>
        <row r="468">
          <cell r="B468">
            <v>42522.333333297865</v>
          </cell>
          <cell r="I468">
            <v>0</v>
          </cell>
          <cell r="J468">
            <v>1</v>
          </cell>
          <cell r="K468">
            <v>4502007587</v>
          </cell>
          <cell r="L468">
            <v>10245079</v>
          </cell>
          <cell r="M468" t="str">
            <v>SKIM MILK POW FO/GUM</v>
          </cell>
          <cell r="N468">
            <v>0</v>
          </cell>
          <cell r="O468">
            <v>0</v>
          </cell>
          <cell r="P468">
            <v>0</v>
          </cell>
          <cell r="Q468">
            <v>4</v>
          </cell>
          <cell r="R468">
            <v>0.71544871794872289</v>
          </cell>
          <cell r="S468" t="str">
            <v>S22</v>
          </cell>
        </row>
        <row r="469">
          <cell r="B469">
            <v>42522.37499996453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0.71717948717949209</v>
          </cell>
          <cell r="S469" t="str">
            <v>S22</v>
          </cell>
        </row>
        <row r="470">
          <cell r="B470">
            <v>42522.416666631194</v>
          </cell>
          <cell r="I470">
            <v>0</v>
          </cell>
          <cell r="J470">
            <v>1</v>
          </cell>
          <cell r="K470">
            <v>4502015741</v>
          </cell>
          <cell r="L470">
            <v>10174590</v>
          </cell>
          <cell r="M470" t="str">
            <v>BASE START LCP 0.35:0.32 Fk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0.73429487179487674</v>
          </cell>
          <cell r="S470" t="str">
            <v>S22</v>
          </cell>
        </row>
        <row r="471">
          <cell r="B471">
            <v>42522.458333297858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0.73602564102564605</v>
          </cell>
          <cell r="S471" t="str">
            <v>S22</v>
          </cell>
        </row>
        <row r="472">
          <cell r="B472">
            <v>42522.499999964522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 t="str">
            <v>RIM Flux OP</v>
          </cell>
          <cell r="O472">
            <v>0</v>
          </cell>
          <cell r="P472">
            <v>0</v>
          </cell>
          <cell r="Q472">
            <v>0</v>
          </cell>
          <cell r="R472">
            <v>0.73775641025641525</v>
          </cell>
          <cell r="S472" t="str">
            <v>S22</v>
          </cell>
        </row>
        <row r="473">
          <cell r="B473">
            <v>42522.541666631187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 t="str">
            <v>RIM Flux OP</v>
          </cell>
          <cell r="O473">
            <v>0</v>
          </cell>
          <cell r="P473">
            <v>3.6</v>
          </cell>
          <cell r="Q473">
            <v>0</v>
          </cell>
          <cell r="R473">
            <v>0.73717948717949233</v>
          </cell>
          <cell r="S473" t="str">
            <v>S22</v>
          </cell>
        </row>
        <row r="474">
          <cell r="B474">
            <v>42522.583333297851</v>
          </cell>
          <cell r="I474">
            <v>1</v>
          </cell>
          <cell r="J474">
            <v>0</v>
          </cell>
          <cell r="K474">
            <v>0</v>
          </cell>
          <cell r="L474" t="str">
            <v>10190827/10180301</v>
          </cell>
          <cell r="M474">
            <v>0</v>
          </cell>
          <cell r="N474" t="str">
            <v>FULDA</v>
          </cell>
          <cell r="O474">
            <v>16150</v>
          </cell>
          <cell r="P474">
            <v>3.6</v>
          </cell>
          <cell r="Q474">
            <v>0</v>
          </cell>
          <cell r="R474">
            <v>0.71948717948718466</v>
          </cell>
          <cell r="S474" t="str">
            <v>S22</v>
          </cell>
        </row>
        <row r="475">
          <cell r="B475">
            <v>42522.624999964515</v>
          </cell>
          <cell r="I475">
            <v>1</v>
          </cell>
          <cell r="J475">
            <v>0</v>
          </cell>
          <cell r="K475">
            <v>0</v>
          </cell>
          <cell r="L475" t="str">
            <v>10190827/10180301</v>
          </cell>
          <cell r="M475">
            <v>0</v>
          </cell>
          <cell r="N475" t="str">
            <v>OPOLE</v>
          </cell>
          <cell r="O475" t="str">
            <v>16150/16149</v>
          </cell>
          <cell r="P475">
            <v>3.6</v>
          </cell>
          <cell r="Q475">
            <v>0</v>
          </cell>
          <cell r="R475">
            <v>0.70179487179487698</v>
          </cell>
          <cell r="S475" t="str">
            <v>S22</v>
          </cell>
        </row>
        <row r="476">
          <cell r="B476">
            <v>42522.666666631179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3.6</v>
          </cell>
          <cell r="Q476">
            <v>0</v>
          </cell>
          <cell r="R476">
            <v>0.69948717948718475</v>
          </cell>
          <cell r="S476" t="str">
            <v>S22</v>
          </cell>
        </row>
        <row r="477">
          <cell r="B477">
            <v>42522.708333297844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3.6</v>
          </cell>
          <cell r="Q477">
            <v>0</v>
          </cell>
          <cell r="R477">
            <v>0.69717948717949252</v>
          </cell>
          <cell r="S477" t="str">
            <v>S22</v>
          </cell>
        </row>
        <row r="478">
          <cell r="B478">
            <v>42522.749999964508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3.6</v>
          </cell>
          <cell r="Q478">
            <v>0</v>
          </cell>
          <cell r="R478">
            <v>0.69487179487180029</v>
          </cell>
          <cell r="S478" t="str">
            <v>S22</v>
          </cell>
        </row>
        <row r="479">
          <cell r="B479">
            <v>42522.791666631172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3.6</v>
          </cell>
          <cell r="Q479">
            <v>0</v>
          </cell>
          <cell r="R479">
            <v>0.69256410256410805</v>
          </cell>
          <cell r="S479" t="str">
            <v>S22</v>
          </cell>
        </row>
        <row r="480">
          <cell r="B480">
            <v>42522.833333297836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3.6</v>
          </cell>
          <cell r="Q480">
            <v>0</v>
          </cell>
          <cell r="R480">
            <v>0.69025641025641582</v>
          </cell>
          <cell r="S480" t="str">
            <v>S22</v>
          </cell>
        </row>
        <row r="481">
          <cell r="B481">
            <v>42522.874999964501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3.6</v>
          </cell>
          <cell r="Q481">
            <v>0</v>
          </cell>
          <cell r="R481">
            <v>0.68948717948718508</v>
          </cell>
          <cell r="S481" t="str">
            <v>S22</v>
          </cell>
        </row>
        <row r="482">
          <cell r="B482">
            <v>42522.916666631165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3.6</v>
          </cell>
          <cell r="Q482">
            <v>0</v>
          </cell>
          <cell r="R482">
            <v>0.68871794871795444</v>
          </cell>
          <cell r="S482" t="str">
            <v>S22</v>
          </cell>
        </row>
        <row r="483">
          <cell r="B483">
            <v>42522.958333297829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3.6</v>
          </cell>
          <cell r="Q483">
            <v>0</v>
          </cell>
          <cell r="R483">
            <v>0.68794871794872381</v>
          </cell>
          <cell r="S483" t="str">
            <v>S22</v>
          </cell>
        </row>
        <row r="484">
          <cell r="B484">
            <v>42522.999999964493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3.6</v>
          </cell>
          <cell r="Q484">
            <v>0</v>
          </cell>
          <cell r="R484">
            <v>0.68717948717949318</v>
          </cell>
          <cell r="S484" t="str">
            <v>S22</v>
          </cell>
        </row>
        <row r="485">
          <cell r="B485">
            <v>42523.041666631158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3.6</v>
          </cell>
          <cell r="Q485">
            <v>0</v>
          </cell>
          <cell r="R485">
            <v>0.68641025641026254</v>
          </cell>
          <cell r="S485" t="str">
            <v>S22</v>
          </cell>
        </row>
        <row r="486">
          <cell r="B486">
            <v>42523.083333297822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3.6</v>
          </cell>
          <cell r="Q486">
            <v>0</v>
          </cell>
          <cell r="R486">
            <v>0.6856410256410318</v>
          </cell>
          <cell r="S486" t="str">
            <v>S22</v>
          </cell>
        </row>
        <row r="487">
          <cell r="B487">
            <v>42523.124999964486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3.6</v>
          </cell>
          <cell r="Q487">
            <v>0</v>
          </cell>
          <cell r="R487">
            <v>0.68487179487180116</v>
          </cell>
          <cell r="S487" t="str">
            <v>S22</v>
          </cell>
        </row>
        <row r="488">
          <cell r="B488">
            <v>42523.16666663115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3.6</v>
          </cell>
          <cell r="Q488">
            <v>0</v>
          </cell>
          <cell r="R488">
            <v>0.68410256410257053</v>
          </cell>
          <cell r="S488" t="str">
            <v>S22</v>
          </cell>
        </row>
        <row r="489">
          <cell r="B489">
            <v>42523.208333297815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3.6</v>
          </cell>
          <cell r="Q489">
            <v>0</v>
          </cell>
          <cell r="R489">
            <v>0.6833333333333399</v>
          </cell>
          <cell r="S489" t="str">
            <v>S22</v>
          </cell>
        </row>
        <row r="490">
          <cell r="B490">
            <v>42523.249999964479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3.6</v>
          </cell>
          <cell r="Q490">
            <v>0</v>
          </cell>
          <cell r="R490">
            <v>0.68256410256410927</v>
          </cell>
          <cell r="S490" t="str">
            <v>S22</v>
          </cell>
        </row>
        <row r="491">
          <cell r="B491">
            <v>42523.291666631143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3.6</v>
          </cell>
          <cell r="Q491">
            <v>0</v>
          </cell>
          <cell r="R491">
            <v>0.68179487179487863</v>
          </cell>
          <cell r="S491" t="str">
            <v>S22</v>
          </cell>
        </row>
        <row r="492">
          <cell r="B492">
            <v>42523.333333297807</v>
          </cell>
          <cell r="I492">
            <v>0</v>
          </cell>
          <cell r="J492">
            <v>1</v>
          </cell>
          <cell r="K492">
            <v>4501997118</v>
          </cell>
          <cell r="L492">
            <v>10180303</v>
          </cell>
          <cell r="M492" t="str">
            <v>eucu4532404</v>
          </cell>
          <cell r="N492">
            <v>0</v>
          </cell>
          <cell r="O492">
            <v>0</v>
          </cell>
          <cell r="P492">
            <v>3.6</v>
          </cell>
          <cell r="Q492">
            <v>0</v>
          </cell>
          <cell r="R492">
            <v>0.69641025641026333</v>
          </cell>
          <cell r="S492" t="str">
            <v>S22</v>
          </cell>
        </row>
        <row r="493">
          <cell r="B493">
            <v>42523.374999964471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3.6</v>
          </cell>
          <cell r="Q493">
            <v>0</v>
          </cell>
          <cell r="R493">
            <v>0.6941025641025711</v>
          </cell>
          <cell r="S493" t="str">
            <v>S22</v>
          </cell>
        </row>
        <row r="494">
          <cell r="B494">
            <v>42523.416666631136</v>
          </cell>
          <cell r="I494">
            <v>0</v>
          </cell>
          <cell r="J494">
            <v>1</v>
          </cell>
          <cell r="K494">
            <v>0</v>
          </cell>
          <cell r="L494">
            <v>0</v>
          </cell>
          <cell r="M494">
            <v>0</v>
          </cell>
          <cell r="N494" t="str">
            <v>N0602</v>
          </cell>
          <cell r="O494">
            <v>0</v>
          </cell>
          <cell r="P494">
            <v>0</v>
          </cell>
          <cell r="Q494">
            <v>0</v>
          </cell>
          <cell r="R494">
            <v>0.70948717948718643</v>
          </cell>
          <cell r="S494" t="str">
            <v>S22</v>
          </cell>
        </row>
        <row r="495">
          <cell r="B495">
            <v>42523.4583332978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0.70948717948718643</v>
          </cell>
          <cell r="S495" t="str">
            <v>S22</v>
          </cell>
        </row>
        <row r="496">
          <cell r="B496">
            <v>42523.499999964464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 t="str">
            <v>Retour CUIJK</v>
          </cell>
          <cell r="O496">
            <v>0</v>
          </cell>
          <cell r="P496">
            <v>0</v>
          </cell>
          <cell r="Q496">
            <v>0</v>
          </cell>
          <cell r="R496">
            <v>0.72576923076923783</v>
          </cell>
          <cell r="S496" t="str">
            <v>S22</v>
          </cell>
        </row>
        <row r="497">
          <cell r="B497">
            <v>42523.541666631128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 t="str">
            <v>Retour FULDA</v>
          </cell>
          <cell r="O497">
            <v>0</v>
          </cell>
          <cell r="P497">
            <v>3.6</v>
          </cell>
          <cell r="Q497">
            <v>0</v>
          </cell>
          <cell r="R497">
            <v>0.73974358974359689</v>
          </cell>
          <cell r="S497" t="str">
            <v>S22</v>
          </cell>
        </row>
        <row r="498">
          <cell r="B498">
            <v>42523.583333297793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3.6</v>
          </cell>
          <cell r="Q498">
            <v>0</v>
          </cell>
          <cell r="R498">
            <v>0.73897435897436625</v>
          </cell>
          <cell r="S498" t="str">
            <v>S22</v>
          </cell>
        </row>
        <row r="499">
          <cell r="B499">
            <v>42523.624999964457</v>
          </cell>
          <cell r="I499">
            <v>0</v>
          </cell>
          <cell r="J499">
            <v>0</v>
          </cell>
          <cell r="K499">
            <v>4501971263</v>
          </cell>
          <cell r="L499">
            <v>10117482</v>
          </cell>
          <cell r="M499" t="str">
            <v>Malto</v>
          </cell>
          <cell r="N499">
            <v>0</v>
          </cell>
          <cell r="O499">
            <v>0</v>
          </cell>
          <cell r="P499">
            <v>3.6</v>
          </cell>
          <cell r="Q499">
            <v>0</v>
          </cell>
          <cell r="R499">
            <v>0.73820512820513562</v>
          </cell>
          <cell r="S499" t="str">
            <v>S22</v>
          </cell>
        </row>
        <row r="500">
          <cell r="B500">
            <v>42523.666666631121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3.6</v>
          </cell>
          <cell r="Q500">
            <v>0</v>
          </cell>
          <cell r="R500">
            <v>0.73743589743590487</v>
          </cell>
          <cell r="S500" t="str">
            <v>S22</v>
          </cell>
        </row>
        <row r="501">
          <cell r="B501">
            <v>42523.708333297785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3.6</v>
          </cell>
          <cell r="Q501">
            <v>0</v>
          </cell>
          <cell r="R501">
            <v>0.73666666666667424</v>
          </cell>
          <cell r="S501" t="str">
            <v>S22</v>
          </cell>
        </row>
        <row r="502">
          <cell r="B502">
            <v>42523.74999996445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3.6</v>
          </cell>
          <cell r="Q502">
            <v>0</v>
          </cell>
          <cell r="R502">
            <v>0.73589743589744361</v>
          </cell>
          <cell r="S502" t="str">
            <v>S22</v>
          </cell>
        </row>
        <row r="503">
          <cell r="B503">
            <v>42523.791666631114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3.6</v>
          </cell>
          <cell r="Q503">
            <v>0</v>
          </cell>
          <cell r="R503">
            <v>0.73512820512821297</v>
          </cell>
          <cell r="S503" t="str">
            <v>S22</v>
          </cell>
        </row>
        <row r="504">
          <cell r="B504">
            <v>42523.833333297778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3.6</v>
          </cell>
          <cell r="Q504">
            <v>0</v>
          </cell>
          <cell r="R504">
            <v>0.73435897435898234</v>
          </cell>
          <cell r="S504" t="str">
            <v>S22</v>
          </cell>
        </row>
        <row r="505">
          <cell r="B505">
            <v>42523.874999964442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3.6</v>
          </cell>
          <cell r="Q505">
            <v>0</v>
          </cell>
          <cell r="R505">
            <v>0.73358974358975171</v>
          </cell>
          <cell r="S505" t="str">
            <v>S22</v>
          </cell>
        </row>
        <row r="506">
          <cell r="B506">
            <v>42523.916666631107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3.6</v>
          </cell>
          <cell r="Q506">
            <v>0</v>
          </cell>
          <cell r="R506">
            <v>0.73282051282052096</v>
          </cell>
          <cell r="S506" t="str">
            <v>S22</v>
          </cell>
        </row>
        <row r="507">
          <cell r="B507">
            <v>42523.958333297771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3.6</v>
          </cell>
          <cell r="Q507">
            <v>0</v>
          </cell>
          <cell r="R507">
            <v>0.73205128205129033</v>
          </cell>
          <cell r="S507" t="str">
            <v>S22</v>
          </cell>
        </row>
        <row r="508">
          <cell r="B508">
            <v>42523.999999964435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3.6</v>
          </cell>
          <cell r="Q508">
            <v>0</v>
          </cell>
          <cell r="R508">
            <v>0.7297435897435981</v>
          </cell>
          <cell r="S508" t="str">
            <v>S22</v>
          </cell>
        </row>
        <row r="509">
          <cell r="B509">
            <v>42524.041666631099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3.6</v>
          </cell>
          <cell r="Q509">
            <v>0</v>
          </cell>
          <cell r="R509">
            <v>0.72743589743590586</v>
          </cell>
          <cell r="S509" t="str">
            <v>S22</v>
          </cell>
        </row>
        <row r="510">
          <cell r="B510">
            <v>42524.083333297764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3.6</v>
          </cell>
          <cell r="Q510">
            <v>0</v>
          </cell>
          <cell r="R510">
            <v>0.72512820512821363</v>
          </cell>
          <cell r="S510" t="str">
            <v>S22</v>
          </cell>
        </row>
        <row r="511">
          <cell r="B511">
            <v>42524.124999964428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3.6</v>
          </cell>
          <cell r="Q511">
            <v>0</v>
          </cell>
          <cell r="R511">
            <v>0.7228205128205214</v>
          </cell>
          <cell r="S511" t="str">
            <v>S22</v>
          </cell>
        </row>
        <row r="512">
          <cell r="B512">
            <v>42524.166666631092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3.6</v>
          </cell>
          <cell r="Q512">
            <v>0</v>
          </cell>
          <cell r="R512">
            <v>0.72051282051282917</v>
          </cell>
          <cell r="S512" t="str">
            <v>S22</v>
          </cell>
        </row>
        <row r="513">
          <cell r="B513">
            <v>42524.208333297756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3.6</v>
          </cell>
          <cell r="Q513">
            <v>0</v>
          </cell>
          <cell r="R513">
            <v>0.71974358974359842</v>
          </cell>
          <cell r="S513" t="str">
            <v>S22</v>
          </cell>
        </row>
        <row r="514">
          <cell r="B514">
            <v>42524.249999964421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3.6</v>
          </cell>
          <cell r="Q514">
            <v>0</v>
          </cell>
          <cell r="R514">
            <v>0.71897435897436779</v>
          </cell>
          <cell r="S514" t="str">
            <v>S22</v>
          </cell>
        </row>
        <row r="515">
          <cell r="B515">
            <v>42524.291666631085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0.72051282051282939</v>
          </cell>
          <cell r="S515" t="str">
            <v>S22</v>
          </cell>
        </row>
        <row r="516">
          <cell r="B516">
            <v>42524.333333297749</v>
          </cell>
          <cell r="I516">
            <v>0</v>
          </cell>
          <cell r="J516">
            <v>1</v>
          </cell>
          <cell r="K516">
            <v>0</v>
          </cell>
          <cell r="L516">
            <v>10173197</v>
          </cell>
          <cell r="M516">
            <v>0</v>
          </cell>
          <cell r="N516">
            <v>0</v>
          </cell>
          <cell r="O516">
            <v>0</v>
          </cell>
          <cell r="P516">
            <v>3.6</v>
          </cell>
          <cell r="Q516">
            <v>0</v>
          </cell>
          <cell r="R516">
            <v>0.73512820512821409</v>
          </cell>
          <cell r="S516" t="str">
            <v>S22</v>
          </cell>
        </row>
        <row r="517">
          <cell r="B517">
            <v>42524.374999964413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3.6</v>
          </cell>
          <cell r="Q517">
            <v>0</v>
          </cell>
          <cell r="R517">
            <v>0.73435897435898345</v>
          </cell>
          <cell r="S517" t="str">
            <v>S22</v>
          </cell>
        </row>
        <row r="518">
          <cell r="B518">
            <v>42524.416666631078</v>
          </cell>
          <cell r="I518">
            <v>0</v>
          </cell>
          <cell r="J518">
            <v>1</v>
          </cell>
          <cell r="K518">
            <v>0</v>
          </cell>
          <cell r="L518">
            <v>10173197</v>
          </cell>
          <cell r="M518">
            <v>0</v>
          </cell>
          <cell r="N518">
            <v>0</v>
          </cell>
          <cell r="O518">
            <v>0</v>
          </cell>
          <cell r="P518">
            <v>3.6</v>
          </cell>
          <cell r="Q518">
            <v>0</v>
          </cell>
          <cell r="R518">
            <v>0.74897435897436826</v>
          </cell>
          <cell r="S518" t="str">
            <v>S22</v>
          </cell>
        </row>
        <row r="519">
          <cell r="B519">
            <v>42524.458333297742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0.75051282051282986</v>
          </cell>
          <cell r="S519" t="str">
            <v>S22</v>
          </cell>
        </row>
        <row r="520">
          <cell r="B520">
            <v>42524.499999964406</v>
          </cell>
          <cell r="I520">
            <v>0</v>
          </cell>
          <cell r="J520">
            <v>0</v>
          </cell>
          <cell r="K520">
            <v>4501971261</v>
          </cell>
          <cell r="L520">
            <v>10117482</v>
          </cell>
          <cell r="M520" t="str">
            <v>Malto</v>
          </cell>
          <cell r="N520">
            <v>0</v>
          </cell>
          <cell r="O520">
            <v>0</v>
          </cell>
          <cell r="P520">
            <v>3.6</v>
          </cell>
          <cell r="Q520">
            <v>0</v>
          </cell>
          <cell r="R520">
            <v>0.74974358974359911</v>
          </cell>
          <cell r="S520" t="str">
            <v>S22</v>
          </cell>
        </row>
        <row r="521">
          <cell r="B521">
            <v>42524.54166663107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3.6</v>
          </cell>
          <cell r="Q521">
            <v>0</v>
          </cell>
          <cell r="R521">
            <v>0.74897435897436848</v>
          </cell>
          <cell r="S521" t="str">
            <v>S22</v>
          </cell>
        </row>
        <row r="522">
          <cell r="B522">
            <v>42524.583333297734</v>
          </cell>
          <cell r="I522">
            <v>1</v>
          </cell>
          <cell r="J522">
            <v>0</v>
          </cell>
          <cell r="K522">
            <v>0</v>
          </cell>
          <cell r="L522">
            <v>10271544</v>
          </cell>
          <cell r="M522">
            <v>0</v>
          </cell>
          <cell r="N522" t="str">
            <v>WEXFORD</v>
          </cell>
          <cell r="O522">
            <v>0</v>
          </cell>
          <cell r="P522">
            <v>3.6</v>
          </cell>
          <cell r="Q522">
            <v>0</v>
          </cell>
          <cell r="R522">
            <v>0.73282051282052252</v>
          </cell>
          <cell r="S522" t="str">
            <v>S22</v>
          </cell>
        </row>
        <row r="523">
          <cell r="B523">
            <v>42524.624999964399</v>
          </cell>
          <cell r="I523">
            <v>1</v>
          </cell>
          <cell r="J523">
            <v>0</v>
          </cell>
          <cell r="K523">
            <v>0</v>
          </cell>
          <cell r="L523">
            <v>10271544</v>
          </cell>
          <cell r="M523">
            <v>0</v>
          </cell>
          <cell r="N523" t="str">
            <v>WEXFORD</v>
          </cell>
          <cell r="O523">
            <v>0</v>
          </cell>
          <cell r="P523">
            <v>3.6</v>
          </cell>
          <cell r="Q523">
            <v>0</v>
          </cell>
          <cell r="R523">
            <v>0.71666666666667644</v>
          </cell>
          <cell r="S523" t="str">
            <v>S22</v>
          </cell>
        </row>
        <row r="524">
          <cell r="B524">
            <v>42524.666666631063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3.6</v>
          </cell>
          <cell r="Q524">
            <v>0</v>
          </cell>
          <cell r="R524">
            <v>0.71589743589744581</v>
          </cell>
          <cell r="S524" t="str">
            <v>S22</v>
          </cell>
        </row>
        <row r="525">
          <cell r="B525">
            <v>42524.708333297727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3.6</v>
          </cell>
          <cell r="Q525">
            <v>0</v>
          </cell>
          <cell r="R525">
            <v>0.71358974358975358</v>
          </cell>
          <cell r="S525" t="str">
            <v>S22</v>
          </cell>
        </row>
        <row r="526">
          <cell r="B526">
            <v>42524.749999964391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3.6</v>
          </cell>
          <cell r="Q526">
            <v>0</v>
          </cell>
          <cell r="R526">
            <v>0.71128205128206123</v>
          </cell>
          <cell r="S526" t="str">
            <v>S22</v>
          </cell>
        </row>
        <row r="527">
          <cell r="B527">
            <v>42524.791666631056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3.6</v>
          </cell>
          <cell r="Q527">
            <v>0</v>
          </cell>
          <cell r="R527">
            <v>0.708974358974369</v>
          </cell>
          <cell r="S527" t="str">
            <v>S22</v>
          </cell>
        </row>
        <row r="528">
          <cell r="B528">
            <v>42524.83333329772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3.6</v>
          </cell>
          <cell r="Q528">
            <v>0</v>
          </cell>
          <cell r="R528">
            <v>0.70666666666667677</v>
          </cell>
          <cell r="S528" t="str">
            <v>S22</v>
          </cell>
        </row>
        <row r="529">
          <cell r="B529">
            <v>42524.874999964384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3.6</v>
          </cell>
          <cell r="Q529">
            <v>0</v>
          </cell>
          <cell r="R529">
            <v>0.70435897435898454</v>
          </cell>
          <cell r="S529" t="str">
            <v>S22</v>
          </cell>
        </row>
        <row r="530">
          <cell r="B530">
            <v>42524.916666631048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3.6</v>
          </cell>
          <cell r="Q530">
            <v>0</v>
          </cell>
          <cell r="R530">
            <v>0.7020512820512923</v>
          </cell>
          <cell r="S530" t="str">
            <v>S22</v>
          </cell>
        </row>
        <row r="531">
          <cell r="B531">
            <v>42524.958333297713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3.6</v>
          </cell>
          <cell r="Q531">
            <v>0</v>
          </cell>
          <cell r="R531">
            <v>0.70128205128206167</v>
          </cell>
          <cell r="S531" t="str">
            <v>S22</v>
          </cell>
        </row>
        <row r="532">
          <cell r="B532">
            <v>42524.999999964377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3.6</v>
          </cell>
          <cell r="Q532">
            <v>0</v>
          </cell>
          <cell r="R532">
            <v>0.70051282051283092</v>
          </cell>
          <cell r="S532" t="str">
            <v>S22</v>
          </cell>
        </row>
        <row r="533">
          <cell r="B533">
            <v>42525.041666631041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3.6</v>
          </cell>
          <cell r="Q533">
            <v>0</v>
          </cell>
          <cell r="R533">
            <v>0.69974358974360029</v>
          </cell>
          <cell r="S533" t="str">
            <v>S22</v>
          </cell>
        </row>
        <row r="534">
          <cell r="B534">
            <v>42525.083333297705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3.6</v>
          </cell>
          <cell r="Q534">
            <v>0</v>
          </cell>
          <cell r="R534">
            <v>0.69897435897436966</v>
          </cell>
          <cell r="S534" t="str">
            <v>S22</v>
          </cell>
        </row>
        <row r="535">
          <cell r="B535">
            <v>42525.12499996437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3.6</v>
          </cell>
          <cell r="Q535">
            <v>0</v>
          </cell>
          <cell r="R535">
            <v>0.69820512820513903</v>
          </cell>
          <cell r="S535" t="str">
            <v>S22</v>
          </cell>
        </row>
        <row r="536">
          <cell r="B536">
            <v>42525.166666631034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3.6</v>
          </cell>
          <cell r="Q536">
            <v>0</v>
          </cell>
          <cell r="R536">
            <v>0.69743589743590839</v>
          </cell>
          <cell r="S536" t="str">
            <v>S22</v>
          </cell>
        </row>
        <row r="537">
          <cell r="B537">
            <v>42525.208333297698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3.6</v>
          </cell>
          <cell r="Q537">
            <v>0</v>
          </cell>
          <cell r="R537">
            <v>0.69666666666667776</v>
          </cell>
          <cell r="S537" t="str">
            <v>S22</v>
          </cell>
        </row>
        <row r="538">
          <cell r="B538">
            <v>42525.249999964362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3.6</v>
          </cell>
          <cell r="Q538">
            <v>0</v>
          </cell>
          <cell r="R538">
            <v>0.69589743589744701</v>
          </cell>
          <cell r="S538" t="str">
            <v>S22</v>
          </cell>
        </row>
        <row r="539">
          <cell r="B539">
            <v>42525.291666631027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3.6</v>
          </cell>
          <cell r="Q539">
            <v>0</v>
          </cell>
          <cell r="R539">
            <v>0.69512820512821638</v>
          </cell>
          <cell r="S539" t="str">
            <v>S22</v>
          </cell>
        </row>
        <row r="540">
          <cell r="B540">
            <v>42525.333333297691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3.6</v>
          </cell>
          <cell r="Q540">
            <v>0</v>
          </cell>
          <cell r="R540">
            <v>0.69435897435898575</v>
          </cell>
          <cell r="S540" t="str">
            <v>S22</v>
          </cell>
        </row>
        <row r="541">
          <cell r="B541">
            <v>42525.374999964355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0.69589743589744735</v>
          </cell>
          <cell r="S541" t="str">
            <v>S22</v>
          </cell>
        </row>
        <row r="542">
          <cell r="B542">
            <v>42525.416666631019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0.69743589743590895</v>
          </cell>
          <cell r="S542" t="str">
            <v>S22</v>
          </cell>
        </row>
        <row r="543">
          <cell r="B543">
            <v>42525.458333297684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0.69743589743590895</v>
          </cell>
          <cell r="S543" t="str">
            <v>S22</v>
          </cell>
        </row>
        <row r="544">
          <cell r="B544">
            <v>42525.499999964348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0.69743589743590895</v>
          </cell>
          <cell r="S544" t="str">
            <v>S22</v>
          </cell>
        </row>
        <row r="545">
          <cell r="B545">
            <v>42525.541666631012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0.69743589743590895</v>
          </cell>
          <cell r="S545" t="str">
            <v>S22</v>
          </cell>
        </row>
        <row r="546">
          <cell r="B546">
            <v>42525.583333297676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0.69897435897437055</v>
          </cell>
          <cell r="S546" t="str">
            <v>S22</v>
          </cell>
        </row>
        <row r="547">
          <cell r="B547">
            <v>42525.624999964341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0.70051282051283215</v>
          </cell>
          <cell r="S547" t="str">
            <v>S22</v>
          </cell>
        </row>
        <row r="548">
          <cell r="B548">
            <v>42525.666666631005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0.70205128205129375</v>
          </cell>
          <cell r="S548" t="str">
            <v>S22</v>
          </cell>
        </row>
        <row r="549">
          <cell r="B549">
            <v>42525.708333297669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0.70358974358975535</v>
          </cell>
          <cell r="S549" t="str">
            <v>S22</v>
          </cell>
        </row>
        <row r="550">
          <cell r="B550">
            <v>42525.749999964333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0.70512820512821694</v>
          </cell>
          <cell r="S550" t="str">
            <v>S22</v>
          </cell>
        </row>
        <row r="551">
          <cell r="B551">
            <v>42525.791666630997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0.70666666666667854</v>
          </cell>
          <cell r="S551" t="str">
            <v>S22</v>
          </cell>
        </row>
        <row r="552">
          <cell r="B552">
            <v>42525.833333297662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0.70820512820514014</v>
          </cell>
          <cell r="S552" t="str">
            <v>S22</v>
          </cell>
        </row>
        <row r="553">
          <cell r="B553">
            <v>42525.874999964326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0.70974358974360174</v>
          </cell>
          <cell r="S553" t="str">
            <v>S22</v>
          </cell>
        </row>
        <row r="554">
          <cell r="B554">
            <v>42525.91666663099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0.71128205128206334</v>
          </cell>
          <cell r="S554" t="str">
            <v>S22</v>
          </cell>
        </row>
        <row r="555">
          <cell r="B555">
            <v>42525.958333297654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0.71282051282052494</v>
          </cell>
          <cell r="S555" t="str">
            <v>S22</v>
          </cell>
        </row>
        <row r="556">
          <cell r="B556">
            <v>42525.999999964319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0.71435897435898654</v>
          </cell>
          <cell r="S556" t="str">
            <v>S22</v>
          </cell>
        </row>
        <row r="557">
          <cell r="B557">
            <v>42526.041666630983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0.71589743589744814</v>
          </cell>
          <cell r="S557" t="str">
            <v>S22</v>
          </cell>
        </row>
        <row r="558">
          <cell r="B558">
            <v>42526.083333297647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0.71589743589744814</v>
          </cell>
          <cell r="S558" t="str">
            <v>S22</v>
          </cell>
        </row>
        <row r="559">
          <cell r="B559">
            <v>42526.124999964311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0.71589743589744814</v>
          </cell>
          <cell r="S559" t="str">
            <v>S22</v>
          </cell>
        </row>
        <row r="560">
          <cell r="B560">
            <v>42526.166666630976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0.71589743589744814</v>
          </cell>
          <cell r="S560" t="str">
            <v>S22</v>
          </cell>
        </row>
        <row r="561">
          <cell r="B561">
            <v>42526.20833329764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0.71589743589744814</v>
          </cell>
          <cell r="S561" t="str">
            <v>S22</v>
          </cell>
        </row>
        <row r="562">
          <cell r="B562">
            <v>42526.249999964304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0.71589743589744814</v>
          </cell>
          <cell r="S562" t="str">
            <v>S22</v>
          </cell>
        </row>
        <row r="563">
          <cell r="B563">
            <v>42526.291666630968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0.71589743589744814</v>
          </cell>
          <cell r="S563" t="str">
            <v>S22</v>
          </cell>
        </row>
        <row r="564">
          <cell r="B564">
            <v>42526.333333297633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0.71589743589744814</v>
          </cell>
          <cell r="S564" t="str">
            <v>S22</v>
          </cell>
        </row>
        <row r="565">
          <cell r="B565">
            <v>42526.374999964297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0.71589743589744814</v>
          </cell>
          <cell r="S565" t="str">
            <v>S22</v>
          </cell>
        </row>
        <row r="566">
          <cell r="B566">
            <v>42526.416666630961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0.71974358974360197</v>
          </cell>
          <cell r="S566" t="str">
            <v>S22</v>
          </cell>
        </row>
        <row r="567">
          <cell r="B567">
            <v>42526.458333297625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0.72358974358975581</v>
          </cell>
          <cell r="S567" t="str">
            <v>S22</v>
          </cell>
        </row>
        <row r="568">
          <cell r="B568">
            <v>42526.49999996429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0.72743589743590964</v>
          </cell>
          <cell r="S568" t="str">
            <v>S22</v>
          </cell>
        </row>
        <row r="569">
          <cell r="B569">
            <v>42526.541666630954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0.73128205128206347</v>
          </cell>
          <cell r="S569" t="str">
            <v>S22</v>
          </cell>
        </row>
        <row r="570">
          <cell r="B570">
            <v>42526.583333297618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0.7351282051282173</v>
          </cell>
          <cell r="S570" t="str">
            <v>S22</v>
          </cell>
        </row>
        <row r="571">
          <cell r="B571">
            <v>42526.624999964282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0.73897435897437114</v>
          </cell>
          <cell r="S571" t="str">
            <v>S22</v>
          </cell>
        </row>
        <row r="572">
          <cell r="B572">
            <v>42526.666666630947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0.74282051282052508</v>
          </cell>
          <cell r="S572" t="str">
            <v>S22</v>
          </cell>
        </row>
        <row r="573">
          <cell r="B573">
            <v>42526.708333297611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0.74666666666667891</v>
          </cell>
          <cell r="S573" t="str">
            <v>S22</v>
          </cell>
        </row>
        <row r="574">
          <cell r="B574">
            <v>42526.749999964275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0.75051282051283275</v>
          </cell>
          <cell r="S574" t="str">
            <v>S22</v>
          </cell>
        </row>
        <row r="575">
          <cell r="B575">
            <v>42526.791666630939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0.75435897435898658</v>
          </cell>
          <cell r="S575" t="str">
            <v>S22</v>
          </cell>
        </row>
        <row r="576">
          <cell r="B576">
            <v>42526.833333297604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0.75435897435898658</v>
          </cell>
          <cell r="S576" t="str">
            <v>S22</v>
          </cell>
        </row>
        <row r="577">
          <cell r="B577">
            <v>42526.874999964268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0.75435897435898658</v>
          </cell>
          <cell r="S577" t="str">
            <v>S22</v>
          </cell>
        </row>
        <row r="578">
          <cell r="B578">
            <v>42526.916666630932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0.75435897435898658</v>
          </cell>
          <cell r="S578" t="str">
            <v>S22</v>
          </cell>
        </row>
        <row r="579">
          <cell r="B579">
            <v>42526.958333297596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4.5999999999999996</v>
          </cell>
          <cell r="Q579">
            <v>0</v>
          </cell>
          <cell r="R579">
            <v>0.75141025641026871</v>
          </cell>
          <cell r="S579" t="str">
            <v>S22</v>
          </cell>
        </row>
        <row r="580">
          <cell r="B580">
            <v>42526.99999996426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4.5999999999999996</v>
          </cell>
          <cell r="Q580">
            <v>0</v>
          </cell>
          <cell r="R580">
            <v>0.74846153846155083</v>
          </cell>
          <cell r="S580" t="str">
            <v>S22</v>
          </cell>
        </row>
        <row r="581">
          <cell r="B581">
            <v>42527.041666630925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4.5999999999999996</v>
          </cell>
          <cell r="Q581">
            <v>0</v>
          </cell>
          <cell r="R581">
            <v>0.74551282051283285</v>
          </cell>
          <cell r="S581" t="str">
            <v>S23</v>
          </cell>
        </row>
        <row r="582">
          <cell r="B582">
            <v>42527.083333297589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4.5999999999999996</v>
          </cell>
          <cell r="Q582">
            <v>0</v>
          </cell>
          <cell r="R582">
            <v>0.74256410256411498</v>
          </cell>
          <cell r="S582" t="str">
            <v>S23</v>
          </cell>
        </row>
        <row r="583">
          <cell r="B583">
            <v>42527.124999964253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4.5999999999999996</v>
          </cell>
          <cell r="Q583">
            <v>0</v>
          </cell>
          <cell r="R583">
            <v>0.73961538461539711</v>
          </cell>
          <cell r="S583" t="str">
            <v>S23</v>
          </cell>
        </row>
        <row r="584">
          <cell r="B584">
            <v>42527.166666630917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4.5999999999999996</v>
          </cell>
          <cell r="Q584">
            <v>0</v>
          </cell>
          <cell r="R584">
            <v>0.73666666666667924</v>
          </cell>
          <cell r="S584" t="str">
            <v>S23</v>
          </cell>
        </row>
        <row r="585">
          <cell r="B585">
            <v>42527.208333297582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4.5999999999999996</v>
          </cell>
          <cell r="Q585">
            <v>0</v>
          </cell>
          <cell r="R585">
            <v>0.73371794871796137</v>
          </cell>
          <cell r="S585" t="str">
            <v>S23</v>
          </cell>
        </row>
        <row r="586">
          <cell r="B586">
            <v>42527.249999964246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4.5999999999999996</v>
          </cell>
          <cell r="Q586">
            <v>0</v>
          </cell>
          <cell r="R586">
            <v>0.73461538461539733</v>
          </cell>
          <cell r="S586" t="str">
            <v>S23</v>
          </cell>
        </row>
        <row r="587">
          <cell r="B587">
            <v>42527.29166663091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4.5999999999999996</v>
          </cell>
          <cell r="Q587">
            <v>0</v>
          </cell>
          <cell r="R587">
            <v>0.73551282051283329</v>
          </cell>
          <cell r="S587" t="str">
            <v>S23</v>
          </cell>
        </row>
        <row r="588">
          <cell r="B588">
            <v>42527.333333297574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4.5999999999999996</v>
          </cell>
          <cell r="Q588">
            <v>0</v>
          </cell>
          <cell r="R588">
            <v>0.73641025641026925</v>
          </cell>
          <cell r="S588" t="str">
            <v>S23</v>
          </cell>
        </row>
        <row r="589">
          <cell r="B589">
            <v>42527.374999964239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4.5999999999999996</v>
          </cell>
          <cell r="Q589">
            <v>0</v>
          </cell>
          <cell r="R589">
            <v>0.73730769230770521</v>
          </cell>
          <cell r="S589" t="str">
            <v>S23</v>
          </cell>
        </row>
        <row r="590">
          <cell r="B590">
            <v>42527.416666630903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4.5999999999999996</v>
          </cell>
          <cell r="Q590">
            <v>0</v>
          </cell>
          <cell r="R590">
            <v>0.73820512820514117</v>
          </cell>
          <cell r="S590" t="str">
            <v>S23</v>
          </cell>
        </row>
        <row r="591">
          <cell r="B591">
            <v>42527.458333297567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4.5999999999999996</v>
          </cell>
          <cell r="Q591">
            <v>0</v>
          </cell>
          <cell r="R591">
            <v>0.73910256410257702</v>
          </cell>
          <cell r="S591" t="str">
            <v>S23</v>
          </cell>
        </row>
        <row r="592">
          <cell r="B592">
            <v>42527.499999964231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4.5999999999999996</v>
          </cell>
          <cell r="Q592">
            <v>0</v>
          </cell>
          <cell r="R592">
            <v>0.74000000000001298</v>
          </cell>
          <cell r="S592" t="str">
            <v>S23</v>
          </cell>
        </row>
        <row r="593">
          <cell r="B593">
            <v>42527.541666630896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4.5999999999999996</v>
          </cell>
          <cell r="Q593">
            <v>0</v>
          </cell>
          <cell r="R593">
            <v>0.74089743589744894</v>
          </cell>
          <cell r="S593" t="str">
            <v>S23</v>
          </cell>
        </row>
        <row r="594">
          <cell r="B594">
            <v>42527.58333329756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4.5999999999999996</v>
          </cell>
          <cell r="Q594">
            <v>0</v>
          </cell>
          <cell r="R594">
            <v>0.7417948717948849</v>
          </cell>
          <cell r="S594" t="str">
            <v>S23</v>
          </cell>
        </row>
        <row r="595">
          <cell r="B595">
            <v>42527.624999964224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0.74564102564103873</v>
          </cell>
          <cell r="S595" t="str">
            <v>S23</v>
          </cell>
        </row>
        <row r="596">
          <cell r="B596">
            <v>42527.666666630888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4.5999999999999996</v>
          </cell>
          <cell r="Q596">
            <v>0</v>
          </cell>
          <cell r="R596">
            <v>0.74269230769232086</v>
          </cell>
          <cell r="S596" t="str">
            <v>S23</v>
          </cell>
        </row>
        <row r="597">
          <cell r="B597">
            <v>42527.708333297553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4.5999999999999996</v>
          </cell>
          <cell r="Q597">
            <v>0</v>
          </cell>
          <cell r="R597">
            <v>0.73974358974360299</v>
          </cell>
          <cell r="S597" t="str">
            <v>S23</v>
          </cell>
        </row>
        <row r="598">
          <cell r="B598">
            <v>42527.749999964217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4.5999999999999996</v>
          </cell>
          <cell r="Q598">
            <v>0</v>
          </cell>
          <cell r="R598">
            <v>0.73679487179488512</v>
          </cell>
          <cell r="S598" t="str">
            <v>S23</v>
          </cell>
        </row>
        <row r="599">
          <cell r="B599">
            <v>42527.791666630881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5</v>
          </cell>
          <cell r="R599">
            <v>0.73358974358975693</v>
          </cell>
          <cell r="S599" t="str">
            <v>S23</v>
          </cell>
        </row>
        <row r="600">
          <cell r="B600">
            <v>42527.833333297545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5</v>
          </cell>
          <cell r="R600">
            <v>0.73038461538462873</v>
          </cell>
          <cell r="S600" t="str">
            <v>S23</v>
          </cell>
        </row>
        <row r="601">
          <cell r="B601">
            <v>42527.87499996421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5</v>
          </cell>
          <cell r="R601">
            <v>0.72717948717950054</v>
          </cell>
          <cell r="S601" t="str">
            <v>S23</v>
          </cell>
        </row>
        <row r="602">
          <cell r="B602">
            <v>42527.916666630874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5</v>
          </cell>
          <cell r="R602">
            <v>0.72397435897437235</v>
          </cell>
          <cell r="S602" t="str">
            <v>S23</v>
          </cell>
        </row>
        <row r="603">
          <cell r="B603">
            <v>42527.958333297538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5</v>
          </cell>
          <cell r="R603">
            <v>0.72076923076924404</v>
          </cell>
          <cell r="S603" t="str">
            <v>S23</v>
          </cell>
        </row>
        <row r="604">
          <cell r="B604">
            <v>42527.999999964202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5</v>
          </cell>
          <cell r="R604">
            <v>0.71756410256411585</v>
          </cell>
          <cell r="S604" t="str">
            <v>S23</v>
          </cell>
        </row>
        <row r="605">
          <cell r="B605">
            <v>42528.041666630867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5</v>
          </cell>
          <cell r="R605">
            <v>0.71435897435898765</v>
          </cell>
          <cell r="S605" t="str">
            <v>S23</v>
          </cell>
        </row>
        <row r="606">
          <cell r="B606">
            <v>42528.083333297531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5</v>
          </cell>
          <cell r="R606">
            <v>0.71115384615385946</v>
          </cell>
          <cell r="S606" t="str">
            <v>S23</v>
          </cell>
        </row>
        <row r="607">
          <cell r="B607">
            <v>42528.124999964195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5</v>
          </cell>
          <cell r="R607">
            <v>0.7117948717948851</v>
          </cell>
          <cell r="S607" t="str">
            <v>S23</v>
          </cell>
        </row>
        <row r="608">
          <cell r="B608">
            <v>42528.166666630859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5</v>
          </cell>
          <cell r="R608">
            <v>0.71243589743591074</v>
          </cell>
          <cell r="S608" t="str">
            <v>S23</v>
          </cell>
        </row>
        <row r="609">
          <cell r="B609">
            <v>42528.208333297523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5</v>
          </cell>
          <cell r="R609">
            <v>0.71307692307693638</v>
          </cell>
          <cell r="S609" t="str">
            <v>S23</v>
          </cell>
        </row>
        <row r="610">
          <cell r="B610">
            <v>42528.249999964188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5</v>
          </cell>
          <cell r="R610">
            <v>0.71371794871796201</v>
          </cell>
          <cell r="S610" t="str">
            <v>S23</v>
          </cell>
        </row>
        <row r="611">
          <cell r="B611">
            <v>42528.291666630852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5</v>
          </cell>
          <cell r="R611">
            <v>0.71435897435898765</v>
          </cell>
          <cell r="S611" t="str">
            <v>S23</v>
          </cell>
        </row>
        <row r="612">
          <cell r="B612">
            <v>42528.333333297516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4.5999999999999996</v>
          </cell>
          <cell r="Q612">
            <v>0</v>
          </cell>
          <cell r="R612">
            <v>0.71525641025642361</v>
          </cell>
          <cell r="S612" t="str">
            <v>S23</v>
          </cell>
        </row>
        <row r="613">
          <cell r="B613">
            <v>42528.37499996418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4.5999999999999996</v>
          </cell>
          <cell r="Q613">
            <v>0</v>
          </cell>
          <cell r="R613">
            <v>0.71615384615385957</v>
          </cell>
          <cell r="S613" t="str">
            <v>S23</v>
          </cell>
        </row>
        <row r="614">
          <cell r="B614">
            <v>42528.416666630845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4.5999999999999996</v>
          </cell>
          <cell r="Q614">
            <v>0</v>
          </cell>
          <cell r="R614">
            <v>0.71705128205129554</v>
          </cell>
          <cell r="S614" t="str">
            <v>S23</v>
          </cell>
        </row>
        <row r="615">
          <cell r="B615">
            <v>42528.458333297509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4.5999999999999996</v>
          </cell>
          <cell r="Q615">
            <v>0</v>
          </cell>
          <cell r="R615">
            <v>0.7179487179487315</v>
          </cell>
          <cell r="S615" t="str">
            <v>S23</v>
          </cell>
        </row>
        <row r="616">
          <cell r="B616">
            <v>42528.499999964173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4.5999999999999996</v>
          </cell>
          <cell r="Q616">
            <v>0</v>
          </cell>
          <cell r="R616">
            <v>0.71884615384616746</v>
          </cell>
          <cell r="S616" t="str">
            <v>S23</v>
          </cell>
        </row>
        <row r="617">
          <cell r="B617">
            <v>42528.541666630837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4.5999999999999996</v>
          </cell>
          <cell r="Q617">
            <v>0</v>
          </cell>
          <cell r="R617">
            <v>0.71589743589744959</v>
          </cell>
          <cell r="S617" t="str">
            <v>S23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6"/>
  <sheetViews>
    <sheetView zoomScale="80" zoomScaleNormal="80" workbookViewId="0">
      <selection activeCell="K1" sqref="K1:K1048576"/>
    </sheetView>
  </sheetViews>
  <sheetFormatPr baseColWidth="10" defaultRowHeight="15" x14ac:dyDescent="0.25"/>
  <cols>
    <col min="1" max="1" width="9.5703125" customWidth="1"/>
    <col min="2" max="2" width="20.42578125" customWidth="1"/>
    <col min="3" max="3" width="19.5703125" customWidth="1"/>
    <col min="4" max="4" width="25.42578125" customWidth="1"/>
    <col min="5" max="5" width="39.7109375" customWidth="1"/>
    <col min="6" max="6" width="7" customWidth="1"/>
    <col min="7" max="7" width="8.7109375" customWidth="1"/>
    <col min="8" max="8" width="24.28515625" customWidth="1"/>
    <col min="9" max="9" width="8.140625" style="4" customWidth="1"/>
    <col min="10" max="10" width="10.28515625" style="4" customWidth="1"/>
    <col min="11" max="11" width="21.42578125" style="4" customWidth="1"/>
    <col min="12" max="12" width="6.5703125" style="4" customWidth="1"/>
    <col min="13" max="13" width="28.85546875" customWidth="1"/>
    <col min="14" max="14" width="32.140625" customWidth="1"/>
    <col min="15" max="15" width="9.140625" style="4" customWidth="1"/>
    <col min="16" max="16" width="58.28515625" customWidth="1"/>
  </cols>
  <sheetData>
    <row r="1" spans="1:16" ht="51" customHeight="1" x14ac:dyDescent="0.25">
      <c r="A1" s="8" t="s">
        <v>13</v>
      </c>
      <c r="B1" s="9" t="s">
        <v>62</v>
      </c>
      <c r="C1" s="8" t="s">
        <v>4</v>
      </c>
      <c r="D1" s="8" t="s">
        <v>5</v>
      </c>
      <c r="E1" s="8" t="s">
        <v>6</v>
      </c>
      <c r="F1" s="8" t="s">
        <v>7</v>
      </c>
      <c r="G1" s="8" t="s">
        <v>8</v>
      </c>
      <c r="H1" s="8" t="s">
        <v>118</v>
      </c>
      <c r="I1" s="8" t="s">
        <v>10</v>
      </c>
      <c r="J1" s="8" t="s">
        <v>11</v>
      </c>
      <c r="K1" s="8" t="s">
        <v>119</v>
      </c>
      <c r="L1" s="8" t="s">
        <v>15</v>
      </c>
      <c r="M1" s="8" t="s">
        <v>2</v>
      </c>
      <c r="N1" s="8" t="s">
        <v>117</v>
      </c>
      <c r="O1" s="8" t="s">
        <v>12</v>
      </c>
      <c r="P1" s="8" t="s">
        <v>0</v>
      </c>
    </row>
    <row r="2" spans="1:16" x14ac:dyDescent="0.25">
      <c r="A2" s="5">
        <f>IFERROR(VLOOKUP($C2,[1]Planning!$K$1:$S$10000,9,FALSE),"")</f>
        <v>0</v>
      </c>
      <c r="B2" s="11">
        <f>IFERROR(INDEX([1]Planning!$B$1:$B$10000,MATCH($C2,[1]Planning!$K$1:$K$10000,0)),"")</f>
        <v>0</v>
      </c>
      <c r="C2" s="2"/>
      <c r="D2" s="2">
        <f>IFERROR(VLOOKUP($C2,[1]Planning!$K$1:$S$10000,2,FALSE),"")</f>
        <v>0</v>
      </c>
      <c r="E2" s="2" t="str">
        <f>IFERROR(VLOOKUP(D2,BDD!$A$2:$B$199,2,FALSE),"")</f>
        <v/>
      </c>
      <c r="F2" s="2">
        <f>IFERROR(INDEX([1]Planning!$I$1:$I$10000,MATCH($C2,[1]Planning!$K$1:$K$10000,FALSE)),"")</f>
        <v>0</v>
      </c>
      <c r="G2" s="2">
        <f>IFERROR(INDEX([1]Planning!$J$1:$J$10000,MATCH($C2,[1]Planning!$K$1:$K$10000,FALSE)),"")</f>
        <v>0</v>
      </c>
      <c r="H2" s="20"/>
      <c r="I2" s="6"/>
      <c r="J2" s="6"/>
      <c r="K2" s="33">
        <f t="shared" ref="K2:K38" si="0">H2-B2</f>
        <v>0</v>
      </c>
      <c r="L2" s="6"/>
      <c r="M2" s="2" t="str">
        <f>IFERROR(VLOOKUP($D2,BDD!$A$2:$C$199,3,FALSE),"")</f>
        <v/>
      </c>
      <c r="N2" s="2">
        <f>IFERROR(VLOOKUP(C2,[1]Planning!$K$1:$N$10000,4,FALSE),"")</f>
        <v>0</v>
      </c>
      <c r="O2" s="6"/>
      <c r="P2" s="7"/>
    </row>
    <row r="3" spans="1:16" x14ac:dyDescent="0.25">
      <c r="A3" s="5"/>
      <c r="B3" s="11">
        <v>42519.375</v>
      </c>
      <c r="C3" s="2"/>
      <c r="D3" s="2"/>
      <c r="E3" s="2"/>
      <c r="F3" s="2"/>
      <c r="G3" s="2"/>
      <c r="H3" s="11">
        <v>42519.40625</v>
      </c>
      <c r="I3" s="6"/>
      <c r="J3" s="6"/>
      <c r="K3" s="33">
        <f>H3-B3</f>
        <v>3.125E-2</v>
      </c>
      <c r="L3" s="6"/>
      <c r="M3" s="2" t="s">
        <v>129</v>
      </c>
      <c r="N3" s="2"/>
      <c r="O3" s="6"/>
      <c r="P3" s="7"/>
    </row>
    <row r="4" spans="1:16" x14ac:dyDescent="0.25">
      <c r="A4" s="5"/>
      <c r="B4" s="11">
        <v>42520.375</v>
      </c>
      <c r="C4" s="2"/>
      <c r="D4" s="2"/>
      <c r="E4" s="2"/>
      <c r="F4" s="2"/>
      <c r="G4" s="2"/>
      <c r="H4" s="11">
        <v>42520.402777777781</v>
      </c>
      <c r="I4" s="6"/>
      <c r="J4" s="6"/>
      <c r="K4" s="33">
        <f t="shared" ref="K4:K13" si="1">H4-B4</f>
        <v>2.7777777781011537E-2</v>
      </c>
      <c r="L4" s="6"/>
      <c r="M4" s="2" t="s">
        <v>128</v>
      </c>
      <c r="N4" s="2"/>
      <c r="O4" s="6"/>
      <c r="P4" s="7"/>
    </row>
    <row r="5" spans="1:16" x14ac:dyDescent="0.25">
      <c r="A5" s="5"/>
      <c r="B5" s="11">
        <v>42521.375</v>
      </c>
      <c r="C5" s="2"/>
      <c r="D5" s="2"/>
      <c r="E5" s="2"/>
      <c r="F5" s="2"/>
      <c r="G5" s="2"/>
      <c r="H5" s="11">
        <v>42521.385416666664</v>
      </c>
      <c r="I5" s="6"/>
      <c r="J5" s="6"/>
      <c r="K5" s="33">
        <f t="shared" si="1"/>
        <v>1.0416666664241347E-2</v>
      </c>
      <c r="L5" s="6"/>
      <c r="M5" s="2" t="s">
        <v>128</v>
      </c>
      <c r="N5" s="2"/>
      <c r="O5" s="6"/>
      <c r="P5" s="7"/>
    </row>
    <row r="6" spans="1:16" x14ac:dyDescent="0.25">
      <c r="A6" s="5"/>
      <c r="B6" s="11">
        <v>42522.375</v>
      </c>
      <c r="C6" s="2"/>
      <c r="D6" s="2"/>
      <c r="E6" s="2"/>
      <c r="F6" s="2"/>
      <c r="G6" s="2"/>
      <c r="H6" s="11">
        <v>42522.402777777781</v>
      </c>
      <c r="I6" s="6"/>
      <c r="J6" s="6"/>
      <c r="K6" s="33">
        <f t="shared" si="1"/>
        <v>2.7777777781011537E-2</v>
      </c>
      <c r="L6" s="6"/>
      <c r="M6" s="2" t="s">
        <v>125</v>
      </c>
      <c r="N6" s="2"/>
      <c r="O6" s="6"/>
      <c r="P6" s="7"/>
    </row>
    <row r="7" spans="1:16" x14ac:dyDescent="0.25">
      <c r="A7" s="5"/>
      <c r="B7" s="11">
        <v>42523.375</v>
      </c>
      <c r="C7" s="2"/>
      <c r="D7" s="2"/>
      <c r="E7" s="2"/>
      <c r="F7" s="2"/>
      <c r="G7" s="2"/>
      <c r="H7" s="11">
        <v>42523.402777777781</v>
      </c>
      <c r="I7" s="6"/>
      <c r="J7" s="6"/>
      <c r="K7" s="33">
        <f t="shared" si="1"/>
        <v>2.7777777781011537E-2</v>
      </c>
      <c r="L7" s="6"/>
      <c r="M7" s="2" t="s">
        <v>126</v>
      </c>
      <c r="N7" s="2"/>
      <c r="O7" s="6"/>
      <c r="P7" s="7"/>
    </row>
    <row r="8" spans="1:16" x14ac:dyDescent="0.25">
      <c r="A8" s="5"/>
      <c r="B8" s="11">
        <v>42524.375</v>
      </c>
      <c r="C8" s="2"/>
      <c r="D8" s="2"/>
      <c r="E8" s="2"/>
      <c r="F8" s="2"/>
      <c r="G8" s="2"/>
      <c r="H8" s="11">
        <v>42524.402777777781</v>
      </c>
      <c r="I8" s="6"/>
      <c r="J8" s="6"/>
      <c r="K8" s="33">
        <f t="shared" si="1"/>
        <v>2.7777777781011537E-2</v>
      </c>
      <c r="L8" s="6"/>
      <c r="M8" s="2" t="s">
        <v>124</v>
      </c>
      <c r="N8" s="2"/>
      <c r="O8" s="6"/>
      <c r="P8" s="7"/>
    </row>
    <row r="9" spans="1:16" x14ac:dyDescent="0.25">
      <c r="A9" s="5"/>
      <c r="B9" s="11">
        <v>42525.375</v>
      </c>
      <c r="C9" s="2"/>
      <c r="D9" s="2"/>
      <c r="E9" s="2"/>
      <c r="F9" s="2"/>
      <c r="G9" s="2"/>
      <c r="H9" s="11">
        <v>42525.402777777781</v>
      </c>
      <c r="I9" s="6"/>
      <c r="J9" s="6"/>
      <c r="K9" s="33">
        <f t="shared" si="1"/>
        <v>2.7777777781011537E-2</v>
      </c>
      <c r="L9" s="6"/>
      <c r="M9" s="2" t="s">
        <v>127</v>
      </c>
      <c r="N9" s="2"/>
      <c r="O9" s="6"/>
      <c r="P9" s="7"/>
    </row>
    <row r="10" spans="1:16" x14ac:dyDescent="0.25">
      <c r="A10" s="5"/>
      <c r="B10" s="11">
        <v>42526.375</v>
      </c>
      <c r="C10" s="2"/>
      <c r="D10" s="2"/>
      <c r="E10" s="2"/>
      <c r="F10" s="2"/>
      <c r="G10" s="2"/>
      <c r="H10" s="11">
        <v>42526.402777777781</v>
      </c>
      <c r="I10" s="6"/>
      <c r="J10" s="6"/>
      <c r="K10" s="33">
        <f t="shared" si="1"/>
        <v>2.7777777781011537E-2</v>
      </c>
      <c r="L10" s="6"/>
      <c r="M10" s="2" t="s">
        <v>125</v>
      </c>
      <c r="N10" s="2"/>
      <c r="O10" s="6"/>
      <c r="P10" s="7"/>
    </row>
    <row r="11" spans="1:16" x14ac:dyDescent="0.25">
      <c r="A11" s="5"/>
      <c r="B11" s="11">
        <v>42527.375</v>
      </c>
      <c r="C11" s="2"/>
      <c r="D11" s="2"/>
      <c r="E11" s="2"/>
      <c r="F11" s="2"/>
      <c r="G11" s="2"/>
      <c r="H11" s="11">
        <v>42527.402777777781</v>
      </c>
      <c r="I11" s="6"/>
      <c r="J11" s="6"/>
      <c r="K11" s="33">
        <f t="shared" si="1"/>
        <v>2.7777777781011537E-2</v>
      </c>
      <c r="L11" s="6"/>
      <c r="M11" s="2" t="s">
        <v>126</v>
      </c>
      <c r="N11" s="2"/>
      <c r="O11" s="6"/>
      <c r="P11" s="7"/>
    </row>
    <row r="12" spans="1:16" x14ac:dyDescent="0.25">
      <c r="A12" s="5"/>
      <c r="B12" s="11">
        <v>42528.375</v>
      </c>
      <c r="C12" s="2"/>
      <c r="D12" s="2"/>
      <c r="E12" s="2"/>
      <c r="F12" s="2"/>
      <c r="G12" s="2"/>
      <c r="H12" s="11">
        <v>42528.402777777781</v>
      </c>
      <c r="I12" s="6"/>
      <c r="J12" s="6"/>
      <c r="K12" s="33">
        <f t="shared" si="1"/>
        <v>2.7777777781011537E-2</v>
      </c>
      <c r="L12" s="6"/>
      <c r="M12" s="2" t="s">
        <v>126</v>
      </c>
      <c r="N12" s="2"/>
      <c r="O12" s="6"/>
      <c r="P12" s="7"/>
    </row>
    <row r="13" spans="1:16" x14ac:dyDescent="0.25">
      <c r="A13" s="5"/>
      <c r="B13" s="11">
        <v>42529.375</v>
      </c>
      <c r="C13" s="2"/>
      <c r="D13" s="2"/>
      <c r="E13" s="2"/>
      <c r="F13" s="2"/>
      <c r="G13" s="2"/>
      <c r="H13" s="11">
        <v>42529.402777777781</v>
      </c>
      <c r="I13" s="6"/>
      <c r="J13" s="6"/>
      <c r="K13" s="33">
        <f t="shared" si="1"/>
        <v>2.7777777781011537E-2</v>
      </c>
      <c r="L13" s="6"/>
      <c r="M13" s="2" t="s">
        <v>129</v>
      </c>
      <c r="N13" s="2"/>
      <c r="O13" s="6"/>
      <c r="P13" s="7"/>
    </row>
    <row r="14" spans="1:16" x14ac:dyDescent="0.25">
      <c r="A14" s="5"/>
      <c r="B14" s="11"/>
      <c r="C14" s="2"/>
      <c r="D14" s="2"/>
      <c r="E14" s="2"/>
      <c r="F14" s="2"/>
      <c r="G14" s="2"/>
      <c r="H14" s="20"/>
      <c r="I14" s="6"/>
      <c r="J14" s="6"/>
      <c r="K14" s="6"/>
      <c r="L14" s="6"/>
      <c r="M14" s="2"/>
      <c r="N14" s="2"/>
      <c r="O14" s="6"/>
      <c r="P14" s="7"/>
    </row>
    <row r="15" spans="1:16" x14ac:dyDescent="0.25">
      <c r="A15" s="5"/>
      <c r="B15" s="11"/>
      <c r="C15" s="2"/>
      <c r="D15" s="2"/>
      <c r="E15" s="2"/>
      <c r="F15" s="2"/>
      <c r="G15" s="2"/>
      <c r="H15" s="20"/>
      <c r="I15" s="6"/>
      <c r="J15" s="6"/>
      <c r="K15" s="6"/>
      <c r="L15" s="6"/>
      <c r="M15" s="2"/>
      <c r="N15" s="2"/>
      <c r="O15" s="6"/>
      <c r="P15" s="7"/>
    </row>
    <row r="16" spans="1:16" x14ac:dyDescent="0.25">
      <c r="A16" s="5"/>
      <c r="B16" s="11"/>
      <c r="C16" s="2"/>
      <c r="D16" s="2"/>
      <c r="E16" s="2"/>
      <c r="F16" s="2"/>
      <c r="G16" s="2"/>
      <c r="H16" s="20"/>
      <c r="I16" s="6"/>
      <c r="J16" s="6"/>
      <c r="K16" s="6"/>
      <c r="L16" s="6"/>
      <c r="M16" s="2"/>
      <c r="N16" s="2"/>
      <c r="O16" s="6"/>
      <c r="P16" s="7"/>
    </row>
    <row r="17" spans="1:16" x14ac:dyDescent="0.25">
      <c r="A17" s="5"/>
      <c r="B17" s="11"/>
      <c r="C17" s="2"/>
      <c r="D17" s="2"/>
      <c r="E17" s="2"/>
      <c r="F17" s="2"/>
      <c r="G17" s="2"/>
      <c r="H17" s="20"/>
      <c r="I17" s="6"/>
      <c r="J17" s="6"/>
      <c r="K17" s="6"/>
      <c r="L17" s="6"/>
      <c r="M17" s="2"/>
      <c r="N17" s="2"/>
      <c r="O17" s="6"/>
      <c r="P17" s="7"/>
    </row>
    <row r="18" spans="1:16" x14ac:dyDescent="0.25">
      <c r="A18" s="5"/>
      <c r="B18" s="11"/>
      <c r="C18" s="2"/>
      <c r="D18" s="2"/>
      <c r="E18" s="2"/>
      <c r="F18" s="2"/>
      <c r="G18" s="2"/>
      <c r="H18" s="20"/>
      <c r="I18" s="6"/>
      <c r="J18" s="6"/>
      <c r="K18" s="6"/>
      <c r="L18" s="6"/>
      <c r="M18" s="2"/>
      <c r="N18" s="2"/>
      <c r="O18" s="6"/>
      <c r="P18" s="7"/>
    </row>
    <row r="19" spans="1:16" x14ac:dyDescent="0.25">
      <c r="A19" s="5"/>
      <c r="B19" s="11"/>
      <c r="C19" s="2"/>
      <c r="D19" s="2"/>
      <c r="E19" s="2"/>
      <c r="F19" s="2"/>
      <c r="G19" s="2"/>
      <c r="H19" s="20"/>
      <c r="I19" s="6"/>
      <c r="J19" s="6"/>
      <c r="K19" s="6"/>
      <c r="L19" s="6"/>
      <c r="M19" s="2"/>
      <c r="N19" s="2"/>
      <c r="O19" s="6"/>
      <c r="P19" s="7"/>
    </row>
    <row r="20" spans="1:16" x14ac:dyDescent="0.25">
      <c r="A20" s="5"/>
      <c r="B20" s="11"/>
      <c r="C20" s="2"/>
      <c r="D20" s="2"/>
      <c r="E20" s="2"/>
      <c r="F20" s="2"/>
      <c r="G20" s="2"/>
      <c r="H20" s="20"/>
      <c r="I20" s="6"/>
      <c r="J20" s="6"/>
      <c r="K20" s="6"/>
      <c r="L20" s="6"/>
      <c r="M20" s="2"/>
      <c r="N20" s="2"/>
      <c r="O20" s="6"/>
      <c r="P20" s="7"/>
    </row>
    <row r="21" spans="1:16" x14ac:dyDescent="0.25">
      <c r="A21" s="5"/>
      <c r="B21" s="11"/>
      <c r="C21" s="2"/>
      <c r="D21" s="2"/>
      <c r="E21" s="2"/>
      <c r="F21" s="2"/>
      <c r="G21" s="2"/>
      <c r="H21" s="20"/>
      <c r="I21" s="6"/>
      <c r="J21" s="6"/>
      <c r="K21" s="6"/>
      <c r="L21" s="6"/>
      <c r="M21" s="2"/>
      <c r="N21" s="2"/>
      <c r="O21" s="6"/>
      <c r="P21" s="7"/>
    </row>
    <row r="22" spans="1:16" x14ac:dyDescent="0.25">
      <c r="A22" s="5"/>
      <c r="B22" s="11"/>
      <c r="C22" s="2"/>
      <c r="D22" s="2"/>
      <c r="E22" s="2"/>
      <c r="F22" s="2"/>
      <c r="G22" s="2"/>
      <c r="H22" s="20"/>
      <c r="I22" s="6"/>
      <c r="J22" s="6"/>
      <c r="K22" s="6"/>
      <c r="L22" s="6"/>
      <c r="M22" s="2"/>
      <c r="N22" s="2"/>
      <c r="O22" s="6"/>
      <c r="P22" s="7"/>
    </row>
    <row r="23" spans="1:16" x14ac:dyDescent="0.25">
      <c r="A23" s="5"/>
      <c r="B23" s="11"/>
      <c r="C23" s="2"/>
      <c r="D23" s="2"/>
      <c r="E23" s="2"/>
      <c r="F23" s="2"/>
      <c r="G23" s="2"/>
      <c r="H23" s="20"/>
      <c r="I23" s="6"/>
      <c r="J23" s="6"/>
      <c r="K23" s="6"/>
      <c r="L23" s="6"/>
      <c r="M23" s="2"/>
      <c r="N23" s="2"/>
      <c r="O23" s="6"/>
      <c r="P23" s="7"/>
    </row>
    <row r="24" spans="1:16" x14ac:dyDescent="0.25">
      <c r="A24" s="5"/>
      <c r="B24" s="11"/>
      <c r="C24" s="2"/>
      <c r="D24" s="2"/>
      <c r="E24" s="2"/>
      <c r="F24" s="2"/>
      <c r="G24" s="2"/>
      <c r="H24" s="20"/>
      <c r="I24" s="6"/>
      <c r="J24" s="6"/>
      <c r="K24" s="6"/>
      <c r="L24" s="6"/>
      <c r="M24" s="2"/>
      <c r="N24" s="2"/>
      <c r="O24" s="6"/>
      <c r="P24" s="7"/>
    </row>
    <row r="25" spans="1:16" x14ac:dyDescent="0.25">
      <c r="A25" s="5"/>
      <c r="B25" s="11"/>
      <c r="C25" s="2"/>
      <c r="D25" s="2"/>
      <c r="E25" s="2"/>
      <c r="F25" s="2"/>
      <c r="G25" s="2"/>
      <c r="H25" s="20"/>
      <c r="I25" s="6"/>
      <c r="J25" s="6"/>
      <c r="K25" s="6"/>
      <c r="L25" s="6"/>
      <c r="M25" s="2"/>
      <c r="N25" s="2"/>
      <c r="O25" s="6"/>
      <c r="P25" s="7"/>
    </row>
    <row r="26" spans="1:16" x14ac:dyDescent="0.25">
      <c r="A26" s="5"/>
      <c r="B26" s="11"/>
      <c r="C26" s="2"/>
      <c r="D26" s="2"/>
      <c r="E26" s="2"/>
      <c r="F26" s="2"/>
      <c r="G26" s="2"/>
      <c r="H26" s="20"/>
      <c r="I26" s="6"/>
      <c r="J26" s="6"/>
      <c r="K26" s="6"/>
      <c r="L26" s="6"/>
      <c r="M26" s="2"/>
      <c r="N26" s="2"/>
      <c r="O26" s="6"/>
      <c r="P26" s="7"/>
    </row>
    <row r="27" spans="1:16" x14ac:dyDescent="0.25">
      <c r="A27" s="5"/>
      <c r="B27" s="11"/>
      <c r="C27" s="2"/>
      <c r="D27" s="2"/>
      <c r="E27" s="2"/>
      <c r="F27" s="2"/>
      <c r="G27" s="2"/>
      <c r="H27" s="20"/>
      <c r="I27" s="6"/>
      <c r="J27" s="6"/>
      <c r="K27" s="6"/>
      <c r="L27" s="6"/>
      <c r="M27" s="2"/>
      <c r="N27" s="2"/>
      <c r="O27" s="6"/>
      <c r="P27" s="7"/>
    </row>
    <row r="28" spans="1:16" x14ac:dyDescent="0.25">
      <c r="A28" s="5"/>
      <c r="B28" s="11"/>
      <c r="C28" s="2"/>
      <c r="D28" s="2"/>
      <c r="E28" s="2"/>
      <c r="F28" s="2"/>
      <c r="G28" s="2"/>
      <c r="H28" s="20"/>
      <c r="I28" s="6"/>
      <c r="J28" s="6"/>
      <c r="K28" s="6"/>
      <c r="L28" s="6"/>
      <c r="M28" s="2"/>
      <c r="N28" s="2"/>
      <c r="O28" s="6"/>
      <c r="P28" s="7"/>
    </row>
    <row r="29" spans="1:16" x14ac:dyDescent="0.25">
      <c r="A29" s="5"/>
      <c r="B29" s="11"/>
      <c r="C29" s="2"/>
      <c r="D29" s="2"/>
      <c r="E29" s="2"/>
      <c r="F29" s="2"/>
      <c r="G29" s="2"/>
      <c r="H29" s="20"/>
      <c r="I29" s="6"/>
      <c r="J29" s="6"/>
      <c r="K29" s="6"/>
      <c r="L29" s="6"/>
      <c r="M29" s="2"/>
      <c r="N29" s="2"/>
      <c r="O29" s="6"/>
      <c r="P29" s="7"/>
    </row>
    <row r="30" spans="1:16" x14ac:dyDescent="0.25">
      <c r="A30" s="5"/>
      <c r="B30" s="11"/>
      <c r="C30" s="2"/>
      <c r="D30" s="2"/>
      <c r="E30" s="2"/>
      <c r="F30" s="2"/>
      <c r="G30" s="2"/>
      <c r="H30" s="20"/>
      <c r="I30" s="6"/>
      <c r="J30" s="6"/>
      <c r="K30" s="6"/>
      <c r="L30" s="6"/>
      <c r="M30" s="2"/>
      <c r="N30" s="2"/>
      <c r="O30" s="6"/>
      <c r="P30" s="7"/>
    </row>
    <row r="31" spans="1:16" x14ac:dyDescent="0.25">
      <c r="A31" s="5"/>
      <c r="B31" s="11"/>
      <c r="C31" s="2"/>
      <c r="D31" s="2"/>
      <c r="E31" s="2"/>
      <c r="F31" s="2"/>
      <c r="G31" s="2"/>
      <c r="H31" s="20"/>
      <c r="I31" s="6"/>
      <c r="J31" s="6"/>
      <c r="K31" s="6"/>
      <c r="L31" s="6"/>
      <c r="M31" s="2"/>
      <c r="N31" s="2"/>
      <c r="O31" s="6"/>
      <c r="P31" s="7"/>
    </row>
    <row r="32" spans="1:16" x14ac:dyDescent="0.25">
      <c r="A32" s="5"/>
      <c r="B32" s="11"/>
      <c r="C32" s="2"/>
      <c r="D32" s="2"/>
      <c r="E32" s="2"/>
      <c r="F32" s="2"/>
      <c r="G32" s="2"/>
      <c r="H32" s="20"/>
      <c r="I32" s="6"/>
      <c r="J32" s="6"/>
      <c r="K32" s="6"/>
      <c r="L32" s="6"/>
      <c r="M32" s="2"/>
      <c r="N32" s="2"/>
      <c r="O32" s="6"/>
      <c r="P32" s="7"/>
    </row>
    <row r="33" spans="1:16" x14ac:dyDescent="0.25">
      <c r="A33" s="5"/>
      <c r="B33" s="11"/>
      <c r="C33" s="2"/>
      <c r="D33" s="2"/>
      <c r="E33" s="2"/>
      <c r="F33" s="2"/>
      <c r="G33" s="2"/>
      <c r="H33" s="20"/>
      <c r="I33" s="6"/>
      <c r="J33" s="6"/>
      <c r="K33" s="6"/>
      <c r="L33" s="6"/>
      <c r="M33" s="2"/>
      <c r="N33" s="2"/>
      <c r="O33" s="6"/>
      <c r="P33" s="7"/>
    </row>
    <row r="34" spans="1:16" x14ac:dyDescent="0.25">
      <c r="A34" s="5"/>
      <c r="B34" s="11"/>
      <c r="C34" s="2"/>
      <c r="D34" s="2"/>
      <c r="E34" s="2"/>
      <c r="F34" s="2"/>
      <c r="G34" s="2"/>
      <c r="H34" s="20"/>
      <c r="I34" s="6"/>
      <c r="J34" s="6"/>
      <c r="K34" s="6"/>
      <c r="L34" s="6"/>
      <c r="M34" s="2"/>
      <c r="N34" s="2"/>
      <c r="O34" s="6"/>
      <c r="P34" s="7"/>
    </row>
    <row r="35" spans="1:16" x14ac:dyDescent="0.25">
      <c r="A35" s="5"/>
      <c r="B35" s="11"/>
      <c r="C35" s="2"/>
      <c r="D35" s="2"/>
      <c r="E35" s="2"/>
      <c r="F35" s="2"/>
      <c r="G35" s="2"/>
      <c r="H35" s="20"/>
      <c r="I35" s="6"/>
      <c r="J35" s="6"/>
      <c r="K35" s="6"/>
      <c r="L35" s="6"/>
      <c r="M35" s="2"/>
      <c r="N35" s="2"/>
      <c r="O35" s="6"/>
      <c r="P35" s="7"/>
    </row>
    <row r="36" spans="1:16" x14ac:dyDescent="0.25">
      <c r="A36" s="5"/>
      <c r="B36" s="11"/>
      <c r="C36" s="2"/>
      <c r="D36" s="2"/>
      <c r="E36" s="2"/>
      <c r="F36" s="2"/>
      <c r="G36" s="2"/>
      <c r="H36" s="20"/>
      <c r="I36" s="6"/>
      <c r="J36" s="6"/>
      <c r="K36" s="6"/>
      <c r="L36" s="6"/>
      <c r="M36" s="2"/>
      <c r="N36" s="2"/>
      <c r="O36" s="6"/>
      <c r="P36" s="7"/>
    </row>
    <row r="37" spans="1:16" x14ac:dyDescent="0.25">
      <c r="A37" s="5"/>
      <c r="B37" s="11"/>
      <c r="C37" s="2"/>
      <c r="D37" s="2"/>
      <c r="E37" s="2"/>
      <c r="F37" s="2"/>
      <c r="G37" s="2"/>
      <c r="H37" s="20"/>
      <c r="I37" s="6"/>
      <c r="J37" s="6"/>
      <c r="K37" s="6"/>
      <c r="L37" s="6"/>
      <c r="M37" s="2"/>
      <c r="N37" s="2"/>
      <c r="O37" s="6"/>
      <c r="P37" s="7"/>
    </row>
    <row r="38" spans="1:16" x14ac:dyDescent="0.25">
      <c r="A38" s="5"/>
      <c r="B38" s="11"/>
      <c r="C38" s="2"/>
      <c r="D38" s="2"/>
      <c r="E38" s="2"/>
      <c r="F38" s="2"/>
      <c r="G38" s="2"/>
      <c r="H38" s="20"/>
      <c r="I38" s="6"/>
      <c r="J38" s="6"/>
      <c r="K38" s="6"/>
      <c r="L38" s="6"/>
      <c r="M38" s="2"/>
      <c r="N38" s="2"/>
      <c r="O38" s="6"/>
      <c r="P38" s="7"/>
    </row>
    <row r="39" spans="1:16" x14ac:dyDescent="0.25">
      <c r="A39" s="5"/>
      <c r="B39" s="11"/>
      <c r="C39" s="2"/>
      <c r="D39" s="2"/>
      <c r="E39" s="2"/>
      <c r="F39" s="2"/>
      <c r="G39" s="2"/>
      <c r="H39" s="20"/>
      <c r="I39" s="6"/>
      <c r="J39" s="6"/>
      <c r="K39" s="6"/>
      <c r="L39" s="6"/>
      <c r="M39" s="2"/>
      <c r="N39" s="2"/>
      <c r="O39" s="6"/>
      <c r="P39" s="7"/>
    </row>
    <row r="40" spans="1:16" x14ac:dyDescent="0.25">
      <c r="A40" s="5"/>
      <c r="B40" s="11"/>
      <c r="C40" s="2"/>
      <c r="D40" s="2"/>
      <c r="E40" s="2"/>
      <c r="F40" s="2"/>
      <c r="G40" s="2"/>
      <c r="H40" s="20"/>
      <c r="I40" s="6"/>
      <c r="J40" s="6"/>
      <c r="K40" s="6"/>
      <c r="L40" s="6"/>
      <c r="M40" s="2"/>
      <c r="N40" s="2"/>
      <c r="O40" s="6"/>
      <c r="P40" s="7"/>
    </row>
    <row r="41" spans="1:16" x14ac:dyDescent="0.25">
      <c r="A41" s="5"/>
      <c r="B41" s="11"/>
      <c r="C41" s="2"/>
      <c r="D41" s="2"/>
      <c r="E41" s="2"/>
      <c r="F41" s="2"/>
      <c r="G41" s="2"/>
      <c r="H41" s="20"/>
      <c r="I41" s="6"/>
      <c r="J41" s="6"/>
      <c r="K41" s="6"/>
      <c r="L41" s="6"/>
      <c r="M41" s="2"/>
      <c r="N41" s="2"/>
      <c r="O41" s="6"/>
      <c r="P41" s="7"/>
    </row>
    <row r="42" spans="1:16" x14ac:dyDescent="0.25">
      <c r="A42" s="5"/>
      <c r="B42" s="11"/>
      <c r="C42" s="2"/>
      <c r="D42" s="2"/>
      <c r="E42" s="2"/>
      <c r="F42" s="2"/>
      <c r="G42" s="2"/>
      <c r="H42" s="20"/>
      <c r="I42" s="6"/>
      <c r="J42" s="6"/>
      <c r="K42" s="6"/>
      <c r="L42" s="6"/>
      <c r="M42" s="2"/>
      <c r="N42" s="2"/>
      <c r="O42" s="6"/>
      <c r="P42" s="7"/>
    </row>
    <row r="43" spans="1:16" x14ac:dyDescent="0.25">
      <c r="A43" s="5"/>
      <c r="B43" s="11"/>
      <c r="C43" s="2"/>
      <c r="D43" s="2"/>
      <c r="E43" s="2"/>
      <c r="F43" s="2"/>
      <c r="G43" s="2"/>
      <c r="H43" s="20"/>
      <c r="I43" s="6"/>
      <c r="J43" s="6"/>
      <c r="K43" s="6"/>
      <c r="L43" s="6"/>
      <c r="M43" s="2"/>
      <c r="N43" s="2"/>
      <c r="O43" s="6"/>
      <c r="P43" s="7"/>
    </row>
    <row r="44" spans="1:16" x14ac:dyDescent="0.25">
      <c r="A44" s="5"/>
      <c r="B44" s="11"/>
      <c r="C44" s="2"/>
      <c r="D44" s="2"/>
      <c r="E44" s="2"/>
      <c r="F44" s="2"/>
      <c r="G44" s="2"/>
      <c r="H44" s="20"/>
      <c r="I44" s="6"/>
      <c r="J44" s="6"/>
      <c r="K44" s="6"/>
      <c r="L44" s="6"/>
      <c r="M44" s="2"/>
      <c r="N44" s="2"/>
      <c r="O44" s="6"/>
      <c r="P44" s="7"/>
    </row>
    <row r="45" spans="1:16" x14ac:dyDescent="0.25">
      <c r="A45" s="5"/>
      <c r="B45" s="11"/>
      <c r="C45" s="2"/>
      <c r="D45" s="2"/>
      <c r="E45" s="2"/>
      <c r="F45" s="2"/>
      <c r="G45" s="2"/>
      <c r="H45" s="20"/>
      <c r="I45" s="6"/>
      <c r="J45" s="6"/>
      <c r="K45" s="6"/>
      <c r="L45" s="6"/>
      <c r="M45" s="2"/>
      <c r="N45" s="2"/>
      <c r="O45" s="6"/>
      <c r="P45" s="7"/>
    </row>
    <row r="46" spans="1:16" x14ac:dyDescent="0.25">
      <c r="A46" s="5"/>
      <c r="B46" s="11"/>
      <c r="C46" s="2"/>
      <c r="D46" s="2"/>
      <c r="E46" s="2"/>
      <c r="F46" s="2"/>
      <c r="G46" s="2"/>
      <c r="H46" s="20"/>
      <c r="I46" s="6"/>
      <c r="J46" s="6"/>
      <c r="K46" s="6"/>
      <c r="L46" s="6"/>
      <c r="M46" s="2"/>
      <c r="N46" s="2"/>
      <c r="O46" s="6"/>
      <c r="P46" s="7"/>
    </row>
    <row r="47" spans="1:16" x14ac:dyDescent="0.25">
      <c r="A47" s="5"/>
      <c r="B47" s="11"/>
      <c r="C47" s="2"/>
      <c r="D47" s="2"/>
      <c r="E47" s="2"/>
      <c r="F47" s="2"/>
      <c r="G47" s="2"/>
      <c r="H47" s="20"/>
      <c r="I47" s="6"/>
      <c r="J47" s="6"/>
      <c r="K47" s="6"/>
      <c r="L47" s="6"/>
      <c r="M47" s="2"/>
      <c r="N47" s="2"/>
      <c r="O47" s="6"/>
      <c r="P47" s="7"/>
    </row>
    <row r="48" spans="1:16" x14ac:dyDescent="0.25">
      <c r="A48" s="5"/>
      <c r="B48" s="11"/>
      <c r="C48" s="2"/>
      <c r="D48" s="2"/>
      <c r="E48" s="2"/>
      <c r="F48" s="2"/>
      <c r="G48" s="2"/>
      <c r="H48" s="20"/>
      <c r="I48" s="6"/>
      <c r="J48" s="6"/>
      <c r="K48" s="6"/>
      <c r="L48" s="6"/>
      <c r="M48" s="2"/>
      <c r="N48" s="2"/>
      <c r="O48" s="6"/>
      <c r="P48" s="7"/>
    </row>
    <row r="49" spans="1:16" x14ac:dyDescent="0.25">
      <c r="A49" s="5"/>
      <c r="B49" s="11"/>
      <c r="C49" s="2"/>
      <c r="D49" s="2"/>
      <c r="E49" s="2"/>
      <c r="F49" s="2"/>
      <c r="G49" s="2"/>
      <c r="H49" s="20"/>
      <c r="I49" s="6"/>
      <c r="J49" s="6"/>
      <c r="K49" s="6"/>
      <c r="L49" s="6"/>
      <c r="M49" s="2"/>
      <c r="N49" s="2"/>
      <c r="O49" s="6"/>
      <c r="P49" s="7"/>
    </row>
    <row r="50" spans="1:16" x14ac:dyDescent="0.25">
      <c r="A50" s="5"/>
      <c r="B50" s="11"/>
      <c r="C50" s="2"/>
      <c r="D50" s="2"/>
      <c r="E50" s="2"/>
      <c r="F50" s="2"/>
      <c r="G50" s="2"/>
      <c r="H50" s="20"/>
      <c r="I50" s="6"/>
      <c r="J50" s="6"/>
      <c r="K50" s="6"/>
      <c r="L50" s="6"/>
      <c r="M50" s="2"/>
      <c r="N50" s="2"/>
      <c r="O50" s="6"/>
      <c r="P50" s="7"/>
    </row>
    <row r="51" spans="1:16" x14ac:dyDescent="0.25">
      <c r="A51" s="5"/>
      <c r="B51" s="11"/>
      <c r="C51" s="2"/>
      <c r="D51" s="2"/>
      <c r="E51" s="2"/>
      <c r="F51" s="2"/>
      <c r="G51" s="2"/>
      <c r="H51" s="20"/>
      <c r="I51" s="6"/>
      <c r="J51" s="6"/>
      <c r="K51" s="6"/>
      <c r="L51" s="6"/>
      <c r="M51" s="2"/>
      <c r="N51" s="2"/>
      <c r="O51" s="6"/>
      <c r="P51" s="7"/>
    </row>
    <row r="52" spans="1:16" x14ac:dyDescent="0.25">
      <c r="A52" s="5"/>
      <c r="B52" s="11"/>
      <c r="C52" s="2"/>
      <c r="D52" s="2"/>
      <c r="E52" s="2"/>
      <c r="F52" s="2"/>
      <c r="G52" s="2"/>
      <c r="H52" s="20"/>
      <c r="I52" s="6"/>
      <c r="J52" s="6"/>
      <c r="K52" s="6"/>
      <c r="L52" s="6"/>
      <c r="M52" s="2"/>
      <c r="N52" s="2"/>
      <c r="O52" s="6"/>
      <c r="P52" s="7"/>
    </row>
    <row r="53" spans="1:16" x14ac:dyDescent="0.25">
      <c r="A53" s="5"/>
      <c r="B53" s="11"/>
      <c r="C53" s="2"/>
      <c r="D53" s="2"/>
      <c r="E53" s="2"/>
      <c r="F53" s="2"/>
      <c r="G53" s="2"/>
      <c r="H53" s="20"/>
      <c r="I53" s="6"/>
      <c r="J53" s="6"/>
      <c r="K53" s="6"/>
      <c r="L53" s="6"/>
      <c r="M53" s="2"/>
      <c r="N53" s="2"/>
      <c r="O53" s="6"/>
      <c r="P53" s="7"/>
    </row>
    <row r="54" spans="1:16" x14ac:dyDescent="0.25">
      <c r="A54" s="5"/>
      <c r="B54" s="11"/>
      <c r="C54" s="2"/>
      <c r="D54" s="2"/>
      <c r="E54" s="2"/>
      <c r="F54" s="2"/>
      <c r="G54" s="2"/>
      <c r="H54" s="20"/>
      <c r="I54" s="6"/>
      <c r="J54" s="6"/>
      <c r="K54" s="6"/>
      <c r="L54" s="6"/>
      <c r="M54" s="2"/>
      <c r="N54" s="2"/>
      <c r="O54" s="6"/>
      <c r="P54" s="7"/>
    </row>
    <row r="55" spans="1:16" x14ac:dyDescent="0.25">
      <c r="A55" s="5"/>
      <c r="B55" s="11"/>
      <c r="C55" s="2"/>
      <c r="D55" s="2"/>
      <c r="E55" s="2"/>
      <c r="F55" s="2"/>
      <c r="G55" s="2"/>
      <c r="H55" s="20"/>
      <c r="I55" s="6"/>
      <c r="J55" s="6"/>
      <c r="K55" s="6"/>
      <c r="L55" s="6"/>
      <c r="M55" s="2"/>
      <c r="N55" s="2"/>
      <c r="O55" s="6"/>
      <c r="P55" s="7"/>
    </row>
    <row r="56" spans="1:16" x14ac:dyDescent="0.25">
      <c r="A56" s="5"/>
      <c r="B56" s="11"/>
      <c r="C56" s="2"/>
      <c r="D56" s="2"/>
      <c r="E56" s="2"/>
      <c r="F56" s="2"/>
      <c r="G56" s="2"/>
      <c r="H56" s="20"/>
      <c r="I56" s="6"/>
      <c r="J56" s="6"/>
      <c r="K56" s="6"/>
      <c r="L56" s="6"/>
      <c r="M56" s="2"/>
      <c r="N56" s="2"/>
      <c r="O56" s="6"/>
      <c r="P56" s="7"/>
    </row>
    <row r="57" spans="1:16" x14ac:dyDescent="0.25">
      <c r="A57" s="5"/>
      <c r="B57" s="11"/>
      <c r="C57" s="2"/>
      <c r="D57" s="2"/>
      <c r="E57" s="2"/>
      <c r="F57" s="2"/>
      <c r="G57" s="2"/>
      <c r="H57" s="20"/>
      <c r="I57" s="6"/>
      <c r="J57" s="6"/>
      <c r="K57" s="6"/>
      <c r="L57" s="6"/>
      <c r="M57" s="2"/>
      <c r="N57" s="2"/>
      <c r="O57" s="6"/>
      <c r="P57" s="7"/>
    </row>
    <row r="58" spans="1:16" x14ac:dyDescent="0.25">
      <c r="A58" s="5"/>
      <c r="B58" s="11"/>
      <c r="C58" s="2"/>
      <c r="D58" s="2"/>
      <c r="E58" s="2"/>
      <c r="F58" s="2"/>
      <c r="G58" s="2"/>
      <c r="H58" s="20"/>
      <c r="I58" s="6"/>
      <c r="J58" s="6"/>
      <c r="K58" s="6"/>
      <c r="L58" s="6"/>
      <c r="M58" s="2"/>
      <c r="N58" s="2"/>
      <c r="O58" s="6"/>
      <c r="P58" s="7"/>
    </row>
    <row r="59" spans="1:16" x14ac:dyDescent="0.25">
      <c r="A59" s="5"/>
      <c r="B59" s="11"/>
      <c r="C59" s="2"/>
      <c r="D59" s="2"/>
      <c r="E59" s="2"/>
      <c r="F59" s="2"/>
      <c r="G59" s="2"/>
      <c r="H59" s="20"/>
      <c r="I59" s="6"/>
      <c r="J59" s="6"/>
      <c r="K59" s="6"/>
      <c r="L59" s="6"/>
      <c r="M59" s="2"/>
      <c r="N59" s="2"/>
      <c r="O59" s="6"/>
      <c r="P59" s="7"/>
    </row>
    <row r="60" spans="1:16" x14ac:dyDescent="0.25">
      <c r="A60" s="5"/>
      <c r="B60" s="11"/>
      <c r="C60" s="2"/>
      <c r="D60" s="2"/>
      <c r="E60" s="2"/>
      <c r="F60" s="2"/>
      <c r="G60" s="2"/>
      <c r="H60" s="20"/>
      <c r="I60" s="6"/>
      <c r="J60" s="6"/>
      <c r="K60" s="6"/>
      <c r="L60" s="6"/>
      <c r="M60" s="2"/>
      <c r="N60" s="2"/>
      <c r="O60" s="6"/>
      <c r="P60" s="7"/>
    </row>
    <row r="61" spans="1:16" x14ac:dyDescent="0.25">
      <c r="A61" s="5"/>
      <c r="B61" s="11"/>
      <c r="C61" s="2"/>
      <c r="D61" s="2"/>
      <c r="E61" s="2"/>
      <c r="F61" s="2"/>
      <c r="G61" s="2"/>
      <c r="H61" s="20"/>
      <c r="I61" s="6"/>
      <c r="J61" s="6"/>
      <c r="K61" s="6"/>
      <c r="L61" s="6"/>
      <c r="M61" s="2"/>
      <c r="N61" s="2"/>
      <c r="O61" s="6"/>
      <c r="P61" s="7"/>
    </row>
    <row r="62" spans="1:16" x14ac:dyDescent="0.25">
      <c r="A62" s="5"/>
      <c r="B62" s="11"/>
      <c r="C62" s="2"/>
      <c r="D62" s="2"/>
      <c r="E62" s="2"/>
      <c r="F62" s="2"/>
      <c r="G62" s="2"/>
      <c r="H62" s="20"/>
      <c r="I62" s="6"/>
      <c r="J62" s="6"/>
      <c r="K62" s="6"/>
      <c r="L62" s="6"/>
      <c r="M62" s="2"/>
      <c r="N62" s="2"/>
      <c r="O62" s="6"/>
      <c r="P62" s="7"/>
    </row>
    <row r="63" spans="1:16" x14ac:dyDescent="0.25">
      <c r="A63" s="5"/>
      <c r="B63" s="11"/>
      <c r="C63" s="2"/>
      <c r="D63" s="2"/>
      <c r="E63" s="2"/>
      <c r="F63" s="2"/>
      <c r="G63" s="2"/>
      <c r="H63" s="20"/>
      <c r="I63" s="6"/>
      <c r="J63" s="6"/>
      <c r="K63" s="6"/>
      <c r="L63" s="6"/>
      <c r="M63" s="2"/>
      <c r="N63" s="2"/>
      <c r="O63" s="6"/>
      <c r="P63" s="7"/>
    </row>
    <row r="64" spans="1:16" x14ac:dyDescent="0.25">
      <c r="A64" s="5"/>
      <c r="B64" s="11"/>
      <c r="C64" s="2"/>
      <c r="D64" s="2"/>
      <c r="E64" s="2"/>
      <c r="F64" s="2"/>
      <c r="G64" s="2"/>
      <c r="H64" s="20"/>
      <c r="I64" s="6"/>
      <c r="J64" s="6"/>
      <c r="K64" s="6"/>
      <c r="L64" s="6"/>
      <c r="M64" s="2"/>
      <c r="N64" s="2"/>
      <c r="O64" s="6"/>
      <c r="P64" s="7"/>
    </row>
    <row r="65" spans="1:16" x14ac:dyDescent="0.25">
      <c r="A65" s="5"/>
      <c r="B65" s="11"/>
      <c r="C65" s="2"/>
      <c r="D65" s="2"/>
      <c r="E65" s="2"/>
      <c r="F65" s="2"/>
      <c r="G65" s="2"/>
      <c r="H65" s="20"/>
      <c r="I65" s="6"/>
      <c r="J65" s="6"/>
      <c r="K65" s="6"/>
      <c r="L65" s="6"/>
      <c r="M65" s="2"/>
      <c r="N65" s="2"/>
      <c r="O65" s="6"/>
      <c r="P65" s="7"/>
    </row>
    <row r="66" spans="1:16" x14ac:dyDescent="0.25">
      <c r="A66" s="5"/>
      <c r="B66" s="11"/>
      <c r="C66" s="2"/>
      <c r="D66" s="2"/>
      <c r="E66" s="2"/>
      <c r="F66" s="2"/>
      <c r="G66" s="2"/>
      <c r="H66" s="20"/>
      <c r="I66" s="6"/>
      <c r="J66" s="6"/>
      <c r="K66" s="6"/>
      <c r="L66" s="6"/>
      <c r="M66" s="2"/>
      <c r="N66" s="2"/>
      <c r="O66" s="6"/>
      <c r="P66" s="7"/>
    </row>
    <row r="67" spans="1:16" x14ac:dyDescent="0.25">
      <c r="A67" s="5"/>
      <c r="B67" s="11"/>
      <c r="C67" s="2"/>
      <c r="D67" s="2"/>
      <c r="E67" s="2"/>
      <c r="F67" s="2"/>
      <c r="G67" s="2"/>
      <c r="H67" s="20"/>
      <c r="I67" s="6"/>
      <c r="J67" s="6"/>
      <c r="K67" s="6"/>
      <c r="L67" s="6"/>
      <c r="M67" s="2"/>
      <c r="N67" s="2"/>
      <c r="O67" s="6"/>
      <c r="P67" s="7"/>
    </row>
    <row r="68" spans="1:16" x14ac:dyDescent="0.25">
      <c r="A68" s="5"/>
      <c r="B68" s="11"/>
      <c r="C68" s="2"/>
      <c r="D68" s="2"/>
      <c r="E68" s="2"/>
      <c r="F68" s="2"/>
      <c r="G68" s="2"/>
      <c r="H68" s="20"/>
      <c r="I68" s="6"/>
      <c r="J68" s="6"/>
      <c r="K68" s="6"/>
      <c r="L68" s="6"/>
      <c r="M68" s="2"/>
      <c r="N68" s="2"/>
      <c r="O68" s="6"/>
      <c r="P68" s="7"/>
    </row>
    <row r="69" spans="1:16" x14ac:dyDescent="0.25">
      <c r="A69" s="5"/>
      <c r="B69" s="11"/>
      <c r="C69" s="2"/>
      <c r="D69" s="2"/>
      <c r="E69" s="2"/>
      <c r="F69" s="2"/>
      <c r="G69" s="2"/>
      <c r="H69" s="20"/>
      <c r="I69" s="6"/>
      <c r="J69" s="6"/>
      <c r="K69" s="6"/>
      <c r="L69" s="6"/>
      <c r="M69" s="2"/>
      <c r="N69" s="2"/>
      <c r="O69" s="6"/>
      <c r="P69" s="7"/>
    </row>
    <row r="70" spans="1:16" x14ac:dyDescent="0.25">
      <c r="A70" s="5"/>
      <c r="B70" s="11"/>
      <c r="C70" s="2"/>
      <c r="D70" s="2"/>
      <c r="E70" s="2"/>
      <c r="F70" s="2"/>
      <c r="G70" s="2"/>
      <c r="H70" s="20"/>
      <c r="I70" s="6"/>
      <c r="J70" s="6"/>
      <c r="K70" s="6"/>
      <c r="L70" s="6"/>
      <c r="M70" s="2"/>
      <c r="N70" s="2"/>
      <c r="O70" s="6"/>
      <c r="P70" s="7"/>
    </row>
    <row r="71" spans="1:16" x14ac:dyDescent="0.25">
      <c r="A71" s="5"/>
      <c r="B71" s="11"/>
      <c r="C71" s="2"/>
      <c r="D71" s="2"/>
      <c r="E71" s="2"/>
      <c r="F71" s="2"/>
      <c r="G71" s="2"/>
      <c r="H71" s="20"/>
      <c r="I71" s="6"/>
      <c r="J71" s="6"/>
      <c r="K71" s="6"/>
      <c r="L71" s="6"/>
      <c r="M71" s="2"/>
      <c r="N71" s="2"/>
      <c r="O71" s="6"/>
      <c r="P71" s="7"/>
    </row>
    <row r="72" spans="1:16" x14ac:dyDescent="0.25">
      <c r="A72" s="5"/>
      <c r="B72" s="11"/>
      <c r="C72" s="2"/>
      <c r="D72" s="2"/>
      <c r="E72" s="2"/>
      <c r="F72" s="2"/>
      <c r="G72" s="2"/>
      <c r="H72" s="20"/>
      <c r="I72" s="6"/>
      <c r="J72" s="6"/>
      <c r="K72" s="6"/>
      <c r="L72" s="6"/>
      <c r="M72" s="2"/>
      <c r="N72" s="2"/>
      <c r="O72" s="6"/>
      <c r="P72" s="7"/>
    </row>
    <row r="73" spans="1:16" x14ac:dyDescent="0.25">
      <c r="A73" s="5"/>
      <c r="B73" s="11"/>
      <c r="C73" s="2"/>
      <c r="D73" s="2"/>
      <c r="E73" s="2"/>
      <c r="F73" s="2"/>
      <c r="G73" s="2"/>
      <c r="H73" s="20"/>
      <c r="I73" s="6"/>
      <c r="J73" s="6"/>
      <c r="K73" s="6"/>
      <c r="L73" s="6"/>
      <c r="M73" s="2"/>
      <c r="N73" s="2"/>
      <c r="O73" s="6"/>
      <c r="P73" s="7"/>
    </row>
    <row r="74" spans="1:16" x14ac:dyDescent="0.25">
      <c r="A74" s="5"/>
      <c r="B74" s="11"/>
      <c r="C74" s="2"/>
      <c r="D74" s="2"/>
      <c r="E74" s="2"/>
      <c r="F74" s="2"/>
      <c r="G74" s="2"/>
      <c r="H74" s="20"/>
      <c r="I74" s="6"/>
      <c r="J74" s="6"/>
      <c r="K74" s="6"/>
      <c r="L74" s="6"/>
      <c r="M74" s="2"/>
      <c r="N74" s="2"/>
      <c r="O74" s="6"/>
      <c r="P74" s="7"/>
    </row>
    <row r="75" spans="1:16" x14ac:dyDescent="0.25">
      <c r="A75" s="5"/>
      <c r="B75" s="11"/>
      <c r="C75" s="2"/>
      <c r="D75" s="2"/>
      <c r="E75" s="2"/>
      <c r="F75" s="2"/>
      <c r="G75" s="2"/>
      <c r="H75" s="20"/>
      <c r="I75" s="6"/>
      <c r="J75" s="6"/>
      <c r="K75" s="6"/>
      <c r="L75" s="6"/>
      <c r="M75" s="2"/>
      <c r="N75" s="2"/>
      <c r="O75" s="6"/>
      <c r="P75" s="7"/>
    </row>
    <row r="76" spans="1:16" x14ac:dyDescent="0.25">
      <c r="A76" s="5"/>
      <c r="B76" s="11"/>
      <c r="C76" s="2"/>
      <c r="D76" s="2"/>
      <c r="E76" s="2"/>
      <c r="F76" s="2"/>
      <c r="G76" s="2"/>
      <c r="H76" s="20"/>
      <c r="I76" s="6"/>
      <c r="J76" s="6"/>
      <c r="K76" s="6"/>
      <c r="L76" s="6"/>
      <c r="M76" s="2"/>
      <c r="N76" s="2"/>
      <c r="O76" s="6"/>
      <c r="P76" s="7"/>
    </row>
    <row r="77" spans="1:16" x14ac:dyDescent="0.25">
      <c r="A77" s="5"/>
      <c r="B77" s="11"/>
      <c r="C77" s="2"/>
      <c r="D77" s="2"/>
      <c r="E77" s="2"/>
      <c r="F77" s="2"/>
      <c r="G77" s="2"/>
      <c r="H77" s="20"/>
      <c r="I77" s="6"/>
      <c r="J77" s="6"/>
      <c r="K77" s="6"/>
      <c r="L77" s="6"/>
      <c r="M77" s="2"/>
      <c r="N77" s="2"/>
      <c r="O77" s="6"/>
      <c r="P77" s="7"/>
    </row>
    <row r="78" spans="1:16" x14ac:dyDescent="0.25">
      <c r="A78" s="5"/>
      <c r="B78" s="11"/>
      <c r="C78" s="2"/>
      <c r="D78" s="2"/>
      <c r="E78" s="2"/>
      <c r="F78" s="2"/>
      <c r="G78" s="2"/>
      <c r="H78" s="20"/>
      <c r="I78" s="6"/>
      <c r="J78" s="6"/>
      <c r="K78" s="6"/>
      <c r="L78" s="6"/>
      <c r="M78" s="2"/>
      <c r="N78" s="2"/>
      <c r="O78" s="6"/>
      <c r="P78" s="7"/>
    </row>
    <row r="79" spans="1:16" x14ac:dyDescent="0.25">
      <c r="A79" s="5"/>
      <c r="B79" s="11"/>
      <c r="C79" s="2"/>
      <c r="D79" s="2"/>
      <c r="E79" s="2"/>
      <c r="F79" s="2"/>
      <c r="G79" s="2"/>
      <c r="H79" s="20"/>
      <c r="I79" s="6"/>
      <c r="J79" s="6"/>
      <c r="K79" s="6"/>
      <c r="L79" s="6"/>
      <c r="M79" s="2"/>
      <c r="N79" s="2"/>
      <c r="O79" s="6"/>
      <c r="P79" s="7"/>
    </row>
    <row r="80" spans="1:16" x14ac:dyDescent="0.25">
      <c r="A80" s="5"/>
      <c r="B80" s="11"/>
      <c r="C80" s="2"/>
      <c r="D80" s="2"/>
      <c r="E80" s="2"/>
      <c r="F80" s="2"/>
      <c r="G80" s="2"/>
      <c r="H80" s="20"/>
      <c r="I80" s="6"/>
      <c r="J80" s="6"/>
      <c r="K80" s="6"/>
      <c r="L80" s="6"/>
      <c r="M80" s="2"/>
      <c r="N80" s="2"/>
      <c r="O80" s="6"/>
      <c r="P80" s="7"/>
    </row>
    <row r="81" spans="1:16" x14ac:dyDescent="0.25">
      <c r="A81" s="5"/>
      <c r="B81" s="11"/>
      <c r="C81" s="2"/>
      <c r="D81" s="2"/>
      <c r="E81" s="2"/>
      <c r="F81" s="2"/>
      <c r="G81" s="2"/>
      <c r="H81" s="20"/>
      <c r="I81" s="6"/>
      <c r="J81" s="6"/>
      <c r="K81" s="6"/>
      <c r="L81" s="6"/>
      <c r="M81" s="2"/>
      <c r="N81" s="2"/>
      <c r="O81" s="6"/>
      <c r="P81" s="7"/>
    </row>
    <row r="82" spans="1:16" x14ac:dyDescent="0.25">
      <c r="A82" s="5"/>
      <c r="B82" s="11"/>
      <c r="C82" s="2"/>
      <c r="D82" s="2"/>
      <c r="E82" s="2"/>
      <c r="F82" s="2"/>
      <c r="G82" s="2"/>
      <c r="H82" s="20"/>
      <c r="I82" s="6"/>
      <c r="J82" s="6"/>
      <c r="K82" s="6"/>
      <c r="L82" s="6"/>
      <c r="M82" s="2"/>
      <c r="N82" s="2"/>
      <c r="O82" s="6"/>
      <c r="P82" s="7"/>
    </row>
    <row r="83" spans="1:16" x14ac:dyDescent="0.25">
      <c r="A83" s="5"/>
      <c r="B83" s="11"/>
      <c r="C83" s="2"/>
      <c r="D83" s="2"/>
      <c r="E83" s="2"/>
      <c r="F83" s="2"/>
      <c r="G83" s="2"/>
      <c r="H83" s="20"/>
      <c r="I83" s="6"/>
      <c r="J83" s="6"/>
      <c r="K83" s="6"/>
      <c r="L83" s="6"/>
      <c r="M83" s="2"/>
      <c r="N83" s="2"/>
      <c r="O83" s="6"/>
      <c r="P83" s="7"/>
    </row>
    <row r="84" spans="1:16" x14ac:dyDescent="0.25">
      <c r="A84" s="5"/>
      <c r="B84" s="11"/>
      <c r="C84" s="2"/>
      <c r="D84" s="2"/>
      <c r="E84" s="2"/>
      <c r="F84" s="2"/>
      <c r="G84" s="2"/>
      <c r="H84" s="20"/>
      <c r="I84" s="6"/>
      <c r="J84" s="6"/>
      <c r="K84" s="6"/>
      <c r="L84" s="6"/>
      <c r="M84" s="2"/>
      <c r="N84" s="2"/>
      <c r="O84" s="6"/>
      <c r="P84" s="7"/>
    </row>
    <row r="85" spans="1:16" x14ac:dyDescent="0.25">
      <c r="A85" s="5"/>
      <c r="B85" s="11"/>
      <c r="C85" s="2"/>
      <c r="D85" s="2"/>
      <c r="E85" s="2"/>
      <c r="F85" s="2"/>
      <c r="G85" s="2"/>
      <c r="H85" s="20"/>
      <c r="I85" s="6"/>
      <c r="J85" s="6"/>
      <c r="K85" s="6"/>
      <c r="L85" s="6"/>
      <c r="M85" s="2"/>
      <c r="N85" s="2"/>
      <c r="O85" s="6"/>
      <c r="P85" s="7"/>
    </row>
    <row r="86" spans="1:16" x14ac:dyDescent="0.25">
      <c r="A86" s="5"/>
      <c r="B86" s="11"/>
      <c r="C86" s="2"/>
      <c r="D86" s="2"/>
      <c r="E86" s="2"/>
      <c r="F86" s="2"/>
      <c r="G86" s="2"/>
      <c r="H86" s="20"/>
      <c r="I86" s="6"/>
      <c r="J86" s="6"/>
      <c r="K86" s="6"/>
      <c r="L86" s="6"/>
      <c r="M86" s="2"/>
      <c r="N86" s="2"/>
      <c r="O86" s="6"/>
      <c r="P86" s="7"/>
    </row>
    <row r="87" spans="1:16" x14ac:dyDescent="0.25">
      <c r="A87" s="5"/>
      <c r="B87" s="11"/>
      <c r="C87" s="2"/>
      <c r="D87" s="2"/>
      <c r="E87" s="2"/>
      <c r="F87" s="2"/>
      <c r="G87" s="2"/>
      <c r="H87" s="20"/>
      <c r="I87" s="6"/>
      <c r="J87" s="6"/>
      <c r="K87" s="6"/>
      <c r="L87" s="6"/>
      <c r="M87" s="2"/>
      <c r="N87" s="2"/>
      <c r="O87" s="6"/>
      <c r="P87" s="7"/>
    </row>
    <row r="88" spans="1:16" x14ac:dyDescent="0.25">
      <c r="A88" s="5"/>
      <c r="B88" s="11"/>
      <c r="C88" s="2"/>
      <c r="D88" s="2"/>
      <c r="E88" s="2"/>
      <c r="F88" s="2"/>
      <c r="G88" s="2"/>
      <c r="H88" s="20"/>
      <c r="I88" s="6"/>
      <c r="J88" s="6"/>
      <c r="K88" s="6"/>
      <c r="L88" s="6"/>
      <c r="M88" s="2"/>
      <c r="N88" s="2"/>
      <c r="O88" s="6"/>
      <c r="P88" s="7"/>
    </row>
    <row r="89" spans="1:16" x14ac:dyDescent="0.25">
      <c r="A89" s="5"/>
      <c r="B89" s="11"/>
      <c r="C89" s="2"/>
      <c r="D89" s="2"/>
      <c r="E89" s="2"/>
      <c r="F89" s="2"/>
      <c r="G89" s="2"/>
      <c r="H89" s="20"/>
      <c r="I89" s="6"/>
      <c r="J89" s="6"/>
      <c r="K89" s="6"/>
      <c r="L89" s="6"/>
      <c r="M89" s="2"/>
      <c r="N89" s="2"/>
      <c r="O89" s="6"/>
      <c r="P89" s="7"/>
    </row>
    <row r="90" spans="1:16" x14ac:dyDescent="0.25">
      <c r="A90" s="5"/>
      <c r="B90" s="11"/>
      <c r="C90" s="2"/>
      <c r="D90" s="2"/>
      <c r="E90" s="2"/>
      <c r="F90" s="2"/>
      <c r="G90" s="2"/>
      <c r="H90" s="20"/>
      <c r="I90" s="6"/>
      <c r="J90" s="6"/>
      <c r="K90" s="6"/>
      <c r="L90" s="6"/>
      <c r="M90" s="2"/>
      <c r="N90" s="2"/>
      <c r="O90" s="6"/>
      <c r="P90" s="7"/>
    </row>
    <row r="91" spans="1:16" x14ac:dyDescent="0.25">
      <c r="A91" s="5"/>
      <c r="B91" s="11"/>
      <c r="C91" s="2"/>
      <c r="D91" s="2"/>
      <c r="E91" s="2"/>
      <c r="F91" s="2"/>
      <c r="G91" s="2"/>
      <c r="H91" s="20"/>
      <c r="I91" s="6"/>
      <c r="J91" s="6"/>
      <c r="K91" s="6"/>
      <c r="L91" s="6"/>
      <c r="M91" s="2"/>
      <c r="N91" s="2"/>
      <c r="O91" s="6"/>
      <c r="P91" s="7"/>
    </row>
    <row r="92" spans="1:16" x14ac:dyDescent="0.25">
      <c r="A92" s="5"/>
      <c r="B92" s="11"/>
      <c r="C92" s="2"/>
      <c r="D92" s="2"/>
      <c r="E92" s="2"/>
      <c r="F92" s="2"/>
      <c r="G92" s="2"/>
      <c r="H92" s="20"/>
      <c r="I92" s="6"/>
      <c r="J92" s="6"/>
      <c r="K92" s="6"/>
      <c r="L92" s="6"/>
      <c r="M92" s="2"/>
      <c r="N92" s="2"/>
      <c r="O92" s="6"/>
      <c r="P92" s="7"/>
    </row>
    <row r="93" spans="1:16" x14ac:dyDescent="0.25">
      <c r="A93" s="5"/>
      <c r="B93" s="11"/>
      <c r="C93" s="2"/>
      <c r="D93" s="2"/>
      <c r="E93" s="2"/>
      <c r="F93" s="2"/>
      <c r="G93" s="2"/>
      <c r="H93" s="20"/>
      <c r="I93" s="6"/>
      <c r="J93" s="6"/>
      <c r="K93" s="6"/>
      <c r="L93" s="6"/>
      <c r="M93" s="2"/>
      <c r="N93" s="2"/>
      <c r="O93" s="6"/>
      <c r="P93" s="7"/>
    </row>
    <row r="94" spans="1:16" x14ac:dyDescent="0.25">
      <c r="A94" s="5"/>
      <c r="B94" s="11"/>
      <c r="C94" s="2"/>
      <c r="D94" s="2"/>
      <c r="E94" s="2"/>
      <c r="F94" s="2"/>
      <c r="G94" s="2"/>
      <c r="H94" s="20"/>
      <c r="I94" s="6"/>
      <c r="J94" s="6"/>
      <c r="K94" s="6"/>
      <c r="L94" s="6"/>
      <c r="M94" s="2"/>
      <c r="N94" s="2"/>
      <c r="O94" s="6"/>
      <c r="P94" s="7"/>
    </row>
    <row r="95" spans="1:16" x14ac:dyDescent="0.25">
      <c r="A95" s="5"/>
      <c r="B95" s="11"/>
      <c r="C95" s="2"/>
      <c r="D95" s="2"/>
      <c r="E95" s="2"/>
      <c r="F95" s="2"/>
      <c r="G95" s="2"/>
      <c r="H95" s="20"/>
      <c r="I95" s="6"/>
      <c r="J95" s="6"/>
      <c r="K95" s="6"/>
      <c r="L95" s="6"/>
      <c r="M95" s="2"/>
      <c r="N95" s="2"/>
      <c r="O95" s="6"/>
      <c r="P95" s="7"/>
    </row>
    <row r="96" spans="1:16" x14ac:dyDescent="0.25">
      <c r="A96" s="5"/>
      <c r="B96" s="11"/>
      <c r="C96" s="2"/>
      <c r="D96" s="2"/>
      <c r="E96" s="2"/>
      <c r="F96" s="2"/>
      <c r="G96" s="2"/>
      <c r="H96" s="20"/>
      <c r="I96" s="6"/>
      <c r="J96" s="6"/>
      <c r="K96" s="6"/>
      <c r="L96" s="6"/>
      <c r="M96" s="2"/>
      <c r="N96" s="2"/>
      <c r="O96" s="6"/>
      <c r="P96" s="7"/>
    </row>
    <row r="97" spans="1:16" x14ac:dyDescent="0.25">
      <c r="A97" s="5"/>
      <c r="B97" s="11"/>
      <c r="C97" s="2"/>
      <c r="D97" s="2"/>
      <c r="E97" s="2"/>
      <c r="F97" s="2"/>
      <c r="G97" s="2"/>
      <c r="H97" s="20"/>
      <c r="I97" s="6"/>
      <c r="J97" s="6"/>
      <c r="K97" s="6"/>
      <c r="L97" s="6"/>
      <c r="M97" s="2"/>
      <c r="N97" s="2"/>
      <c r="O97" s="6"/>
      <c r="P97" s="7"/>
    </row>
    <row r="98" spans="1:16" x14ac:dyDescent="0.25">
      <c r="A98" s="5"/>
      <c r="B98" s="11"/>
      <c r="C98" s="2"/>
      <c r="D98" s="2"/>
      <c r="E98" s="2"/>
      <c r="F98" s="2"/>
      <c r="G98" s="2"/>
      <c r="H98" s="20"/>
      <c r="I98" s="6"/>
      <c r="J98" s="6"/>
      <c r="K98" s="6"/>
      <c r="L98" s="6"/>
      <c r="M98" s="2"/>
      <c r="N98" s="2"/>
      <c r="O98" s="6"/>
      <c r="P98" s="7"/>
    </row>
    <row r="99" spans="1:16" x14ac:dyDescent="0.25">
      <c r="A99" s="5"/>
      <c r="B99" s="11"/>
      <c r="C99" s="2"/>
      <c r="D99" s="2"/>
      <c r="E99" s="2"/>
      <c r="F99" s="2"/>
      <c r="G99" s="2"/>
      <c r="H99" s="20"/>
      <c r="I99" s="6"/>
      <c r="J99" s="6"/>
      <c r="K99" s="6"/>
      <c r="L99" s="6"/>
      <c r="M99" s="2"/>
      <c r="N99" s="2"/>
      <c r="O99" s="6"/>
      <c r="P99" s="7"/>
    </row>
    <row r="100" spans="1:16" x14ac:dyDescent="0.25">
      <c r="A100" s="5"/>
      <c r="B100" s="11"/>
      <c r="C100" s="2"/>
      <c r="D100" s="2"/>
      <c r="E100" s="2"/>
      <c r="F100" s="2"/>
      <c r="G100" s="2"/>
      <c r="H100" s="20"/>
      <c r="I100" s="6"/>
      <c r="J100" s="6"/>
      <c r="K100" s="6"/>
      <c r="L100" s="6"/>
      <c r="M100" s="2"/>
      <c r="N100" s="2"/>
      <c r="O100" s="6"/>
      <c r="P100" s="7"/>
    </row>
    <row r="101" spans="1:16" x14ac:dyDescent="0.25">
      <c r="A101" s="5"/>
      <c r="B101" s="11"/>
      <c r="C101" s="2"/>
      <c r="D101" s="2"/>
      <c r="E101" s="2"/>
      <c r="F101" s="2"/>
      <c r="G101" s="2"/>
      <c r="H101" s="20"/>
      <c r="I101" s="6"/>
      <c r="J101" s="6"/>
      <c r="K101" s="6"/>
      <c r="L101" s="6"/>
      <c r="M101" s="2"/>
      <c r="N101" s="2"/>
      <c r="O101" s="6"/>
      <c r="P101" s="7"/>
    </row>
    <row r="102" spans="1:16" x14ac:dyDescent="0.25">
      <c r="A102" s="5"/>
      <c r="B102" s="11"/>
      <c r="C102" s="2"/>
      <c r="D102" s="2"/>
      <c r="E102" s="2"/>
      <c r="F102" s="2"/>
      <c r="G102" s="2"/>
      <c r="H102" s="20"/>
      <c r="I102" s="6"/>
      <c r="J102" s="6"/>
      <c r="K102" s="6"/>
      <c r="L102" s="6"/>
      <c r="M102" s="2"/>
      <c r="N102" s="2"/>
      <c r="O102" s="6"/>
      <c r="P102" s="7"/>
    </row>
    <row r="103" spans="1:16" x14ac:dyDescent="0.25">
      <c r="A103" s="5"/>
      <c r="B103" s="11"/>
      <c r="C103" s="2"/>
      <c r="D103" s="2"/>
      <c r="E103" s="2"/>
      <c r="F103" s="2"/>
      <c r="G103" s="2"/>
      <c r="H103" s="20"/>
      <c r="I103" s="6"/>
      <c r="J103" s="6"/>
      <c r="K103" s="6"/>
      <c r="L103" s="6"/>
      <c r="M103" s="2"/>
      <c r="N103" s="2"/>
      <c r="O103" s="6"/>
      <c r="P103" s="7"/>
    </row>
    <row r="104" spans="1:16" x14ac:dyDescent="0.25">
      <c r="A104" s="5"/>
      <c r="B104" s="11"/>
      <c r="C104" s="2"/>
      <c r="D104" s="2"/>
      <c r="E104" s="2"/>
      <c r="F104" s="2"/>
      <c r="G104" s="2"/>
      <c r="H104" s="20"/>
      <c r="I104" s="6"/>
      <c r="J104" s="6"/>
      <c r="K104" s="6"/>
      <c r="L104" s="6"/>
      <c r="M104" s="2"/>
      <c r="N104" s="2"/>
      <c r="O104" s="6"/>
      <c r="P104" s="7"/>
    </row>
    <row r="105" spans="1:16" x14ac:dyDescent="0.25">
      <c r="A105" s="5"/>
      <c r="B105" s="11"/>
      <c r="C105" s="2"/>
      <c r="D105" s="2"/>
      <c r="E105" s="2"/>
      <c r="F105" s="2"/>
      <c r="G105" s="2"/>
      <c r="H105" s="20"/>
      <c r="I105" s="6"/>
      <c r="J105" s="6"/>
      <c r="K105" s="6"/>
      <c r="L105" s="6"/>
      <c r="M105" s="2"/>
      <c r="N105" s="2"/>
      <c r="O105" s="6"/>
      <c r="P105" s="7"/>
    </row>
    <row r="106" spans="1:16" x14ac:dyDescent="0.25">
      <c r="A106" s="5"/>
      <c r="B106" s="11"/>
      <c r="C106" s="2"/>
      <c r="D106" s="2"/>
      <c r="E106" s="2"/>
      <c r="F106" s="2"/>
      <c r="G106" s="2"/>
      <c r="H106" s="20"/>
      <c r="I106" s="6"/>
      <c r="J106" s="6"/>
      <c r="K106" s="6"/>
      <c r="L106" s="6"/>
      <c r="M106" s="2"/>
      <c r="N106" s="2"/>
      <c r="O106" s="6"/>
      <c r="P106" s="7"/>
    </row>
    <row r="107" spans="1:16" x14ac:dyDescent="0.25">
      <c r="A107" s="5"/>
      <c r="B107" s="11"/>
      <c r="C107" s="2"/>
      <c r="D107" s="2"/>
      <c r="E107" s="2"/>
      <c r="F107" s="2"/>
      <c r="G107" s="2"/>
      <c r="H107" s="20"/>
      <c r="I107" s="6"/>
      <c r="J107" s="6"/>
      <c r="K107" s="6"/>
      <c r="L107" s="6"/>
      <c r="M107" s="2"/>
      <c r="N107" s="2"/>
      <c r="O107" s="6"/>
      <c r="P107" s="7"/>
    </row>
    <row r="108" spans="1:16" x14ac:dyDescent="0.25">
      <c r="A108" s="5"/>
      <c r="B108" s="11"/>
      <c r="C108" s="2"/>
      <c r="D108" s="2"/>
      <c r="E108" s="2"/>
      <c r="F108" s="2"/>
      <c r="G108" s="2"/>
      <c r="H108" s="20"/>
      <c r="I108" s="6"/>
      <c r="J108" s="6"/>
      <c r="K108" s="6"/>
      <c r="L108" s="6"/>
      <c r="M108" s="2"/>
      <c r="N108" s="2"/>
      <c r="O108" s="6"/>
      <c r="P108" s="7"/>
    </row>
    <row r="109" spans="1:16" x14ac:dyDescent="0.25">
      <c r="A109" s="5"/>
      <c r="B109" s="11"/>
      <c r="C109" s="2"/>
      <c r="D109" s="2"/>
      <c r="E109" s="2"/>
      <c r="F109" s="2"/>
      <c r="G109" s="2"/>
      <c r="H109" s="20"/>
      <c r="I109" s="6"/>
      <c r="J109" s="6"/>
      <c r="K109" s="6"/>
      <c r="L109" s="6"/>
      <c r="M109" s="2"/>
      <c r="N109" s="2"/>
      <c r="O109" s="6"/>
      <c r="P109" s="7"/>
    </row>
    <row r="110" spans="1:16" x14ac:dyDescent="0.25">
      <c r="A110" s="5"/>
      <c r="B110" s="11"/>
      <c r="C110" s="2"/>
      <c r="D110" s="2"/>
      <c r="E110" s="2"/>
      <c r="F110" s="2"/>
      <c r="G110" s="2"/>
      <c r="H110" s="20"/>
      <c r="I110" s="6"/>
      <c r="J110" s="6"/>
      <c r="K110" s="6"/>
      <c r="L110" s="6"/>
      <c r="M110" s="2"/>
      <c r="N110" s="2"/>
      <c r="O110" s="6"/>
      <c r="P110" s="7"/>
    </row>
    <row r="111" spans="1:16" x14ac:dyDescent="0.25">
      <c r="A111" s="5"/>
      <c r="B111" s="11"/>
      <c r="C111" s="2"/>
      <c r="D111" s="2"/>
      <c r="E111" s="2"/>
      <c r="F111" s="2"/>
      <c r="G111" s="2"/>
      <c r="H111" s="20"/>
      <c r="I111" s="6"/>
      <c r="J111" s="6"/>
      <c r="K111" s="6"/>
      <c r="L111" s="6"/>
      <c r="M111" s="2"/>
      <c r="N111" s="2"/>
      <c r="O111" s="6"/>
      <c r="P111" s="7"/>
    </row>
    <row r="112" spans="1:16" x14ac:dyDescent="0.25">
      <c r="A112" s="5"/>
      <c r="B112" s="11"/>
      <c r="C112" s="2"/>
      <c r="D112" s="2"/>
      <c r="E112" s="2"/>
      <c r="F112" s="2"/>
      <c r="G112" s="2"/>
      <c r="H112" s="20"/>
      <c r="I112" s="6"/>
      <c r="J112" s="6"/>
      <c r="K112" s="6"/>
      <c r="L112" s="6"/>
      <c r="M112" s="2"/>
      <c r="N112" s="2"/>
      <c r="O112" s="6"/>
      <c r="P112" s="7"/>
    </row>
    <row r="113" spans="1:16" x14ac:dyDescent="0.25">
      <c r="A113" s="5"/>
      <c r="B113" s="11"/>
      <c r="C113" s="2"/>
      <c r="D113" s="2"/>
      <c r="E113" s="2"/>
      <c r="F113" s="2"/>
      <c r="G113" s="2"/>
      <c r="H113" s="20"/>
      <c r="I113" s="6"/>
      <c r="J113" s="6"/>
      <c r="K113" s="6"/>
      <c r="L113" s="6"/>
      <c r="M113" s="2"/>
      <c r="N113" s="2"/>
      <c r="O113" s="6"/>
      <c r="P113" s="7"/>
    </row>
    <row r="114" spans="1:16" x14ac:dyDescent="0.25">
      <c r="A114" s="5"/>
      <c r="B114" s="11"/>
      <c r="C114" s="2"/>
      <c r="D114" s="2"/>
      <c r="E114" s="2"/>
      <c r="F114" s="2"/>
      <c r="G114" s="2"/>
      <c r="H114" s="20"/>
      <c r="I114" s="6"/>
      <c r="J114" s="6"/>
      <c r="K114" s="6"/>
      <c r="L114" s="6"/>
      <c r="M114" s="2"/>
      <c r="N114" s="2"/>
      <c r="O114" s="6"/>
      <c r="P114" s="7"/>
    </row>
    <row r="115" spans="1:16" x14ac:dyDescent="0.25">
      <c r="A115" s="5"/>
      <c r="B115" s="11"/>
      <c r="C115" s="2"/>
      <c r="D115" s="2"/>
      <c r="E115" s="2"/>
      <c r="F115" s="2"/>
      <c r="G115" s="2"/>
      <c r="H115" s="20"/>
      <c r="I115" s="6"/>
      <c r="J115" s="6"/>
      <c r="K115" s="6"/>
      <c r="L115" s="6"/>
      <c r="M115" s="2"/>
      <c r="N115" s="2"/>
      <c r="O115" s="6"/>
      <c r="P115" s="7"/>
    </row>
    <row r="116" spans="1:16" x14ac:dyDescent="0.25">
      <c r="A116" s="5"/>
      <c r="B116" s="11"/>
      <c r="C116" s="2"/>
      <c r="D116" s="2"/>
      <c r="E116" s="2"/>
      <c r="F116" s="2"/>
      <c r="G116" s="2"/>
      <c r="H116" s="20"/>
      <c r="I116" s="6"/>
      <c r="J116" s="6"/>
      <c r="K116" s="6"/>
      <c r="L116" s="6"/>
      <c r="M116" s="2"/>
      <c r="N116" s="2"/>
      <c r="O116" s="6"/>
      <c r="P116" s="7"/>
    </row>
    <row r="117" spans="1:16" x14ac:dyDescent="0.25">
      <c r="A117" s="5"/>
      <c r="B117" s="11"/>
      <c r="C117" s="2"/>
      <c r="D117" s="2"/>
      <c r="E117" s="2"/>
      <c r="F117" s="2"/>
      <c r="G117" s="2"/>
      <c r="H117" s="20"/>
      <c r="I117" s="6"/>
      <c r="J117" s="6"/>
      <c r="K117" s="6"/>
      <c r="L117" s="6"/>
      <c r="M117" s="2"/>
      <c r="N117" s="2"/>
      <c r="O117" s="6"/>
      <c r="P117" s="7"/>
    </row>
    <row r="118" spans="1:16" x14ac:dyDescent="0.25">
      <c r="A118" s="5"/>
      <c r="B118" s="11"/>
      <c r="C118" s="2"/>
      <c r="D118" s="2"/>
      <c r="E118" s="2"/>
      <c r="F118" s="2"/>
      <c r="G118" s="2"/>
      <c r="H118" s="20"/>
      <c r="I118" s="6"/>
      <c r="J118" s="6"/>
      <c r="K118" s="6"/>
      <c r="L118" s="6"/>
      <c r="M118" s="2"/>
      <c r="N118" s="2"/>
      <c r="O118" s="6"/>
      <c r="P118" s="7"/>
    </row>
    <row r="119" spans="1:16" x14ac:dyDescent="0.25">
      <c r="A119" s="5"/>
      <c r="B119" s="11"/>
      <c r="C119" s="2"/>
      <c r="D119" s="2"/>
      <c r="E119" s="2"/>
      <c r="F119" s="2"/>
      <c r="G119" s="2"/>
      <c r="H119" s="20"/>
      <c r="I119" s="6"/>
      <c r="J119" s="6"/>
      <c r="K119" s="6"/>
      <c r="L119" s="6"/>
      <c r="M119" s="2"/>
      <c r="N119" s="2"/>
      <c r="O119" s="6"/>
      <c r="P119" s="7"/>
    </row>
    <row r="120" spans="1:16" x14ac:dyDescent="0.25">
      <c r="A120" s="5"/>
      <c r="B120" s="11"/>
      <c r="C120" s="2"/>
      <c r="D120" s="2"/>
      <c r="E120" s="2"/>
      <c r="F120" s="2"/>
      <c r="G120" s="2"/>
      <c r="H120" s="20"/>
      <c r="I120" s="6"/>
      <c r="J120" s="6"/>
      <c r="K120" s="6"/>
      <c r="L120" s="6"/>
      <c r="M120" s="2"/>
      <c r="N120" s="2"/>
      <c r="O120" s="6"/>
      <c r="P120" s="7"/>
    </row>
    <row r="121" spans="1:16" x14ac:dyDescent="0.25">
      <c r="A121" s="5"/>
      <c r="B121" s="11"/>
      <c r="C121" s="2"/>
      <c r="D121" s="2"/>
      <c r="E121" s="2"/>
      <c r="F121" s="2"/>
      <c r="G121" s="2"/>
      <c r="H121" s="20"/>
      <c r="I121" s="6"/>
      <c r="J121" s="6"/>
      <c r="K121" s="6"/>
      <c r="L121" s="6"/>
      <c r="M121" s="2"/>
      <c r="N121" s="2"/>
      <c r="O121" s="6"/>
      <c r="P121" s="7"/>
    </row>
    <row r="122" spans="1:16" x14ac:dyDescent="0.25">
      <c r="A122" s="5"/>
      <c r="B122" s="11"/>
      <c r="C122" s="2"/>
      <c r="D122" s="2"/>
      <c r="E122" s="2"/>
      <c r="F122" s="2"/>
      <c r="G122" s="2"/>
      <c r="H122" s="20"/>
      <c r="I122" s="6"/>
      <c r="J122" s="6"/>
      <c r="K122" s="6"/>
      <c r="L122" s="6"/>
      <c r="M122" s="2"/>
      <c r="N122" s="2"/>
      <c r="O122" s="6"/>
      <c r="P122" s="7"/>
    </row>
    <row r="123" spans="1:16" x14ac:dyDescent="0.25">
      <c r="A123" s="5"/>
      <c r="B123" s="11"/>
      <c r="C123" s="2"/>
      <c r="D123" s="2"/>
      <c r="E123" s="2"/>
      <c r="F123" s="2"/>
      <c r="G123" s="2"/>
      <c r="H123" s="20"/>
      <c r="I123" s="6"/>
      <c r="J123" s="6"/>
      <c r="K123" s="6"/>
      <c r="L123" s="6"/>
      <c r="M123" s="2"/>
      <c r="N123" s="2"/>
      <c r="O123" s="6"/>
      <c r="P123" s="7"/>
    </row>
    <row r="124" spans="1:16" x14ac:dyDescent="0.25">
      <c r="A124" s="5"/>
      <c r="B124" s="11"/>
      <c r="C124" s="2"/>
      <c r="D124" s="2"/>
      <c r="E124" s="2"/>
      <c r="F124" s="2"/>
      <c r="G124" s="2"/>
      <c r="H124" s="20"/>
      <c r="I124" s="6"/>
      <c r="J124" s="6"/>
      <c r="K124" s="6"/>
      <c r="L124" s="6"/>
      <c r="M124" s="2"/>
      <c r="N124" s="2"/>
      <c r="O124" s="6"/>
      <c r="P124" s="7"/>
    </row>
    <row r="125" spans="1:16" x14ac:dyDescent="0.25">
      <c r="A125" s="5"/>
      <c r="B125" s="11"/>
      <c r="C125" s="2"/>
      <c r="D125" s="2"/>
      <c r="E125" s="2"/>
      <c r="F125" s="2"/>
      <c r="G125" s="2"/>
      <c r="H125" s="20"/>
      <c r="I125" s="6"/>
      <c r="J125" s="6"/>
      <c r="K125" s="6"/>
      <c r="L125" s="6"/>
      <c r="M125" s="2"/>
      <c r="N125" s="2"/>
      <c r="O125" s="6"/>
      <c r="P125" s="7"/>
    </row>
    <row r="126" spans="1:16" x14ac:dyDescent="0.25">
      <c r="A126" s="5"/>
      <c r="B126" s="11"/>
      <c r="C126" s="2"/>
      <c r="D126" s="2"/>
      <c r="E126" s="2"/>
      <c r="F126" s="2"/>
      <c r="G126" s="2"/>
      <c r="H126" s="20"/>
      <c r="I126" s="6"/>
      <c r="J126" s="6"/>
      <c r="K126" s="6"/>
      <c r="L126" s="6"/>
      <c r="M126" s="2"/>
      <c r="N126" s="2"/>
      <c r="O126" s="6"/>
      <c r="P126" s="7"/>
    </row>
    <row r="127" spans="1:16" x14ac:dyDescent="0.25">
      <c r="A127" s="5"/>
      <c r="B127" s="11"/>
      <c r="C127" s="2"/>
      <c r="D127" s="2"/>
      <c r="E127" s="2"/>
      <c r="F127" s="2"/>
      <c r="G127" s="2"/>
      <c r="H127" s="20"/>
      <c r="I127" s="6"/>
      <c r="J127" s="6"/>
      <c r="K127" s="6"/>
      <c r="L127" s="6"/>
      <c r="M127" s="2"/>
      <c r="N127" s="2"/>
      <c r="O127" s="6"/>
      <c r="P127" s="7"/>
    </row>
    <row r="128" spans="1:16" x14ac:dyDescent="0.25">
      <c r="A128" s="5"/>
      <c r="B128" s="11"/>
      <c r="C128" s="2"/>
      <c r="D128" s="2"/>
      <c r="E128" s="2"/>
      <c r="F128" s="2"/>
      <c r="G128" s="2"/>
      <c r="H128" s="20"/>
      <c r="I128" s="6"/>
      <c r="J128" s="6"/>
      <c r="K128" s="6"/>
      <c r="L128" s="6"/>
      <c r="M128" s="2"/>
      <c r="N128" s="2"/>
      <c r="O128" s="6"/>
      <c r="P128" s="7"/>
    </row>
    <row r="129" spans="1:16" x14ac:dyDescent="0.25">
      <c r="A129" s="5"/>
      <c r="B129" s="11"/>
      <c r="C129" s="2"/>
      <c r="D129" s="2"/>
      <c r="E129" s="2"/>
      <c r="F129" s="2"/>
      <c r="G129" s="2"/>
      <c r="H129" s="20"/>
      <c r="I129" s="6"/>
      <c r="J129" s="6"/>
      <c r="K129" s="6"/>
      <c r="L129" s="6"/>
      <c r="M129" s="2"/>
      <c r="N129" s="2"/>
      <c r="O129" s="6"/>
      <c r="P129" s="7"/>
    </row>
    <row r="130" spans="1:16" x14ac:dyDescent="0.25">
      <c r="A130" s="5"/>
      <c r="B130" s="11"/>
      <c r="C130" s="2"/>
      <c r="D130" s="2"/>
      <c r="E130" s="2"/>
      <c r="F130" s="2"/>
      <c r="G130" s="2"/>
      <c r="H130" s="20"/>
      <c r="I130" s="6"/>
      <c r="J130" s="6"/>
      <c r="K130" s="6"/>
      <c r="L130" s="6"/>
      <c r="M130" s="2"/>
      <c r="N130" s="2"/>
      <c r="O130" s="6"/>
      <c r="P130" s="7"/>
    </row>
    <row r="131" spans="1:16" x14ac:dyDescent="0.25">
      <c r="A131" s="5"/>
      <c r="B131" s="11"/>
      <c r="C131" s="2"/>
      <c r="D131" s="2"/>
      <c r="E131" s="2"/>
      <c r="F131" s="2"/>
      <c r="G131" s="2"/>
      <c r="H131" s="20"/>
      <c r="I131" s="6"/>
      <c r="J131" s="6"/>
      <c r="K131" s="6"/>
      <c r="L131" s="6"/>
      <c r="M131" s="2"/>
      <c r="N131" s="2"/>
      <c r="O131" s="6"/>
      <c r="P131" s="7"/>
    </row>
    <row r="132" spans="1:16" x14ac:dyDescent="0.25">
      <c r="A132" s="5"/>
      <c r="B132" s="11"/>
      <c r="C132" s="2"/>
      <c r="D132" s="2"/>
      <c r="E132" s="2"/>
      <c r="F132" s="2"/>
      <c r="G132" s="2"/>
      <c r="H132" s="20"/>
      <c r="I132" s="6"/>
      <c r="J132" s="6"/>
      <c r="K132" s="6"/>
      <c r="L132" s="6"/>
      <c r="M132" s="2"/>
      <c r="N132" s="2"/>
      <c r="O132" s="6"/>
      <c r="P132" s="7"/>
    </row>
    <row r="133" spans="1:16" x14ac:dyDescent="0.25">
      <c r="A133" s="5"/>
      <c r="B133" s="11"/>
      <c r="C133" s="2"/>
      <c r="D133" s="2"/>
      <c r="E133" s="2"/>
      <c r="F133" s="2"/>
      <c r="G133" s="2"/>
      <c r="H133" s="20"/>
      <c r="I133" s="6"/>
      <c r="J133" s="6"/>
      <c r="K133" s="6"/>
      <c r="L133" s="6"/>
      <c r="M133" s="2"/>
      <c r="N133" s="2"/>
      <c r="O133" s="6"/>
      <c r="P133" s="7"/>
    </row>
    <row r="134" spans="1:16" x14ac:dyDescent="0.25">
      <c r="A134" s="5"/>
      <c r="B134" s="11"/>
      <c r="C134" s="2"/>
      <c r="D134" s="2"/>
      <c r="E134" s="2"/>
      <c r="F134" s="2"/>
      <c r="G134" s="2"/>
      <c r="H134" s="20"/>
      <c r="I134" s="6"/>
      <c r="J134" s="6"/>
      <c r="K134" s="6"/>
      <c r="L134" s="6"/>
      <c r="M134" s="2"/>
      <c r="N134" s="2"/>
      <c r="O134" s="6"/>
      <c r="P134" s="7"/>
    </row>
    <row r="135" spans="1:16" x14ac:dyDescent="0.25">
      <c r="A135" s="5"/>
      <c r="B135" s="11"/>
      <c r="C135" s="2"/>
      <c r="D135" s="2"/>
      <c r="E135" s="2"/>
      <c r="F135" s="2"/>
      <c r="G135" s="2"/>
      <c r="H135" s="20"/>
      <c r="I135" s="6"/>
      <c r="J135" s="6"/>
      <c r="K135" s="6"/>
      <c r="L135" s="6"/>
      <c r="M135" s="2"/>
      <c r="N135" s="2"/>
      <c r="O135" s="6"/>
      <c r="P135" s="7"/>
    </row>
    <row r="136" spans="1:16" x14ac:dyDescent="0.25">
      <c r="A136" s="5"/>
      <c r="B136" s="11"/>
      <c r="C136" s="2"/>
      <c r="D136" s="2"/>
      <c r="E136" s="2"/>
      <c r="F136" s="2"/>
      <c r="G136" s="2"/>
      <c r="H136" s="20"/>
      <c r="I136" s="6"/>
      <c r="J136" s="6"/>
      <c r="K136" s="6"/>
      <c r="L136" s="6"/>
      <c r="M136" s="2"/>
      <c r="N136" s="2"/>
      <c r="O136" s="6"/>
      <c r="P136" s="7"/>
    </row>
    <row r="137" spans="1:16" x14ac:dyDescent="0.25">
      <c r="A137" s="5"/>
      <c r="B137" s="11"/>
      <c r="C137" s="2"/>
      <c r="D137" s="2"/>
      <c r="E137" s="2"/>
      <c r="F137" s="2"/>
      <c r="G137" s="2"/>
      <c r="H137" s="20"/>
      <c r="I137" s="6"/>
      <c r="J137" s="6"/>
      <c r="K137" s="6"/>
      <c r="L137" s="6"/>
      <c r="M137" s="2"/>
      <c r="N137" s="2"/>
      <c r="O137" s="6"/>
      <c r="P137" s="7"/>
    </row>
    <row r="138" spans="1:16" x14ac:dyDescent="0.25">
      <c r="A138" s="5"/>
      <c r="B138" s="11"/>
      <c r="C138" s="2"/>
      <c r="D138" s="2"/>
      <c r="E138" s="2"/>
      <c r="F138" s="2"/>
      <c r="G138" s="2"/>
      <c r="H138" s="20"/>
      <c r="I138" s="6"/>
      <c r="J138" s="6"/>
      <c r="K138" s="6"/>
      <c r="L138" s="6"/>
      <c r="M138" s="2"/>
      <c r="N138" s="2"/>
      <c r="O138" s="6"/>
      <c r="P138" s="7"/>
    </row>
    <row r="139" spans="1:16" x14ac:dyDescent="0.25">
      <c r="A139" s="5"/>
      <c r="B139" s="11"/>
      <c r="C139" s="2"/>
      <c r="D139" s="2"/>
      <c r="E139" s="2"/>
      <c r="F139" s="2"/>
      <c r="G139" s="2"/>
      <c r="H139" s="20"/>
      <c r="I139" s="6"/>
      <c r="J139" s="6"/>
      <c r="K139" s="6"/>
      <c r="L139" s="6"/>
      <c r="M139" s="2"/>
      <c r="N139" s="2"/>
      <c r="O139" s="6"/>
      <c r="P139" s="7"/>
    </row>
    <row r="140" spans="1:16" x14ac:dyDescent="0.25">
      <c r="A140" s="5"/>
      <c r="B140" s="11"/>
      <c r="C140" s="2"/>
      <c r="D140" s="2"/>
      <c r="E140" s="2"/>
      <c r="F140" s="2"/>
      <c r="G140" s="2"/>
      <c r="H140" s="20"/>
      <c r="I140" s="6"/>
      <c r="J140" s="6"/>
      <c r="K140" s="6"/>
      <c r="L140" s="6"/>
      <c r="M140" s="2"/>
      <c r="N140" s="2"/>
      <c r="O140" s="6"/>
      <c r="P140" s="7"/>
    </row>
    <row r="141" spans="1:16" x14ac:dyDescent="0.25">
      <c r="A141" s="5"/>
      <c r="B141" s="11"/>
      <c r="C141" s="2"/>
      <c r="D141" s="2"/>
      <c r="E141" s="2"/>
      <c r="F141" s="2"/>
      <c r="G141" s="2"/>
      <c r="H141" s="20"/>
      <c r="I141" s="6"/>
      <c r="J141" s="6"/>
      <c r="K141" s="6"/>
      <c r="L141" s="6"/>
      <c r="M141" s="2"/>
      <c r="N141" s="2"/>
      <c r="O141" s="6"/>
      <c r="P141" s="7"/>
    </row>
    <row r="142" spans="1:16" x14ac:dyDescent="0.25">
      <c r="A142" s="5"/>
      <c r="B142" s="11"/>
      <c r="C142" s="2"/>
      <c r="D142" s="2"/>
      <c r="E142" s="2"/>
      <c r="F142" s="2"/>
      <c r="G142" s="2"/>
      <c r="H142" s="20"/>
      <c r="I142" s="6"/>
      <c r="J142" s="6"/>
      <c r="K142" s="6"/>
      <c r="L142" s="6"/>
      <c r="M142" s="2"/>
      <c r="N142" s="2"/>
      <c r="O142" s="6"/>
      <c r="P142" s="7"/>
    </row>
    <row r="143" spans="1:16" x14ac:dyDescent="0.25">
      <c r="A143" s="5"/>
      <c r="B143" s="11"/>
      <c r="C143" s="2"/>
      <c r="D143" s="2"/>
      <c r="E143" s="2"/>
      <c r="F143" s="2"/>
      <c r="G143" s="2"/>
      <c r="H143" s="20"/>
      <c r="I143" s="6"/>
      <c r="J143" s="6"/>
      <c r="K143" s="6"/>
      <c r="L143" s="6"/>
      <c r="M143" s="2"/>
      <c r="N143" s="2"/>
      <c r="O143" s="6"/>
      <c r="P143" s="7"/>
    </row>
    <row r="144" spans="1:16" x14ac:dyDescent="0.25">
      <c r="A144" s="5"/>
      <c r="B144" s="11"/>
      <c r="C144" s="2"/>
      <c r="D144" s="2"/>
      <c r="E144" s="2"/>
      <c r="F144" s="2"/>
      <c r="G144" s="2"/>
      <c r="H144" s="20"/>
      <c r="I144" s="6"/>
      <c r="J144" s="6"/>
      <c r="K144" s="6"/>
      <c r="L144" s="6"/>
      <c r="M144" s="2"/>
      <c r="N144" s="2"/>
      <c r="O144" s="6"/>
      <c r="P144" s="7"/>
    </row>
    <row r="145" spans="1:16" x14ac:dyDescent="0.25">
      <c r="A145" s="5"/>
      <c r="B145" s="11"/>
      <c r="C145" s="2"/>
      <c r="D145" s="2"/>
      <c r="E145" s="2"/>
      <c r="F145" s="2"/>
      <c r="G145" s="2"/>
      <c r="H145" s="20"/>
      <c r="I145" s="6"/>
      <c r="J145" s="6"/>
      <c r="K145" s="6"/>
      <c r="L145" s="6"/>
      <c r="M145" s="2"/>
      <c r="N145" s="2"/>
      <c r="O145" s="6"/>
      <c r="P145" s="7"/>
    </row>
    <row r="146" spans="1:16" x14ac:dyDescent="0.25">
      <c r="A146" s="5"/>
      <c r="B146" s="11"/>
      <c r="C146" s="2"/>
      <c r="D146" s="2"/>
      <c r="E146" s="2"/>
      <c r="F146" s="2"/>
      <c r="G146" s="2"/>
      <c r="H146" s="20"/>
      <c r="I146" s="6"/>
      <c r="J146" s="6"/>
      <c r="K146" s="6"/>
      <c r="L146" s="6"/>
      <c r="M146" s="2"/>
      <c r="N146" s="2"/>
      <c r="O146" s="6"/>
      <c r="P146" s="7"/>
    </row>
    <row r="147" spans="1:16" x14ac:dyDescent="0.25">
      <c r="A147" s="5"/>
      <c r="B147" s="11"/>
      <c r="C147" s="2"/>
      <c r="D147" s="2"/>
      <c r="E147" s="2"/>
      <c r="F147" s="2"/>
      <c r="G147" s="2"/>
      <c r="H147" s="20"/>
      <c r="I147" s="6"/>
      <c r="J147" s="6"/>
      <c r="K147" s="6"/>
      <c r="L147" s="6"/>
      <c r="M147" s="2"/>
      <c r="N147" s="2"/>
      <c r="O147" s="6"/>
      <c r="P147" s="7"/>
    </row>
    <row r="148" spans="1:16" x14ac:dyDescent="0.25">
      <c r="A148" s="5"/>
      <c r="B148" s="11"/>
      <c r="C148" s="2"/>
      <c r="D148" s="2"/>
      <c r="E148" s="2"/>
      <c r="F148" s="2"/>
      <c r="G148" s="2"/>
      <c r="H148" s="20"/>
      <c r="I148" s="6"/>
      <c r="J148" s="6"/>
      <c r="K148" s="6"/>
      <c r="L148" s="6"/>
      <c r="M148" s="2"/>
      <c r="N148" s="2"/>
      <c r="O148" s="6"/>
      <c r="P148" s="7"/>
    </row>
    <row r="149" spans="1:16" x14ac:dyDescent="0.25">
      <c r="A149" s="5"/>
      <c r="B149" s="11"/>
      <c r="C149" s="2"/>
      <c r="D149" s="2"/>
      <c r="E149" s="2"/>
      <c r="F149" s="2"/>
      <c r="G149" s="2"/>
      <c r="H149" s="20"/>
      <c r="I149" s="6"/>
      <c r="J149" s="6"/>
      <c r="K149" s="6"/>
      <c r="L149" s="6"/>
      <c r="M149" s="2"/>
      <c r="N149" s="2"/>
      <c r="O149" s="6"/>
      <c r="P149" s="7"/>
    </row>
    <row r="150" spans="1:16" x14ac:dyDescent="0.25">
      <c r="A150" s="5"/>
      <c r="B150" s="11"/>
      <c r="C150" s="2"/>
      <c r="D150" s="2"/>
      <c r="E150" s="2"/>
      <c r="F150" s="2"/>
      <c r="G150" s="2"/>
      <c r="H150" s="20"/>
      <c r="I150" s="6"/>
      <c r="J150" s="6"/>
      <c r="K150" s="6"/>
      <c r="L150" s="6"/>
      <c r="M150" s="2"/>
      <c r="N150" s="2"/>
      <c r="O150" s="6"/>
      <c r="P150" s="7"/>
    </row>
    <row r="151" spans="1:16" x14ac:dyDescent="0.25">
      <c r="A151" s="5"/>
      <c r="B151" s="11"/>
      <c r="C151" s="2"/>
      <c r="D151" s="2"/>
      <c r="E151" s="2"/>
      <c r="F151" s="2"/>
      <c r="G151" s="2"/>
      <c r="H151" s="20"/>
      <c r="I151" s="6"/>
      <c r="J151" s="6"/>
      <c r="K151" s="6"/>
      <c r="L151" s="6"/>
      <c r="M151" s="2"/>
      <c r="N151" s="2"/>
      <c r="O151" s="6"/>
      <c r="P151" s="7"/>
    </row>
    <row r="152" spans="1:16" x14ac:dyDescent="0.25">
      <c r="A152" s="5"/>
      <c r="B152" s="11"/>
      <c r="C152" s="2"/>
      <c r="D152" s="2"/>
      <c r="E152" s="2"/>
      <c r="F152" s="2"/>
      <c r="G152" s="2"/>
      <c r="H152" s="20"/>
      <c r="I152" s="6"/>
      <c r="J152" s="6"/>
      <c r="K152" s="6"/>
      <c r="L152" s="6"/>
      <c r="M152" s="2"/>
      <c r="N152" s="2"/>
      <c r="O152" s="6"/>
      <c r="P152" s="7"/>
    </row>
    <row r="153" spans="1:16" x14ac:dyDescent="0.25">
      <c r="A153" s="5"/>
      <c r="B153" s="11"/>
      <c r="C153" s="2"/>
      <c r="D153" s="2"/>
      <c r="E153" s="2"/>
      <c r="F153" s="2"/>
      <c r="G153" s="2"/>
      <c r="H153" s="20"/>
      <c r="I153" s="6"/>
      <c r="J153" s="6"/>
      <c r="K153" s="6"/>
      <c r="L153" s="6"/>
      <c r="M153" s="2"/>
      <c r="N153" s="2"/>
      <c r="O153" s="6"/>
      <c r="P153" s="7"/>
    </row>
    <row r="154" spans="1:16" x14ac:dyDescent="0.25">
      <c r="A154" s="5"/>
      <c r="B154" s="11"/>
      <c r="C154" s="2"/>
      <c r="D154" s="2"/>
      <c r="E154" s="2"/>
      <c r="F154" s="2"/>
      <c r="G154" s="2"/>
      <c r="H154" s="20"/>
      <c r="I154" s="6"/>
      <c r="J154" s="6"/>
      <c r="K154" s="6"/>
      <c r="L154" s="6"/>
      <c r="M154" s="2"/>
      <c r="N154" s="2"/>
      <c r="O154" s="6"/>
      <c r="P154" s="7"/>
    </row>
    <row r="155" spans="1:16" x14ac:dyDescent="0.25">
      <c r="A155" s="5"/>
      <c r="B155" s="11"/>
      <c r="C155" s="2"/>
      <c r="D155" s="2"/>
      <c r="E155" s="2"/>
      <c r="F155" s="2"/>
      <c r="G155" s="2"/>
      <c r="H155" s="20"/>
      <c r="I155" s="6"/>
      <c r="J155" s="6"/>
      <c r="K155" s="6"/>
      <c r="L155" s="6"/>
      <c r="M155" s="2"/>
      <c r="N155" s="2"/>
      <c r="O155" s="6"/>
      <c r="P155" s="7"/>
    </row>
    <row r="156" spans="1:16" x14ac:dyDescent="0.25">
      <c r="A156" s="5"/>
      <c r="B156" s="11"/>
      <c r="C156" s="2"/>
      <c r="D156" s="2"/>
      <c r="E156" s="2"/>
      <c r="F156" s="2"/>
      <c r="G156" s="2"/>
      <c r="H156" s="20"/>
      <c r="I156" s="6"/>
      <c r="J156" s="6"/>
      <c r="K156" s="6"/>
      <c r="L156" s="6"/>
      <c r="M156" s="2"/>
      <c r="N156" s="2"/>
      <c r="O156" s="6"/>
      <c r="P156" s="7"/>
    </row>
    <row r="157" spans="1:16" x14ac:dyDescent="0.25">
      <c r="A157" s="5"/>
      <c r="B157" s="11"/>
      <c r="C157" s="2"/>
      <c r="D157" s="2"/>
      <c r="E157" s="2"/>
      <c r="F157" s="2"/>
      <c r="G157" s="2"/>
      <c r="H157" s="20"/>
      <c r="I157" s="6"/>
      <c r="J157" s="6"/>
      <c r="K157" s="6"/>
      <c r="L157" s="6"/>
      <c r="M157" s="2"/>
      <c r="N157" s="2"/>
      <c r="O157" s="6"/>
      <c r="P157" s="7"/>
    </row>
    <row r="158" spans="1:16" x14ac:dyDescent="0.25">
      <c r="A158" s="5"/>
      <c r="B158" s="11"/>
      <c r="C158" s="2"/>
      <c r="D158" s="2"/>
      <c r="E158" s="2"/>
      <c r="F158" s="2"/>
      <c r="G158" s="2"/>
      <c r="H158" s="20"/>
      <c r="I158" s="6"/>
      <c r="J158" s="6"/>
      <c r="K158" s="6"/>
      <c r="L158" s="6"/>
      <c r="M158" s="2"/>
      <c r="N158" s="2"/>
      <c r="O158" s="6"/>
      <c r="P158" s="7"/>
    </row>
    <row r="159" spans="1:16" x14ac:dyDescent="0.25">
      <c r="A159" s="5"/>
      <c r="B159" s="11"/>
      <c r="C159" s="2"/>
      <c r="D159" s="2"/>
      <c r="E159" s="2"/>
      <c r="F159" s="2"/>
      <c r="G159" s="2"/>
      <c r="H159" s="20"/>
      <c r="I159" s="6"/>
      <c r="J159" s="6"/>
      <c r="K159" s="6"/>
      <c r="L159" s="6"/>
      <c r="M159" s="2"/>
      <c r="N159" s="2"/>
      <c r="O159" s="6"/>
      <c r="P159" s="7"/>
    </row>
    <row r="160" spans="1:16" x14ac:dyDescent="0.25">
      <c r="A160" s="5"/>
      <c r="B160" s="11"/>
      <c r="C160" s="2"/>
      <c r="D160" s="2"/>
      <c r="E160" s="2"/>
      <c r="F160" s="2"/>
      <c r="G160" s="2"/>
      <c r="H160" s="20"/>
      <c r="I160" s="6"/>
      <c r="J160" s="6"/>
      <c r="K160" s="6"/>
      <c r="L160" s="6"/>
      <c r="M160" s="2"/>
      <c r="N160" s="2"/>
      <c r="O160" s="6"/>
      <c r="P160" s="7"/>
    </row>
    <row r="161" spans="1:16" x14ac:dyDescent="0.25">
      <c r="A161" s="5"/>
      <c r="B161" s="11"/>
      <c r="C161" s="2"/>
      <c r="D161" s="2"/>
      <c r="E161" s="2"/>
      <c r="F161" s="2"/>
      <c r="G161" s="2"/>
      <c r="H161" s="20"/>
      <c r="I161" s="6"/>
      <c r="J161" s="6"/>
      <c r="K161" s="6"/>
      <c r="L161" s="6"/>
      <c r="M161" s="2"/>
      <c r="N161" s="2"/>
      <c r="O161" s="6"/>
      <c r="P161" s="7"/>
    </row>
    <row r="162" spans="1:16" x14ac:dyDescent="0.25">
      <c r="A162" s="5"/>
      <c r="B162" s="11"/>
      <c r="C162" s="2"/>
      <c r="D162" s="2"/>
      <c r="E162" s="2"/>
      <c r="F162" s="2"/>
      <c r="G162" s="2"/>
      <c r="H162" s="20"/>
      <c r="I162" s="6"/>
      <c r="J162" s="6"/>
      <c r="K162" s="6"/>
      <c r="L162" s="6"/>
      <c r="M162" s="2"/>
      <c r="N162" s="2"/>
      <c r="O162" s="6"/>
      <c r="P162" s="7"/>
    </row>
    <row r="163" spans="1:16" x14ac:dyDescent="0.25">
      <c r="A163" s="5"/>
      <c r="B163" s="11"/>
      <c r="C163" s="2"/>
      <c r="D163" s="2"/>
      <c r="E163" s="2"/>
      <c r="F163" s="2"/>
      <c r="G163" s="2"/>
      <c r="H163" s="20"/>
      <c r="I163" s="6"/>
      <c r="J163" s="6"/>
      <c r="K163" s="6"/>
      <c r="L163" s="6"/>
      <c r="M163" s="2"/>
      <c r="N163" s="2"/>
      <c r="O163" s="6"/>
      <c r="P163" s="7"/>
    </row>
    <row r="164" spans="1:16" x14ac:dyDescent="0.25">
      <c r="A164" s="5"/>
      <c r="B164" s="11"/>
      <c r="C164" s="2"/>
      <c r="D164" s="2"/>
      <c r="E164" s="2"/>
      <c r="F164" s="2"/>
      <c r="G164" s="2"/>
      <c r="H164" s="20"/>
      <c r="I164" s="6"/>
      <c r="J164" s="6"/>
      <c r="K164" s="6"/>
      <c r="L164" s="6"/>
      <c r="M164" s="2"/>
      <c r="N164" s="2"/>
      <c r="O164" s="6"/>
      <c r="P164" s="7"/>
    </row>
    <row r="165" spans="1:16" x14ac:dyDescent="0.25">
      <c r="A165" s="5"/>
      <c r="B165" s="11"/>
      <c r="C165" s="2"/>
      <c r="D165" s="2"/>
      <c r="E165" s="2"/>
      <c r="F165" s="2"/>
      <c r="G165" s="2"/>
      <c r="H165" s="20"/>
      <c r="I165" s="6"/>
      <c r="J165" s="6"/>
      <c r="K165" s="6"/>
      <c r="L165" s="6"/>
      <c r="M165" s="2"/>
      <c r="N165" s="2"/>
      <c r="O165" s="6"/>
      <c r="P165" s="7"/>
    </row>
    <row r="166" spans="1:16" x14ac:dyDescent="0.25">
      <c r="A166" s="5"/>
      <c r="B166" s="11"/>
      <c r="C166" s="2"/>
      <c r="D166" s="2"/>
      <c r="E166" s="2"/>
      <c r="F166" s="2"/>
      <c r="G166" s="2"/>
      <c r="H166" s="20"/>
      <c r="I166" s="6"/>
      <c r="J166" s="6"/>
      <c r="K166" s="6"/>
      <c r="L166" s="6"/>
      <c r="M166" s="2"/>
      <c r="N166" s="2"/>
      <c r="O166" s="6"/>
      <c r="P166" s="7"/>
    </row>
    <row r="167" spans="1:16" x14ac:dyDescent="0.25">
      <c r="A167" s="5"/>
      <c r="B167" s="11"/>
      <c r="C167" s="2"/>
      <c r="D167" s="2"/>
      <c r="E167" s="2"/>
      <c r="F167" s="2"/>
      <c r="G167" s="2"/>
      <c r="H167" s="20"/>
      <c r="I167" s="6"/>
      <c r="J167" s="6"/>
      <c r="K167" s="6"/>
      <c r="L167" s="6"/>
      <c r="M167" s="2"/>
      <c r="N167" s="2"/>
      <c r="O167" s="6"/>
      <c r="P167" s="7"/>
    </row>
    <row r="168" spans="1:16" x14ac:dyDescent="0.25">
      <c r="A168" s="5"/>
      <c r="B168" s="11"/>
      <c r="C168" s="2"/>
      <c r="D168" s="2"/>
      <c r="E168" s="2"/>
      <c r="F168" s="2"/>
      <c r="G168" s="2"/>
      <c r="H168" s="20"/>
      <c r="I168" s="6"/>
      <c r="J168" s="6"/>
      <c r="K168" s="6"/>
      <c r="L168" s="6"/>
      <c r="M168" s="2"/>
      <c r="N168" s="2"/>
      <c r="O168" s="6"/>
      <c r="P168" s="7"/>
    </row>
    <row r="169" spans="1:16" x14ac:dyDescent="0.25">
      <c r="A169" s="5"/>
      <c r="B169" s="11"/>
      <c r="C169" s="2"/>
      <c r="D169" s="2"/>
      <c r="E169" s="2"/>
      <c r="F169" s="2"/>
      <c r="G169" s="2"/>
      <c r="H169" s="20"/>
      <c r="I169" s="6"/>
      <c r="J169" s="6"/>
      <c r="K169" s="6"/>
      <c r="L169" s="6"/>
      <c r="M169" s="2"/>
      <c r="N169" s="2"/>
      <c r="O169" s="6"/>
      <c r="P169" s="7"/>
    </row>
    <row r="170" spans="1:16" x14ac:dyDescent="0.25">
      <c r="A170" s="5"/>
      <c r="B170" s="11"/>
      <c r="C170" s="2"/>
      <c r="D170" s="2"/>
      <c r="E170" s="2"/>
      <c r="F170" s="2"/>
      <c r="G170" s="2"/>
      <c r="H170" s="20"/>
      <c r="I170" s="6"/>
      <c r="J170" s="6"/>
      <c r="K170" s="6"/>
      <c r="L170" s="6"/>
      <c r="M170" s="2"/>
      <c r="N170" s="2"/>
      <c r="O170" s="6"/>
      <c r="P170" s="7"/>
    </row>
    <row r="171" spans="1:16" x14ac:dyDescent="0.25">
      <c r="A171" s="5"/>
      <c r="B171" s="11"/>
      <c r="C171" s="2"/>
      <c r="D171" s="2"/>
      <c r="E171" s="2"/>
      <c r="F171" s="2"/>
      <c r="G171" s="2"/>
      <c r="H171" s="20"/>
      <c r="I171" s="6"/>
      <c r="J171" s="6"/>
      <c r="K171" s="6"/>
      <c r="L171" s="6"/>
      <c r="M171" s="2"/>
      <c r="N171" s="2"/>
      <c r="O171" s="6"/>
      <c r="P171" s="7"/>
    </row>
    <row r="172" spans="1:16" x14ac:dyDescent="0.25">
      <c r="A172" s="5"/>
      <c r="B172" s="11"/>
      <c r="C172" s="2"/>
      <c r="D172" s="2"/>
      <c r="E172" s="2"/>
      <c r="F172" s="2"/>
      <c r="G172" s="2"/>
      <c r="H172" s="20"/>
      <c r="I172" s="6"/>
      <c r="J172" s="6"/>
      <c r="K172" s="6"/>
      <c r="L172" s="6"/>
      <c r="M172" s="2"/>
      <c r="N172" s="2"/>
      <c r="O172" s="6"/>
      <c r="P172" s="7"/>
    </row>
    <row r="173" spans="1:16" x14ac:dyDescent="0.25">
      <c r="A173" s="5"/>
      <c r="B173" s="11"/>
      <c r="C173" s="2"/>
      <c r="D173" s="2"/>
      <c r="E173" s="2"/>
      <c r="F173" s="2"/>
      <c r="G173" s="2"/>
      <c r="H173" s="20"/>
      <c r="I173" s="6"/>
      <c r="J173" s="6"/>
      <c r="K173" s="6"/>
      <c r="L173" s="6"/>
      <c r="M173" s="2"/>
      <c r="N173" s="2"/>
      <c r="O173" s="6"/>
      <c r="P173" s="7"/>
    </row>
    <row r="174" spans="1:16" x14ac:dyDescent="0.25">
      <c r="A174" s="5"/>
      <c r="B174" s="11"/>
      <c r="C174" s="2"/>
      <c r="D174" s="2"/>
      <c r="E174" s="2"/>
      <c r="F174" s="2"/>
      <c r="G174" s="2"/>
      <c r="H174" s="20"/>
      <c r="I174" s="6"/>
      <c r="J174" s="6"/>
      <c r="K174" s="6"/>
      <c r="L174" s="6"/>
      <c r="M174" s="2"/>
      <c r="N174" s="2"/>
      <c r="O174" s="6"/>
      <c r="P174" s="7"/>
    </row>
    <row r="175" spans="1:16" x14ac:dyDescent="0.25">
      <c r="A175" s="5"/>
      <c r="B175" s="11"/>
      <c r="C175" s="2"/>
      <c r="D175" s="2"/>
      <c r="E175" s="2"/>
      <c r="F175" s="2"/>
      <c r="G175" s="2"/>
      <c r="H175" s="20"/>
      <c r="I175" s="6"/>
      <c r="J175" s="6"/>
      <c r="K175" s="6"/>
      <c r="L175" s="6"/>
      <c r="M175" s="2"/>
      <c r="N175" s="2"/>
      <c r="O175" s="6"/>
      <c r="P175" s="7"/>
    </row>
    <row r="176" spans="1:16" x14ac:dyDescent="0.25">
      <c r="A176" s="5"/>
      <c r="B176" s="11"/>
      <c r="C176" s="2"/>
      <c r="D176" s="2"/>
      <c r="E176" s="2"/>
      <c r="F176" s="2"/>
      <c r="G176" s="2"/>
      <c r="H176" s="20"/>
      <c r="I176" s="6"/>
      <c r="J176" s="6"/>
      <c r="K176" s="6"/>
      <c r="L176" s="6"/>
      <c r="M176" s="2"/>
      <c r="N176" s="2"/>
      <c r="O176" s="6"/>
      <c r="P176" s="7"/>
    </row>
    <row r="177" spans="1:16" x14ac:dyDescent="0.25">
      <c r="A177" s="5"/>
      <c r="B177" s="11"/>
      <c r="C177" s="2"/>
      <c r="D177" s="2"/>
      <c r="E177" s="2"/>
      <c r="F177" s="2"/>
      <c r="G177" s="2"/>
      <c r="H177" s="20"/>
      <c r="I177" s="6"/>
      <c r="J177" s="6"/>
      <c r="K177" s="6"/>
      <c r="L177" s="6"/>
      <c r="M177" s="2"/>
      <c r="N177" s="2"/>
      <c r="O177" s="6"/>
      <c r="P177" s="7"/>
    </row>
    <row r="178" spans="1:16" x14ac:dyDescent="0.25">
      <c r="A178" s="5"/>
      <c r="B178" s="11"/>
      <c r="C178" s="2"/>
      <c r="D178" s="2"/>
      <c r="E178" s="2"/>
      <c r="F178" s="2"/>
      <c r="G178" s="2"/>
      <c r="H178" s="20"/>
      <c r="I178" s="6"/>
      <c r="J178" s="6"/>
      <c r="K178" s="6"/>
      <c r="L178" s="6"/>
      <c r="M178" s="2"/>
      <c r="N178" s="2"/>
      <c r="O178" s="6"/>
      <c r="P178" s="7"/>
    </row>
    <row r="179" spans="1:16" x14ac:dyDescent="0.25">
      <c r="A179" s="5"/>
      <c r="B179" s="11"/>
      <c r="C179" s="2"/>
      <c r="D179" s="2"/>
      <c r="E179" s="2"/>
      <c r="F179" s="2"/>
      <c r="G179" s="2"/>
      <c r="H179" s="20"/>
      <c r="I179" s="6"/>
      <c r="J179" s="6"/>
      <c r="K179" s="6"/>
      <c r="L179" s="6"/>
      <c r="M179" s="2"/>
      <c r="N179" s="2"/>
      <c r="O179" s="6"/>
      <c r="P179" s="7"/>
    </row>
    <row r="180" spans="1:16" x14ac:dyDescent="0.25">
      <c r="A180" s="5"/>
      <c r="B180" s="11"/>
      <c r="C180" s="2"/>
      <c r="D180" s="2"/>
      <c r="E180" s="2"/>
      <c r="F180" s="2"/>
      <c r="G180" s="2"/>
      <c r="H180" s="20"/>
      <c r="I180" s="6"/>
      <c r="J180" s="6"/>
      <c r="K180" s="6"/>
      <c r="L180" s="6"/>
      <c r="M180" s="2"/>
      <c r="N180" s="2"/>
      <c r="O180" s="6"/>
      <c r="P180" s="7"/>
    </row>
    <row r="181" spans="1:16" x14ac:dyDescent="0.25">
      <c r="A181" s="5"/>
      <c r="B181" s="11"/>
      <c r="C181" s="2"/>
      <c r="D181" s="2"/>
      <c r="E181" s="2"/>
      <c r="F181" s="2"/>
      <c r="G181" s="2"/>
      <c r="H181" s="20"/>
      <c r="I181" s="6"/>
      <c r="J181" s="6"/>
      <c r="K181" s="6"/>
      <c r="L181" s="6"/>
      <c r="M181" s="2"/>
      <c r="N181" s="2"/>
      <c r="O181" s="6"/>
      <c r="P181" s="7"/>
    </row>
    <row r="182" spans="1:16" x14ac:dyDescent="0.25">
      <c r="A182" s="5"/>
      <c r="B182" s="11"/>
      <c r="C182" s="2"/>
      <c r="D182" s="2"/>
      <c r="E182" s="2"/>
      <c r="F182" s="2"/>
      <c r="G182" s="2"/>
      <c r="H182" s="20"/>
      <c r="I182" s="6"/>
      <c r="J182" s="6"/>
      <c r="K182" s="6"/>
      <c r="L182" s="6"/>
      <c r="M182" s="2"/>
      <c r="N182" s="2"/>
      <c r="O182" s="6"/>
      <c r="P182" s="7"/>
    </row>
    <row r="183" spans="1:16" x14ac:dyDescent="0.25">
      <c r="A183" s="5"/>
      <c r="B183" s="11"/>
      <c r="C183" s="2"/>
      <c r="D183" s="2"/>
      <c r="E183" s="2"/>
      <c r="F183" s="2"/>
      <c r="G183" s="2"/>
      <c r="H183" s="20"/>
      <c r="I183" s="6"/>
      <c r="J183" s="6"/>
      <c r="K183" s="6"/>
      <c r="L183" s="6"/>
      <c r="M183" s="2"/>
      <c r="N183" s="2"/>
      <c r="O183" s="6"/>
      <c r="P183" s="7"/>
    </row>
    <row r="184" spans="1:16" x14ac:dyDescent="0.25">
      <c r="A184" s="5"/>
      <c r="B184" s="11"/>
      <c r="C184" s="2"/>
      <c r="D184" s="2"/>
      <c r="E184" s="2"/>
      <c r="F184" s="2"/>
      <c r="G184" s="2"/>
      <c r="H184" s="20"/>
      <c r="I184" s="6"/>
      <c r="J184" s="6"/>
      <c r="K184" s="6"/>
      <c r="L184" s="6"/>
      <c r="M184" s="2"/>
      <c r="N184" s="2"/>
      <c r="O184" s="6"/>
      <c r="P184" s="7"/>
    </row>
    <row r="185" spans="1:16" x14ac:dyDescent="0.25">
      <c r="A185" s="5"/>
      <c r="B185" s="11"/>
      <c r="C185" s="2"/>
      <c r="D185" s="2"/>
      <c r="E185" s="2"/>
      <c r="F185" s="2"/>
      <c r="G185" s="2"/>
      <c r="H185" s="20"/>
      <c r="I185" s="6"/>
      <c r="J185" s="6"/>
      <c r="K185" s="6"/>
      <c r="L185" s="6"/>
      <c r="M185" s="2"/>
      <c r="N185" s="2"/>
      <c r="O185" s="6"/>
      <c r="P185" s="7"/>
    </row>
    <row r="186" spans="1:16" x14ac:dyDescent="0.25">
      <c r="A186" s="5"/>
      <c r="B186" s="11"/>
      <c r="C186" s="2"/>
      <c r="D186" s="2"/>
      <c r="E186" s="2"/>
      <c r="F186" s="2"/>
      <c r="G186" s="2"/>
      <c r="H186" s="20"/>
      <c r="I186" s="6"/>
      <c r="J186" s="6"/>
      <c r="K186" s="6"/>
      <c r="L186" s="6"/>
      <c r="M186" s="2"/>
      <c r="N186" s="2"/>
      <c r="O186" s="6"/>
      <c r="P186" s="7"/>
    </row>
    <row r="187" spans="1:16" x14ac:dyDescent="0.25">
      <c r="A187" s="5"/>
      <c r="B187" s="11"/>
      <c r="C187" s="2"/>
      <c r="D187" s="2"/>
      <c r="E187" s="2"/>
      <c r="F187" s="2"/>
      <c r="G187" s="2"/>
      <c r="H187" s="20"/>
      <c r="I187" s="6"/>
      <c r="J187" s="6"/>
      <c r="K187" s="6"/>
      <c r="L187" s="6"/>
      <c r="M187" s="2"/>
      <c r="N187" s="2"/>
      <c r="O187" s="6"/>
      <c r="P187" s="7"/>
    </row>
    <row r="188" spans="1:16" x14ac:dyDescent="0.25">
      <c r="A188" s="5"/>
      <c r="B188" s="11"/>
      <c r="C188" s="2"/>
      <c r="D188" s="2"/>
      <c r="E188" s="2"/>
      <c r="F188" s="2"/>
      <c r="G188" s="2"/>
      <c r="H188" s="20"/>
      <c r="I188" s="6"/>
      <c r="J188" s="6"/>
      <c r="K188" s="6"/>
      <c r="L188" s="6"/>
      <c r="M188" s="2"/>
      <c r="N188" s="2"/>
      <c r="O188" s="6"/>
      <c r="P188" s="7"/>
    </row>
    <row r="189" spans="1:16" x14ac:dyDescent="0.25">
      <c r="A189" s="5"/>
      <c r="B189" s="11"/>
      <c r="C189" s="2"/>
      <c r="D189" s="2"/>
      <c r="E189" s="2"/>
      <c r="F189" s="2"/>
      <c r="G189" s="2"/>
      <c r="H189" s="20"/>
      <c r="I189" s="6"/>
      <c r="J189" s="6"/>
      <c r="K189" s="6"/>
      <c r="L189" s="6"/>
      <c r="M189" s="2"/>
      <c r="N189" s="2"/>
      <c r="O189" s="6"/>
      <c r="P189" s="7"/>
    </row>
    <row r="190" spans="1:16" x14ac:dyDescent="0.25">
      <c r="A190" s="5"/>
      <c r="B190" s="11"/>
      <c r="C190" s="2"/>
      <c r="D190" s="2"/>
      <c r="E190" s="2"/>
      <c r="F190" s="2"/>
      <c r="G190" s="2"/>
      <c r="H190" s="20"/>
      <c r="I190" s="6"/>
      <c r="J190" s="6"/>
      <c r="K190" s="6"/>
      <c r="L190" s="6"/>
      <c r="M190" s="2"/>
      <c r="N190" s="2"/>
      <c r="O190" s="6"/>
      <c r="P190" s="7"/>
    </row>
    <row r="191" spans="1:16" x14ac:dyDescent="0.25">
      <c r="A191" s="5"/>
      <c r="B191" s="11"/>
      <c r="C191" s="2"/>
      <c r="D191" s="2"/>
      <c r="E191" s="2"/>
      <c r="F191" s="2"/>
      <c r="G191" s="2"/>
      <c r="H191" s="20"/>
      <c r="I191" s="6"/>
      <c r="J191" s="6"/>
      <c r="K191" s="6"/>
      <c r="L191" s="6"/>
      <c r="M191" s="2"/>
      <c r="N191" s="2"/>
      <c r="O191" s="6"/>
      <c r="P191" s="7"/>
    </row>
    <row r="192" spans="1:16" x14ac:dyDescent="0.25">
      <c r="A192" s="5"/>
      <c r="B192" s="11"/>
      <c r="C192" s="2"/>
      <c r="D192" s="2"/>
      <c r="E192" s="2"/>
      <c r="F192" s="2"/>
      <c r="G192" s="2"/>
      <c r="H192" s="20"/>
      <c r="I192" s="6"/>
      <c r="J192" s="6"/>
      <c r="K192" s="6"/>
      <c r="L192" s="6"/>
      <c r="M192" s="2"/>
      <c r="N192" s="2"/>
      <c r="O192" s="6"/>
      <c r="P192" s="7"/>
    </row>
    <row r="193" spans="1:16" x14ac:dyDescent="0.25">
      <c r="A193" s="5"/>
      <c r="B193" s="11"/>
      <c r="C193" s="2"/>
      <c r="D193" s="2"/>
      <c r="E193" s="2"/>
      <c r="F193" s="2"/>
      <c r="G193" s="2"/>
      <c r="H193" s="20"/>
      <c r="I193" s="6"/>
      <c r="J193" s="6"/>
      <c r="K193" s="6"/>
      <c r="L193" s="6"/>
      <c r="M193" s="2"/>
      <c r="N193" s="2"/>
      <c r="O193" s="6"/>
      <c r="P193" s="7"/>
    </row>
    <row r="194" spans="1:16" x14ac:dyDescent="0.25">
      <c r="A194" s="5"/>
      <c r="B194" s="11"/>
      <c r="C194" s="2"/>
      <c r="D194" s="2"/>
      <c r="E194" s="2"/>
      <c r="F194" s="2"/>
      <c r="G194" s="2"/>
      <c r="H194" s="20"/>
      <c r="I194" s="6"/>
      <c r="J194" s="6"/>
      <c r="K194" s="6"/>
      <c r="L194" s="6"/>
      <c r="M194" s="2"/>
      <c r="N194" s="2"/>
      <c r="O194" s="6"/>
      <c r="P194" s="7"/>
    </row>
    <row r="195" spans="1:16" x14ac:dyDescent="0.25">
      <c r="A195" s="5"/>
      <c r="B195" s="11"/>
      <c r="C195" s="2"/>
      <c r="D195" s="2"/>
      <c r="E195" s="2"/>
      <c r="F195" s="2"/>
      <c r="G195" s="2"/>
      <c r="H195" s="20"/>
      <c r="I195" s="6"/>
      <c r="J195" s="6"/>
      <c r="K195" s="6"/>
      <c r="L195" s="6"/>
      <c r="M195" s="2"/>
      <c r="N195" s="2"/>
      <c r="O195" s="6"/>
      <c r="P195" s="7"/>
    </row>
    <row r="196" spans="1:16" x14ac:dyDescent="0.25">
      <c r="A196" s="5"/>
      <c r="B196" s="11"/>
      <c r="C196" s="2"/>
      <c r="D196" s="2"/>
      <c r="E196" s="2"/>
      <c r="F196" s="2"/>
      <c r="G196" s="2"/>
      <c r="H196" s="20"/>
      <c r="I196" s="6"/>
      <c r="J196" s="6"/>
      <c r="K196" s="6"/>
      <c r="L196" s="6"/>
      <c r="M196" s="2"/>
      <c r="N196" s="2"/>
      <c r="O196" s="6"/>
      <c r="P196" s="7"/>
    </row>
    <row r="197" spans="1:16" x14ac:dyDescent="0.25">
      <c r="A197" s="5"/>
      <c r="B197" s="11"/>
      <c r="C197" s="2"/>
      <c r="D197" s="2"/>
      <c r="E197" s="2"/>
      <c r="F197" s="2"/>
      <c r="G197" s="2"/>
      <c r="H197" s="20"/>
      <c r="I197" s="6"/>
      <c r="J197" s="6"/>
      <c r="K197" s="6"/>
      <c r="L197" s="6"/>
      <c r="M197" s="2"/>
      <c r="N197" s="2"/>
      <c r="O197" s="6"/>
      <c r="P197" s="7"/>
    </row>
    <row r="198" spans="1:16" x14ac:dyDescent="0.25">
      <c r="A198" s="5"/>
      <c r="B198" s="11"/>
      <c r="C198" s="2"/>
      <c r="D198" s="2"/>
      <c r="E198" s="2"/>
      <c r="F198" s="2"/>
      <c r="G198" s="2"/>
      <c r="H198" s="20"/>
      <c r="I198" s="6"/>
      <c r="J198" s="6"/>
      <c r="K198" s="6"/>
      <c r="L198" s="6"/>
      <c r="M198" s="2"/>
      <c r="N198" s="2"/>
      <c r="O198" s="6"/>
      <c r="P198" s="7"/>
    </row>
    <row r="199" spans="1:16" x14ac:dyDescent="0.25">
      <c r="A199" s="5"/>
      <c r="B199" s="11"/>
      <c r="C199" s="2"/>
      <c r="D199" s="2"/>
      <c r="E199" s="2"/>
      <c r="F199" s="2"/>
      <c r="G199" s="2"/>
      <c r="H199" s="20"/>
      <c r="I199" s="6"/>
      <c r="J199" s="6"/>
      <c r="K199" s="6"/>
      <c r="L199" s="6"/>
      <c r="M199" s="2"/>
      <c r="N199" s="2"/>
      <c r="O199" s="6"/>
      <c r="P199" s="7"/>
    </row>
    <row r="200" spans="1:16" x14ac:dyDescent="0.25">
      <c r="A200" s="5"/>
      <c r="B200" s="11"/>
      <c r="C200" s="2"/>
      <c r="D200" s="2"/>
      <c r="E200" s="2"/>
      <c r="F200" s="2"/>
      <c r="G200" s="2"/>
      <c r="H200" s="20"/>
      <c r="I200" s="6"/>
      <c r="J200" s="6"/>
      <c r="K200" s="6"/>
      <c r="L200" s="6"/>
      <c r="M200" s="2"/>
      <c r="N200" s="2"/>
      <c r="O200" s="6"/>
      <c r="P200" s="7"/>
    </row>
    <row r="201" spans="1:16" x14ac:dyDescent="0.25">
      <c r="A201" s="5"/>
      <c r="B201" s="11"/>
      <c r="C201" s="2"/>
      <c r="D201" s="2"/>
      <c r="E201" s="2"/>
      <c r="F201" s="2"/>
      <c r="G201" s="2"/>
      <c r="H201" s="20"/>
      <c r="I201" s="6"/>
      <c r="J201" s="6"/>
      <c r="K201" s="6"/>
      <c r="L201" s="6"/>
      <c r="M201" s="2"/>
      <c r="N201" s="2"/>
      <c r="O201" s="6"/>
      <c r="P201" s="7"/>
    </row>
    <row r="202" spans="1:16" x14ac:dyDescent="0.25">
      <c r="A202" s="5"/>
      <c r="B202" s="11"/>
      <c r="C202" s="2"/>
      <c r="D202" s="2"/>
      <c r="E202" s="2"/>
      <c r="F202" s="2"/>
      <c r="G202" s="2"/>
      <c r="H202" s="20"/>
      <c r="I202" s="6"/>
      <c r="J202" s="6"/>
      <c r="K202" s="6"/>
      <c r="L202" s="6"/>
      <c r="M202" s="2"/>
      <c r="N202" s="2"/>
      <c r="O202" s="6"/>
      <c r="P202" s="7"/>
    </row>
    <row r="203" spans="1:16" x14ac:dyDescent="0.25">
      <c r="A203" s="5"/>
      <c r="B203" s="11"/>
      <c r="C203" s="2"/>
      <c r="D203" s="2"/>
      <c r="E203" s="2"/>
      <c r="F203" s="2"/>
      <c r="G203" s="2"/>
      <c r="H203" s="20"/>
      <c r="I203" s="6"/>
      <c r="J203" s="6"/>
      <c r="K203" s="6"/>
      <c r="L203" s="6"/>
      <c r="M203" s="2"/>
      <c r="N203" s="2"/>
      <c r="O203" s="6"/>
      <c r="P203" s="7"/>
    </row>
    <row r="204" spans="1:16" x14ac:dyDescent="0.25">
      <c r="A204" s="5"/>
      <c r="B204" s="11"/>
      <c r="C204" s="2"/>
      <c r="D204" s="2"/>
      <c r="E204" s="2"/>
      <c r="F204" s="2"/>
      <c r="G204" s="2"/>
      <c r="H204" s="20"/>
      <c r="I204" s="6"/>
      <c r="J204" s="6"/>
      <c r="K204" s="6"/>
      <c r="L204" s="6"/>
      <c r="M204" s="2"/>
      <c r="N204" s="2"/>
      <c r="O204" s="6"/>
      <c r="P204" s="7"/>
    </row>
    <row r="205" spans="1:16" x14ac:dyDescent="0.25">
      <c r="A205" s="5"/>
      <c r="B205" s="11"/>
      <c r="C205" s="2"/>
      <c r="D205" s="2"/>
      <c r="E205" s="2"/>
      <c r="F205" s="2"/>
      <c r="G205" s="2"/>
      <c r="H205" s="20"/>
      <c r="I205" s="6"/>
      <c r="J205" s="6"/>
      <c r="K205" s="6"/>
      <c r="L205" s="6"/>
      <c r="M205" s="2"/>
      <c r="N205" s="2"/>
      <c r="O205" s="6"/>
      <c r="P205" s="7"/>
    </row>
    <row r="206" spans="1:16" x14ac:dyDescent="0.25">
      <c r="A206" s="5"/>
      <c r="B206" s="11"/>
      <c r="C206" s="2"/>
      <c r="D206" s="2"/>
      <c r="E206" s="2"/>
      <c r="F206" s="2"/>
      <c r="G206" s="2"/>
      <c r="H206" s="20"/>
      <c r="I206" s="6"/>
      <c r="J206" s="6"/>
      <c r="K206" s="6"/>
      <c r="L206" s="6"/>
      <c r="M206" s="2"/>
      <c r="N206" s="2"/>
      <c r="O206" s="6"/>
      <c r="P206" s="7"/>
    </row>
    <row r="207" spans="1:16" x14ac:dyDescent="0.25">
      <c r="A207" s="5"/>
      <c r="B207" s="11"/>
      <c r="C207" s="2"/>
      <c r="D207" s="2"/>
      <c r="E207" s="2"/>
      <c r="F207" s="2"/>
      <c r="G207" s="2"/>
      <c r="H207" s="20"/>
      <c r="I207" s="6"/>
      <c r="J207" s="6"/>
      <c r="K207" s="6"/>
      <c r="L207" s="6"/>
      <c r="M207" s="2"/>
      <c r="N207" s="2"/>
      <c r="O207" s="6"/>
      <c r="P207" s="7"/>
    </row>
    <row r="208" spans="1:16" x14ac:dyDescent="0.25">
      <c r="A208" s="5"/>
      <c r="B208" s="11"/>
      <c r="C208" s="2"/>
      <c r="D208" s="2"/>
      <c r="E208" s="2"/>
      <c r="F208" s="2"/>
      <c r="G208" s="2"/>
      <c r="H208" s="20"/>
      <c r="I208" s="6"/>
      <c r="J208" s="6"/>
      <c r="K208" s="6"/>
      <c r="L208" s="6"/>
      <c r="M208" s="2"/>
      <c r="N208" s="2"/>
      <c r="O208" s="6"/>
      <c r="P208" s="7"/>
    </row>
    <row r="209" spans="1:16" x14ac:dyDescent="0.25">
      <c r="A209" s="5"/>
      <c r="B209" s="11"/>
      <c r="C209" s="2"/>
      <c r="D209" s="2"/>
      <c r="E209" s="2"/>
      <c r="F209" s="2"/>
      <c r="G209" s="2"/>
      <c r="H209" s="20"/>
      <c r="I209" s="6"/>
      <c r="J209" s="6"/>
      <c r="K209" s="6"/>
      <c r="L209" s="6"/>
      <c r="M209" s="2"/>
      <c r="N209" s="2"/>
      <c r="O209" s="6"/>
      <c r="P209" s="7"/>
    </row>
    <row r="210" spans="1:16" x14ac:dyDescent="0.25">
      <c r="A210" s="5"/>
      <c r="B210" s="11"/>
      <c r="C210" s="2"/>
      <c r="D210" s="2"/>
      <c r="E210" s="2"/>
      <c r="F210" s="2"/>
      <c r="G210" s="2"/>
      <c r="H210" s="20"/>
      <c r="I210" s="6"/>
      <c r="J210" s="6"/>
      <c r="K210" s="6"/>
      <c r="L210" s="6"/>
      <c r="M210" s="2"/>
      <c r="N210" s="2"/>
      <c r="O210" s="6"/>
      <c r="P210" s="7"/>
    </row>
    <row r="211" spans="1:16" x14ac:dyDescent="0.25">
      <c r="A211" s="5"/>
      <c r="B211" s="11"/>
      <c r="C211" s="2"/>
      <c r="D211" s="2"/>
      <c r="E211" s="2"/>
      <c r="F211" s="2"/>
      <c r="G211" s="2"/>
      <c r="H211" s="20"/>
      <c r="I211" s="6"/>
      <c r="J211" s="6"/>
      <c r="K211" s="6"/>
      <c r="L211" s="6"/>
      <c r="M211" s="2"/>
      <c r="N211" s="2"/>
      <c r="O211" s="6"/>
      <c r="P211" s="7"/>
    </row>
    <row r="212" spans="1:16" x14ac:dyDescent="0.25">
      <c r="A212" s="5"/>
      <c r="B212" s="11"/>
      <c r="C212" s="2"/>
      <c r="D212" s="2"/>
      <c r="E212" s="2"/>
      <c r="F212" s="2"/>
      <c r="G212" s="2"/>
      <c r="H212" s="20"/>
      <c r="I212" s="6"/>
      <c r="J212" s="6"/>
      <c r="K212" s="6"/>
      <c r="L212" s="6"/>
      <c r="M212" s="2"/>
      <c r="N212" s="2"/>
      <c r="O212" s="6"/>
      <c r="P212" s="7"/>
    </row>
    <row r="213" spans="1:16" x14ac:dyDescent="0.25">
      <c r="A213" s="5"/>
      <c r="B213" s="11"/>
      <c r="C213" s="2"/>
      <c r="D213" s="2"/>
      <c r="E213" s="2"/>
      <c r="F213" s="2"/>
      <c r="G213" s="2"/>
      <c r="H213" s="20"/>
      <c r="I213" s="6"/>
      <c r="J213" s="6"/>
      <c r="K213" s="6"/>
      <c r="L213" s="6"/>
      <c r="M213" s="2"/>
      <c r="N213" s="2"/>
      <c r="O213" s="6"/>
      <c r="P213" s="7"/>
    </row>
    <row r="214" spans="1:16" x14ac:dyDescent="0.25">
      <c r="A214" s="5"/>
      <c r="B214" s="11"/>
      <c r="C214" s="2"/>
      <c r="D214" s="2"/>
      <c r="E214" s="2"/>
      <c r="F214" s="2"/>
      <c r="G214" s="2"/>
      <c r="H214" s="20"/>
      <c r="I214" s="6"/>
      <c r="J214" s="6"/>
      <c r="K214" s="6"/>
      <c r="L214" s="6"/>
      <c r="M214" s="2"/>
      <c r="N214" s="2"/>
      <c r="O214" s="6"/>
      <c r="P214" s="7"/>
    </row>
    <row r="215" spans="1:16" x14ac:dyDescent="0.25">
      <c r="A215" s="5"/>
      <c r="B215" s="11"/>
      <c r="C215" s="2"/>
      <c r="D215" s="2"/>
      <c r="E215" s="2"/>
      <c r="F215" s="2"/>
      <c r="G215" s="2"/>
      <c r="H215" s="20"/>
      <c r="I215" s="6"/>
      <c r="J215" s="6"/>
      <c r="K215" s="6"/>
      <c r="L215" s="6"/>
      <c r="M215" s="2"/>
      <c r="N215" s="2"/>
      <c r="O215" s="6"/>
      <c r="P215" s="7"/>
    </row>
    <row r="216" spans="1:16" x14ac:dyDescent="0.25">
      <c r="A216" s="5"/>
      <c r="B216" s="11"/>
      <c r="C216" s="2"/>
      <c r="D216" s="2"/>
      <c r="E216" s="2"/>
      <c r="F216" s="2"/>
      <c r="G216" s="2"/>
      <c r="H216" s="20"/>
      <c r="I216" s="6"/>
      <c r="J216" s="6"/>
      <c r="K216" s="6"/>
      <c r="L216" s="6"/>
      <c r="M216" s="2"/>
      <c r="N216" s="2"/>
      <c r="O216" s="6"/>
      <c r="P216" s="7"/>
    </row>
  </sheetData>
  <autoFilter ref="A1:P216"/>
  <customSheetViews>
    <customSheetView guid="{C7649E14-CA79-4D07-8EC3-51ACD791F50E}" showAutoFilter="1">
      <selection activeCell="F3" sqref="F3"/>
      <pageMargins left="0.7" right="0.7" top="0.75" bottom="0.75" header="0.3" footer="0.3"/>
      <pageSetup paperSize="9" orientation="portrait" r:id="rId1"/>
      <autoFilter ref="A1:P2"/>
    </customSheetView>
    <customSheetView guid="{C2AB851C-4A30-4D0F-A61C-C9DFD3E4A5C6}" showAutoFilter="1">
      <selection activeCell="A5" sqref="A5"/>
      <pageMargins left="0.7" right="0.7" top="0.75" bottom="0.75" header="0.3" footer="0.3"/>
      <pageSetup paperSize="9" orientation="portrait" r:id="rId2"/>
      <autoFilter ref="A1:P2"/>
    </customSheetView>
  </customSheetViews>
  <conditionalFormatting sqref="F2:F216">
    <cfRule type="cellIs" dxfId="4" priority="5" operator="equal">
      <formula>"x"</formula>
    </cfRule>
    <cfRule type="cellIs" dxfId="3" priority="6" operator="equal">
      <formula>"x"</formula>
    </cfRule>
    <cfRule type="cellIs" dxfId="2" priority="7" operator="equal">
      <formula>"x"</formula>
    </cfRule>
  </conditionalFormatting>
  <conditionalFormatting sqref="G2:H216">
    <cfRule type="cellIs" dxfId="1" priority="4" operator="equal">
      <formula>"x"</formula>
    </cfRule>
  </conditionalFormatting>
  <conditionalFormatting sqref="O2:O216">
    <cfRule type="cellIs" dxfId="13" priority="3" operator="equal">
      <formula>"x"</formula>
    </cfRule>
  </conditionalFormatting>
  <conditionalFormatting sqref="G2:G216">
    <cfRule type="cellIs" dxfId="0" priority="2" operator="equal">
      <formula>1</formula>
    </cfRule>
  </conditionalFormatting>
  <conditionalFormatting sqref="F2:F216">
    <cfRule type="cellIs" dxfId="12" priority="1" operator="equal">
      <formula>1</formula>
    </cfRule>
  </conditionalFormatting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3"/>
  <sheetViews>
    <sheetView topLeftCell="A19" workbookViewId="0">
      <selection activeCell="C47" sqref="C47"/>
    </sheetView>
  </sheetViews>
  <sheetFormatPr baseColWidth="10" defaultRowHeight="15" x14ac:dyDescent="0.25"/>
  <cols>
    <col min="1" max="1" width="14.42578125" customWidth="1"/>
    <col min="2" max="2" width="46.85546875" customWidth="1"/>
    <col min="3" max="3" width="28.42578125" customWidth="1"/>
    <col min="4" max="4" width="17.5703125" customWidth="1"/>
  </cols>
  <sheetData>
    <row r="1" spans="1:4" x14ac:dyDescent="0.25">
      <c r="A1" s="10" t="s">
        <v>17</v>
      </c>
      <c r="B1" s="10" t="s">
        <v>18</v>
      </c>
      <c r="C1" s="12" t="s">
        <v>56</v>
      </c>
      <c r="D1" s="14" t="s">
        <v>64</v>
      </c>
    </row>
    <row r="2" spans="1:4" x14ac:dyDescent="0.25">
      <c r="A2" s="3">
        <v>10269591</v>
      </c>
      <c r="B2" s="3" t="s">
        <v>16</v>
      </c>
      <c r="C2" s="13" t="s">
        <v>22</v>
      </c>
      <c r="D2" s="1"/>
    </row>
    <row r="3" spans="1:4" x14ac:dyDescent="0.25">
      <c r="A3" s="3">
        <v>10117482</v>
      </c>
      <c r="B3" s="3" t="s">
        <v>19</v>
      </c>
      <c r="C3" s="13" t="s">
        <v>21</v>
      </c>
      <c r="D3" s="1"/>
    </row>
    <row r="4" spans="1:4" x14ac:dyDescent="0.25">
      <c r="A4" s="3">
        <v>10117487</v>
      </c>
      <c r="B4" s="3" t="s">
        <v>20</v>
      </c>
      <c r="C4" s="13" t="s">
        <v>23</v>
      </c>
      <c r="D4" s="1"/>
    </row>
    <row r="5" spans="1:4" x14ac:dyDescent="0.25">
      <c r="A5" s="3">
        <v>10142417</v>
      </c>
      <c r="B5" s="3" t="s">
        <v>24</v>
      </c>
      <c r="C5" s="13" t="s">
        <v>25</v>
      </c>
      <c r="D5" s="1"/>
    </row>
    <row r="6" spans="1:4" x14ac:dyDescent="0.25">
      <c r="A6" s="3">
        <v>10142444</v>
      </c>
      <c r="B6" s="3" t="s">
        <v>26</v>
      </c>
      <c r="C6" s="13" t="s">
        <v>25</v>
      </c>
      <c r="D6" s="1"/>
    </row>
    <row r="7" spans="1:4" x14ac:dyDescent="0.25">
      <c r="A7" s="3">
        <v>10142488</v>
      </c>
      <c r="B7" s="3" t="s">
        <v>27</v>
      </c>
      <c r="C7" s="13" t="s">
        <v>25</v>
      </c>
      <c r="D7" s="1"/>
    </row>
    <row r="8" spans="1:4" x14ac:dyDescent="0.25">
      <c r="A8" s="3">
        <v>10143115</v>
      </c>
      <c r="B8" s="3" t="s">
        <v>28</v>
      </c>
      <c r="C8" s="13" t="s">
        <v>29</v>
      </c>
      <c r="D8" s="1" t="s">
        <v>78</v>
      </c>
    </row>
    <row r="9" spans="1:4" x14ac:dyDescent="0.25">
      <c r="A9" s="3">
        <v>10143118</v>
      </c>
      <c r="B9" s="3" t="s">
        <v>30</v>
      </c>
      <c r="C9" s="13" t="s">
        <v>29</v>
      </c>
      <c r="D9" s="1" t="s">
        <v>78</v>
      </c>
    </row>
    <row r="10" spans="1:4" x14ac:dyDescent="0.25">
      <c r="A10" s="3">
        <v>10146396</v>
      </c>
      <c r="B10" s="3" t="s">
        <v>32</v>
      </c>
      <c r="C10" s="13" t="s">
        <v>1</v>
      </c>
      <c r="D10" s="1"/>
    </row>
    <row r="11" spans="1:4" x14ac:dyDescent="0.25">
      <c r="A11" s="3">
        <v>10146397</v>
      </c>
      <c r="B11" s="3" t="s">
        <v>33</v>
      </c>
      <c r="C11" s="13" t="s">
        <v>1</v>
      </c>
      <c r="D11" s="1"/>
    </row>
    <row r="12" spans="1:4" x14ac:dyDescent="0.25">
      <c r="A12" s="3">
        <v>10153078</v>
      </c>
      <c r="B12" s="3" t="s">
        <v>34</v>
      </c>
      <c r="C12" s="13" t="s">
        <v>29</v>
      </c>
      <c r="D12" s="1" t="s">
        <v>78</v>
      </c>
    </row>
    <row r="13" spans="1:4" x14ac:dyDescent="0.25">
      <c r="A13" s="3">
        <v>10154776</v>
      </c>
      <c r="B13" s="3" t="s">
        <v>35</v>
      </c>
      <c r="C13" s="13" t="s">
        <v>25</v>
      </c>
      <c r="D13" s="1"/>
    </row>
    <row r="14" spans="1:4" x14ac:dyDescent="0.25">
      <c r="A14" s="3">
        <v>10155190</v>
      </c>
      <c r="B14" s="3" t="s">
        <v>37</v>
      </c>
      <c r="C14" s="13" t="s">
        <v>36</v>
      </c>
      <c r="D14" s="1"/>
    </row>
    <row r="15" spans="1:4" x14ac:dyDescent="0.25">
      <c r="A15" s="3">
        <v>10173197</v>
      </c>
      <c r="B15" s="3" t="s">
        <v>38</v>
      </c>
      <c r="C15" s="13" t="s">
        <v>29</v>
      </c>
      <c r="D15" s="1" t="s">
        <v>78</v>
      </c>
    </row>
    <row r="16" spans="1:4" x14ac:dyDescent="0.25">
      <c r="A16" s="3">
        <v>10174590</v>
      </c>
      <c r="B16" s="3" t="s">
        <v>39</v>
      </c>
      <c r="C16" s="13" t="s">
        <v>40</v>
      </c>
      <c r="D16" s="1"/>
    </row>
    <row r="17" spans="1:4" x14ac:dyDescent="0.25">
      <c r="A17" s="3">
        <v>10174682</v>
      </c>
      <c r="B17" s="3" t="s">
        <v>41</v>
      </c>
      <c r="C17" s="13" t="s">
        <v>25</v>
      </c>
      <c r="D17" s="1"/>
    </row>
    <row r="18" spans="1:4" x14ac:dyDescent="0.25">
      <c r="A18" s="3">
        <v>10175109</v>
      </c>
      <c r="B18" s="3" t="s">
        <v>42</v>
      </c>
      <c r="C18" s="13" t="s">
        <v>25</v>
      </c>
      <c r="D18" s="1"/>
    </row>
    <row r="19" spans="1:4" x14ac:dyDescent="0.25">
      <c r="A19" s="3">
        <v>10176612</v>
      </c>
      <c r="B19" s="3" t="s">
        <v>43</v>
      </c>
      <c r="C19" s="13" t="s">
        <v>25</v>
      </c>
      <c r="D19" s="1"/>
    </row>
    <row r="20" spans="1:4" x14ac:dyDescent="0.25">
      <c r="A20" s="3">
        <v>10178902</v>
      </c>
      <c r="B20" s="3" t="s">
        <v>45</v>
      </c>
      <c r="C20" s="13" t="s">
        <v>44</v>
      </c>
      <c r="D20" s="1" t="s">
        <v>78</v>
      </c>
    </row>
    <row r="21" spans="1:4" x14ac:dyDescent="0.25">
      <c r="A21" s="3">
        <v>10179304</v>
      </c>
      <c r="B21" s="3" t="s">
        <v>47</v>
      </c>
      <c r="C21" s="13" t="s">
        <v>46</v>
      </c>
      <c r="D21" s="1"/>
    </row>
    <row r="22" spans="1:4" x14ac:dyDescent="0.25">
      <c r="A22" s="3">
        <v>10180157</v>
      </c>
      <c r="B22" s="3" t="s">
        <v>48</v>
      </c>
      <c r="C22" s="13" t="s">
        <v>29</v>
      </c>
      <c r="D22" s="1" t="s">
        <v>78</v>
      </c>
    </row>
    <row r="23" spans="1:4" x14ac:dyDescent="0.25">
      <c r="A23" s="3">
        <v>10190448</v>
      </c>
      <c r="B23" s="3" t="s">
        <v>49</v>
      </c>
      <c r="C23" s="13" t="s">
        <v>29</v>
      </c>
      <c r="D23" s="1" t="s">
        <v>78</v>
      </c>
    </row>
    <row r="24" spans="1:4" x14ac:dyDescent="0.25">
      <c r="A24" s="3">
        <v>10201734</v>
      </c>
      <c r="B24" s="3" t="s">
        <v>50</v>
      </c>
      <c r="C24" s="13" t="s">
        <v>25</v>
      </c>
      <c r="D24" s="1"/>
    </row>
    <row r="25" spans="1:4" x14ac:dyDescent="0.25">
      <c r="A25" s="3">
        <v>10202879</v>
      </c>
      <c r="B25" s="3" t="s">
        <v>51</v>
      </c>
      <c r="C25" s="13" t="s">
        <v>23</v>
      </c>
      <c r="D25" s="1"/>
    </row>
    <row r="26" spans="1:4" x14ac:dyDescent="0.25">
      <c r="A26" s="3">
        <v>10202880</v>
      </c>
      <c r="B26" s="3" t="s">
        <v>52</v>
      </c>
      <c r="C26" s="13" t="s">
        <v>23</v>
      </c>
      <c r="D26" s="1"/>
    </row>
    <row r="27" spans="1:4" x14ac:dyDescent="0.25">
      <c r="A27" s="3">
        <v>10226218</v>
      </c>
      <c r="B27" s="3" t="s">
        <v>53</v>
      </c>
      <c r="C27" s="13" t="s">
        <v>46</v>
      </c>
      <c r="D27" s="1"/>
    </row>
    <row r="28" spans="1:4" x14ac:dyDescent="0.25">
      <c r="A28" s="3">
        <v>10245079</v>
      </c>
      <c r="B28" s="3" t="s">
        <v>55</v>
      </c>
      <c r="C28" s="13" t="s">
        <v>54</v>
      </c>
      <c r="D28" s="1"/>
    </row>
    <row r="29" spans="1:4" x14ac:dyDescent="0.25">
      <c r="A29" s="3">
        <v>10146017</v>
      </c>
      <c r="B29" s="17" t="s">
        <v>63</v>
      </c>
      <c r="C29" s="18" t="s">
        <v>31</v>
      </c>
      <c r="D29" s="1" t="s">
        <v>61</v>
      </c>
    </row>
    <row r="30" spans="1:4" x14ac:dyDescent="0.25">
      <c r="A30" s="3">
        <v>10146018</v>
      </c>
      <c r="B30" s="3" t="s">
        <v>65</v>
      </c>
      <c r="C30" s="19" t="s">
        <v>31</v>
      </c>
      <c r="D30" s="16" t="s">
        <v>61</v>
      </c>
    </row>
    <row r="31" spans="1:4" x14ac:dyDescent="0.25">
      <c r="A31" s="3">
        <v>10146013</v>
      </c>
      <c r="B31" s="3" t="s">
        <v>66</v>
      </c>
      <c r="C31" s="19" t="s">
        <v>31</v>
      </c>
      <c r="D31" s="1" t="s">
        <v>69</v>
      </c>
    </row>
    <row r="32" spans="1:4" x14ac:dyDescent="0.25">
      <c r="A32" s="3">
        <v>10180301</v>
      </c>
      <c r="B32" s="3" t="s">
        <v>67</v>
      </c>
      <c r="C32" s="19" t="s">
        <v>31</v>
      </c>
      <c r="D32" s="1" t="s">
        <v>69</v>
      </c>
    </row>
    <row r="33" spans="1:4" x14ac:dyDescent="0.25">
      <c r="A33" s="3">
        <v>10190827</v>
      </c>
      <c r="B33" s="3" t="s">
        <v>68</v>
      </c>
      <c r="C33" s="19" t="s">
        <v>31</v>
      </c>
      <c r="D33" s="1" t="s">
        <v>69</v>
      </c>
    </row>
    <row r="34" spans="1:4" x14ac:dyDescent="0.25">
      <c r="A34" s="3">
        <v>10254644</v>
      </c>
      <c r="B34" s="3" t="s">
        <v>70</v>
      </c>
      <c r="C34" s="19" t="s">
        <v>31</v>
      </c>
      <c r="D34" s="1" t="s">
        <v>71</v>
      </c>
    </row>
    <row r="35" spans="1:4" x14ac:dyDescent="0.25">
      <c r="A35" s="3">
        <v>10254643</v>
      </c>
      <c r="B35" s="3" t="s">
        <v>72</v>
      </c>
      <c r="C35" s="19" t="s">
        <v>31</v>
      </c>
      <c r="D35" s="1" t="s">
        <v>71</v>
      </c>
    </row>
    <row r="36" spans="1:4" x14ac:dyDescent="0.25">
      <c r="A36" s="3">
        <v>10261124</v>
      </c>
      <c r="B36" s="3" t="s">
        <v>73</v>
      </c>
      <c r="C36" s="19" t="s">
        <v>31</v>
      </c>
      <c r="D36" s="1" t="s">
        <v>71</v>
      </c>
    </row>
    <row r="37" spans="1:4" x14ac:dyDescent="0.25">
      <c r="A37" s="3">
        <v>10254645</v>
      </c>
      <c r="B37" s="3" t="s">
        <v>74</v>
      </c>
      <c r="C37" s="19" t="s">
        <v>31</v>
      </c>
      <c r="D37" s="1" t="s">
        <v>69</v>
      </c>
    </row>
    <row r="38" spans="1:4" x14ac:dyDescent="0.25">
      <c r="A38" s="3">
        <v>10231605</v>
      </c>
      <c r="B38" s="3" t="s">
        <v>75</v>
      </c>
      <c r="C38" s="19" t="s">
        <v>31</v>
      </c>
      <c r="D38" s="1" t="s">
        <v>69</v>
      </c>
    </row>
    <row r="39" spans="1:4" x14ac:dyDescent="0.25">
      <c r="A39" s="3">
        <v>10278591</v>
      </c>
      <c r="B39" s="3" t="s">
        <v>60</v>
      </c>
      <c r="C39" s="19" t="s">
        <v>31</v>
      </c>
      <c r="D39" s="1" t="s">
        <v>71</v>
      </c>
    </row>
    <row r="40" spans="1:4" x14ac:dyDescent="0.25">
      <c r="A40" s="3">
        <v>10278588</v>
      </c>
      <c r="B40" s="3" t="s">
        <v>76</v>
      </c>
      <c r="C40" s="19" t="s">
        <v>31</v>
      </c>
      <c r="D40" s="1" t="s">
        <v>77</v>
      </c>
    </row>
    <row r="41" spans="1:4" x14ac:dyDescent="0.25">
      <c r="A41" s="3">
        <v>10278589</v>
      </c>
      <c r="B41" s="3" t="s">
        <v>76</v>
      </c>
      <c r="C41" s="19" t="s">
        <v>31</v>
      </c>
      <c r="D41" s="1" t="s">
        <v>77</v>
      </c>
    </row>
    <row r="42" spans="1:4" x14ac:dyDescent="0.25">
      <c r="A42" s="3">
        <v>10145995</v>
      </c>
      <c r="B42" s="3" t="s">
        <v>79</v>
      </c>
      <c r="C42" s="1" t="s">
        <v>29</v>
      </c>
      <c r="D42" s="1" t="s">
        <v>78</v>
      </c>
    </row>
    <row r="43" spans="1:4" x14ac:dyDescent="0.25">
      <c r="A43" s="3">
        <v>10145996</v>
      </c>
      <c r="B43" s="3" t="s">
        <v>80</v>
      </c>
      <c r="C43" s="1" t="s">
        <v>29</v>
      </c>
      <c r="D43" s="1" t="s">
        <v>78</v>
      </c>
    </row>
    <row r="44" spans="1:4" x14ac:dyDescent="0.25">
      <c r="A44" s="3">
        <v>10267259</v>
      </c>
      <c r="B44" s="3" t="s">
        <v>81</v>
      </c>
      <c r="C44" s="1" t="s">
        <v>29</v>
      </c>
      <c r="D44" s="1" t="s">
        <v>78</v>
      </c>
    </row>
    <row r="45" spans="1:4" x14ac:dyDescent="0.25">
      <c r="A45" s="3">
        <v>10269588</v>
      </c>
      <c r="B45" s="3" t="s">
        <v>84</v>
      </c>
      <c r="C45" s="19" t="s">
        <v>22</v>
      </c>
      <c r="D45" s="1"/>
    </row>
    <row r="46" spans="1:4" x14ac:dyDescent="0.25">
      <c r="A46" s="4">
        <v>10180302</v>
      </c>
      <c r="B46" s="4" t="s">
        <v>85</v>
      </c>
      <c r="C46" s="21" t="s">
        <v>29</v>
      </c>
      <c r="D46" s="15" t="s">
        <v>78</v>
      </c>
    </row>
    <row r="47" spans="1:4" x14ac:dyDescent="0.25">
      <c r="A47" s="4"/>
      <c r="B47" s="4"/>
      <c r="D47" s="15"/>
    </row>
    <row r="48" spans="1:4" x14ac:dyDescent="0.25">
      <c r="A48" s="4"/>
      <c r="B48" s="4"/>
      <c r="D48" s="15"/>
    </row>
    <row r="49" spans="1:4" x14ac:dyDescent="0.25">
      <c r="A49" s="4"/>
      <c r="B49" s="4"/>
      <c r="D49" s="15"/>
    </row>
    <row r="50" spans="1:4" x14ac:dyDescent="0.25">
      <c r="A50" s="4"/>
      <c r="B50" s="4"/>
      <c r="D50" s="15"/>
    </row>
    <row r="51" spans="1:4" x14ac:dyDescent="0.25">
      <c r="A51" s="4"/>
      <c r="B51" s="4"/>
      <c r="D51" s="15"/>
    </row>
    <row r="52" spans="1:4" x14ac:dyDescent="0.25">
      <c r="A52" s="4"/>
      <c r="B52" s="4"/>
      <c r="D52" s="15"/>
    </row>
    <row r="53" spans="1:4" x14ac:dyDescent="0.25">
      <c r="A53" s="4"/>
      <c r="B53" s="4"/>
      <c r="D53" s="15"/>
    </row>
    <row r="54" spans="1:4" x14ac:dyDescent="0.25">
      <c r="A54" s="4"/>
      <c r="B54" s="4"/>
      <c r="D54" s="15"/>
    </row>
    <row r="55" spans="1:4" x14ac:dyDescent="0.25">
      <c r="A55" s="4"/>
      <c r="B55" s="4"/>
      <c r="D55" s="15"/>
    </row>
    <row r="56" spans="1:4" x14ac:dyDescent="0.25">
      <c r="A56" s="4"/>
      <c r="B56" s="4"/>
      <c r="D56" s="15"/>
    </row>
    <row r="57" spans="1:4" x14ac:dyDescent="0.25">
      <c r="A57" s="4"/>
      <c r="B57" s="4"/>
      <c r="D57" s="15"/>
    </row>
    <row r="58" spans="1:4" x14ac:dyDescent="0.25">
      <c r="A58" s="4"/>
      <c r="B58" s="4"/>
      <c r="D58" s="15"/>
    </row>
    <row r="59" spans="1:4" x14ac:dyDescent="0.25">
      <c r="A59" s="4"/>
      <c r="B59" s="4"/>
      <c r="D59" s="15"/>
    </row>
    <row r="60" spans="1:4" x14ac:dyDescent="0.25">
      <c r="A60" s="4"/>
      <c r="B60" s="4"/>
      <c r="D60" s="15"/>
    </row>
    <row r="61" spans="1:4" x14ac:dyDescent="0.25">
      <c r="A61" s="4"/>
      <c r="B61" s="4"/>
      <c r="D61" s="15"/>
    </row>
    <row r="62" spans="1:4" x14ac:dyDescent="0.25">
      <c r="A62" s="4"/>
      <c r="B62" s="4"/>
      <c r="D62" s="15"/>
    </row>
    <row r="63" spans="1:4" x14ac:dyDescent="0.25">
      <c r="A63" s="4"/>
      <c r="B63" s="4"/>
      <c r="D63" s="15"/>
    </row>
    <row r="64" spans="1:4" x14ac:dyDescent="0.25">
      <c r="A64" s="4"/>
      <c r="B64" s="4"/>
      <c r="D64" s="15"/>
    </row>
    <row r="65" spans="1:4" x14ac:dyDescent="0.25">
      <c r="A65" s="4"/>
      <c r="B65" s="4"/>
      <c r="D65" s="15"/>
    </row>
    <row r="66" spans="1:4" x14ac:dyDescent="0.25">
      <c r="A66" s="4"/>
      <c r="B66" s="4"/>
      <c r="D66" s="15"/>
    </row>
    <row r="67" spans="1:4" x14ac:dyDescent="0.25">
      <c r="A67" s="4"/>
      <c r="B67" s="4"/>
      <c r="D67" s="15"/>
    </row>
    <row r="68" spans="1:4" x14ac:dyDescent="0.25">
      <c r="A68" s="4"/>
      <c r="B68" s="4"/>
      <c r="D68" s="15"/>
    </row>
    <row r="69" spans="1:4" x14ac:dyDescent="0.25">
      <c r="A69" s="4"/>
      <c r="B69" s="4"/>
      <c r="D69" s="15"/>
    </row>
    <row r="70" spans="1:4" x14ac:dyDescent="0.25">
      <c r="A70" s="4"/>
      <c r="B70" s="4"/>
      <c r="D70" s="15"/>
    </row>
    <row r="71" spans="1:4" x14ac:dyDescent="0.25">
      <c r="A71" s="4"/>
      <c r="B71" s="4"/>
      <c r="D71" s="15"/>
    </row>
    <row r="72" spans="1:4" x14ac:dyDescent="0.25">
      <c r="A72" s="4"/>
      <c r="B72" s="4"/>
      <c r="D72" s="15"/>
    </row>
    <row r="73" spans="1:4" x14ac:dyDescent="0.25">
      <c r="A73" s="4"/>
      <c r="B73" s="4"/>
      <c r="D73" s="15"/>
    </row>
    <row r="74" spans="1:4" x14ac:dyDescent="0.25">
      <c r="A74" s="4"/>
      <c r="B74" s="4"/>
      <c r="D74" s="15"/>
    </row>
    <row r="75" spans="1:4" x14ac:dyDescent="0.25">
      <c r="A75" s="4"/>
      <c r="B75" s="4"/>
      <c r="D75" s="15"/>
    </row>
    <row r="76" spans="1:4" x14ac:dyDescent="0.25">
      <c r="A76" s="4"/>
      <c r="B76" s="4"/>
      <c r="D76" s="15"/>
    </row>
    <row r="77" spans="1:4" x14ac:dyDescent="0.25">
      <c r="A77" s="4"/>
      <c r="B77" s="4"/>
      <c r="D77" s="15"/>
    </row>
    <row r="78" spans="1:4" x14ac:dyDescent="0.25">
      <c r="A78" s="4"/>
      <c r="B78" s="4"/>
      <c r="D78" s="15"/>
    </row>
    <row r="79" spans="1:4" x14ac:dyDescent="0.25">
      <c r="A79" s="4"/>
      <c r="B79" s="4"/>
      <c r="D79" s="15"/>
    </row>
    <row r="80" spans="1:4" x14ac:dyDescent="0.25">
      <c r="A80" s="4"/>
      <c r="B80" s="4"/>
      <c r="D80" s="15"/>
    </row>
    <row r="81" spans="1:4" x14ac:dyDescent="0.25">
      <c r="A81" s="4"/>
      <c r="B81" s="4"/>
      <c r="D81" s="15"/>
    </row>
    <row r="82" spans="1:4" x14ac:dyDescent="0.25">
      <c r="A82" s="4"/>
      <c r="B82" s="4"/>
      <c r="D82" s="15"/>
    </row>
    <row r="83" spans="1:4" x14ac:dyDescent="0.25">
      <c r="A83" s="4"/>
      <c r="B83" s="4"/>
      <c r="D83" s="15"/>
    </row>
    <row r="84" spans="1:4" x14ac:dyDescent="0.25">
      <c r="A84" s="4"/>
      <c r="B84" s="4"/>
      <c r="D84" s="15"/>
    </row>
    <row r="85" spans="1:4" x14ac:dyDescent="0.25">
      <c r="A85" s="4"/>
      <c r="B85" s="4"/>
      <c r="D85" s="15"/>
    </row>
    <row r="86" spans="1:4" x14ac:dyDescent="0.25">
      <c r="A86" s="4"/>
      <c r="B86" s="4"/>
      <c r="D86" s="15"/>
    </row>
    <row r="87" spans="1:4" x14ac:dyDescent="0.25">
      <c r="A87" s="4"/>
      <c r="B87" s="4"/>
      <c r="D87" s="15"/>
    </row>
    <row r="88" spans="1:4" x14ac:dyDescent="0.25">
      <c r="A88" s="4"/>
      <c r="B88" s="4"/>
      <c r="D88" s="15"/>
    </row>
    <row r="89" spans="1:4" x14ac:dyDescent="0.25">
      <c r="A89" s="4"/>
      <c r="B89" s="4"/>
      <c r="D89" s="15"/>
    </row>
    <row r="90" spans="1:4" x14ac:dyDescent="0.25">
      <c r="A90" s="4"/>
      <c r="B90" s="4"/>
      <c r="D90" s="15"/>
    </row>
    <row r="91" spans="1:4" x14ac:dyDescent="0.25">
      <c r="A91" s="4"/>
      <c r="B91" s="4"/>
      <c r="D91" s="15"/>
    </row>
    <row r="92" spans="1:4" x14ac:dyDescent="0.25">
      <c r="A92" s="4"/>
      <c r="B92" s="4"/>
      <c r="D92" s="15"/>
    </row>
    <row r="93" spans="1:4" x14ac:dyDescent="0.25">
      <c r="A93" s="4"/>
      <c r="B93" s="4"/>
      <c r="D93" s="15"/>
    </row>
    <row r="94" spans="1:4" x14ac:dyDescent="0.25">
      <c r="A94" s="4"/>
      <c r="B94" s="4"/>
      <c r="D94" s="15"/>
    </row>
    <row r="95" spans="1:4" x14ac:dyDescent="0.25">
      <c r="A95" s="4"/>
      <c r="B95" s="4"/>
      <c r="D95" s="16"/>
    </row>
    <row r="96" spans="1:4" x14ac:dyDescent="0.25">
      <c r="A96" s="4"/>
      <c r="B96" s="4"/>
    </row>
    <row r="97" spans="1:2" x14ac:dyDescent="0.25">
      <c r="A97" s="4"/>
      <c r="B97" s="4"/>
    </row>
    <row r="98" spans="1:2" x14ac:dyDescent="0.25">
      <c r="A98" s="4"/>
      <c r="B98" s="4"/>
    </row>
    <row r="99" spans="1:2" x14ac:dyDescent="0.25">
      <c r="A99" s="4"/>
      <c r="B99" s="4"/>
    </row>
    <row r="100" spans="1:2" x14ac:dyDescent="0.25">
      <c r="A100" s="4"/>
      <c r="B100" s="4"/>
    </row>
    <row r="101" spans="1:2" x14ac:dyDescent="0.25">
      <c r="A101" s="4"/>
      <c r="B101" s="4"/>
    </row>
    <row r="102" spans="1:2" x14ac:dyDescent="0.25">
      <c r="A102" s="4"/>
      <c r="B102" s="4"/>
    </row>
    <row r="103" spans="1:2" x14ac:dyDescent="0.25">
      <c r="A103" s="4"/>
      <c r="B103" s="4"/>
    </row>
    <row r="104" spans="1:2" x14ac:dyDescent="0.25">
      <c r="A104" s="4"/>
      <c r="B104" s="4"/>
    </row>
    <row r="105" spans="1:2" x14ac:dyDescent="0.25">
      <c r="A105" s="4"/>
      <c r="B105" s="4"/>
    </row>
    <row r="106" spans="1:2" x14ac:dyDescent="0.25">
      <c r="A106" s="4"/>
      <c r="B106" s="4"/>
    </row>
    <row r="107" spans="1:2" x14ac:dyDescent="0.25">
      <c r="A107" s="4"/>
      <c r="B107" s="4"/>
    </row>
    <row r="108" spans="1:2" x14ac:dyDescent="0.25">
      <c r="A108" s="4"/>
      <c r="B108" s="4"/>
    </row>
    <row r="109" spans="1:2" x14ac:dyDescent="0.25">
      <c r="A109" s="4"/>
      <c r="B109" s="4"/>
    </row>
    <row r="110" spans="1:2" x14ac:dyDescent="0.25">
      <c r="A110" s="4"/>
      <c r="B110" s="4"/>
    </row>
    <row r="111" spans="1:2" x14ac:dyDescent="0.25">
      <c r="A111" s="4"/>
      <c r="B111" s="4"/>
    </row>
    <row r="112" spans="1:2" x14ac:dyDescent="0.25">
      <c r="A112" s="4"/>
      <c r="B112" s="4"/>
    </row>
    <row r="113" spans="1:2" x14ac:dyDescent="0.25">
      <c r="A113" s="4"/>
      <c r="B113" s="4"/>
    </row>
    <row r="114" spans="1:2" x14ac:dyDescent="0.25">
      <c r="A114" s="4"/>
      <c r="B114" s="4"/>
    </row>
    <row r="115" spans="1:2" x14ac:dyDescent="0.25">
      <c r="A115" s="4"/>
      <c r="B115" s="4"/>
    </row>
    <row r="116" spans="1:2" x14ac:dyDescent="0.25">
      <c r="A116" s="4"/>
      <c r="B116" s="4"/>
    </row>
    <row r="117" spans="1:2" x14ac:dyDescent="0.25">
      <c r="A117" s="4"/>
      <c r="B117" s="4"/>
    </row>
    <row r="118" spans="1:2" x14ac:dyDescent="0.25">
      <c r="A118" s="4"/>
      <c r="B118" s="4"/>
    </row>
    <row r="119" spans="1:2" x14ac:dyDescent="0.25">
      <c r="A119" s="4"/>
      <c r="B119" s="4"/>
    </row>
    <row r="120" spans="1:2" x14ac:dyDescent="0.25">
      <c r="A120" s="4"/>
      <c r="B120" s="4"/>
    </row>
    <row r="121" spans="1:2" x14ac:dyDescent="0.25">
      <c r="A121" s="4"/>
      <c r="B121" s="4"/>
    </row>
    <row r="122" spans="1:2" x14ac:dyDescent="0.25">
      <c r="A122" s="4"/>
      <c r="B122" s="4"/>
    </row>
    <row r="123" spans="1:2" x14ac:dyDescent="0.25">
      <c r="A123" s="4"/>
      <c r="B123" s="4"/>
    </row>
    <row r="124" spans="1:2" x14ac:dyDescent="0.25">
      <c r="A124" s="4"/>
      <c r="B124" s="4"/>
    </row>
    <row r="125" spans="1:2" x14ac:dyDescent="0.25">
      <c r="A125" s="4"/>
      <c r="B125" s="4"/>
    </row>
    <row r="126" spans="1:2" x14ac:dyDescent="0.25">
      <c r="A126" s="4"/>
      <c r="B126" s="4"/>
    </row>
    <row r="127" spans="1:2" x14ac:dyDescent="0.25">
      <c r="A127" s="4"/>
      <c r="B127" s="4"/>
    </row>
    <row r="128" spans="1:2" x14ac:dyDescent="0.25">
      <c r="A128" s="4"/>
      <c r="B128" s="4"/>
    </row>
    <row r="129" spans="1:2" x14ac:dyDescent="0.25">
      <c r="A129" s="4"/>
      <c r="B129" s="4"/>
    </row>
    <row r="130" spans="1:2" x14ac:dyDescent="0.25">
      <c r="A130" s="4"/>
      <c r="B130" s="4"/>
    </row>
    <row r="131" spans="1:2" x14ac:dyDescent="0.25">
      <c r="A131" s="4"/>
      <c r="B131" s="4"/>
    </row>
    <row r="132" spans="1:2" x14ac:dyDescent="0.25">
      <c r="A132" s="4"/>
      <c r="B132" s="4"/>
    </row>
    <row r="133" spans="1:2" x14ac:dyDescent="0.25">
      <c r="A133" s="4"/>
      <c r="B133" s="4"/>
    </row>
    <row r="134" spans="1:2" x14ac:dyDescent="0.25">
      <c r="A134" s="4"/>
      <c r="B134" s="4"/>
    </row>
    <row r="135" spans="1:2" x14ac:dyDescent="0.25">
      <c r="A135" s="4"/>
      <c r="B135" s="4"/>
    </row>
    <row r="136" spans="1:2" x14ac:dyDescent="0.25">
      <c r="A136" s="4"/>
      <c r="B136" s="4"/>
    </row>
    <row r="137" spans="1:2" x14ac:dyDescent="0.25">
      <c r="A137" s="4"/>
      <c r="B137" s="4"/>
    </row>
    <row r="138" spans="1:2" x14ac:dyDescent="0.25">
      <c r="A138" s="4"/>
      <c r="B138" s="4"/>
    </row>
    <row r="139" spans="1:2" x14ac:dyDescent="0.25">
      <c r="A139" s="4"/>
      <c r="B139" s="4"/>
    </row>
    <row r="140" spans="1:2" x14ac:dyDescent="0.25">
      <c r="A140" s="4"/>
      <c r="B140" s="4"/>
    </row>
    <row r="141" spans="1:2" x14ac:dyDescent="0.25">
      <c r="A141" s="4"/>
      <c r="B141" s="4"/>
    </row>
    <row r="142" spans="1:2" x14ac:dyDescent="0.25">
      <c r="A142" s="4"/>
      <c r="B142" s="4"/>
    </row>
    <row r="143" spans="1:2" x14ac:dyDescent="0.25">
      <c r="A143" s="4"/>
      <c r="B143" s="4"/>
    </row>
    <row r="144" spans="1:2" x14ac:dyDescent="0.25">
      <c r="A144" s="4"/>
      <c r="B144" s="4"/>
    </row>
    <row r="145" spans="1:2" x14ac:dyDescent="0.25">
      <c r="A145" s="4"/>
      <c r="B145" s="4"/>
    </row>
    <row r="146" spans="1:2" x14ac:dyDescent="0.25">
      <c r="A146" s="4"/>
      <c r="B146" s="4"/>
    </row>
    <row r="147" spans="1:2" x14ac:dyDescent="0.25">
      <c r="A147" s="4"/>
      <c r="B147" s="4"/>
    </row>
    <row r="148" spans="1:2" x14ac:dyDescent="0.25">
      <c r="A148" s="4"/>
      <c r="B148" s="4"/>
    </row>
    <row r="149" spans="1:2" x14ac:dyDescent="0.25">
      <c r="A149" s="4"/>
      <c r="B149" s="4"/>
    </row>
    <row r="150" spans="1:2" x14ac:dyDescent="0.25">
      <c r="A150" s="4"/>
      <c r="B150" s="4"/>
    </row>
    <row r="151" spans="1:2" x14ac:dyDescent="0.25">
      <c r="A151" s="4"/>
      <c r="B151" s="4"/>
    </row>
    <row r="152" spans="1:2" x14ac:dyDescent="0.25">
      <c r="A152" s="4"/>
      <c r="B152" s="4"/>
    </row>
    <row r="153" spans="1:2" x14ac:dyDescent="0.25">
      <c r="A153" s="4"/>
      <c r="B153" s="4"/>
    </row>
    <row r="154" spans="1:2" x14ac:dyDescent="0.25">
      <c r="A154" s="4"/>
      <c r="B154" s="4"/>
    </row>
    <row r="155" spans="1:2" x14ac:dyDescent="0.25">
      <c r="A155" s="4"/>
      <c r="B155" s="4"/>
    </row>
    <row r="156" spans="1:2" x14ac:dyDescent="0.25">
      <c r="A156" s="4"/>
      <c r="B156" s="4"/>
    </row>
    <row r="157" spans="1:2" x14ac:dyDescent="0.25">
      <c r="A157" s="4"/>
      <c r="B157" s="4"/>
    </row>
    <row r="158" spans="1:2" x14ac:dyDescent="0.25">
      <c r="A158" s="4"/>
      <c r="B158" s="4"/>
    </row>
    <row r="159" spans="1:2" x14ac:dyDescent="0.25">
      <c r="A159" s="4"/>
      <c r="B159" s="4"/>
    </row>
    <row r="160" spans="1:2" x14ac:dyDescent="0.25">
      <c r="A160" s="4"/>
      <c r="B160" s="4"/>
    </row>
    <row r="161" spans="1:2" x14ac:dyDescent="0.25">
      <c r="A161" s="4"/>
      <c r="B161" s="4"/>
    </row>
    <row r="162" spans="1:2" x14ac:dyDescent="0.25">
      <c r="A162" s="4"/>
      <c r="B162" s="4"/>
    </row>
    <row r="163" spans="1:2" x14ac:dyDescent="0.25">
      <c r="A163" s="4"/>
      <c r="B163" s="4"/>
    </row>
    <row r="164" spans="1:2" x14ac:dyDescent="0.25">
      <c r="A164" s="4"/>
      <c r="B164" s="4"/>
    </row>
    <row r="165" spans="1:2" x14ac:dyDescent="0.25">
      <c r="A165" s="4"/>
      <c r="B165" s="4"/>
    </row>
    <row r="166" spans="1:2" x14ac:dyDescent="0.25">
      <c r="A166" s="4"/>
      <c r="B166" s="4"/>
    </row>
    <row r="167" spans="1:2" x14ac:dyDescent="0.25">
      <c r="A167" s="4"/>
      <c r="B167" s="4"/>
    </row>
    <row r="168" spans="1:2" x14ac:dyDescent="0.25">
      <c r="A168" s="4"/>
      <c r="B168" s="4"/>
    </row>
    <row r="169" spans="1:2" x14ac:dyDescent="0.25">
      <c r="A169" s="4"/>
      <c r="B169" s="4"/>
    </row>
    <row r="170" spans="1:2" x14ac:dyDescent="0.25">
      <c r="A170" s="4"/>
      <c r="B170" s="4"/>
    </row>
    <row r="171" spans="1:2" x14ac:dyDescent="0.25">
      <c r="A171" s="4"/>
      <c r="B171" s="4"/>
    </row>
    <row r="172" spans="1:2" x14ac:dyDescent="0.25">
      <c r="A172" s="4"/>
      <c r="B172" s="4"/>
    </row>
    <row r="173" spans="1:2" x14ac:dyDescent="0.25">
      <c r="A173" s="4"/>
      <c r="B173" s="4"/>
    </row>
    <row r="174" spans="1:2" x14ac:dyDescent="0.25">
      <c r="A174" s="4"/>
      <c r="B174" s="4"/>
    </row>
    <row r="175" spans="1:2" x14ac:dyDescent="0.25">
      <c r="A175" s="4"/>
      <c r="B175" s="4"/>
    </row>
    <row r="176" spans="1:2" x14ac:dyDescent="0.25">
      <c r="A176" s="4"/>
      <c r="B176" s="4"/>
    </row>
    <row r="177" spans="1:2" x14ac:dyDescent="0.25">
      <c r="A177" s="4"/>
      <c r="B177" s="4"/>
    </row>
    <row r="178" spans="1:2" x14ac:dyDescent="0.25">
      <c r="A178" s="4"/>
      <c r="B178" s="4"/>
    </row>
    <row r="179" spans="1:2" x14ac:dyDescent="0.25">
      <c r="A179" s="4"/>
      <c r="B179" s="4"/>
    </row>
    <row r="180" spans="1:2" x14ac:dyDescent="0.25">
      <c r="A180" s="4"/>
      <c r="B180" s="4"/>
    </row>
    <row r="181" spans="1:2" x14ac:dyDescent="0.25">
      <c r="A181" s="4"/>
      <c r="B181" s="4"/>
    </row>
    <row r="182" spans="1:2" x14ac:dyDescent="0.25">
      <c r="A182" s="4"/>
      <c r="B182" s="4"/>
    </row>
    <row r="183" spans="1:2" x14ac:dyDescent="0.25">
      <c r="A183" s="4"/>
      <c r="B183" s="4"/>
    </row>
    <row r="184" spans="1:2" x14ac:dyDescent="0.25">
      <c r="A184" s="4"/>
      <c r="B184" s="4"/>
    </row>
    <row r="185" spans="1:2" x14ac:dyDescent="0.25">
      <c r="A185" s="4"/>
      <c r="B185" s="4"/>
    </row>
    <row r="186" spans="1:2" x14ac:dyDescent="0.25">
      <c r="A186" s="4"/>
      <c r="B186" s="4"/>
    </row>
    <row r="187" spans="1:2" x14ac:dyDescent="0.25">
      <c r="A187" s="4"/>
      <c r="B187" s="4"/>
    </row>
    <row r="188" spans="1:2" x14ac:dyDescent="0.25">
      <c r="A188" s="4"/>
      <c r="B188" s="4"/>
    </row>
    <row r="189" spans="1:2" x14ac:dyDescent="0.25">
      <c r="A189" s="4"/>
      <c r="B189" s="4"/>
    </row>
    <row r="190" spans="1:2" x14ac:dyDescent="0.25">
      <c r="A190" s="4"/>
      <c r="B190" s="4"/>
    </row>
    <row r="191" spans="1:2" x14ac:dyDescent="0.25">
      <c r="A191" s="4"/>
      <c r="B191" s="4"/>
    </row>
    <row r="192" spans="1:2" x14ac:dyDescent="0.25">
      <c r="A192" s="4"/>
      <c r="B192" s="4"/>
    </row>
    <row r="193" spans="1:2" x14ac:dyDescent="0.25">
      <c r="A193" s="4"/>
      <c r="B193" s="4"/>
    </row>
  </sheetData>
  <customSheetViews>
    <customSheetView guid="{C7649E14-CA79-4D07-8EC3-51ACD791F50E}" topLeftCell="A7">
      <selection activeCell="A28" sqref="A28"/>
      <pageMargins left="0.7" right="0.7" top="0.75" bottom="0.75" header="0.3" footer="0.3"/>
    </customSheetView>
    <customSheetView guid="{C2AB851C-4A30-4D0F-A61C-C9DFD3E4A5C6}" topLeftCell="A7">
      <selection activeCell="A28" sqref="A28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33"/>
  <sheetViews>
    <sheetView workbookViewId="0">
      <selection activeCell="B31" sqref="B31"/>
    </sheetView>
  </sheetViews>
  <sheetFormatPr baseColWidth="10" defaultRowHeight="15" x14ac:dyDescent="0.25"/>
  <cols>
    <col min="1" max="1" width="7.28515625" customWidth="1"/>
    <col min="2" max="2" width="17" style="22" customWidth="1"/>
    <col min="3" max="3" width="17.42578125" customWidth="1"/>
    <col min="4" max="4" width="15.85546875" customWidth="1"/>
    <col min="5" max="5" width="33.140625" customWidth="1"/>
    <col min="6" max="7" width="7.140625" customWidth="1"/>
    <col min="8" max="8" width="8" customWidth="1"/>
    <col min="9" max="9" width="5.85546875" customWidth="1"/>
    <col min="10" max="10" width="5.7109375" customWidth="1"/>
    <col min="11" max="11" width="7.28515625" customWidth="1"/>
    <col min="12" max="12" width="5.28515625" customWidth="1"/>
    <col min="13" max="13" width="24.140625" customWidth="1"/>
    <col min="14" max="14" width="25" customWidth="1"/>
    <col min="15" max="15" width="7" customWidth="1"/>
    <col min="16" max="16" width="60.7109375" customWidth="1"/>
  </cols>
  <sheetData>
    <row r="1" spans="1:16" ht="44.25" customHeight="1" x14ac:dyDescent="0.25">
      <c r="A1" s="31" t="s">
        <v>13</v>
      </c>
      <c r="B1" s="32" t="s">
        <v>62</v>
      </c>
      <c r="C1" s="31" t="s">
        <v>4</v>
      </c>
      <c r="D1" s="31" t="s">
        <v>5</v>
      </c>
      <c r="E1" s="31" t="s">
        <v>6</v>
      </c>
      <c r="F1" s="31" t="s">
        <v>7</v>
      </c>
      <c r="G1" s="31" t="s">
        <v>8</v>
      </c>
      <c r="H1" s="31" t="s">
        <v>82</v>
      </c>
      <c r="I1" s="31" t="s">
        <v>9</v>
      </c>
      <c r="J1" s="31" t="s">
        <v>10</v>
      </c>
      <c r="K1" s="31" t="s">
        <v>11</v>
      </c>
      <c r="L1" s="31" t="s">
        <v>15</v>
      </c>
      <c r="M1" s="31" t="s">
        <v>2</v>
      </c>
      <c r="N1" s="31" t="s">
        <v>3</v>
      </c>
      <c r="O1" s="31" t="s">
        <v>12</v>
      </c>
      <c r="P1" s="31" t="s">
        <v>0</v>
      </c>
    </row>
    <row r="2" spans="1:16" x14ac:dyDescent="0.25">
      <c r="A2" s="23" t="s">
        <v>100</v>
      </c>
      <c r="B2" s="24">
        <v>42492.291666666664</v>
      </c>
      <c r="C2" s="25">
        <v>400128406</v>
      </c>
      <c r="D2" s="25"/>
      <c r="E2" s="25" t="e">
        <f>VLOOKUP(D2,BDD!$A$2:$B$199,2,FALSE)</f>
        <v>#N/A</v>
      </c>
      <c r="F2" s="25" t="s">
        <v>14</v>
      </c>
      <c r="G2" s="25"/>
      <c r="H2" s="26">
        <v>42492</v>
      </c>
      <c r="I2" s="27">
        <v>0.54166666666666663</v>
      </c>
      <c r="J2" s="27">
        <v>0.57291666666666663</v>
      </c>
      <c r="K2" s="27"/>
      <c r="L2" s="27"/>
      <c r="M2" s="25" t="e">
        <f>VLOOKUP(D2,BDD!$A$2:$C$199,3,FALSE)</f>
        <v>#N/A</v>
      </c>
      <c r="N2" s="25" t="s">
        <v>57</v>
      </c>
      <c r="O2" s="27"/>
      <c r="P2" s="28"/>
    </row>
    <row r="3" spans="1:16" x14ac:dyDescent="0.25">
      <c r="A3" s="23" t="s">
        <v>100</v>
      </c>
      <c r="B3" s="24">
        <v>42492.375</v>
      </c>
      <c r="C3" s="25">
        <v>400123595</v>
      </c>
      <c r="D3" s="25"/>
      <c r="E3" s="25" t="e">
        <f>VLOOKUP(D3,BDD!$A$2:$B$199,2,FALSE)</f>
        <v>#N/A</v>
      </c>
      <c r="F3" s="25" t="s">
        <v>14</v>
      </c>
      <c r="G3" s="25"/>
      <c r="H3" s="26">
        <v>42492</v>
      </c>
      <c r="I3" s="27">
        <v>0.72916666666666663</v>
      </c>
      <c r="J3" s="27" t="s">
        <v>58</v>
      </c>
      <c r="K3" s="27"/>
      <c r="L3" s="27"/>
      <c r="M3" s="25" t="e">
        <f>VLOOKUP(D3,BDD!$A$2:$C$199,3,FALSE)</f>
        <v>#N/A</v>
      </c>
      <c r="N3" s="25" t="s">
        <v>59</v>
      </c>
      <c r="O3" s="27"/>
      <c r="P3" s="28"/>
    </row>
    <row r="4" spans="1:16" x14ac:dyDescent="0.25">
      <c r="A4" s="23" t="s">
        <v>100</v>
      </c>
      <c r="B4" s="24">
        <v>42493.375</v>
      </c>
      <c r="C4" s="25">
        <v>400128179</v>
      </c>
      <c r="D4" s="25"/>
      <c r="E4" s="25" t="e">
        <f>VLOOKUP(D4,BDD!$A$2:$B$199,2,FALSE)</f>
        <v>#N/A</v>
      </c>
      <c r="F4" s="25" t="s">
        <v>14</v>
      </c>
      <c r="G4" s="25"/>
      <c r="H4" s="26">
        <v>42494</v>
      </c>
      <c r="I4" s="27">
        <v>0.375</v>
      </c>
      <c r="J4" s="27" t="s">
        <v>83</v>
      </c>
      <c r="K4" s="27"/>
      <c r="L4" s="27"/>
      <c r="M4" s="25" t="e">
        <f>VLOOKUP(D4,BDD!$A$2:$D$199,3,FALSE)</f>
        <v>#N/A</v>
      </c>
      <c r="N4" s="25" t="e">
        <f>VLOOKUP(D4,BDD!$A$2:$D$199,4,FALSE)</f>
        <v>#N/A</v>
      </c>
      <c r="O4" s="27"/>
      <c r="P4" s="28"/>
    </row>
    <row r="5" spans="1:16" x14ac:dyDescent="0.25">
      <c r="A5" s="23" t="s">
        <v>100</v>
      </c>
      <c r="B5" s="24">
        <v>42494.375</v>
      </c>
      <c r="C5" s="25">
        <v>400128654</v>
      </c>
      <c r="D5" s="25"/>
      <c r="E5" s="25" t="e">
        <f>E2=VLOOKUP(D5,BDD!$A$2:$B$199,2,FALSE)</f>
        <v>#N/A</v>
      </c>
      <c r="F5" s="25" t="s">
        <v>14</v>
      </c>
      <c r="G5" s="25"/>
      <c r="H5" s="26"/>
      <c r="I5" s="27"/>
      <c r="J5" s="27"/>
      <c r="K5" s="27"/>
      <c r="L5" s="27"/>
      <c r="M5" s="25" t="e">
        <f>VLOOKUP(D5,BDD!$A$2:$C$199,3,FALSE)</f>
        <v>#N/A</v>
      </c>
      <c r="N5" s="25" t="s">
        <v>57</v>
      </c>
      <c r="O5" s="27"/>
      <c r="P5" s="28"/>
    </row>
    <row r="6" spans="1:16" x14ac:dyDescent="0.25">
      <c r="A6" s="23" t="s">
        <v>100</v>
      </c>
      <c r="B6" s="24">
        <v>42494.416666666664</v>
      </c>
      <c r="C6" s="25">
        <v>400127015</v>
      </c>
      <c r="D6" s="25"/>
      <c r="E6" s="25" t="e">
        <f>VLOOKUP(D6,BDD!$A$2:$B$199,2,FALSE)</f>
        <v>#N/A</v>
      </c>
      <c r="F6" s="25" t="s">
        <v>14</v>
      </c>
      <c r="G6" s="25"/>
      <c r="H6" s="26"/>
      <c r="I6" s="27"/>
      <c r="J6" s="27"/>
      <c r="K6" s="27"/>
      <c r="L6" s="27"/>
      <c r="M6" s="25" t="e">
        <f>VLOOKUP(D6,BDD!$A$2:$C$199,3,FALSE)</f>
        <v>#N/A</v>
      </c>
      <c r="N6" s="25" t="s">
        <v>57</v>
      </c>
      <c r="O6" s="27"/>
      <c r="P6" s="28"/>
    </row>
    <row r="7" spans="1:16" x14ac:dyDescent="0.25">
      <c r="A7" s="23" t="s">
        <v>100</v>
      </c>
      <c r="B7" s="24">
        <v>42499.666666666664</v>
      </c>
      <c r="C7" s="25">
        <v>800006910</v>
      </c>
      <c r="D7" s="25" t="str">
        <f>IFERROR(VLOOKUP($C7,[1]Planning!$K$1:$S$10000,2,FALSE),"")</f>
        <v/>
      </c>
      <c r="E7" s="25" t="str">
        <f>IFERROR(VLOOKUP(D7,BDD!$A$2:$B$199,2,FALSE),"")</f>
        <v/>
      </c>
      <c r="F7" s="25" t="str">
        <f>IFERROR(INDEX([1]Planning!$I$1:$I$10000,MATCH($C7,[1]Planning!$K$1:$K$10000,FALSE)),"")</f>
        <v/>
      </c>
      <c r="G7" s="25" t="s">
        <v>86</v>
      </c>
      <c r="H7" s="26">
        <v>42499</v>
      </c>
      <c r="I7" s="27"/>
      <c r="J7" s="27"/>
      <c r="K7" s="27" t="s">
        <v>14</v>
      </c>
      <c r="L7" s="27"/>
      <c r="M7" s="25"/>
      <c r="N7" s="25"/>
      <c r="O7" s="27"/>
      <c r="P7" s="28"/>
    </row>
    <row r="8" spans="1:16" x14ac:dyDescent="0.25">
      <c r="A8" s="23" t="s">
        <v>93</v>
      </c>
      <c r="B8" s="24">
        <v>42500.583333333336</v>
      </c>
      <c r="C8" s="25" t="s">
        <v>87</v>
      </c>
      <c r="D8" s="25" t="str">
        <f>IFERROR(VLOOKUP($C8,[1]Planning!$K$1:$S$10000,2,FALSE),"")</f>
        <v/>
      </c>
      <c r="E8" s="25" t="s">
        <v>88</v>
      </c>
      <c r="F8" s="25" t="s">
        <v>14</v>
      </c>
      <c r="G8" s="25" t="str">
        <f>IFERROR(INDEX([1]Planning!$J$1:$J$10000,MATCH($C8,[1]Planning!$K$1:$K$10000,FALSE)),"")</f>
        <v/>
      </c>
      <c r="H8" s="26">
        <v>42500</v>
      </c>
      <c r="I8" s="27">
        <v>0.65625</v>
      </c>
      <c r="J8" s="27">
        <v>0.77083333333333337</v>
      </c>
      <c r="K8" s="27"/>
      <c r="L8" s="27"/>
      <c r="M8" s="25" t="str">
        <f>IFERROR(VLOOKUP($D8,BDD!$A$2:$C$199,3,FALSE),"")</f>
        <v/>
      </c>
      <c r="N8" s="25"/>
      <c r="O8" s="27"/>
      <c r="P8" s="28"/>
    </row>
    <row r="9" spans="1:16" x14ac:dyDescent="0.25">
      <c r="A9" s="23" t="s">
        <v>93</v>
      </c>
      <c r="B9" s="24">
        <v>42500.75</v>
      </c>
      <c r="C9" s="25">
        <v>400126455</v>
      </c>
      <c r="D9" s="25" t="str">
        <f>IFERROR(VLOOKUP($C9,[1]Planning!$K$1:$S$10000,2,FALSE),"")</f>
        <v/>
      </c>
      <c r="E9" s="25" t="s">
        <v>89</v>
      </c>
      <c r="F9" s="25" t="s">
        <v>14</v>
      </c>
      <c r="G9" s="25" t="str">
        <f>IFERROR(INDEX([1]Planning!$J$1:$J$10000,MATCH($C9,[1]Planning!$K$1:$K$10000,FALSE)),"")</f>
        <v/>
      </c>
      <c r="H9" s="26">
        <v>42500</v>
      </c>
      <c r="I9" s="27"/>
      <c r="J9" s="27"/>
      <c r="K9" s="27" t="s">
        <v>14</v>
      </c>
      <c r="L9" s="27"/>
      <c r="M9" s="25"/>
      <c r="N9" s="25" t="s">
        <v>59</v>
      </c>
      <c r="O9" s="27"/>
      <c r="P9" s="28" t="s">
        <v>91</v>
      </c>
    </row>
    <row r="10" spans="1:16" x14ac:dyDescent="0.25">
      <c r="A10" s="23" t="s">
        <v>93</v>
      </c>
      <c r="B10" s="24">
        <v>42501.333333333336</v>
      </c>
      <c r="C10" s="25">
        <v>4501981324</v>
      </c>
      <c r="D10" s="25" t="str">
        <f>IFERROR(VLOOKUP($C10,[1]Planning!$K$1:$S$10000,2,FALSE),"")</f>
        <v/>
      </c>
      <c r="E10" s="25" t="str">
        <f>IFERROR(VLOOKUP(D10,BDD!$A$2:$B$199,2,FALSE),"")</f>
        <v/>
      </c>
      <c r="F10" s="25" t="str">
        <f>IFERROR(INDEX([1]Planning!$I$1:$I$10000,MATCH($C10,[1]Planning!$K$1:$K$10000,FALSE)),"")</f>
        <v/>
      </c>
      <c r="G10" s="25" t="str">
        <f>IFERROR(INDEX([1]Planning!$J$1:$J$10000,MATCH($C10,[1]Planning!$K$1:$K$10000,FALSE)),"")</f>
        <v/>
      </c>
      <c r="H10" s="26">
        <v>42501</v>
      </c>
      <c r="I10" s="27">
        <v>0.43055555555555558</v>
      </c>
      <c r="J10" s="27">
        <v>0.60763888888888895</v>
      </c>
      <c r="K10" s="27"/>
      <c r="L10" s="27"/>
      <c r="M10" s="25" t="str">
        <f>IFERROR(VLOOKUP($D10,BDD!$A$2:$C$199,3,FALSE),"")</f>
        <v/>
      </c>
      <c r="N10" s="25" t="s">
        <v>90</v>
      </c>
      <c r="O10" s="27"/>
      <c r="P10" s="28"/>
    </row>
    <row r="11" spans="1:16" x14ac:dyDescent="0.25">
      <c r="A11" s="23" t="s">
        <v>93</v>
      </c>
      <c r="B11" s="24">
        <v>42501.541666666664</v>
      </c>
      <c r="C11" s="25">
        <v>400126455</v>
      </c>
      <c r="D11" s="25" t="str">
        <f>IFERROR(VLOOKUP($C11,[1]Planning!$K$1:$S$10000,2,FALSE),"")</f>
        <v/>
      </c>
      <c r="E11" s="25" t="s">
        <v>89</v>
      </c>
      <c r="F11" s="25" t="str">
        <f>IFERROR(INDEX([1]Planning!$I$1:$I$10000,MATCH($C11,[1]Planning!$K$1:$K$10000,FALSE)),"")</f>
        <v/>
      </c>
      <c r="G11" s="25" t="str">
        <f>IFERROR(INDEX([1]Planning!$J$1:$J$10000,MATCH($C11,[1]Planning!$K$1:$K$10000,FALSE)),"")</f>
        <v/>
      </c>
      <c r="H11" s="26">
        <v>42501</v>
      </c>
      <c r="I11" s="27">
        <v>0.81944444444444453</v>
      </c>
      <c r="J11" s="27">
        <v>0.85416666666666663</v>
      </c>
      <c r="K11" s="27"/>
      <c r="L11" s="27"/>
      <c r="M11" s="25" t="str">
        <f>IFERROR(VLOOKUP($D11,BDD!$A$2:$C$199,3,FALSE),"")</f>
        <v/>
      </c>
      <c r="N11" s="25" t="s">
        <v>59</v>
      </c>
      <c r="O11" s="27"/>
      <c r="P11" s="28"/>
    </row>
    <row r="12" spans="1:16" x14ac:dyDescent="0.25">
      <c r="A12" s="23" t="s">
        <v>93</v>
      </c>
      <c r="B12" s="24">
        <v>42501.666666666664</v>
      </c>
      <c r="C12" s="25" t="s">
        <v>92</v>
      </c>
      <c r="D12" s="25"/>
      <c r="E12" s="25" t="s">
        <v>88</v>
      </c>
      <c r="F12" s="25" t="s">
        <v>14</v>
      </c>
      <c r="G12" s="25"/>
      <c r="H12" s="26">
        <v>42501</v>
      </c>
      <c r="I12" s="27">
        <v>0.70833333333333337</v>
      </c>
      <c r="J12" s="27">
        <v>0.72916666666666663</v>
      </c>
      <c r="K12" s="27"/>
      <c r="L12" s="27"/>
      <c r="M12" s="25" t="str">
        <f>IFERROR(VLOOKUP($D12,BDD!$A$2:$C$199,3,FALSE),"")</f>
        <v/>
      </c>
      <c r="N12" s="25"/>
      <c r="O12" s="27"/>
      <c r="P12" s="28"/>
    </row>
    <row r="13" spans="1:16" x14ac:dyDescent="0.25">
      <c r="A13" s="23" t="s">
        <v>93</v>
      </c>
      <c r="B13" s="24" t="str">
        <f>IFERROR(INDEX([1]Planning!$B$1:$B$10000,MATCH($C13,[1]Planning!$K$1:$K$10000,0)),"")</f>
        <v/>
      </c>
      <c r="C13" s="25">
        <v>4501984626</v>
      </c>
      <c r="D13" s="25" t="str">
        <f>IFERROR(VLOOKUP($C13,[1]Planning!$K$1:$S$10000,2,FALSE),"")</f>
        <v/>
      </c>
      <c r="E13" s="25" t="str">
        <f>IFERROR(VLOOKUP(D13,BDD!$A$2:$B$199,2,FALSE),"")</f>
        <v/>
      </c>
      <c r="F13" s="25" t="str">
        <f>IFERROR(INDEX([1]Planning!$I$1:$I$10000,MATCH($C13,[1]Planning!$K$1:$K$10000,FALSE)),"")</f>
        <v/>
      </c>
      <c r="G13" s="25">
        <v>1</v>
      </c>
      <c r="H13" s="26">
        <v>42502</v>
      </c>
      <c r="I13" s="27">
        <v>0.51736111111111105</v>
      </c>
      <c r="J13" s="27">
        <v>0.58333333333333337</v>
      </c>
      <c r="K13" s="27"/>
      <c r="L13" s="27"/>
      <c r="M13" s="25" t="str">
        <f>IFERROR(VLOOKUP($D13,BDD!$A$2:$C$199,3,FALSE),"")</f>
        <v/>
      </c>
      <c r="N13" s="25"/>
      <c r="O13" s="27"/>
      <c r="P13" s="28"/>
    </row>
    <row r="14" spans="1:16" x14ac:dyDescent="0.25">
      <c r="A14" s="23" t="s">
        <v>93</v>
      </c>
      <c r="B14" s="24">
        <v>42502.5</v>
      </c>
      <c r="C14" s="25">
        <v>4501925396</v>
      </c>
      <c r="D14" s="25">
        <v>10201734</v>
      </c>
      <c r="E14" s="25" t="str">
        <f>IFERROR(VLOOKUP(D14,BDD!$A$2:$B$199,2,FALSE),"")</f>
        <v>MB IP PWD FO MD CDEX 173921 BB</v>
      </c>
      <c r="F14" s="25" t="str">
        <f>IFERROR(INDEX([1]Planning!$I$1:$I$10000,MATCH($C14,[1]Planning!$K$1:$K$10000,FALSE)),"")</f>
        <v/>
      </c>
      <c r="G14" s="25">
        <v>1</v>
      </c>
      <c r="H14" s="26">
        <v>42502</v>
      </c>
      <c r="I14" s="27">
        <v>0.5625</v>
      </c>
      <c r="J14" s="27">
        <v>0.69791666666666663</v>
      </c>
      <c r="K14" s="27"/>
      <c r="L14" s="27"/>
      <c r="M14" s="25" t="str">
        <f>IFERROR(VLOOKUP($D14,BDD!$A$2:$C$199,3,FALSE),"")</f>
        <v>Nutricia Cuijk</v>
      </c>
      <c r="N14" s="25"/>
      <c r="O14" s="27"/>
      <c r="P14" s="28"/>
    </row>
    <row r="15" spans="1:16" x14ac:dyDescent="0.25">
      <c r="A15" s="23" t="s">
        <v>93</v>
      </c>
      <c r="B15" s="24" t="str">
        <f>IFERROR(INDEX([1]Planning!$B$1:$B$10000,MATCH($C15,[1]Planning!$K$1:$K$10000,0)),"")</f>
        <v/>
      </c>
      <c r="C15" s="25">
        <v>400126454</v>
      </c>
      <c r="D15" s="25" t="str">
        <f>IFERROR(VLOOKUP($C15,[1]Planning!$K$1:$S$10000,2,FALSE),"")</f>
        <v/>
      </c>
      <c r="E15" s="25" t="s">
        <v>94</v>
      </c>
      <c r="F15" s="25">
        <v>1</v>
      </c>
      <c r="G15" s="25" t="str">
        <f>IFERROR(INDEX([1]Planning!$J$1:$J$10000,MATCH($C15,[1]Planning!$K$1:$K$10000,FALSE)),"")</f>
        <v/>
      </c>
      <c r="H15" s="26">
        <v>42502</v>
      </c>
      <c r="I15" s="27">
        <v>0.84722222222222221</v>
      </c>
      <c r="J15" s="27">
        <v>0.88888888888888884</v>
      </c>
      <c r="K15" s="27"/>
      <c r="L15" s="27"/>
      <c r="M15" s="25" t="str">
        <f>IFERROR(VLOOKUP($D15,BDD!$A$2:$C$199,3,FALSE),"")</f>
        <v/>
      </c>
      <c r="N15" s="25"/>
      <c r="O15" s="27"/>
      <c r="P15" s="28"/>
    </row>
    <row r="16" spans="1:16" x14ac:dyDescent="0.25">
      <c r="A16" s="23" t="s">
        <v>93</v>
      </c>
      <c r="B16" s="24">
        <f>IFERROR(INDEX([1]Planning!$B$1:$B$10000,MATCH($C16,[1]Planning!$K$1:$K$10000,0)),"")</f>
        <v>42503.333333298971</v>
      </c>
      <c r="C16" s="25">
        <v>4501996979</v>
      </c>
      <c r="D16" s="25">
        <f>IFERROR(VLOOKUP($C16,[1]Planning!$K$1:$S$10000,2,FALSE),"")</f>
        <v>10174590</v>
      </c>
      <c r="E16" s="25" t="str">
        <f>IFERROR(VLOOKUP(D16,BDD!$A$2:$B$199,2,FALSE),"")</f>
        <v xml:space="preserve">BASE START LCP 0.35:0.32 Fk   </v>
      </c>
      <c r="F16" s="25">
        <f>IFERROR(INDEX([1]Planning!$I$1:$I$10000,MATCH($C16,[1]Planning!$K$1:$K$10000,FALSE)),"")</f>
        <v>0</v>
      </c>
      <c r="G16" s="25">
        <f>IFERROR(INDEX([1]Planning!$J$1:$J$10000,MATCH($C16,[1]Planning!$K$1:$K$10000,FALSE)),"")</f>
        <v>1</v>
      </c>
      <c r="H16" s="26">
        <v>42503</v>
      </c>
      <c r="I16" s="27">
        <v>0.65277777777777779</v>
      </c>
      <c r="J16" s="27">
        <v>0.6875</v>
      </c>
      <c r="K16" s="27"/>
      <c r="L16" s="27"/>
      <c r="M16" s="25" t="str">
        <f>IFERROR(VLOOKUP($D16,BDD!$A$2:$C$199,3,FALSE),"")</f>
        <v>Milupa GmbH</v>
      </c>
      <c r="N16" s="25" t="s">
        <v>95</v>
      </c>
      <c r="O16" s="27"/>
      <c r="P16" s="28"/>
    </row>
    <row r="17" spans="1:16" x14ac:dyDescent="0.25">
      <c r="A17" s="23" t="s">
        <v>96</v>
      </c>
      <c r="B17" s="24">
        <v>42507.625</v>
      </c>
      <c r="C17" s="25">
        <v>400126224</v>
      </c>
      <c r="D17" s="25">
        <v>10146018</v>
      </c>
      <c r="E17" s="25" t="str">
        <f>IFERROR(VLOOKUP(D17,BDD!$A$2:$B$199,2,FALSE),"")</f>
        <v>BASE PREBIO 2 70/30 EXP 550025</v>
      </c>
      <c r="F17" s="25">
        <v>1</v>
      </c>
      <c r="G17" s="25" t="str">
        <f>IFERROR(INDEX([1]Planning!$J$1:$J$10000,MATCH($C17,[1]Planning!$K$1:$K$10000,FALSE)),"")</f>
        <v/>
      </c>
      <c r="H17" s="26">
        <v>42507</v>
      </c>
      <c r="I17" s="27">
        <v>0.30555555555555552</v>
      </c>
      <c r="J17" s="27">
        <v>0.31944444444444448</v>
      </c>
      <c r="K17" s="27"/>
      <c r="L17" s="27"/>
      <c r="M17" s="25" t="str">
        <f>IFERROR(VLOOKUP($D17,BDD!$A$2:$C$199,3,FALSE),"")</f>
        <v>STV</v>
      </c>
      <c r="N17" s="25"/>
      <c r="O17" s="27"/>
      <c r="P17" s="28"/>
    </row>
    <row r="18" spans="1:16" x14ac:dyDescent="0.25">
      <c r="A18" s="23" t="s">
        <v>96</v>
      </c>
      <c r="B18" s="24">
        <v>42507.458333333336</v>
      </c>
      <c r="C18" s="25">
        <v>400132442</v>
      </c>
      <c r="D18" s="25" t="s">
        <v>97</v>
      </c>
      <c r="E18" s="25" t="s">
        <v>98</v>
      </c>
      <c r="F18" s="25">
        <v>1</v>
      </c>
      <c r="G18" s="25" t="str">
        <f>IFERROR(INDEX([1]Planning!$J$1:$J$10000,MATCH($C18,[1]Planning!$K$1:$K$10000,FALSE)),"")</f>
        <v/>
      </c>
      <c r="H18" s="26">
        <v>42507</v>
      </c>
      <c r="I18" s="27">
        <v>0.72916666666666663</v>
      </c>
      <c r="J18" s="27">
        <v>0.73958333333333337</v>
      </c>
      <c r="K18" s="27"/>
      <c r="L18" s="27"/>
      <c r="M18" s="25" t="str">
        <f>IFERROR(VLOOKUP($D18,BDD!$A$2:$C$199,3,FALSE),"")</f>
        <v/>
      </c>
      <c r="N18" s="25"/>
      <c r="O18" s="27"/>
      <c r="P18" s="28"/>
    </row>
    <row r="19" spans="1:16" x14ac:dyDescent="0.25">
      <c r="A19" s="23" t="s">
        <v>96</v>
      </c>
      <c r="B19" s="24">
        <v>42508.583333333336</v>
      </c>
      <c r="C19" s="25">
        <v>400127313</v>
      </c>
      <c r="D19" s="25">
        <v>10146017</v>
      </c>
      <c r="E19" s="25" t="s">
        <v>99</v>
      </c>
      <c r="F19" s="25">
        <v>1</v>
      </c>
      <c r="G19" s="25">
        <f>IFERROR(INDEX([1]Planning!$J$1:$J$10000,MATCH($C19,[1]Planning!$K$1:$K$10000,FALSE)),"")</f>
        <v>0</v>
      </c>
      <c r="H19" s="26">
        <v>42508</v>
      </c>
      <c r="I19" s="27"/>
      <c r="J19" s="27"/>
      <c r="K19" s="27" t="s">
        <v>14</v>
      </c>
      <c r="L19" s="27"/>
      <c r="M19" s="25"/>
      <c r="N19" s="25"/>
      <c r="O19" s="27"/>
      <c r="P19" s="28"/>
    </row>
    <row r="20" spans="1:16" x14ac:dyDescent="0.25">
      <c r="A20" s="23" t="s">
        <v>96</v>
      </c>
      <c r="B20" s="24">
        <v>42508.625</v>
      </c>
      <c r="C20" s="25">
        <v>400131450</v>
      </c>
      <c r="D20" s="25">
        <v>10146017</v>
      </c>
      <c r="E20" s="25" t="s">
        <v>99</v>
      </c>
      <c r="F20" s="25">
        <v>1</v>
      </c>
      <c r="G20" s="25" t="str">
        <f>IFERROR(INDEX([1]Planning!$J$1:$J$10000,MATCH($C20,[1]Planning!$K$1:$K$10000,FALSE)),"")</f>
        <v/>
      </c>
      <c r="H20" s="26">
        <v>42508</v>
      </c>
      <c r="I20" s="27"/>
      <c r="J20" s="27"/>
      <c r="K20" s="27" t="s">
        <v>14</v>
      </c>
      <c r="L20" s="27"/>
      <c r="M20" s="25"/>
      <c r="N20" s="25"/>
      <c r="O20" s="27"/>
      <c r="P20" s="28"/>
    </row>
    <row r="21" spans="1:16" x14ac:dyDescent="0.25">
      <c r="A21" s="23" t="s">
        <v>96</v>
      </c>
      <c r="B21" s="24">
        <v>42508.708333333336</v>
      </c>
      <c r="C21" s="25">
        <v>4501984628</v>
      </c>
      <c r="D21" s="25">
        <v>10190448</v>
      </c>
      <c r="E21" s="25" t="str">
        <f>IFERROR(VLOOKUP(D21,BDD!$A$2:$B$199,2,FALSE),"")</f>
        <v xml:space="preserve">BASE FOLLOW ON 80:20 RUSSIA   </v>
      </c>
      <c r="F21" s="25"/>
      <c r="G21" s="25">
        <v>1</v>
      </c>
      <c r="H21" s="26">
        <v>42508</v>
      </c>
      <c r="I21" s="27">
        <v>0.82291666666666663</v>
      </c>
      <c r="J21" s="27">
        <v>0.875</v>
      </c>
      <c r="K21" s="27"/>
      <c r="L21" s="27"/>
      <c r="M21" s="25" t="str">
        <f>IFERROR(VLOOKUP($D21,BDD!$A$2:$C$199,3,FALSE),"")</f>
        <v>NUTRICIA INFANT NUTRITION</v>
      </c>
      <c r="N21" s="25"/>
      <c r="O21" s="27"/>
      <c r="P21" s="28"/>
    </row>
    <row r="22" spans="1:16" x14ac:dyDescent="0.25">
      <c r="A22" s="23" t="str">
        <f>IFERROR(VLOOKUP($C22,[1]Planning!$K$1:$S$10000,9,FALSE),"")</f>
        <v>S20</v>
      </c>
      <c r="B22" s="24">
        <f>IFERROR(INDEX([1]Planning!$B$1:$B$10000,MATCH($C22,[1]Planning!$K$1:$K$10000,0)),"")</f>
        <v>42508.791666631987</v>
      </c>
      <c r="C22" s="25">
        <v>4501992311</v>
      </c>
      <c r="D22" s="25">
        <f>IFERROR(VLOOKUP($C22,[1]Planning!$K$1:$S$10000,2,FALSE),"")</f>
        <v>10180302</v>
      </c>
      <c r="E22" s="25" t="str">
        <f>IFERROR(VLOOKUP(D22,BDD!$A$2:$B$199,2,FALSE),"")</f>
        <v>BASE LAIT 2 SPEC VITAFER 60/40</v>
      </c>
      <c r="F22" s="25">
        <f>IFERROR(INDEX([1]Planning!$I$1:$I$10000,MATCH($C22,[1]Planning!$K$1:$K$10000,FALSE)),"")</f>
        <v>0</v>
      </c>
      <c r="G22" s="25">
        <f>IFERROR(INDEX([1]Planning!$J$1:$J$10000,MATCH($C22,[1]Planning!$K$1:$K$10000,FALSE)),"")</f>
        <v>1</v>
      </c>
      <c r="H22" s="26">
        <v>42509</v>
      </c>
      <c r="I22" s="27">
        <v>0.27083333333333331</v>
      </c>
      <c r="J22" s="27"/>
      <c r="K22" s="27"/>
      <c r="L22" s="27"/>
      <c r="M22" s="25" t="str">
        <f>IFERROR(VLOOKUP($D22,BDD!$A$2:$C$199,3,FALSE),"")</f>
        <v>NUTRICIA INFANT NUTRITION</v>
      </c>
      <c r="N22" s="25"/>
      <c r="O22" s="27"/>
      <c r="P22" s="28"/>
    </row>
    <row r="23" spans="1:16" x14ac:dyDescent="0.25">
      <c r="A23" s="23" t="s">
        <v>96</v>
      </c>
      <c r="B23" s="24">
        <v>42509</v>
      </c>
      <c r="C23" s="25">
        <v>4501957601</v>
      </c>
      <c r="D23" s="25">
        <f>IFERROR(VLOOKUP($C23,[1]Planning!$K$1:$S$10000,2,FALSE),"")</f>
        <v>10202880</v>
      </c>
      <c r="E23" s="25" t="str">
        <f>IFERROR(VLOOKUP(D23,BDD!$A$2:$B$199,2,FALSE),"")</f>
        <v xml:space="preserve">POLFABRYKATMB FO COMFORT N MD </v>
      </c>
      <c r="F23" s="25">
        <f>IFERROR(INDEX([1]Planning!$I$1:$I$10000,MATCH($C23,[1]Planning!$K$1:$K$10000,FALSE)),"")</f>
        <v>0</v>
      </c>
      <c r="G23" s="25">
        <f>IFERROR(INDEX([1]Planning!$J$1:$J$10000,MATCH($C23,[1]Planning!$K$1:$K$10000,FALSE)),"")</f>
        <v>1</v>
      </c>
      <c r="H23" s="26">
        <v>42509</v>
      </c>
      <c r="I23" s="27">
        <v>0.55208333333333337</v>
      </c>
      <c r="J23" s="27">
        <v>0.58333333333333337</v>
      </c>
      <c r="K23" s="27"/>
      <c r="L23" s="27"/>
      <c r="M23" s="25" t="str">
        <f>IFERROR(VLOOKUP($D23,BDD!$A$2:$C$199,3,FALSE),"")</f>
        <v>NUTRICIA ZAKLADY</v>
      </c>
      <c r="N23" s="25"/>
      <c r="O23" s="27"/>
      <c r="P23" s="28" t="s">
        <v>101</v>
      </c>
    </row>
    <row r="24" spans="1:16" x14ac:dyDescent="0.25">
      <c r="A24" s="23" t="s">
        <v>96</v>
      </c>
      <c r="B24" s="24">
        <f>IFERROR(INDEX([1]Planning!$B$1:$B$10000,MATCH($C24,[1]Planning!$K$1:$K$10000,0)),"")</f>
        <v>42509.7083332986</v>
      </c>
      <c r="C24" s="25">
        <v>4501965655</v>
      </c>
      <c r="D24" s="25">
        <f>IFERROR(VLOOKUP($C24,[1]Planning!$K$1:$S$10000,2,FALSE),"")</f>
        <v>10180303</v>
      </c>
      <c r="E24" s="25" t="s">
        <v>88</v>
      </c>
      <c r="F24" s="25">
        <f>IFERROR(INDEX([1]Planning!$I$1:$I$10000,MATCH($C24,[1]Planning!$K$1:$K$10000,FALSE)),"")</f>
        <v>0</v>
      </c>
      <c r="G24" s="25">
        <f>IFERROR(INDEX([1]Planning!$J$1:$J$10000,MATCH($C24,[1]Planning!$K$1:$K$10000,FALSE)),"")</f>
        <v>1</v>
      </c>
      <c r="H24" s="26">
        <v>42509</v>
      </c>
      <c r="I24" s="27">
        <v>0.77777777777777779</v>
      </c>
      <c r="J24" s="27">
        <v>0.81805555555555554</v>
      </c>
      <c r="K24" s="27"/>
      <c r="L24" s="27"/>
      <c r="M24" s="25" t="str">
        <f>IFERROR(VLOOKUP($D24,BDD!$A$2:$C$199,3,FALSE),"")</f>
        <v/>
      </c>
      <c r="N24" s="25" t="s">
        <v>102</v>
      </c>
      <c r="O24" s="27"/>
      <c r="P24" s="28"/>
    </row>
    <row r="25" spans="1:16" x14ac:dyDescent="0.25">
      <c r="A25" s="23" t="s">
        <v>96</v>
      </c>
      <c r="B25" s="24" t="str">
        <f>IFERROR(INDEX([1]Planning!$B$1:$B$10000,MATCH($C25,[1]Planning!$K$1:$K$10000,0)),"")</f>
        <v/>
      </c>
      <c r="C25" s="25">
        <v>4501925396</v>
      </c>
      <c r="D25" s="25" t="str">
        <f>IFERROR(VLOOKUP($C25,[1]Planning!$K$1:$S$10000,2,FALSE),"")</f>
        <v/>
      </c>
      <c r="E25" s="25" t="s">
        <v>103</v>
      </c>
      <c r="F25" s="25" t="str">
        <f>IFERROR(INDEX([1]Planning!$I$1:$I$10000,MATCH($C25,[1]Planning!$K$1:$K$10000,FALSE)),"")</f>
        <v/>
      </c>
      <c r="G25" s="25">
        <v>1</v>
      </c>
      <c r="H25" s="26">
        <v>42510</v>
      </c>
      <c r="I25" s="27">
        <v>0.33333333333333331</v>
      </c>
      <c r="J25" s="27">
        <v>0.41666666666666669</v>
      </c>
      <c r="K25" s="27"/>
      <c r="L25" s="27"/>
      <c r="M25" s="25" t="s">
        <v>104</v>
      </c>
      <c r="N25" s="25"/>
      <c r="O25" s="27"/>
      <c r="P25" s="28" t="s">
        <v>105</v>
      </c>
    </row>
    <row r="26" spans="1:16" x14ac:dyDescent="0.25">
      <c r="A26" s="23" t="str">
        <f>IFERROR(VLOOKUP($C26,[1]Planning!$K$1:$S$10000,9,FALSE),"")</f>
        <v>S20</v>
      </c>
      <c r="B26" s="24">
        <f>IFERROR(INDEX([1]Planning!$B$1:$B$10000,MATCH($C26,[1]Planning!$K$1:$K$10000,0)),"")</f>
        <v>42510.333333298564</v>
      </c>
      <c r="C26" s="25">
        <v>400128223</v>
      </c>
      <c r="D26" s="25">
        <f>IFERROR(VLOOKUP($C26,[1]Planning!$K$1:$S$10000,2,FALSE),"")</f>
        <v>10146017</v>
      </c>
      <c r="E26" s="25" t="str">
        <f>IFERROR(VLOOKUP(D26,BDD!$A$2:$B$199,2,FALSE),"")</f>
        <v xml:space="preserve">BASE PREBIO 1 70/30 EXP 550025 </v>
      </c>
      <c r="F26" s="25">
        <f>IFERROR(INDEX([1]Planning!$I$1:$I$10000,MATCH($C26,[1]Planning!$K$1:$K$10000,FALSE)),"")</f>
        <v>0</v>
      </c>
      <c r="G26" s="25">
        <v>1</v>
      </c>
      <c r="H26" s="26">
        <v>42510</v>
      </c>
      <c r="I26" s="27">
        <v>0.79166666666666663</v>
      </c>
      <c r="J26" s="27"/>
      <c r="K26" s="27"/>
      <c r="L26" s="27"/>
      <c r="M26" s="25"/>
      <c r="N26" s="25"/>
      <c r="O26" s="27"/>
      <c r="P26" s="28"/>
    </row>
    <row r="27" spans="1:16" x14ac:dyDescent="0.25">
      <c r="A27" s="23" t="s">
        <v>96</v>
      </c>
      <c r="B27" s="24">
        <f>IFERROR(INDEX([1]Planning!$B$1:$B$10000,MATCH($C27,[1]Planning!$K$1:$K$10000,0)),"")</f>
        <v>42510.333333298564</v>
      </c>
      <c r="C27" s="25">
        <v>400128223</v>
      </c>
      <c r="D27" s="25">
        <v>10146013</v>
      </c>
      <c r="E27" s="25" t="str">
        <f>IFERROR(VLOOKUP(D27,BDD!$A$2:$B$199,2,FALSE),"")</f>
        <v>BASE LACTOFIDUS 60/40 EXP 5500</v>
      </c>
      <c r="F27" s="25">
        <v>1</v>
      </c>
      <c r="G27" s="25">
        <f>IFERROR(INDEX([1]Planning!$J$1:$J$10000,MATCH($C27,[1]Planning!$K$1:$K$10000,FALSE)),"")</f>
        <v>0</v>
      </c>
      <c r="H27" s="26">
        <v>42510</v>
      </c>
      <c r="I27" s="27"/>
      <c r="J27" s="27"/>
      <c r="K27" s="27" t="s">
        <v>106</v>
      </c>
      <c r="L27" s="27"/>
      <c r="M27" s="25" t="str">
        <f>IFERROR(VLOOKUP($D27,BDD!$A$2:$C$199,3,FALSE),"")</f>
        <v>STV</v>
      </c>
      <c r="N27" s="25"/>
      <c r="O27" s="27"/>
      <c r="P27" s="28"/>
    </row>
    <row r="28" spans="1:16" x14ac:dyDescent="0.25">
      <c r="A28" s="23" t="s">
        <v>107</v>
      </c>
      <c r="B28" s="24">
        <f>IFERROR(INDEX([1]Planning!$B$1:$B$10000,MATCH($C28,[1]Planning!$K$1:$K$10000,0)),"")</f>
        <v>42510.333333298564</v>
      </c>
      <c r="C28" s="25">
        <v>400128223</v>
      </c>
      <c r="D28" s="25">
        <v>10146013</v>
      </c>
      <c r="E28" s="25" t="str">
        <f>IFERROR(VLOOKUP(D28,BDD!$A$2:$B$199,2,FALSE),"")</f>
        <v>BASE LACTOFIDUS 60/40 EXP 5500</v>
      </c>
      <c r="F28" s="25">
        <v>1</v>
      </c>
      <c r="G28" s="25">
        <f>IFERROR(INDEX([1]Planning!$J$1:$J$10000,MATCH($C28,[1]Planning!$K$1:$K$10000,FALSE)),"")</f>
        <v>0</v>
      </c>
      <c r="H28" s="26">
        <v>42513</v>
      </c>
      <c r="I28" s="27" t="s">
        <v>108</v>
      </c>
      <c r="J28" s="27" t="s">
        <v>109</v>
      </c>
      <c r="K28" s="27"/>
      <c r="L28" s="27"/>
      <c r="M28" s="25" t="str">
        <f>IFERROR(VLOOKUP($D28,BDD!$A$2:$C$199,3,FALSE),"")</f>
        <v>STV</v>
      </c>
      <c r="N28" s="25"/>
      <c r="O28" s="27"/>
      <c r="P28" s="28" t="s">
        <v>110</v>
      </c>
    </row>
    <row r="29" spans="1:16" x14ac:dyDescent="0.25">
      <c r="A29" s="23" t="s">
        <v>107</v>
      </c>
      <c r="B29" s="24">
        <f>IFERROR(INDEX([1]Planning!$B$1:$B$10000,MATCH($C29,[1]Planning!$K$1:$K$10000,0)),"")</f>
        <v>42509.541666631943</v>
      </c>
      <c r="C29" s="25">
        <v>4501957601</v>
      </c>
      <c r="D29" s="25">
        <f>IFERROR(VLOOKUP($C29,[1]Planning!$K$1:$S$10000,2,FALSE),"")</f>
        <v>10202880</v>
      </c>
      <c r="E29" s="25" t="str">
        <f>IFERROR(VLOOKUP(D29,BDD!$A$2:$B$199,2,FALSE),"")</f>
        <v xml:space="preserve">POLFABRYKATMB FO COMFORT N MD </v>
      </c>
      <c r="F29" s="25">
        <f>IFERROR(INDEX([1]Planning!$I$1:$I$10000,MATCH($C29,[1]Planning!$K$1:$K$10000,FALSE)),"")</f>
        <v>0</v>
      </c>
      <c r="G29" s="25">
        <f>IFERROR(INDEX([1]Planning!$J$1:$J$10000,MATCH($C29,[1]Planning!$K$1:$K$10000,FALSE)),"")</f>
        <v>1</v>
      </c>
      <c r="H29" s="26">
        <v>42513</v>
      </c>
      <c r="I29" s="27" t="s">
        <v>111</v>
      </c>
      <c r="J29" s="27" t="s">
        <v>112</v>
      </c>
      <c r="K29" s="27"/>
      <c r="L29" s="27"/>
      <c r="M29" s="25" t="str">
        <f>IFERROR(VLOOKUP($D29,BDD!$A$2:$C$199,3,FALSE),"")</f>
        <v>NUTRICIA ZAKLADY</v>
      </c>
      <c r="N29" s="25"/>
      <c r="O29" s="27"/>
      <c r="P29" s="28" t="s">
        <v>113</v>
      </c>
    </row>
    <row r="30" spans="1:16" x14ac:dyDescent="0.25">
      <c r="A30" s="23" t="s">
        <v>107</v>
      </c>
      <c r="B30" s="24">
        <f>IFERROR(INDEX([1]Planning!$B$1:$B$10000,MATCH($C30,[1]Planning!$K$1:$K$10000,0)),"")</f>
        <v>42510.458333298557</v>
      </c>
      <c r="C30" s="25">
        <v>400131101</v>
      </c>
      <c r="D30" s="25">
        <f>IFERROR(VLOOKUP($C30,[1]Planning!$K$1:$S$10000,2,FALSE),"")</f>
        <v>10146013</v>
      </c>
      <c r="E30" s="25" t="str">
        <f>IFERROR(VLOOKUP(D30,BDD!$A$2:$B$199,2,FALSE),"")</f>
        <v>BASE LACTOFIDUS 60/40 EXP 5500</v>
      </c>
      <c r="F30" s="25">
        <v>0</v>
      </c>
      <c r="G30" s="25">
        <f>IFERROR(INDEX([1]Planning!$J$1:$J$10000,MATCH($C30,[1]Planning!$K$1:$K$10000,FALSE)),"")</f>
        <v>0</v>
      </c>
      <c r="H30" s="26">
        <v>42513</v>
      </c>
      <c r="I30" s="27"/>
      <c r="J30" s="27"/>
      <c r="K30" s="27" t="s">
        <v>106</v>
      </c>
      <c r="L30" s="27"/>
      <c r="M30" s="25" t="str">
        <f>IFERROR(VLOOKUP($D30,BDD!$A$2:$C$199,3,FALSE),"")</f>
        <v>STV</v>
      </c>
      <c r="N30" s="25"/>
      <c r="O30" s="27"/>
      <c r="P30" s="28" t="s">
        <v>114</v>
      </c>
    </row>
    <row r="31" spans="1:16" x14ac:dyDescent="0.25">
      <c r="A31" s="23" t="s">
        <v>115</v>
      </c>
      <c r="B31" s="24" t="str">
        <f>IFERROR(INDEX([1]Planning!$B$1:$B$10000,MATCH($C31,[1]Planning!$K$1:$K$10000,0)),"")</f>
        <v/>
      </c>
      <c r="C31" s="25">
        <v>400131450</v>
      </c>
      <c r="D31" s="25" t="s">
        <v>116</v>
      </c>
      <c r="E31" s="25" t="s">
        <v>99</v>
      </c>
      <c r="F31" s="25">
        <v>0</v>
      </c>
      <c r="G31" s="25" t="str">
        <f>IFERROR(INDEX([1]Planning!$J$1:$J$10000,MATCH($C31,[1]Planning!$K$1:$K$10000,FALSE)),"")</f>
        <v/>
      </c>
      <c r="H31" s="26">
        <v>42513</v>
      </c>
      <c r="I31" s="27"/>
      <c r="J31" s="27"/>
      <c r="K31" s="27" t="s">
        <v>106</v>
      </c>
      <c r="L31" s="27"/>
      <c r="M31" s="25" t="s">
        <v>31</v>
      </c>
      <c r="N31" s="25"/>
      <c r="O31" s="27"/>
      <c r="P31" s="28" t="s">
        <v>114</v>
      </c>
    </row>
    <row r="32" spans="1:16" x14ac:dyDescent="0.25">
      <c r="A32" s="29"/>
      <c r="B32" s="30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</row>
    <row r="33" spans="1:16" x14ac:dyDescent="0.25">
      <c r="A33" s="29"/>
      <c r="B33" s="30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1:16" x14ac:dyDescent="0.25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</row>
    <row r="35" spans="1:16" x14ac:dyDescent="0.25">
      <c r="A35" s="29"/>
      <c r="B35" s="30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</row>
    <row r="36" spans="1:16" x14ac:dyDescent="0.25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</row>
    <row r="37" spans="1:16" x14ac:dyDescent="0.25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</row>
    <row r="38" spans="1:16" x14ac:dyDescent="0.25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</row>
    <row r="39" spans="1:16" x14ac:dyDescent="0.25">
      <c r="A39" s="29"/>
      <c r="B39" s="30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</row>
    <row r="40" spans="1:16" x14ac:dyDescent="0.25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</row>
    <row r="41" spans="1:16" x14ac:dyDescent="0.25">
      <c r="A41" s="29"/>
      <c r="B41" s="30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</row>
    <row r="42" spans="1:16" x14ac:dyDescent="0.25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</row>
    <row r="43" spans="1:16" x14ac:dyDescent="0.25">
      <c r="A43" s="29"/>
      <c r="B43" s="30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</row>
    <row r="44" spans="1:16" x14ac:dyDescent="0.25">
      <c r="A44" s="29"/>
      <c r="B44" s="30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</row>
    <row r="45" spans="1:16" x14ac:dyDescent="0.25">
      <c r="A45" s="29"/>
      <c r="B45" s="30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</row>
    <row r="46" spans="1:16" x14ac:dyDescent="0.25">
      <c r="A46" s="29"/>
      <c r="B46" s="30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</row>
    <row r="47" spans="1:16" x14ac:dyDescent="0.25">
      <c r="A47" s="29"/>
      <c r="B47" s="30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</row>
    <row r="48" spans="1:16" x14ac:dyDescent="0.25">
      <c r="A48" s="29"/>
      <c r="B48" s="30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</row>
    <row r="49" spans="1:16" x14ac:dyDescent="0.25">
      <c r="A49" s="29"/>
      <c r="B49" s="30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</row>
    <row r="50" spans="1:16" x14ac:dyDescent="0.25">
      <c r="A50" s="29"/>
      <c r="B50" s="30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</row>
    <row r="51" spans="1:16" x14ac:dyDescent="0.25">
      <c r="A51" s="29"/>
      <c r="B51" s="30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</row>
    <row r="52" spans="1:16" x14ac:dyDescent="0.25">
      <c r="A52" s="29"/>
      <c r="B52" s="30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</row>
    <row r="53" spans="1:16" x14ac:dyDescent="0.25">
      <c r="A53" s="29"/>
      <c r="B53" s="30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</row>
    <row r="54" spans="1:16" x14ac:dyDescent="0.25">
      <c r="A54" s="29"/>
      <c r="B54" s="30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16" x14ac:dyDescent="0.25">
      <c r="A55" s="29"/>
      <c r="B55" s="30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</row>
    <row r="56" spans="1:16" x14ac:dyDescent="0.25">
      <c r="A56" s="29"/>
      <c r="B56" s="30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</row>
    <row r="57" spans="1:16" x14ac:dyDescent="0.25">
      <c r="A57" s="29"/>
      <c r="B57" s="30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</row>
    <row r="58" spans="1:16" x14ac:dyDescent="0.25">
      <c r="A58" s="29"/>
      <c r="B58" s="30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</row>
    <row r="59" spans="1:16" x14ac:dyDescent="0.25">
      <c r="A59" s="29"/>
      <c r="B59" s="30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</row>
    <row r="60" spans="1:16" x14ac:dyDescent="0.25">
      <c r="A60" s="29"/>
      <c r="B60" s="30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</row>
    <row r="61" spans="1:16" x14ac:dyDescent="0.25">
      <c r="A61" s="29"/>
      <c r="B61" s="30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</row>
    <row r="62" spans="1:16" x14ac:dyDescent="0.25">
      <c r="A62" s="29"/>
      <c r="B62" s="30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</row>
    <row r="63" spans="1:16" x14ac:dyDescent="0.25">
      <c r="A63" s="29"/>
      <c r="B63" s="30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</row>
    <row r="64" spans="1:16" x14ac:dyDescent="0.25">
      <c r="A64" s="29"/>
      <c r="B64" s="30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</row>
    <row r="65" spans="1:16" x14ac:dyDescent="0.25">
      <c r="A65" s="29"/>
      <c r="B65" s="30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</row>
    <row r="66" spans="1:16" x14ac:dyDescent="0.25">
      <c r="A66" s="29"/>
      <c r="B66" s="30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</row>
    <row r="67" spans="1:16" x14ac:dyDescent="0.25">
      <c r="A67" s="29"/>
      <c r="B67" s="30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</row>
    <row r="68" spans="1:16" x14ac:dyDescent="0.25">
      <c r="A68" s="29"/>
      <c r="B68" s="30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</row>
    <row r="69" spans="1:16" x14ac:dyDescent="0.25">
      <c r="A69" s="29"/>
      <c r="B69" s="30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</row>
    <row r="70" spans="1:16" x14ac:dyDescent="0.25">
      <c r="A70" s="29"/>
      <c r="B70" s="30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</row>
    <row r="71" spans="1:16" x14ac:dyDescent="0.25">
      <c r="A71" s="29"/>
      <c r="B71" s="30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</row>
    <row r="72" spans="1:16" x14ac:dyDescent="0.25">
      <c r="A72" s="29"/>
      <c r="B72" s="30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</row>
    <row r="73" spans="1:16" x14ac:dyDescent="0.25">
      <c r="A73" s="29"/>
      <c r="B73" s="30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</row>
    <row r="74" spans="1:16" x14ac:dyDescent="0.25">
      <c r="A74" s="29"/>
      <c r="B74" s="30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</row>
    <row r="75" spans="1:16" x14ac:dyDescent="0.25">
      <c r="A75" s="29"/>
      <c r="B75" s="30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</row>
    <row r="76" spans="1:16" x14ac:dyDescent="0.25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</row>
    <row r="77" spans="1:16" x14ac:dyDescent="0.25">
      <c r="A77" s="29"/>
      <c r="B77" s="30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</row>
    <row r="78" spans="1:16" x14ac:dyDescent="0.25">
      <c r="A78" s="29"/>
      <c r="B78" s="30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</row>
    <row r="79" spans="1:16" x14ac:dyDescent="0.25">
      <c r="A79" s="29"/>
      <c r="B79" s="30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</row>
    <row r="80" spans="1:16" x14ac:dyDescent="0.25">
      <c r="A80" s="29"/>
      <c r="B80" s="30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</row>
    <row r="81" spans="1:16" x14ac:dyDescent="0.25">
      <c r="A81" s="29"/>
      <c r="B81" s="30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</row>
    <row r="82" spans="1:16" x14ac:dyDescent="0.25">
      <c r="A82" s="29"/>
      <c r="B82" s="30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</row>
    <row r="83" spans="1:16" x14ac:dyDescent="0.25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</row>
    <row r="84" spans="1:16" x14ac:dyDescent="0.25">
      <c r="A84" s="29"/>
      <c r="B84" s="30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</row>
    <row r="85" spans="1:16" x14ac:dyDescent="0.25">
      <c r="A85" s="29"/>
      <c r="B85" s="30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</row>
    <row r="86" spans="1:16" x14ac:dyDescent="0.25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</row>
    <row r="87" spans="1:16" x14ac:dyDescent="0.25">
      <c r="A87" s="29"/>
      <c r="B87" s="30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</row>
    <row r="88" spans="1:16" x14ac:dyDescent="0.25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</row>
    <row r="89" spans="1:16" x14ac:dyDescent="0.25">
      <c r="A89" s="29"/>
      <c r="B89" s="30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</row>
    <row r="90" spans="1:16" x14ac:dyDescent="0.25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</row>
    <row r="91" spans="1:16" x14ac:dyDescent="0.25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</row>
    <row r="92" spans="1:16" x14ac:dyDescent="0.25">
      <c r="A92" s="29"/>
      <c r="B92" s="30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</row>
    <row r="93" spans="1:16" x14ac:dyDescent="0.25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</row>
    <row r="94" spans="1:16" x14ac:dyDescent="0.25">
      <c r="A94" s="29"/>
      <c r="B94" s="30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</row>
    <row r="95" spans="1:16" x14ac:dyDescent="0.25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</row>
    <row r="96" spans="1:16" x14ac:dyDescent="0.25">
      <c r="A96" s="29"/>
      <c r="B96" s="30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</row>
    <row r="97" spans="1:16" x14ac:dyDescent="0.25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</row>
    <row r="98" spans="1:16" x14ac:dyDescent="0.25">
      <c r="A98" s="29"/>
      <c r="B98" s="30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</row>
    <row r="99" spans="1:16" x14ac:dyDescent="0.25">
      <c r="A99" s="29"/>
      <c r="B99" s="30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</row>
    <row r="100" spans="1:16" x14ac:dyDescent="0.25">
      <c r="A100" s="29"/>
      <c r="B100" s="30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</row>
    <row r="101" spans="1:16" x14ac:dyDescent="0.25">
      <c r="A101" s="29"/>
      <c r="B101" s="30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</row>
    <row r="102" spans="1:16" x14ac:dyDescent="0.25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</row>
    <row r="103" spans="1:16" x14ac:dyDescent="0.25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</row>
    <row r="104" spans="1:16" x14ac:dyDescent="0.25">
      <c r="A104" s="29"/>
      <c r="B104" s="30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</row>
    <row r="105" spans="1:16" x14ac:dyDescent="0.25">
      <c r="A105" s="29"/>
      <c r="B105" s="30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</row>
    <row r="106" spans="1:16" x14ac:dyDescent="0.25">
      <c r="A106" s="29"/>
      <c r="B106" s="30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</row>
    <row r="107" spans="1:16" x14ac:dyDescent="0.25">
      <c r="A107" s="29"/>
      <c r="B107" s="30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</row>
    <row r="108" spans="1:16" x14ac:dyDescent="0.25">
      <c r="A108" s="29"/>
      <c r="B108" s="30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</row>
    <row r="109" spans="1:16" x14ac:dyDescent="0.25">
      <c r="A109" s="29"/>
      <c r="B109" s="30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</row>
    <row r="110" spans="1:16" x14ac:dyDescent="0.25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</row>
    <row r="111" spans="1:16" x14ac:dyDescent="0.25">
      <c r="A111" s="29"/>
      <c r="B111" s="30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</row>
    <row r="112" spans="1:16" x14ac:dyDescent="0.25">
      <c r="A112" s="29"/>
      <c r="B112" s="30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</row>
    <row r="113" spans="1:16" x14ac:dyDescent="0.25">
      <c r="A113" s="29"/>
      <c r="B113" s="30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</row>
    <row r="114" spans="1:16" x14ac:dyDescent="0.25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</row>
    <row r="115" spans="1:16" x14ac:dyDescent="0.25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</row>
    <row r="116" spans="1:16" x14ac:dyDescent="0.25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</row>
    <row r="117" spans="1:16" x14ac:dyDescent="0.25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</row>
    <row r="118" spans="1:16" x14ac:dyDescent="0.25">
      <c r="A118" s="29"/>
      <c r="B118" s="30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</row>
    <row r="119" spans="1:16" x14ac:dyDescent="0.25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</row>
    <row r="120" spans="1:16" x14ac:dyDescent="0.25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</row>
    <row r="121" spans="1:16" x14ac:dyDescent="0.25">
      <c r="A121" s="29"/>
      <c r="B121" s="30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</row>
    <row r="122" spans="1:16" x14ac:dyDescent="0.25">
      <c r="A122" s="29"/>
      <c r="B122" s="30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</row>
    <row r="123" spans="1:16" x14ac:dyDescent="0.25">
      <c r="A123" s="29"/>
      <c r="B123" s="30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</row>
    <row r="124" spans="1:16" x14ac:dyDescent="0.25">
      <c r="A124" s="29"/>
      <c r="B124" s="30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</row>
    <row r="125" spans="1:16" x14ac:dyDescent="0.25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</row>
    <row r="126" spans="1:16" x14ac:dyDescent="0.25">
      <c r="A126" s="29"/>
      <c r="B126" s="30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</row>
    <row r="127" spans="1:16" x14ac:dyDescent="0.25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</row>
    <row r="128" spans="1:16" x14ac:dyDescent="0.25">
      <c r="A128" s="29"/>
      <c r="B128" s="30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</row>
    <row r="129" spans="1:16" x14ac:dyDescent="0.25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</row>
    <row r="130" spans="1:16" x14ac:dyDescent="0.25">
      <c r="A130" s="29"/>
      <c r="B130" s="30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</row>
    <row r="131" spans="1:16" x14ac:dyDescent="0.25">
      <c r="A131" s="29"/>
      <c r="B131" s="30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</row>
    <row r="132" spans="1:16" x14ac:dyDescent="0.25">
      <c r="A132" s="29"/>
      <c r="B132" s="30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</row>
    <row r="133" spans="1:16" x14ac:dyDescent="0.25">
      <c r="A133" s="29"/>
      <c r="B133" s="30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</row>
    <row r="134" spans="1:16" x14ac:dyDescent="0.25">
      <c r="A134" s="29"/>
      <c r="B134" s="30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</row>
    <row r="135" spans="1:16" x14ac:dyDescent="0.25">
      <c r="A135" s="29"/>
      <c r="B135" s="30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</row>
    <row r="136" spans="1:16" x14ac:dyDescent="0.25">
      <c r="A136" s="29"/>
      <c r="B136" s="30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</row>
    <row r="137" spans="1:16" x14ac:dyDescent="0.25">
      <c r="A137" s="29"/>
      <c r="B137" s="30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</row>
    <row r="138" spans="1:16" x14ac:dyDescent="0.25">
      <c r="A138" s="29"/>
      <c r="B138" s="30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</row>
    <row r="139" spans="1:16" x14ac:dyDescent="0.25">
      <c r="A139" s="29"/>
      <c r="B139" s="30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</row>
    <row r="140" spans="1:16" x14ac:dyDescent="0.25">
      <c r="A140" s="29"/>
      <c r="B140" s="30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</row>
    <row r="141" spans="1:16" x14ac:dyDescent="0.25">
      <c r="A141" s="29"/>
      <c r="B141" s="30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</row>
    <row r="142" spans="1:16" x14ac:dyDescent="0.25">
      <c r="A142" s="29"/>
      <c r="B142" s="30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</row>
    <row r="143" spans="1:16" x14ac:dyDescent="0.25">
      <c r="A143" s="29"/>
      <c r="B143" s="30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</row>
    <row r="144" spans="1:16" x14ac:dyDescent="0.25">
      <c r="A144" s="29"/>
      <c r="B144" s="30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</row>
    <row r="145" spans="1:16" x14ac:dyDescent="0.25">
      <c r="A145" s="29"/>
      <c r="B145" s="30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</row>
    <row r="146" spans="1:16" x14ac:dyDescent="0.25">
      <c r="A146" s="29"/>
      <c r="B146" s="30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</row>
    <row r="147" spans="1:16" x14ac:dyDescent="0.25">
      <c r="A147" s="29"/>
      <c r="B147" s="30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</row>
    <row r="148" spans="1:16" x14ac:dyDescent="0.25">
      <c r="A148" s="29"/>
      <c r="B148" s="30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</row>
    <row r="149" spans="1:16" x14ac:dyDescent="0.25">
      <c r="A149" s="29"/>
      <c r="B149" s="30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</row>
    <row r="150" spans="1:16" x14ac:dyDescent="0.25">
      <c r="A150" s="29"/>
      <c r="B150" s="30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</row>
    <row r="151" spans="1:16" x14ac:dyDescent="0.25">
      <c r="A151" s="29"/>
      <c r="B151" s="30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</row>
    <row r="152" spans="1:16" x14ac:dyDescent="0.25">
      <c r="A152" s="29"/>
      <c r="B152" s="30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</row>
    <row r="153" spans="1:16" x14ac:dyDescent="0.25">
      <c r="A153" s="29"/>
      <c r="B153" s="30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</row>
    <row r="154" spans="1:16" x14ac:dyDescent="0.25">
      <c r="A154" s="29"/>
      <c r="B154" s="30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</row>
    <row r="155" spans="1:16" x14ac:dyDescent="0.25">
      <c r="A155" s="29"/>
      <c r="B155" s="30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</row>
    <row r="156" spans="1:16" x14ac:dyDescent="0.25">
      <c r="A156" s="29"/>
      <c r="B156" s="30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</row>
    <row r="157" spans="1:16" x14ac:dyDescent="0.25">
      <c r="A157" s="29"/>
      <c r="B157" s="30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</row>
    <row r="158" spans="1:16" x14ac:dyDescent="0.25">
      <c r="A158" s="29"/>
      <c r="B158" s="30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</row>
    <row r="159" spans="1:16" x14ac:dyDescent="0.25">
      <c r="A159" s="29"/>
      <c r="B159" s="30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</row>
    <row r="160" spans="1:16" x14ac:dyDescent="0.25">
      <c r="A160" s="29"/>
      <c r="B160" s="30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</row>
    <row r="161" spans="1:16" x14ac:dyDescent="0.25">
      <c r="A161" s="29"/>
      <c r="B161" s="30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</row>
    <row r="162" spans="1:16" x14ac:dyDescent="0.25">
      <c r="A162" s="29"/>
      <c r="B162" s="30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</row>
    <row r="163" spans="1:16" x14ac:dyDescent="0.25">
      <c r="A163" s="29"/>
      <c r="B163" s="30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</row>
    <row r="164" spans="1:16" x14ac:dyDescent="0.25">
      <c r="A164" s="29"/>
      <c r="B164" s="30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</row>
    <row r="165" spans="1:16" x14ac:dyDescent="0.25">
      <c r="A165" s="29"/>
      <c r="B165" s="30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</row>
    <row r="166" spans="1:16" x14ac:dyDescent="0.25">
      <c r="A166" s="29"/>
      <c r="B166" s="30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</row>
    <row r="167" spans="1:16" x14ac:dyDescent="0.25">
      <c r="A167" s="29"/>
      <c r="B167" s="30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</row>
    <row r="168" spans="1:16" x14ac:dyDescent="0.25">
      <c r="A168" s="29"/>
      <c r="B168" s="30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</row>
    <row r="169" spans="1:16" x14ac:dyDescent="0.25">
      <c r="A169" s="29"/>
      <c r="B169" s="30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</row>
    <row r="170" spans="1:16" x14ac:dyDescent="0.25">
      <c r="A170" s="29"/>
      <c r="B170" s="30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</row>
    <row r="171" spans="1:16" x14ac:dyDescent="0.25">
      <c r="A171" s="29"/>
      <c r="B171" s="30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</row>
    <row r="172" spans="1:16" x14ac:dyDescent="0.25">
      <c r="A172" s="29"/>
      <c r="B172" s="30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</row>
    <row r="173" spans="1:16" x14ac:dyDescent="0.25">
      <c r="A173" s="29"/>
      <c r="B173" s="30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</row>
    <row r="174" spans="1:16" x14ac:dyDescent="0.25">
      <c r="A174" s="29"/>
      <c r="B174" s="30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</row>
    <row r="175" spans="1:16" x14ac:dyDescent="0.25">
      <c r="A175" s="29"/>
      <c r="B175" s="30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</row>
    <row r="176" spans="1:16" x14ac:dyDescent="0.25">
      <c r="A176" s="29"/>
      <c r="B176" s="30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</row>
    <row r="177" spans="1:16" x14ac:dyDescent="0.25">
      <c r="A177" s="29"/>
      <c r="B177" s="30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</row>
    <row r="178" spans="1:16" x14ac:dyDescent="0.25">
      <c r="A178" s="29"/>
      <c r="B178" s="30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</row>
    <row r="179" spans="1:16" x14ac:dyDescent="0.25">
      <c r="A179" s="29"/>
      <c r="B179" s="30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</row>
    <row r="180" spans="1:16" x14ac:dyDescent="0.25">
      <c r="A180" s="29"/>
      <c r="B180" s="30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</row>
    <row r="181" spans="1:16" x14ac:dyDescent="0.25">
      <c r="A181" s="29"/>
      <c r="B181" s="30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</row>
    <row r="182" spans="1:16" x14ac:dyDescent="0.25">
      <c r="A182" s="29"/>
      <c r="B182" s="30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</row>
    <row r="183" spans="1:16" x14ac:dyDescent="0.25">
      <c r="A183" s="29"/>
      <c r="B183" s="30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</row>
    <row r="184" spans="1:16" x14ac:dyDescent="0.25">
      <c r="A184" s="29"/>
      <c r="B184" s="30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</row>
    <row r="185" spans="1:16" x14ac:dyDescent="0.25">
      <c r="A185" s="29"/>
      <c r="B185" s="30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</row>
    <row r="186" spans="1:16" x14ac:dyDescent="0.25">
      <c r="A186" s="29"/>
      <c r="B186" s="30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</row>
    <row r="187" spans="1:16" x14ac:dyDescent="0.25">
      <c r="A187" s="29"/>
      <c r="B187" s="30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</row>
    <row r="188" spans="1:16" x14ac:dyDescent="0.25">
      <c r="A188" s="29"/>
      <c r="B188" s="30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</row>
    <row r="189" spans="1:16" x14ac:dyDescent="0.25">
      <c r="A189" s="29"/>
      <c r="B189" s="30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</row>
    <row r="190" spans="1:16" x14ac:dyDescent="0.25">
      <c r="A190" s="29"/>
      <c r="B190" s="30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</row>
    <row r="191" spans="1:16" x14ac:dyDescent="0.25">
      <c r="A191" s="29"/>
      <c r="B191" s="30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</row>
    <row r="192" spans="1:16" x14ac:dyDescent="0.25">
      <c r="A192" s="29"/>
      <c r="B192" s="30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</row>
    <row r="193" spans="1:16" x14ac:dyDescent="0.25">
      <c r="A193" s="29"/>
      <c r="B193" s="30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</row>
    <row r="194" spans="1:16" x14ac:dyDescent="0.25">
      <c r="A194" s="29"/>
      <c r="B194" s="30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</row>
    <row r="195" spans="1:16" x14ac:dyDescent="0.25">
      <c r="A195" s="29"/>
      <c r="B195" s="30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</row>
    <row r="196" spans="1:16" x14ac:dyDescent="0.25">
      <c r="A196" s="29"/>
      <c r="B196" s="30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</row>
    <row r="197" spans="1:16" x14ac:dyDescent="0.25">
      <c r="A197" s="29"/>
      <c r="B197" s="30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</row>
    <row r="198" spans="1:16" x14ac:dyDescent="0.25">
      <c r="A198" s="29"/>
      <c r="B198" s="30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</row>
    <row r="199" spans="1:16" x14ac:dyDescent="0.25">
      <c r="A199" s="29"/>
      <c r="B199" s="30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</row>
    <row r="200" spans="1:16" x14ac:dyDescent="0.25">
      <c r="A200" s="29"/>
      <c r="B200" s="30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</row>
    <row r="201" spans="1:16" x14ac:dyDescent="0.25">
      <c r="A201" s="29"/>
      <c r="B201" s="30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</row>
    <row r="202" spans="1:16" x14ac:dyDescent="0.25">
      <c r="A202" s="29"/>
      <c r="B202" s="30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</row>
    <row r="203" spans="1:16" x14ac:dyDescent="0.25">
      <c r="A203" s="29"/>
      <c r="B203" s="30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</row>
    <row r="204" spans="1:16" x14ac:dyDescent="0.25">
      <c r="A204" s="29"/>
      <c r="B204" s="30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</row>
    <row r="205" spans="1:16" x14ac:dyDescent="0.25">
      <c r="A205" s="29"/>
      <c r="B205" s="30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</row>
    <row r="206" spans="1:16" x14ac:dyDescent="0.25">
      <c r="A206" s="29"/>
      <c r="B206" s="30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</row>
    <row r="207" spans="1:16" x14ac:dyDescent="0.25">
      <c r="A207" s="29"/>
      <c r="B207" s="30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</row>
    <row r="208" spans="1:16" x14ac:dyDescent="0.25">
      <c r="A208" s="29"/>
      <c r="B208" s="30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</row>
    <row r="209" spans="1:16" x14ac:dyDescent="0.25">
      <c r="A209" s="29"/>
      <c r="B209" s="30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</row>
    <row r="210" spans="1:16" x14ac:dyDescent="0.25">
      <c r="A210" s="29"/>
      <c r="B210" s="30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</row>
    <row r="211" spans="1:16" x14ac:dyDescent="0.25">
      <c r="A211" s="29"/>
      <c r="B211" s="30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</row>
    <row r="212" spans="1:16" x14ac:dyDescent="0.25">
      <c r="A212" s="29"/>
      <c r="B212" s="30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</row>
    <row r="213" spans="1:16" x14ac:dyDescent="0.25">
      <c r="A213" s="29"/>
      <c r="B213" s="30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</row>
    <row r="214" spans="1:16" x14ac:dyDescent="0.25">
      <c r="A214" s="29"/>
      <c r="B214" s="30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</row>
    <row r="215" spans="1:16" x14ac:dyDescent="0.25">
      <c r="A215" s="29"/>
      <c r="B215" s="30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</row>
    <row r="216" spans="1:16" x14ac:dyDescent="0.25">
      <c r="A216" s="29"/>
      <c r="B216" s="30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</row>
    <row r="217" spans="1:16" x14ac:dyDescent="0.25">
      <c r="A217" s="29"/>
      <c r="B217" s="30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</row>
    <row r="218" spans="1:16" x14ac:dyDescent="0.25">
      <c r="A218" s="29"/>
      <c r="B218" s="30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</row>
    <row r="219" spans="1:16" x14ac:dyDescent="0.25">
      <c r="A219" s="29"/>
      <c r="B219" s="30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</row>
    <row r="220" spans="1:16" x14ac:dyDescent="0.25">
      <c r="A220" s="29"/>
      <c r="B220" s="30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</row>
    <row r="221" spans="1:16" x14ac:dyDescent="0.25">
      <c r="A221" s="29"/>
      <c r="B221" s="30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</row>
    <row r="222" spans="1:16" x14ac:dyDescent="0.25">
      <c r="A222" s="29"/>
      <c r="B222" s="30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</row>
    <row r="223" spans="1:16" x14ac:dyDescent="0.25">
      <c r="A223" s="29"/>
      <c r="B223" s="30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</row>
    <row r="224" spans="1:16" x14ac:dyDescent="0.25">
      <c r="A224" s="29"/>
      <c r="B224" s="30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</row>
    <row r="225" spans="1:16" x14ac:dyDescent="0.25">
      <c r="A225" s="29"/>
      <c r="B225" s="30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</row>
    <row r="226" spans="1:16" x14ac:dyDescent="0.25">
      <c r="A226" s="29"/>
      <c r="B226" s="30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</row>
    <row r="227" spans="1:16" x14ac:dyDescent="0.25">
      <c r="A227" s="29"/>
      <c r="B227" s="30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</row>
    <row r="228" spans="1:16" x14ac:dyDescent="0.25">
      <c r="A228" s="29"/>
      <c r="B228" s="30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</row>
    <row r="229" spans="1:16" x14ac:dyDescent="0.25">
      <c r="A229" s="29"/>
      <c r="B229" s="30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  <row r="230" spans="1:16" x14ac:dyDescent="0.25">
      <c r="A230" s="29"/>
      <c r="B230" s="30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</row>
    <row r="231" spans="1:16" x14ac:dyDescent="0.25">
      <c r="A231" s="29"/>
      <c r="B231" s="30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</row>
    <row r="232" spans="1:16" x14ac:dyDescent="0.25">
      <c r="A232" s="29"/>
      <c r="B232" s="30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</row>
    <row r="233" spans="1:16" x14ac:dyDescent="0.25">
      <c r="A233" s="29"/>
      <c r="B233" s="30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</row>
    <row r="234" spans="1:16" x14ac:dyDescent="0.25">
      <c r="A234" s="29"/>
      <c r="B234" s="30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</row>
    <row r="235" spans="1:16" x14ac:dyDescent="0.25">
      <c r="A235" s="29"/>
      <c r="B235" s="30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</row>
    <row r="236" spans="1:16" x14ac:dyDescent="0.25">
      <c r="A236" s="29"/>
      <c r="B236" s="30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</row>
    <row r="237" spans="1:16" x14ac:dyDescent="0.25">
      <c r="A237" s="29"/>
      <c r="B237" s="30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</row>
    <row r="238" spans="1:16" x14ac:dyDescent="0.25">
      <c r="A238" s="29"/>
      <c r="B238" s="30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</row>
    <row r="239" spans="1:16" x14ac:dyDescent="0.25">
      <c r="A239" s="29"/>
      <c r="B239" s="30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</row>
    <row r="240" spans="1:16" x14ac:dyDescent="0.25">
      <c r="A240" s="29"/>
      <c r="B240" s="30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</row>
    <row r="241" spans="1:16" x14ac:dyDescent="0.25">
      <c r="A241" s="29"/>
      <c r="B241" s="30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</row>
    <row r="242" spans="1:16" x14ac:dyDescent="0.25">
      <c r="A242" s="29"/>
      <c r="B242" s="30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</row>
    <row r="243" spans="1:16" x14ac:dyDescent="0.25">
      <c r="A243" s="29"/>
      <c r="B243" s="30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</row>
    <row r="244" spans="1:16" x14ac:dyDescent="0.25">
      <c r="A244" s="29"/>
      <c r="B244" s="30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</row>
    <row r="245" spans="1:16" x14ac:dyDescent="0.25">
      <c r="A245" s="29"/>
      <c r="B245" s="30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</row>
    <row r="246" spans="1:16" x14ac:dyDescent="0.25">
      <c r="A246" s="29"/>
      <c r="B246" s="30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</row>
    <row r="247" spans="1:16" x14ac:dyDescent="0.25">
      <c r="A247" s="29"/>
      <c r="B247" s="30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</row>
    <row r="248" spans="1:16" x14ac:dyDescent="0.25">
      <c r="A248" s="29"/>
      <c r="B248" s="30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</row>
    <row r="249" spans="1:16" x14ac:dyDescent="0.25">
      <c r="A249" s="29"/>
      <c r="B249" s="30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</row>
    <row r="250" spans="1:16" x14ac:dyDescent="0.25">
      <c r="A250" s="29"/>
      <c r="B250" s="30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</row>
    <row r="251" spans="1:16" x14ac:dyDescent="0.25">
      <c r="A251" s="29"/>
      <c r="B251" s="30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</row>
    <row r="252" spans="1:16" x14ac:dyDescent="0.25">
      <c r="A252" s="29"/>
      <c r="B252" s="30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</row>
    <row r="253" spans="1:16" x14ac:dyDescent="0.25">
      <c r="A253" s="29"/>
      <c r="B253" s="30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</row>
    <row r="254" spans="1:16" x14ac:dyDescent="0.25">
      <c r="A254" s="29"/>
      <c r="B254" s="30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</row>
    <row r="255" spans="1:16" x14ac:dyDescent="0.25">
      <c r="A255" s="29"/>
      <c r="B255" s="30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</row>
    <row r="256" spans="1:16" x14ac:dyDescent="0.25">
      <c r="A256" s="29"/>
      <c r="B256" s="30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</row>
    <row r="257" spans="1:16" x14ac:dyDescent="0.25">
      <c r="A257" s="29"/>
      <c r="B257" s="30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</row>
    <row r="258" spans="1:16" x14ac:dyDescent="0.25">
      <c r="A258" s="29"/>
      <c r="B258" s="30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</row>
    <row r="259" spans="1:16" x14ac:dyDescent="0.25">
      <c r="A259" s="29"/>
      <c r="B259" s="30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</row>
    <row r="260" spans="1:16" x14ac:dyDescent="0.25">
      <c r="A260" s="29"/>
      <c r="B260" s="30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</row>
    <row r="261" spans="1:16" x14ac:dyDescent="0.25">
      <c r="A261" s="29"/>
      <c r="B261" s="30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</row>
    <row r="262" spans="1:16" x14ac:dyDescent="0.25">
      <c r="A262" s="29"/>
      <c r="B262" s="30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</row>
    <row r="263" spans="1:16" x14ac:dyDescent="0.25">
      <c r="A263" s="29"/>
      <c r="B263" s="30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</row>
    <row r="264" spans="1:16" x14ac:dyDescent="0.25">
      <c r="A264" s="29"/>
      <c r="B264" s="30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</row>
    <row r="265" spans="1:16" x14ac:dyDescent="0.25">
      <c r="A265" s="29"/>
      <c r="B265" s="30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</row>
    <row r="266" spans="1:16" x14ac:dyDescent="0.25">
      <c r="A266" s="29"/>
      <c r="B266" s="30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</row>
    <row r="267" spans="1:16" x14ac:dyDescent="0.25">
      <c r="A267" s="29"/>
      <c r="B267" s="30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</row>
    <row r="268" spans="1:16" x14ac:dyDescent="0.25">
      <c r="A268" s="29"/>
      <c r="B268" s="30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</row>
    <row r="269" spans="1:16" x14ac:dyDescent="0.25">
      <c r="A269" s="29"/>
      <c r="B269" s="30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</row>
    <row r="270" spans="1:16" x14ac:dyDescent="0.25">
      <c r="A270" s="29"/>
      <c r="B270" s="30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</row>
    <row r="271" spans="1:16" x14ac:dyDescent="0.25">
      <c r="A271" s="29"/>
      <c r="B271" s="30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</row>
    <row r="272" spans="1:16" x14ac:dyDescent="0.25">
      <c r="A272" s="29"/>
      <c r="B272" s="30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</row>
    <row r="273" spans="1:16" x14ac:dyDescent="0.25">
      <c r="A273" s="29"/>
      <c r="B273" s="30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</row>
    <row r="274" spans="1:16" x14ac:dyDescent="0.25">
      <c r="A274" s="29"/>
      <c r="B274" s="30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</row>
    <row r="275" spans="1:16" x14ac:dyDescent="0.25">
      <c r="A275" s="29"/>
      <c r="B275" s="30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</row>
    <row r="276" spans="1:16" x14ac:dyDescent="0.25">
      <c r="A276" s="29"/>
      <c r="B276" s="30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</row>
    <row r="277" spans="1:16" x14ac:dyDescent="0.25">
      <c r="A277" s="29"/>
      <c r="B277" s="30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</row>
    <row r="278" spans="1:16" x14ac:dyDescent="0.25">
      <c r="A278" s="29"/>
      <c r="B278" s="30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</row>
    <row r="279" spans="1:16" x14ac:dyDescent="0.25">
      <c r="A279" s="29"/>
      <c r="B279" s="30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</row>
    <row r="280" spans="1:16" x14ac:dyDescent="0.25">
      <c r="A280" s="29"/>
      <c r="B280" s="30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</row>
    <row r="281" spans="1:16" x14ac:dyDescent="0.25">
      <c r="A281" s="29"/>
      <c r="B281" s="30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</row>
    <row r="282" spans="1:16" x14ac:dyDescent="0.25">
      <c r="A282" s="29"/>
      <c r="B282" s="30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</row>
    <row r="283" spans="1:16" x14ac:dyDescent="0.25">
      <c r="A283" s="29"/>
      <c r="B283" s="30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</row>
    <row r="284" spans="1:16" x14ac:dyDescent="0.25">
      <c r="A284" s="29"/>
      <c r="B284" s="30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</row>
    <row r="285" spans="1:16" x14ac:dyDescent="0.25">
      <c r="A285" s="29"/>
      <c r="B285" s="30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</row>
    <row r="286" spans="1:16" x14ac:dyDescent="0.25">
      <c r="A286" s="29"/>
      <c r="B286" s="30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</row>
    <row r="287" spans="1:16" x14ac:dyDescent="0.25">
      <c r="A287" s="29"/>
      <c r="B287" s="30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</row>
    <row r="288" spans="1:16" x14ac:dyDescent="0.25">
      <c r="A288" s="29"/>
      <c r="B288" s="30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</row>
    <row r="289" spans="1:16" x14ac:dyDescent="0.25">
      <c r="A289" s="29"/>
      <c r="B289" s="30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</row>
    <row r="290" spans="1:16" x14ac:dyDescent="0.25">
      <c r="A290" s="29"/>
      <c r="B290" s="30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</row>
    <row r="291" spans="1:16" x14ac:dyDescent="0.25">
      <c r="A291" s="29"/>
      <c r="B291" s="30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</row>
    <row r="292" spans="1:16" x14ac:dyDescent="0.25">
      <c r="A292" s="29"/>
      <c r="B292" s="30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</row>
    <row r="293" spans="1:16" x14ac:dyDescent="0.25">
      <c r="A293" s="29"/>
      <c r="B293" s="30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</row>
    <row r="294" spans="1:16" x14ac:dyDescent="0.25">
      <c r="A294" s="29"/>
      <c r="B294" s="30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</row>
    <row r="295" spans="1:16" x14ac:dyDescent="0.25">
      <c r="A295" s="29"/>
      <c r="B295" s="30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</row>
    <row r="296" spans="1:16" x14ac:dyDescent="0.25">
      <c r="A296" s="29"/>
      <c r="B296" s="30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</row>
    <row r="297" spans="1:16" x14ac:dyDescent="0.25">
      <c r="A297" s="29"/>
      <c r="B297" s="30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</row>
    <row r="298" spans="1:16" x14ac:dyDescent="0.25">
      <c r="A298" s="29"/>
      <c r="B298" s="30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</row>
    <row r="299" spans="1:16" x14ac:dyDescent="0.25">
      <c r="A299" s="29"/>
      <c r="B299" s="30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</row>
    <row r="300" spans="1:16" x14ac:dyDescent="0.25">
      <c r="A300" s="29"/>
      <c r="B300" s="30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</row>
    <row r="301" spans="1:16" x14ac:dyDescent="0.25">
      <c r="A301" s="29"/>
      <c r="B301" s="30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</row>
    <row r="302" spans="1:16" x14ac:dyDescent="0.25">
      <c r="A302" s="29"/>
      <c r="B302" s="30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</row>
    <row r="303" spans="1:16" x14ac:dyDescent="0.25">
      <c r="A303" s="29"/>
      <c r="B303" s="30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</row>
    <row r="304" spans="1:16" x14ac:dyDescent="0.25">
      <c r="A304" s="29"/>
      <c r="B304" s="30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</row>
    <row r="305" spans="1:16" x14ac:dyDescent="0.25">
      <c r="A305" s="29"/>
      <c r="B305" s="30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</row>
    <row r="306" spans="1:16" x14ac:dyDescent="0.25">
      <c r="A306" s="29"/>
      <c r="B306" s="30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</row>
    <row r="307" spans="1:16" x14ac:dyDescent="0.25">
      <c r="A307" s="29"/>
      <c r="B307" s="30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</row>
    <row r="308" spans="1:16" x14ac:dyDescent="0.25">
      <c r="A308" s="29"/>
      <c r="B308" s="30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</row>
    <row r="309" spans="1:16" x14ac:dyDescent="0.25">
      <c r="A309" s="29"/>
      <c r="B309" s="30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</row>
    <row r="310" spans="1:16" x14ac:dyDescent="0.25">
      <c r="A310" s="29"/>
      <c r="B310" s="30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</row>
    <row r="311" spans="1:16" x14ac:dyDescent="0.25">
      <c r="A311" s="29"/>
      <c r="B311" s="30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</row>
    <row r="312" spans="1:16" x14ac:dyDescent="0.25">
      <c r="A312" s="29"/>
      <c r="B312" s="30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</row>
    <row r="313" spans="1:16" x14ac:dyDescent="0.25">
      <c r="A313" s="29"/>
      <c r="B313" s="30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</row>
    <row r="314" spans="1:16" x14ac:dyDescent="0.25">
      <c r="A314" s="29"/>
      <c r="B314" s="30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</row>
    <row r="315" spans="1:16" x14ac:dyDescent="0.25">
      <c r="A315" s="29"/>
      <c r="B315" s="30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</row>
    <row r="316" spans="1:16" x14ac:dyDescent="0.25">
      <c r="A316" s="29"/>
      <c r="B316" s="30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</row>
    <row r="317" spans="1:16" x14ac:dyDescent="0.25">
      <c r="A317" s="29"/>
      <c r="B317" s="30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</row>
    <row r="318" spans="1:16" x14ac:dyDescent="0.25">
      <c r="A318" s="29"/>
      <c r="B318" s="30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</row>
    <row r="319" spans="1:16" x14ac:dyDescent="0.25">
      <c r="A319" s="29"/>
      <c r="B319" s="30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</row>
    <row r="320" spans="1:16" x14ac:dyDescent="0.25">
      <c r="A320" s="29"/>
      <c r="B320" s="30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</row>
    <row r="321" spans="1:16" x14ac:dyDescent="0.25">
      <c r="A321" s="29"/>
      <c r="B321" s="30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</row>
    <row r="322" spans="1:16" x14ac:dyDescent="0.25">
      <c r="A322" s="29"/>
      <c r="B322" s="30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</row>
    <row r="323" spans="1:16" x14ac:dyDescent="0.25">
      <c r="A323" s="29"/>
      <c r="B323" s="30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</row>
    <row r="324" spans="1:16" x14ac:dyDescent="0.25">
      <c r="A324" s="29"/>
      <c r="B324" s="30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</row>
    <row r="325" spans="1:16" x14ac:dyDescent="0.25">
      <c r="A325" s="29"/>
      <c r="B325" s="30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</row>
    <row r="326" spans="1:16" x14ac:dyDescent="0.25">
      <c r="A326" s="29"/>
      <c r="B326" s="30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</row>
    <row r="327" spans="1:16" x14ac:dyDescent="0.25">
      <c r="A327" s="29"/>
      <c r="B327" s="30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</row>
    <row r="328" spans="1:16" x14ac:dyDescent="0.25">
      <c r="A328" s="29"/>
      <c r="B328" s="30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</row>
    <row r="329" spans="1:16" x14ac:dyDescent="0.25">
      <c r="A329" s="29"/>
      <c r="B329" s="30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</row>
    <row r="330" spans="1:16" x14ac:dyDescent="0.25">
      <c r="A330" s="29"/>
      <c r="B330" s="30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</row>
    <row r="331" spans="1:16" x14ac:dyDescent="0.25">
      <c r="A331" s="29"/>
      <c r="B331" s="30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</row>
    <row r="332" spans="1:16" x14ac:dyDescent="0.25">
      <c r="A332" s="29"/>
      <c r="B332" s="30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</row>
    <row r="333" spans="1:16" x14ac:dyDescent="0.25">
      <c r="A333" s="29"/>
      <c r="B333" s="30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</row>
    <row r="334" spans="1:16" x14ac:dyDescent="0.25">
      <c r="A334" s="29"/>
      <c r="B334" s="30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</row>
    <row r="335" spans="1:16" x14ac:dyDescent="0.25">
      <c r="A335" s="29"/>
      <c r="B335" s="30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</row>
    <row r="336" spans="1:16" x14ac:dyDescent="0.25">
      <c r="A336" s="29"/>
      <c r="B336" s="30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</row>
    <row r="337" spans="1:16" x14ac:dyDescent="0.25">
      <c r="A337" s="29"/>
      <c r="B337" s="30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</row>
    <row r="338" spans="1:16" x14ac:dyDescent="0.25">
      <c r="A338" s="29"/>
      <c r="B338" s="30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</row>
    <row r="339" spans="1:16" x14ac:dyDescent="0.25">
      <c r="A339" s="29"/>
      <c r="B339" s="30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</row>
    <row r="340" spans="1:16" x14ac:dyDescent="0.25">
      <c r="A340" s="29"/>
      <c r="B340" s="30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</row>
    <row r="341" spans="1:16" x14ac:dyDescent="0.25">
      <c r="A341" s="29"/>
      <c r="B341" s="30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</row>
    <row r="342" spans="1:16" x14ac:dyDescent="0.25">
      <c r="A342" s="29"/>
      <c r="B342" s="30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</row>
    <row r="343" spans="1:16" x14ac:dyDescent="0.25">
      <c r="A343" s="29"/>
      <c r="B343" s="30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</row>
    <row r="344" spans="1:16" x14ac:dyDescent="0.25">
      <c r="A344" s="29"/>
      <c r="B344" s="30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</row>
    <row r="345" spans="1:16" x14ac:dyDescent="0.25">
      <c r="A345" s="29"/>
      <c r="B345" s="30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</row>
    <row r="346" spans="1:16" x14ac:dyDescent="0.25">
      <c r="A346" s="29"/>
      <c r="B346" s="30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</row>
    <row r="347" spans="1:16" x14ac:dyDescent="0.25">
      <c r="A347" s="29"/>
      <c r="B347" s="30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</row>
    <row r="348" spans="1:16" x14ac:dyDescent="0.25">
      <c r="A348" s="29"/>
      <c r="B348" s="30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</row>
    <row r="349" spans="1:16" x14ac:dyDescent="0.25">
      <c r="A349" s="29"/>
      <c r="B349" s="30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</row>
    <row r="350" spans="1:16" x14ac:dyDescent="0.25">
      <c r="A350" s="29"/>
      <c r="B350" s="30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</row>
    <row r="351" spans="1:16" x14ac:dyDescent="0.25">
      <c r="A351" s="29"/>
      <c r="B351" s="30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</row>
    <row r="352" spans="1:16" x14ac:dyDescent="0.25">
      <c r="A352" s="29"/>
      <c r="B352" s="30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</row>
    <row r="353" spans="1:16" x14ac:dyDescent="0.25">
      <c r="A353" s="29"/>
      <c r="B353" s="30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</row>
    <row r="354" spans="1:16" x14ac:dyDescent="0.25">
      <c r="A354" s="29"/>
      <c r="B354" s="30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</row>
    <row r="355" spans="1:16" x14ac:dyDescent="0.25">
      <c r="A355" s="29"/>
      <c r="B355" s="30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</row>
    <row r="356" spans="1:16" x14ac:dyDescent="0.25">
      <c r="A356" s="29"/>
      <c r="B356" s="30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</row>
    <row r="357" spans="1:16" x14ac:dyDescent="0.25">
      <c r="A357" s="29"/>
      <c r="B357" s="30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</row>
    <row r="358" spans="1:16" x14ac:dyDescent="0.25">
      <c r="A358" s="29"/>
      <c r="B358" s="30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</row>
    <row r="359" spans="1:16" x14ac:dyDescent="0.25">
      <c r="A359" s="29"/>
      <c r="B359" s="30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</row>
    <row r="360" spans="1:16" x14ac:dyDescent="0.25">
      <c r="A360" s="29"/>
      <c r="B360" s="30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</row>
    <row r="361" spans="1:16" x14ac:dyDescent="0.25">
      <c r="A361" s="29"/>
      <c r="B361" s="30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</row>
    <row r="362" spans="1:16" x14ac:dyDescent="0.25">
      <c r="A362" s="29"/>
      <c r="B362" s="30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</row>
    <row r="363" spans="1:16" x14ac:dyDescent="0.25">
      <c r="A363" s="29"/>
      <c r="B363" s="30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</row>
    <row r="364" spans="1:16" x14ac:dyDescent="0.25">
      <c r="A364" s="29"/>
      <c r="B364" s="30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</row>
    <row r="365" spans="1:16" x14ac:dyDescent="0.25">
      <c r="A365" s="29"/>
      <c r="B365" s="30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</row>
    <row r="366" spans="1:16" x14ac:dyDescent="0.25">
      <c r="A366" s="29"/>
      <c r="B366" s="30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</row>
    <row r="367" spans="1:16" x14ac:dyDescent="0.25">
      <c r="A367" s="29"/>
      <c r="B367" s="30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</row>
    <row r="368" spans="1:16" x14ac:dyDescent="0.25">
      <c r="A368" s="29"/>
      <c r="B368" s="30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</row>
    <row r="369" spans="1:16" x14ac:dyDescent="0.25">
      <c r="A369" s="29"/>
      <c r="B369" s="30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</row>
    <row r="370" spans="1:16" x14ac:dyDescent="0.25">
      <c r="A370" s="29"/>
      <c r="B370" s="30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</row>
    <row r="371" spans="1:16" x14ac:dyDescent="0.25">
      <c r="A371" s="29"/>
      <c r="B371" s="30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</row>
    <row r="372" spans="1:16" x14ac:dyDescent="0.25">
      <c r="A372" s="29"/>
      <c r="B372" s="30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</row>
    <row r="373" spans="1:16" x14ac:dyDescent="0.25">
      <c r="A373" s="29"/>
      <c r="B373" s="30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</row>
    <row r="374" spans="1:16" x14ac:dyDescent="0.25">
      <c r="A374" s="29"/>
      <c r="B374" s="30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</row>
    <row r="375" spans="1:16" x14ac:dyDescent="0.25">
      <c r="A375" s="29"/>
      <c r="B375" s="30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</row>
    <row r="376" spans="1:16" x14ac:dyDescent="0.25">
      <c r="A376" s="29"/>
      <c r="B376" s="30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</row>
    <row r="377" spans="1:16" x14ac:dyDescent="0.25">
      <c r="A377" s="29"/>
      <c r="B377" s="30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</row>
    <row r="378" spans="1:16" x14ac:dyDescent="0.25">
      <c r="A378" s="29"/>
      <c r="B378" s="30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</row>
    <row r="379" spans="1:16" x14ac:dyDescent="0.25">
      <c r="A379" s="29"/>
      <c r="B379" s="30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</row>
    <row r="380" spans="1:16" x14ac:dyDescent="0.25">
      <c r="A380" s="29"/>
      <c r="B380" s="30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</row>
    <row r="381" spans="1:16" x14ac:dyDescent="0.25">
      <c r="A381" s="29"/>
      <c r="B381" s="30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</row>
    <row r="382" spans="1:16" x14ac:dyDescent="0.25">
      <c r="A382" s="29"/>
      <c r="B382" s="30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</row>
    <row r="383" spans="1:16" x14ac:dyDescent="0.25">
      <c r="A383" s="29"/>
      <c r="B383" s="30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</row>
    <row r="384" spans="1:16" x14ac:dyDescent="0.25">
      <c r="A384" s="29"/>
      <c r="B384" s="30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</row>
    <row r="385" spans="1:16" x14ac:dyDescent="0.25">
      <c r="A385" s="29"/>
      <c r="B385" s="30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</row>
    <row r="386" spans="1:16" x14ac:dyDescent="0.25">
      <c r="A386" s="29"/>
      <c r="B386" s="30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</row>
    <row r="387" spans="1:16" x14ac:dyDescent="0.25">
      <c r="A387" s="29"/>
      <c r="B387" s="30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</row>
    <row r="388" spans="1:16" x14ac:dyDescent="0.25">
      <c r="A388" s="29"/>
      <c r="B388" s="30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</row>
    <row r="389" spans="1:16" x14ac:dyDescent="0.25">
      <c r="A389" s="29"/>
      <c r="B389" s="30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</row>
    <row r="390" spans="1:16" x14ac:dyDescent="0.25">
      <c r="A390" s="29"/>
      <c r="B390" s="30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</row>
    <row r="391" spans="1:16" x14ac:dyDescent="0.25">
      <c r="A391" s="29"/>
      <c r="B391" s="30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</row>
    <row r="392" spans="1:16" x14ac:dyDescent="0.25">
      <c r="A392" s="29"/>
      <c r="B392" s="30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</row>
    <row r="393" spans="1:16" x14ac:dyDescent="0.25">
      <c r="A393" s="29"/>
      <c r="B393" s="30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</row>
    <row r="394" spans="1:16" x14ac:dyDescent="0.25">
      <c r="A394" s="29"/>
      <c r="B394" s="30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</row>
    <row r="395" spans="1:16" x14ac:dyDescent="0.25">
      <c r="A395" s="29"/>
      <c r="B395" s="30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</row>
    <row r="396" spans="1:16" x14ac:dyDescent="0.25">
      <c r="A396" s="29"/>
      <c r="B396" s="30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</row>
    <row r="397" spans="1:16" x14ac:dyDescent="0.25">
      <c r="A397" s="29"/>
      <c r="B397" s="30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</row>
    <row r="398" spans="1:16" x14ac:dyDescent="0.25">
      <c r="A398" s="29"/>
      <c r="B398" s="30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</row>
    <row r="399" spans="1:16" x14ac:dyDescent="0.25">
      <c r="A399" s="29"/>
      <c r="B399" s="30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</row>
    <row r="400" spans="1:16" x14ac:dyDescent="0.25">
      <c r="A400" s="29"/>
      <c r="B400" s="30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</row>
    <row r="401" spans="1:16" x14ac:dyDescent="0.25">
      <c r="A401" s="29"/>
      <c r="B401" s="30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</row>
    <row r="402" spans="1:16" x14ac:dyDescent="0.25">
      <c r="A402" s="29"/>
      <c r="B402" s="30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</row>
    <row r="403" spans="1:16" x14ac:dyDescent="0.25">
      <c r="A403" s="29"/>
      <c r="B403" s="30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</row>
    <row r="404" spans="1:16" x14ac:dyDescent="0.25">
      <c r="A404" s="29"/>
      <c r="B404" s="30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</row>
    <row r="405" spans="1:16" x14ac:dyDescent="0.25">
      <c r="A405" s="29"/>
      <c r="B405" s="30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</row>
    <row r="406" spans="1:16" x14ac:dyDescent="0.25">
      <c r="A406" s="29"/>
      <c r="B406" s="30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</row>
    <row r="407" spans="1:16" x14ac:dyDescent="0.25">
      <c r="A407" s="29"/>
      <c r="B407" s="30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</row>
    <row r="408" spans="1:16" x14ac:dyDescent="0.25">
      <c r="A408" s="29"/>
      <c r="B408" s="30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</row>
    <row r="409" spans="1:16" x14ac:dyDescent="0.25">
      <c r="A409" s="29"/>
      <c r="B409" s="30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</row>
    <row r="410" spans="1:16" x14ac:dyDescent="0.25">
      <c r="A410" s="29"/>
      <c r="B410" s="30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</row>
    <row r="411" spans="1:16" x14ac:dyDescent="0.25">
      <c r="A411" s="29"/>
      <c r="B411" s="30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</row>
    <row r="412" spans="1:16" x14ac:dyDescent="0.25">
      <c r="A412" s="29"/>
      <c r="B412" s="30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</row>
    <row r="413" spans="1:16" x14ac:dyDescent="0.25">
      <c r="A413" s="29"/>
      <c r="B413" s="30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</row>
    <row r="414" spans="1:16" x14ac:dyDescent="0.25">
      <c r="A414" s="29"/>
      <c r="B414" s="30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</row>
    <row r="415" spans="1:16" x14ac:dyDescent="0.25">
      <c r="A415" s="29"/>
      <c r="B415" s="30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</row>
    <row r="416" spans="1:16" x14ac:dyDescent="0.25">
      <c r="A416" s="29"/>
      <c r="B416" s="30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</row>
    <row r="417" spans="1:16" x14ac:dyDescent="0.25">
      <c r="A417" s="29"/>
      <c r="B417" s="30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</row>
    <row r="418" spans="1:16" x14ac:dyDescent="0.25">
      <c r="A418" s="29"/>
      <c r="B418" s="30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</row>
    <row r="419" spans="1:16" x14ac:dyDescent="0.25">
      <c r="A419" s="29"/>
      <c r="B419" s="30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</row>
    <row r="420" spans="1:16" x14ac:dyDescent="0.25">
      <c r="A420" s="29"/>
      <c r="B420" s="30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</row>
    <row r="421" spans="1:16" x14ac:dyDescent="0.25">
      <c r="A421" s="29"/>
      <c r="B421" s="30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</row>
    <row r="422" spans="1:16" x14ac:dyDescent="0.25">
      <c r="A422" s="29"/>
      <c r="B422" s="30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</row>
    <row r="423" spans="1:16" x14ac:dyDescent="0.25">
      <c r="A423" s="29"/>
      <c r="B423" s="30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</row>
    <row r="424" spans="1:16" x14ac:dyDescent="0.25">
      <c r="A424" s="29"/>
      <c r="B424" s="30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</row>
    <row r="425" spans="1:16" x14ac:dyDescent="0.25">
      <c r="A425" s="29"/>
      <c r="B425" s="30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</row>
    <row r="426" spans="1:16" x14ac:dyDescent="0.25">
      <c r="A426" s="29"/>
      <c r="B426" s="30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</row>
    <row r="427" spans="1:16" x14ac:dyDescent="0.25">
      <c r="A427" s="29"/>
      <c r="B427" s="30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</row>
    <row r="428" spans="1:16" x14ac:dyDescent="0.25">
      <c r="A428" s="29"/>
      <c r="B428" s="30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</row>
    <row r="429" spans="1:16" x14ac:dyDescent="0.25">
      <c r="A429" s="29"/>
      <c r="B429" s="30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</row>
    <row r="430" spans="1:16" x14ac:dyDescent="0.25">
      <c r="A430" s="29"/>
      <c r="B430" s="30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</row>
    <row r="431" spans="1:16" x14ac:dyDescent="0.25">
      <c r="A431" s="29"/>
      <c r="B431" s="30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</row>
    <row r="432" spans="1:16" x14ac:dyDescent="0.25">
      <c r="A432" s="29"/>
      <c r="B432" s="30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</row>
    <row r="433" spans="1:16" x14ac:dyDescent="0.25">
      <c r="A433" s="29"/>
      <c r="B433" s="30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</row>
    <row r="434" spans="1:16" x14ac:dyDescent="0.25">
      <c r="A434" s="29"/>
      <c r="B434" s="30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</row>
    <row r="435" spans="1:16" x14ac:dyDescent="0.25">
      <c r="A435" s="29"/>
      <c r="B435" s="30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</row>
    <row r="436" spans="1:16" x14ac:dyDescent="0.25">
      <c r="A436" s="29"/>
      <c r="B436" s="30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</row>
    <row r="437" spans="1:16" x14ac:dyDescent="0.25">
      <c r="A437" s="29"/>
      <c r="B437" s="30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</row>
    <row r="438" spans="1:16" x14ac:dyDescent="0.25">
      <c r="A438" s="29"/>
      <c r="B438" s="30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</row>
    <row r="439" spans="1:16" x14ac:dyDescent="0.25">
      <c r="A439" s="29"/>
      <c r="B439" s="30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</row>
    <row r="440" spans="1:16" x14ac:dyDescent="0.25">
      <c r="A440" s="29"/>
      <c r="B440" s="30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</row>
    <row r="441" spans="1:16" x14ac:dyDescent="0.25">
      <c r="A441" s="29"/>
      <c r="B441" s="30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</row>
    <row r="442" spans="1:16" x14ac:dyDescent="0.25">
      <c r="A442" s="29"/>
      <c r="B442" s="30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</row>
    <row r="443" spans="1:16" x14ac:dyDescent="0.25">
      <c r="A443" s="29"/>
      <c r="B443" s="30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</row>
    <row r="444" spans="1:16" x14ac:dyDescent="0.25">
      <c r="A444" s="29"/>
      <c r="B444" s="30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</row>
    <row r="445" spans="1:16" x14ac:dyDescent="0.25">
      <c r="A445" s="29"/>
      <c r="B445" s="30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</row>
    <row r="446" spans="1:16" x14ac:dyDescent="0.25">
      <c r="A446" s="29"/>
      <c r="B446" s="30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</row>
    <row r="447" spans="1:16" x14ac:dyDescent="0.25">
      <c r="A447" s="29"/>
      <c r="B447" s="30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</row>
    <row r="448" spans="1:16" x14ac:dyDescent="0.25">
      <c r="A448" s="29"/>
      <c r="B448" s="30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</row>
    <row r="449" spans="1:16" x14ac:dyDescent="0.25">
      <c r="A449" s="29"/>
      <c r="B449" s="30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</row>
    <row r="450" spans="1:16" x14ac:dyDescent="0.25">
      <c r="A450" s="29"/>
      <c r="B450" s="30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</row>
    <row r="451" spans="1:16" x14ac:dyDescent="0.25">
      <c r="A451" s="29"/>
      <c r="B451" s="30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</row>
    <row r="452" spans="1:16" x14ac:dyDescent="0.25">
      <c r="A452" s="29"/>
      <c r="B452" s="30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</row>
    <row r="453" spans="1:16" x14ac:dyDescent="0.25">
      <c r="A453" s="29"/>
      <c r="B453" s="30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</row>
    <row r="454" spans="1:16" x14ac:dyDescent="0.25">
      <c r="A454" s="29"/>
      <c r="B454" s="30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</row>
    <row r="455" spans="1:16" x14ac:dyDescent="0.25">
      <c r="A455" s="29"/>
      <c r="B455" s="30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</row>
    <row r="456" spans="1:16" x14ac:dyDescent="0.25">
      <c r="A456" s="29"/>
      <c r="B456" s="30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</row>
    <row r="457" spans="1:16" x14ac:dyDescent="0.25">
      <c r="A457" s="29"/>
      <c r="B457" s="30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</row>
    <row r="458" spans="1:16" x14ac:dyDescent="0.25">
      <c r="A458" s="29"/>
      <c r="B458" s="30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</row>
    <row r="459" spans="1:16" x14ac:dyDescent="0.25">
      <c r="A459" s="29"/>
      <c r="B459" s="30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</row>
    <row r="460" spans="1:16" x14ac:dyDescent="0.25">
      <c r="A460" s="29"/>
      <c r="B460" s="30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</row>
    <row r="461" spans="1:16" x14ac:dyDescent="0.25">
      <c r="A461" s="29"/>
      <c r="B461" s="30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</row>
    <row r="462" spans="1:16" x14ac:dyDescent="0.25">
      <c r="A462" s="29"/>
      <c r="B462" s="30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</row>
    <row r="463" spans="1:16" x14ac:dyDescent="0.25">
      <c r="A463" s="29"/>
      <c r="B463" s="30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</row>
    <row r="464" spans="1:16" x14ac:dyDescent="0.25">
      <c r="A464" s="29"/>
      <c r="B464" s="30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</row>
    <row r="465" spans="1:16" x14ac:dyDescent="0.25">
      <c r="A465" s="29"/>
      <c r="B465" s="30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</row>
    <row r="466" spans="1:16" x14ac:dyDescent="0.25">
      <c r="A466" s="29"/>
      <c r="B466" s="30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</row>
    <row r="467" spans="1:16" x14ac:dyDescent="0.25">
      <c r="A467" s="29"/>
      <c r="B467" s="30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</row>
    <row r="468" spans="1:16" x14ac:dyDescent="0.25">
      <c r="A468" s="29"/>
      <c r="B468" s="30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</row>
    <row r="469" spans="1:16" x14ac:dyDescent="0.25">
      <c r="A469" s="29"/>
      <c r="B469" s="30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</row>
    <row r="470" spans="1:16" x14ac:dyDescent="0.25">
      <c r="A470" s="29"/>
      <c r="B470" s="30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</row>
    <row r="471" spans="1:16" x14ac:dyDescent="0.25">
      <c r="A471" s="29"/>
      <c r="B471" s="30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</row>
    <row r="472" spans="1:16" x14ac:dyDescent="0.25">
      <c r="A472" s="29"/>
      <c r="B472" s="30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</row>
    <row r="473" spans="1:16" x14ac:dyDescent="0.25">
      <c r="A473" s="29"/>
      <c r="B473" s="30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</row>
    <row r="474" spans="1:16" x14ac:dyDescent="0.25">
      <c r="A474" s="29"/>
      <c r="B474" s="30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</row>
    <row r="475" spans="1:16" x14ac:dyDescent="0.25">
      <c r="A475" s="29"/>
      <c r="B475" s="30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</row>
    <row r="476" spans="1:16" x14ac:dyDescent="0.25">
      <c r="A476" s="29"/>
      <c r="B476" s="30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</row>
    <row r="477" spans="1:16" x14ac:dyDescent="0.25">
      <c r="A477" s="29"/>
      <c r="B477" s="30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</row>
    <row r="478" spans="1:16" x14ac:dyDescent="0.25">
      <c r="A478" s="29"/>
      <c r="B478" s="30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</row>
    <row r="479" spans="1:16" x14ac:dyDescent="0.25">
      <c r="A479" s="29"/>
      <c r="B479" s="30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</row>
    <row r="480" spans="1:16" x14ac:dyDescent="0.25">
      <c r="A480" s="29"/>
      <c r="B480" s="30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</row>
    <row r="481" spans="1:16" x14ac:dyDescent="0.25">
      <c r="A481" s="29"/>
      <c r="B481" s="30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</row>
    <row r="482" spans="1:16" x14ac:dyDescent="0.25">
      <c r="A482" s="29"/>
      <c r="B482" s="30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</row>
    <row r="483" spans="1:16" x14ac:dyDescent="0.25">
      <c r="A483" s="29"/>
      <c r="B483" s="30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</row>
    <row r="484" spans="1:16" x14ac:dyDescent="0.25">
      <c r="A484" s="29"/>
      <c r="B484" s="30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</row>
    <row r="485" spans="1:16" x14ac:dyDescent="0.25">
      <c r="A485" s="29"/>
      <c r="B485" s="30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</row>
    <row r="486" spans="1:16" x14ac:dyDescent="0.25">
      <c r="A486" s="29"/>
      <c r="B486" s="30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</row>
    <row r="487" spans="1:16" x14ac:dyDescent="0.25">
      <c r="A487" s="29"/>
      <c r="B487" s="30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</row>
    <row r="488" spans="1:16" x14ac:dyDescent="0.25">
      <c r="A488" s="29"/>
      <c r="B488" s="30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</row>
    <row r="489" spans="1:16" x14ac:dyDescent="0.25">
      <c r="A489" s="29"/>
      <c r="B489" s="30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</row>
    <row r="490" spans="1:16" x14ac:dyDescent="0.25">
      <c r="A490" s="29"/>
      <c r="B490" s="30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</row>
    <row r="491" spans="1:16" x14ac:dyDescent="0.25">
      <c r="A491" s="29"/>
      <c r="B491" s="30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</row>
    <row r="492" spans="1:16" x14ac:dyDescent="0.25">
      <c r="A492" s="29"/>
      <c r="B492" s="30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</row>
    <row r="493" spans="1:16" x14ac:dyDescent="0.25">
      <c r="A493" s="29"/>
      <c r="B493" s="30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</row>
    <row r="494" spans="1:16" x14ac:dyDescent="0.25">
      <c r="A494" s="29"/>
      <c r="B494" s="30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</row>
    <row r="495" spans="1:16" x14ac:dyDescent="0.25">
      <c r="A495" s="29"/>
      <c r="B495" s="30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</row>
    <row r="496" spans="1:16" x14ac:dyDescent="0.25">
      <c r="A496" s="29"/>
      <c r="B496" s="30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</row>
    <row r="497" spans="1:16" x14ac:dyDescent="0.25">
      <c r="A497" s="29"/>
      <c r="B497" s="30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</row>
    <row r="498" spans="1:16" x14ac:dyDescent="0.25">
      <c r="A498" s="29"/>
      <c r="B498" s="30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</row>
    <row r="499" spans="1:16" x14ac:dyDescent="0.25">
      <c r="A499" s="29"/>
      <c r="B499" s="30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</row>
    <row r="500" spans="1:16" x14ac:dyDescent="0.25">
      <c r="A500" s="29"/>
      <c r="B500" s="30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</row>
    <row r="501" spans="1:16" x14ac:dyDescent="0.25">
      <c r="A501" s="29"/>
      <c r="B501" s="30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</row>
    <row r="502" spans="1:16" x14ac:dyDescent="0.25">
      <c r="A502" s="29"/>
      <c r="B502" s="30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</row>
    <row r="503" spans="1:16" x14ac:dyDescent="0.25">
      <c r="A503" s="29"/>
      <c r="B503" s="30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</row>
    <row r="504" spans="1:16" x14ac:dyDescent="0.25">
      <c r="A504" s="29"/>
      <c r="B504" s="30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</row>
    <row r="505" spans="1:16" x14ac:dyDescent="0.25">
      <c r="A505" s="29"/>
      <c r="B505" s="30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</row>
    <row r="506" spans="1:16" x14ac:dyDescent="0.25">
      <c r="A506" s="29"/>
      <c r="B506" s="30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</row>
    <row r="507" spans="1:16" x14ac:dyDescent="0.25">
      <c r="A507" s="29"/>
      <c r="B507" s="30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</row>
    <row r="508" spans="1:16" x14ac:dyDescent="0.25">
      <c r="A508" s="29"/>
      <c r="B508" s="30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</row>
    <row r="509" spans="1:16" x14ac:dyDescent="0.25">
      <c r="A509" s="29"/>
      <c r="B509" s="30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</row>
    <row r="510" spans="1:16" x14ac:dyDescent="0.25">
      <c r="A510" s="29"/>
      <c r="B510" s="30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</row>
    <row r="511" spans="1:16" x14ac:dyDescent="0.25">
      <c r="A511" s="29"/>
      <c r="B511" s="30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</row>
    <row r="512" spans="1:16" x14ac:dyDescent="0.25">
      <c r="A512" s="29"/>
      <c r="B512" s="30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</row>
    <row r="513" spans="1:16" x14ac:dyDescent="0.25">
      <c r="A513" s="29"/>
      <c r="B513" s="30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</row>
    <row r="514" spans="1:16" x14ac:dyDescent="0.25">
      <c r="A514" s="29"/>
      <c r="B514" s="30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</row>
    <row r="515" spans="1:16" x14ac:dyDescent="0.25">
      <c r="A515" s="29"/>
      <c r="B515" s="30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</row>
    <row r="516" spans="1:16" x14ac:dyDescent="0.25">
      <c r="A516" s="29"/>
      <c r="B516" s="30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</row>
    <row r="517" spans="1:16" x14ac:dyDescent="0.25">
      <c r="A517" s="29"/>
      <c r="B517" s="30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</row>
    <row r="518" spans="1:16" x14ac:dyDescent="0.25">
      <c r="A518" s="29"/>
      <c r="B518" s="30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</row>
    <row r="519" spans="1:16" x14ac:dyDescent="0.25">
      <c r="A519" s="29"/>
      <c r="B519" s="30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</row>
    <row r="520" spans="1:16" x14ac:dyDescent="0.25">
      <c r="A520" s="29"/>
      <c r="B520" s="30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</row>
    <row r="521" spans="1:16" x14ac:dyDescent="0.25">
      <c r="A521" s="29"/>
      <c r="B521" s="30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</row>
    <row r="522" spans="1:16" x14ac:dyDescent="0.25">
      <c r="A522" s="29"/>
      <c r="B522" s="30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</row>
    <row r="523" spans="1:16" x14ac:dyDescent="0.25">
      <c r="A523" s="29"/>
      <c r="B523" s="30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</row>
    <row r="524" spans="1:16" x14ac:dyDescent="0.25">
      <c r="A524" s="29"/>
      <c r="B524" s="30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</row>
    <row r="525" spans="1:16" x14ac:dyDescent="0.25">
      <c r="A525" s="29"/>
      <c r="B525" s="30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</row>
    <row r="526" spans="1:16" x14ac:dyDescent="0.25">
      <c r="A526" s="29"/>
      <c r="B526" s="30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</row>
    <row r="527" spans="1:16" x14ac:dyDescent="0.25">
      <c r="A527" s="29"/>
      <c r="B527" s="30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</row>
    <row r="528" spans="1:16" x14ac:dyDescent="0.25">
      <c r="A528" s="29"/>
      <c r="B528" s="30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</row>
    <row r="529" spans="1:16" x14ac:dyDescent="0.25">
      <c r="A529" s="29"/>
      <c r="B529" s="30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</row>
    <row r="530" spans="1:16" x14ac:dyDescent="0.25">
      <c r="A530" s="29"/>
      <c r="B530" s="30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</row>
    <row r="531" spans="1:16" x14ac:dyDescent="0.25">
      <c r="A531" s="29"/>
      <c r="B531" s="30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</row>
    <row r="532" spans="1:16" x14ac:dyDescent="0.25">
      <c r="A532" s="29"/>
      <c r="B532" s="30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</row>
    <row r="533" spans="1:16" x14ac:dyDescent="0.25">
      <c r="A533" s="29"/>
      <c r="B533" s="30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</row>
    <row r="534" spans="1:16" x14ac:dyDescent="0.25">
      <c r="A534" s="29"/>
      <c r="B534" s="30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</row>
    <row r="535" spans="1:16" x14ac:dyDescent="0.25">
      <c r="A535" s="29"/>
      <c r="B535" s="30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</row>
    <row r="536" spans="1:16" x14ac:dyDescent="0.25">
      <c r="A536" s="29"/>
      <c r="B536" s="30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</row>
    <row r="537" spans="1:16" x14ac:dyDescent="0.25">
      <c r="A537" s="29"/>
      <c r="B537" s="30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</row>
    <row r="538" spans="1:16" x14ac:dyDescent="0.25">
      <c r="A538" s="29"/>
      <c r="B538" s="30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</row>
    <row r="539" spans="1:16" x14ac:dyDescent="0.25">
      <c r="A539" s="29"/>
      <c r="B539" s="30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</row>
    <row r="540" spans="1:16" x14ac:dyDescent="0.25">
      <c r="A540" s="29"/>
      <c r="B540" s="30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</row>
    <row r="541" spans="1:16" x14ac:dyDescent="0.25">
      <c r="A541" s="29"/>
      <c r="B541" s="30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</row>
    <row r="542" spans="1:16" x14ac:dyDescent="0.25">
      <c r="A542" s="29"/>
      <c r="B542" s="30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</row>
    <row r="543" spans="1:16" x14ac:dyDescent="0.25">
      <c r="A543" s="29"/>
      <c r="B543" s="30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</row>
    <row r="544" spans="1:16" x14ac:dyDescent="0.25">
      <c r="A544" s="29"/>
      <c r="B544" s="30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</row>
    <row r="545" spans="1:16" x14ac:dyDescent="0.25">
      <c r="A545" s="29"/>
      <c r="B545" s="30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</row>
    <row r="546" spans="1:16" x14ac:dyDescent="0.25">
      <c r="A546" s="29"/>
      <c r="B546" s="30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</row>
    <row r="547" spans="1:16" x14ac:dyDescent="0.25">
      <c r="A547" s="29"/>
      <c r="B547" s="30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</row>
    <row r="548" spans="1:16" x14ac:dyDescent="0.25">
      <c r="A548" s="29"/>
      <c r="B548" s="30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</row>
    <row r="549" spans="1:16" x14ac:dyDescent="0.25">
      <c r="A549" s="29"/>
      <c r="B549" s="30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</row>
    <row r="550" spans="1:16" x14ac:dyDescent="0.25">
      <c r="A550" s="29"/>
      <c r="B550" s="30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</row>
    <row r="551" spans="1:16" x14ac:dyDescent="0.25">
      <c r="A551" s="29"/>
      <c r="B551" s="30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</row>
    <row r="552" spans="1:16" x14ac:dyDescent="0.25">
      <c r="A552" s="29"/>
      <c r="B552" s="30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</row>
    <row r="553" spans="1:16" x14ac:dyDescent="0.25">
      <c r="A553" s="29"/>
      <c r="B553" s="30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</row>
    <row r="554" spans="1:16" x14ac:dyDescent="0.25">
      <c r="A554" s="29"/>
      <c r="B554" s="30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</row>
    <row r="555" spans="1:16" x14ac:dyDescent="0.25">
      <c r="A555" s="29"/>
      <c r="B555" s="30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</row>
    <row r="556" spans="1:16" x14ac:dyDescent="0.25">
      <c r="A556" s="29"/>
      <c r="B556" s="30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</row>
    <row r="557" spans="1:16" x14ac:dyDescent="0.25">
      <c r="A557" s="29"/>
      <c r="B557" s="30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</row>
    <row r="558" spans="1:16" x14ac:dyDescent="0.25">
      <c r="A558" s="29"/>
      <c r="B558" s="30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</row>
    <row r="559" spans="1:16" x14ac:dyDescent="0.25">
      <c r="A559" s="29"/>
      <c r="B559" s="30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</row>
    <row r="560" spans="1:16" x14ac:dyDescent="0.25">
      <c r="A560" s="29"/>
      <c r="B560" s="30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</row>
    <row r="561" spans="1:16" x14ac:dyDescent="0.25">
      <c r="A561" s="29"/>
      <c r="B561" s="30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</row>
    <row r="562" spans="1:16" x14ac:dyDescent="0.25">
      <c r="A562" s="29"/>
      <c r="B562" s="30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</row>
    <row r="563" spans="1:16" x14ac:dyDescent="0.25">
      <c r="A563" s="29"/>
      <c r="B563" s="30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</row>
    <row r="564" spans="1:16" x14ac:dyDescent="0.25">
      <c r="A564" s="29"/>
      <c r="B564" s="30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</row>
    <row r="565" spans="1:16" x14ac:dyDescent="0.25">
      <c r="A565" s="29"/>
      <c r="B565" s="30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</row>
    <row r="566" spans="1:16" x14ac:dyDescent="0.25">
      <c r="A566" s="29"/>
      <c r="B566" s="30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</row>
    <row r="567" spans="1:16" x14ac:dyDescent="0.25">
      <c r="A567" s="29"/>
      <c r="B567" s="30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</row>
    <row r="568" spans="1:16" x14ac:dyDescent="0.25">
      <c r="A568" s="29"/>
      <c r="B568" s="30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</row>
    <row r="569" spans="1:16" x14ac:dyDescent="0.25">
      <c r="A569" s="29"/>
      <c r="B569" s="30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</row>
    <row r="570" spans="1:16" x14ac:dyDescent="0.25">
      <c r="A570" s="29"/>
      <c r="B570" s="30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</row>
    <row r="571" spans="1:16" x14ac:dyDescent="0.25">
      <c r="A571" s="29"/>
      <c r="B571" s="30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</row>
    <row r="572" spans="1:16" x14ac:dyDescent="0.25">
      <c r="A572" s="29"/>
      <c r="B572" s="30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</row>
    <row r="573" spans="1:16" x14ac:dyDescent="0.25">
      <c r="A573" s="29"/>
      <c r="B573" s="30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</row>
    <row r="574" spans="1:16" x14ac:dyDescent="0.25">
      <c r="A574" s="29"/>
      <c r="B574" s="30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</row>
    <row r="575" spans="1:16" x14ac:dyDescent="0.25">
      <c r="A575" s="29"/>
      <c r="B575" s="30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</row>
    <row r="576" spans="1:16" x14ac:dyDescent="0.25">
      <c r="A576" s="29"/>
      <c r="B576" s="30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</row>
    <row r="577" spans="1:16" x14ac:dyDescent="0.25">
      <c r="A577" s="29"/>
      <c r="B577" s="30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</row>
    <row r="578" spans="1:16" x14ac:dyDescent="0.25">
      <c r="A578" s="29"/>
      <c r="B578" s="30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</row>
    <row r="579" spans="1:16" x14ac:dyDescent="0.25">
      <c r="A579" s="29"/>
      <c r="B579" s="30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</row>
    <row r="580" spans="1:16" x14ac:dyDescent="0.25">
      <c r="A580" s="29"/>
      <c r="B580" s="30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</row>
    <row r="581" spans="1:16" x14ac:dyDescent="0.25">
      <c r="A581" s="29"/>
      <c r="B581" s="30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</row>
    <row r="582" spans="1:16" x14ac:dyDescent="0.25">
      <c r="A582" s="29"/>
      <c r="B582" s="30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</row>
    <row r="583" spans="1:16" x14ac:dyDescent="0.25">
      <c r="A583" s="29"/>
      <c r="B583" s="30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</row>
    <row r="584" spans="1:16" x14ac:dyDescent="0.25">
      <c r="A584" s="29"/>
      <c r="B584" s="30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</row>
    <row r="585" spans="1:16" x14ac:dyDescent="0.25">
      <c r="A585" s="29"/>
      <c r="B585" s="30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</row>
    <row r="586" spans="1:16" x14ac:dyDescent="0.25">
      <c r="A586" s="29"/>
      <c r="B586" s="30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</row>
    <row r="587" spans="1:16" x14ac:dyDescent="0.25">
      <c r="A587" s="29"/>
      <c r="B587" s="30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</row>
    <row r="588" spans="1:16" x14ac:dyDescent="0.25">
      <c r="A588" s="29"/>
      <c r="B588" s="30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</row>
    <row r="589" spans="1:16" x14ac:dyDescent="0.25">
      <c r="A589" s="29"/>
      <c r="B589" s="30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</row>
    <row r="590" spans="1:16" x14ac:dyDescent="0.25">
      <c r="A590" s="29"/>
      <c r="B590" s="30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</row>
    <row r="591" spans="1:16" x14ac:dyDescent="0.25">
      <c r="A591" s="29"/>
      <c r="B591" s="30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</row>
    <row r="592" spans="1:16" x14ac:dyDescent="0.25">
      <c r="A592" s="29"/>
      <c r="B592" s="30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</row>
    <row r="593" spans="1:16" x14ac:dyDescent="0.25">
      <c r="A593" s="29"/>
      <c r="B593" s="30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</row>
    <row r="594" spans="1:16" x14ac:dyDescent="0.25">
      <c r="A594" s="29"/>
      <c r="B594" s="30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</row>
    <row r="595" spans="1:16" x14ac:dyDescent="0.25">
      <c r="A595" s="29"/>
      <c r="B595" s="30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</row>
    <row r="596" spans="1:16" x14ac:dyDescent="0.25">
      <c r="A596" s="29"/>
      <c r="B596" s="30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</row>
    <row r="597" spans="1:16" x14ac:dyDescent="0.25">
      <c r="A597" s="29"/>
      <c r="B597" s="30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</row>
    <row r="598" spans="1:16" x14ac:dyDescent="0.25">
      <c r="A598" s="29"/>
      <c r="B598" s="30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</row>
    <row r="599" spans="1:16" x14ac:dyDescent="0.25">
      <c r="A599" s="29"/>
      <c r="B599" s="30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</row>
    <row r="600" spans="1:16" x14ac:dyDescent="0.25">
      <c r="A600" s="29"/>
      <c r="B600" s="30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</row>
    <row r="601" spans="1:16" x14ac:dyDescent="0.25">
      <c r="A601" s="29"/>
      <c r="B601" s="30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</row>
    <row r="602" spans="1:16" x14ac:dyDescent="0.25">
      <c r="A602" s="29"/>
      <c r="B602" s="30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</row>
    <row r="603" spans="1:16" x14ac:dyDescent="0.25">
      <c r="A603" s="29"/>
      <c r="B603" s="30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</row>
    <row r="604" spans="1:16" x14ac:dyDescent="0.25">
      <c r="A604" s="29"/>
      <c r="B604" s="30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</row>
    <row r="605" spans="1:16" x14ac:dyDescent="0.25">
      <c r="A605" s="29"/>
      <c r="B605" s="30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</row>
    <row r="606" spans="1:16" x14ac:dyDescent="0.25">
      <c r="A606" s="29"/>
      <c r="B606" s="30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</row>
    <row r="607" spans="1:16" x14ac:dyDescent="0.25">
      <c r="A607" s="29"/>
      <c r="B607" s="30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</row>
    <row r="608" spans="1:16" x14ac:dyDescent="0.25">
      <c r="A608" s="29"/>
      <c r="B608" s="30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</row>
    <row r="609" spans="1:16" x14ac:dyDescent="0.25">
      <c r="A609" s="29"/>
      <c r="B609" s="30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</row>
    <row r="610" spans="1:16" x14ac:dyDescent="0.25">
      <c r="A610" s="29"/>
      <c r="B610" s="30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</row>
    <row r="611" spans="1:16" x14ac:dyDescent="0.25">
      <c r="A611" s="29"/>
      <c r="B611" s="30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</row>
    <row r="612" spans="1:16" x14ac:dyDescent="0.25">
      <c r="A612" s="29"/>
      <c r="B612" s="30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</row>
    <row r="613" spans="1:16" x14ac:dyDescent="0.25">
      <c r="A613" s="29"/>
      <c r="B613" s="30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</row>
    <row r="614" spans="1:16" x14ac:dyDescent="0.25">
      <c r="A614" s="29"/>
      <c r="B614" s="30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</row>
    <row r="615" spans="1:16" x14ac:dyDescent="0.25">
      <c r="A615" s="29"/>
      <c r="B615" s="30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</row>
    <row r="616" spans="1:16" x14ac:dyDescent="0.25">
      <c r="A616" s="29"/>
      <c r="B616" s="30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</row>
    <row r="617" spans="1:16" x14ac:dyDescent="0.25">
      <c r="A617" s="29"/>
      <c r="B617" s="30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</row>
    <row r="618" spans="1:16" x14ac:dyDescent="0.25">
      <c r="A618" s="29"/>
      <c r="B618" s="30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</row>
    <row r="619" spans="1:16" x14ac:dyDescent="0.25">
      <c r="A619" s="29"/>
      <c r="B619" s="30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</row>
    <row r="620" spans="1:16" x14ac:dyDescent="0.25">
      <c r="A620" s="29"/>
      <c r="B620" s="30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</row>
    <row r="621" spans="1:16" x14ac:dyDescent="0.25">
      <c r="A621" s="29"/>
      <c r="B621" s="30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</row>
    <row r="622" spans="1:16" x14ac:dyDescent="0.25">
      <c r="A622" s="29"/>
      <c r="B622" s="30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</row>
    <row r="623" spans="1:16" x14ac:dyDescent="0.25">
      <c r="A623" s="29"/>
      <c r="B623" s="30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</row>
    <row r="624" spans="1:16" x14ac:dyDescent="0.25">
      <c r="A624" s="29"/>
      <c r="B624" s="30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</row>
    <row r="625" spans="1:16" x14ac:dyDescent="0.25">
      <c r="A625" s="29"/>
      <c r="B625" s="30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</row>
    <row r="626" spans="1:16" x14ac:dyDescent="0.25">
      <c r="A626" s="29"/>
      <c r="B626" s="30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</row>
    <row r="627" spans="1:16" x14ac:dyDescent="0.25">
      <c r="A627" s="29"/>
      <c r="B627" s="30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</row>
    <row r="628" spans="1:16" x14ac:dyDescent="0.25">
      <c r="A628" s="29"/>
      <c r="B628" s="30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</row>
    <row r="629" spans="1:16" x14ac:dyDescent="0.25">
      <c r="A629" s="29"/>
      <c r="B629" s="30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</row>
    <row r="630" spans="1:16" x14ac:dyDescent="0.25">
      <c r="A630" s="29"/>
      <c r="B630" s="30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</row>
    <row r="631" spans="1:16" x14ac:dyDescent="0.25">
      <c r="A631" s="29"/>
      <c r="B631" s="30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</row>
    <row r="632" spans="1:16" x14ac:dyDescent="0.25">
      <c r="A632" s="29"/>
      <c r="B632" s="30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</row>
    <row r="633" spans="1:16" x14ac:dyDescent="0.25">
      <c r="A633" s="29"/>
      <c r="B633" s="30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</row>
    <row r="634" spans="1:16" x14ac:dyDescent="0.25">
      <c r="A634" s="29"/>
      <c r="B634" s="30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</row>
    <row r="635" spans="1:16" x14ac:dyDescent="0.25">
      <c r="A635" s="29"/>
      <c r="B635" s="30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</row>
    <row r="636" spans="1:16" x14ac:dyDescent="0.25">
      <c r="A636" s="29"/>
      <c r="B636" s="30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</row>
    <row r="637" spans="1:16" x14ac:dyDescent="0.25">
      <c r="A637" s="29"/>
      <c r="B637" s="30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</row>
    <row r="638" spans="1:16" x14ac:dyDescent="0.25">
      <c r="A638" s="29"/>
      <c r="B638" s="30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</row>
    <row r="639" spans="1:16" x14ac:dyDescent="0.25">
      <c r="A639" s="29"/>
      <c r="B639" s="30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</row>
    <row r="640" spans="1:16" x14ac:dyDescent="0.25">
      <c r="A640" s="29"/>
      <c r="B640" s="30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</row>
    <row r="641" spans="1:16" x14ac:dyDescent="0.25">
      <c r="A641" s="29"/>
      <c r="B641" s="30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</row>
    <row r="642" spans="1:16" x14ac:dyDescent="0.25">
      <c r="A642" s="29"/>
      <c r="B642" s="30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</row>
    <row r="643" spans="1:16" x14ac:dyDescent="0.25">
      <c r="A643" s="29"/>
      <c r="B643" s="30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</row>
    <row r="644" spans="1:16" x14ac:dyDescent="0.25">
      <c r="A644" s="29"/>
      <c r="B644" s="30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</row>
    <row r="645" spans="1:16" x14ac:dyDescent="0.25">
      <c r="A645" s="29"/>
      <c r="B645" s="30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</row>
    <row r="646" spans="1:16" x14ac:dyDescent="0.25">
      <c r="A646" s="29"/>
      <c r="B646" s="30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</row>
    <row r="647" spans="1:16" x14ac:dyDescent="0.25">
      <c r="A647" s="29"/>
      <c r="B647" s="30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</row>
    <row r="648" spans="1:16" x14ac:dyDescent="0.25">
      <c r="A648" s="29"/>
      <c r="B648" s="30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</row>
    <row r="649" spans="1:16" x14ac:dyDescent="0.25">
      <c r="A649" s="29"/>
      <c r="B649" s="30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</row>
    <row r="650" spans="1:16" x14ac:dyDescent="0.25">
      <c r="A650" s="29"/>
      <c r="B650" s="30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</row>
    <row r="651" spans="1:16" x14ac:dyDescent="0.25">
      <c r="A651" s="29"/>
      <c r="B651" s="30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</row>
    <row r="652" spans="1:16" x14ac:dyDescent="0.25">
      <c r="A652" s="29"/>
      <c r="B652" s="30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</row>
    <row r="653" spans="1:16" x14ac:dyDescent="0.25">
      <c r="A653" s="29"/>
      <c r="B653" s="30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</row>
    <row r="654" spans="1:16" x14ac:dyDescent="0.25">
      <c r="A654" s="29"/>
      <c r="B654" s="30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</row>
    <row r="655" spans="1:16" x14ac:dyDescent="0.25">
      <c r="A655" s="29"/>
      <c r="B655" s="30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</row>
    <row r="656" spans="1:16" x14ac:dyDescent="0.25">
      <c r="A656" s="29"/>
      <c r="B656" s="30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</row>
    <row r="657" spans="1:16" x14ac:dyDescent="0.25">
      <c r="A657" s="29"/>
      <c r="B657" s="30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</row>
    <row r="658" spans="1:16" x14ac:dyDescent="0.25">
      <c r="A658" s="29"/>
      <c r="B658" s="30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</row>
    <row r="659" spans="1:16" x14ac:dyDescent="0.25">
      <c r="A659" s="29"/>
      <c r="B659" s="30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</row>
    <row r="660" spans="1:16" x14ac:dyDescent="0.25">
      <c r="A660" s="29"/>
      <c r="B660" s="30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</row>
    <row r="661" spans="1:16" x14ac:dyDescent="0.25">
      <c r="A661" s="29"/>
      <c r="B661" s="30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</row>
    <row r="662" spans="1:16" x14ac:dyDescent="0.25">
      <c r="A662" s="29"/>
      <c r="B662" s="30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</row>
    <row r="663" spans="1:16" x14ac:dyDescent="0.25">
      <c r="A663" s="29"/>
      <c r="B663" s="30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</row>
    <row r="664" spans="1:16" x14ac:dyDescent="0.25">
      <c r="A664" s="29"/>
      <c r="B664" s="30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</row>
    <row r="665" spans="1:16" x14ac:dyDescent="0.25">
      <c r="A665" s="29"/>
      <c r="B665" s="30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</row>
    <row r="666" spans="1:16" x14ac:dyDescent="0.25">
      <c r="A666" s="29"/>
      <c r="B666" s="30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</row>
    <row r="667" spans="1:16" x14ac:dyDescent="0.25">
      <c r="A667" s="29"/>
      <c r="B667" s="30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</row>
    <row r="668" spans="1:16" x14ac:dyDescent="0.25">
      <c r="A668" s="29"/>
      <c r="B668" s="30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</row>
    <row r="669" spans="1:16" x14ac:dyDescent="0.25">
      <c r="A669" s="29"/>
      <c r="B669" s="30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</row>
    <row r="670" spans="1:16" x14ac:dyDescent="0.25">
      <c r="A670" s="29"/>
      <c r="B670" s="30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</row>
    <row r="671" spans="1:16" x14ac:dyDescent="0.25">
      <c r="A671" s="29"/>
      <c r="B671" s="30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</row>
    <row r="672" spans="1:16" x14ac:dyDescent="0.25">
      <c r="A672" s="29"/>
      <c r="B672" s="30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</row>
    <row r="673" spans="1:16" x14ac:dyDescent="0.25">
      <c r="A673" s="29"/>
      <c r="B673" s="30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</row>
    <row r="674" spans="1:16" x14ac:dyDescent="0.25">
      <c r="A674" s="29"/>
      <c r="B674" s="30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</row>
    <row r="675" spans="1:16" x14ac:dyDescent="0.25">
      <c r="A675" s="29"/>
      <c r="B675" s="30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</row>
    <row r="676" spans="1:16" x14ac:dyDescent="0.25">
      <c r="A676" s="29"/>
      <c r="B676" s="30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</row>
    <row r="677" spans="1:16" x14ac:dyDescent="0.25">
      <c r="A677" s="29"/>
      <c r="B677" s="30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</row>
    <row r="678" spans="1:16" x14ac:dyDescent="0.25">
      <c r="A678" s="29"/>
      <c r="B678" s="30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</row>
    <row r="679" spans="1:16" x14ac:dyDescent="0.25">
      <c r="A679" s="29"/>
      <c r="B679" s="30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</row>
    <row r="680" spans="1:16" x14ac:dyDescent="0.25">
      <c r="A680" s="29"/>
      <c r="B680" s="30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</row>
    <row r="681" spans="1:16" x14ac:dyDescent="0.25">
      <c r="A681" s="29"/>
      <c r="B681" s="30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</row>
    <row r="682" spans="1:16" x14ac:dyDescent="0.25">
      <c r="A682" s="29"/>
      <c r="B682" s="30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</row>
    <row r="683" spans="1:16" x14ac:dyDescent="0.25">
      <c r="A683" s="29"/>
      <c r="B683" s="30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</row>
    <row r="684" spans="1:16" x14ac:dyDescent="0.25">
      <c r="A684" s="29"/>
      <c r="B684" s="30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</row>
    <row r="685" spans="1:16" x14ac:dyDescent="0.25">
      <c r="A685" s="29"/>
      <c r="B685" s="30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</row>
    <row r="686" spans="1:16" x14ac:dyDescent="0.25">
      <c r="A686" s="29"/>
      <c r="B686" s="30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</row>
    <row r="687" spans="1:16" x14ac:dyDescent="0.25">
      <c r="A687" s="29"/>
      <c r="B687" s="30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</row>
    <row r="688" spans="1:16" x14ac:dyDescent="0.25">
      <c r="A688" s="29"/>
      <c r="B688" s="30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</row>
    <row r="689" spans="1:16" x14ac:dyDescent="0.25">
      <c r="A689" s="29"/>
      <c r="B689" s="30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</row>
    <row r="690" spans="1:16" x14ac:dyDescent="0.25">
      <c r="A690" s="29"/>
      <c r="B690" s="30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</row>
    <row r="691" spans="1:16" x14ac:dyDescent="0.25">
      <c r="A691" s="29"/>
      <c r="B691" s="30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</row>
    <row r="692" spans="1:16" x14ac:dyDescent="0.25">
      <c r="A692" s="29"/>
      <c r="B692" s="30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</row>
    <row r="693" spans="1:16" x14ac:dyDescent="0.25">
      <c r="A693" s="29"/>
      <c r="B693" s="30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</row>
    <row r="694" spans="1:16" x14ac:dyDescent="0.25">
      <c r="A694" s="29"/>
      <c r="B694" s="30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</row>
    <row r="695" spans="1:16" x14ac:dyDescent="0.25">
      <c r="A695" s="29"/>
      <c r="B695" s="30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</row>
    <row r="696" spans="1:16" x14ac:dyDescent="0.25">
      <c r="A696" s="29"/>
      <c r="B696" s="30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</row>
    <row r="697" spans="1:16" x14ac:dyDescent="0.25">
      <c r="A697" s="29"/>
      <c r="B697" s="30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</row>
    <row r="698" spans="1:16" x14ac:dyDescent="0.25">
      <c r="A698" s="29"/>
      <c r="B698" s="30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</row>
    <row r="699" spans="1:16" x14ac:dyDescent="0.25">
      <c r="A699" s="29"/>
      <c r="B699" s="30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</row>
    <row r="700" spans="1:16" x14ac:dyDescent="0.25">
      <c r="A700" s="29"/>
      <c r="B700" s="30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</row>
    <row r="701" spans="1:16" x14ac:dyDescent="0.25">
      <c r="A701" s="29"/>
      <c r="B701" s="30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</row>
    <row r="702" spans="1:16" x14ac:dyDescent="0.25">
      <c r="A702" s="29"/>
      <c r="B702" s="30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</row>
    <row r="703" spans="1:16" x14ac:dyDescent="0.25">
      <c r="A703" s="29"/>
      <c r="B703" s="30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</row>
    <row r="704" spans="1:16" x14ac:dyDescent="0.25">
      <c r="A704" s="29"/>
      <c r="B704" s="30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</row>
    <row r="705" spans="1:16" x14ac:dyDescent="0.25">
      <c r="A705" s="29"/>
      <c r="B705" s="30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</row>
    <row r="706" spans="1:16" x14ac:dyDescent="0.25">
      <c r="A706" s="29"/>
      <c r="B706" s="30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</row>
    <row r="707" spans="1:16" x14ac:dyDescent="0.25">
      <c r="A707" s="29"/>
      <c r="B707" s="30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</row>
    <row r="708" spans="1:16" x14ac:dyDescent="0.25">
      <c r="A708" s="29"/>
      <c r="B708" s="30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</row>
    <row r="709" spans="1:16" x14ac:dyDescent="0.25">
      <c r="A709" s="29"/>
      <c r="B709" s="30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</row>
    <row r="710" spans="1:16" x14ac:dyDescent="0.25">
      <c r="A710" s="29"/>
      <c r="B710" s="30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</row>
    <row r="711" spans="1:16" x14ac:dyDescent="0.25">
      <c r="A711" s="29"/>
      <c r="B711" s="30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</row>
    <row r="712" spans="1:16" x14ac:dyDescent="0.25">
      <c r="A712" s="29"/>
      <c r="B712" s="30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</row>
    <row r="713" spans="1:16" x14ac:dyDescent="0.25">
      <c r="A713" s="29"/>
      <c r="B713" s="30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</row>
    <row r="714" spans="1:16" x14ac:dyDescent="0.25">
      <c r="A714" s="29"/>
      <c r="B714" s="30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</row>
    <row r="715" spans="1:16" x14ac:dyDescent="0.25">
      <c r="A715" s="29"/>
      <c r="B715" s="30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</row>
    <row r="716" spans="1:16" x14ac:dyDescent="0.25">
      <c r="A716" s="29"/>
      <c r="B716" s="30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</row>
    <row r="717" spans="1:16" x14ac:dyDescent="0.25">
      <c r="A717" s="29"/>
      <c r="B717" s="30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</row>
    <row r="718" spans="1:16" x14ac:dyDescent="0.25">
      <c r="A718" s="29"/>
      <c r="B718" s="30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</row>
    <row r="719" spans="1:16" x14ac:dyDescent="0.25">
      <c r="A719" s="29"/>
      <c r="B719" s="30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</row>
    <row r="720" spans="1:16" x14ac:dyDescent="0.25">
      <c r="A720" s="29"/>
      <c r="B720" s="30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</row>
    <row r="721" spans="1:16" x14ac:dyDescent="0.25">
      <c r="A721" s="29"/>
      <c r="B721" s="30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</row>
    <row r="722" spans="1:16" x14ac:dyDescent="0.25">
      <c r="A722" s="29"/>
      <c r="B722" s="30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</row>
    <row r="723" spans="1:16" x14ac:dyDescent="0.25">
      <c r="A723" s="29"/>
      <c r="B723" s="30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</row>
    <row r="724" spans="1:16" x14ac:dyDescent="0.25">
      <c r="A724" s="29"/>
      <c r="B724" s="30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</row>
    <row r="725" spans="1:16" x14ac:dyDescent="0.25">
      <c r="A725" s="29"/>
      <c r="B725" s="30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</row>
    <row r="726" spans="1:16" x14ac:dyDescent="0.25">
      <c r="A726" s="29"/>
      <c r="B726" s="30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</row>
    <row r="727" spans="1:16" x14ac:dyDescent="0.25">
      <c r="A727" s="29"/>
      <c r="B727" s="30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</row>
    <row r="728" spans="1:16" x14ac:dyDescent="0.25">
      <c r="A728" s="29"/>
      <c r="B728" s="30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</row>
    <row r="729" spans="1:16" x14ac:dyDescent="0.25">
      <c r="A729" s="29"/>
      <c r="B729" s="30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</row>
    <row r="730" spans="1:16" x14ac:dyDescent="0.25">
      <c r="A730" s="29"/>
      <c r="B730" s="30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</row>
    <row r="731" spans="1:16" x14ac:dyDescent="0.25">
      <c r="A731" s="29"/>
      <c r="B731" s="30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</row>
    <row r="732" spans="1:16" x14ac:dyDescent="0.25">
      <c r="A732" s="29"/>
      <c r="B732" s="30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</row>
    <row r="733" spans="1:16" x14ac:dyDescent="0.25">
      <c r="A733" s="29"/>
      <c r="B733" s="30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</row>
    <row r="734" spans="1:16" x14ac:dyDescent="0.25">
      <c r="A734" s="29"/>
      <c r="B734" s="30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</row>
    <row r="735" spans="1:16" x14ac:dyDescent="0.25">
      <c r="A735" s="29"/>
      <c r="B735" s="30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</row>
    <row r="736" spans="1:16" x14ac:dyDescent="0.25">
      <c r="A736" s="29"/>
      <c r="B736" s="30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</row>
    <row r="737" spans="1:16" x14ac:dyDescent="0.25">
      <c r="A737" s="29"/>
      <c r="B737" s="30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</row>
    <row r="738" spans="1:16" x14ac:dyDescent="0.25">
      <c r="A738" s="29"/>
      <c r="B738" s="30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</row>
    <row r="739" spans="1:16" x14ac:dyDescent="0.25">
      <c r="A739" s="29"/>
      <c r="B739" s="30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</row>
    <row r="740" spans="1:16" x14ac:dyDescent="0.25">
      <c r="A740" s="29"/>
      <c r="B740" s="30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</row>
    <row r="741" spans="1:16" x14ac:dyDescent="0.25">
      <c r="A741" s="29"/>
      <c r="B741" s="30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</row>
    <row r="742" spans="1:16" x14ac:dyDescent="0.25">
      <c r="A742" s="29"/>
      <c r="B742" s="30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</row>
    <row r="743" spans="1:16" x14ac:dyDescent="0.25">
      <c r="A743" s="29"/>
      <c r="B743" s="30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</row>
    <row r="744" spans="1:16" x14ac:dyDescent="0.25">
      <c r="A744" s="29"/>
      <c r="B744" s="30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</row>
    <row r="745" spans="1:16" x14ac:dyDescent="0.25">
      <c r="A745" s="29"/>
      <c r="B745" s="30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</row>
    <row r="746" spans="1:16" x14ac:dyDescent="0.25">
      <c r="A746" s="29"/>
      <c r="B746" s="30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</row>
    <row r="747" spans="1:16" x14ac:dyDescent="0.25">
      <c r="A747" s="29"/>
      <c r="B747" s="30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</row>
    <row r="748" spans="1:16" x14ac:dyDescent="0.25">
      <c r="A748" s="29"/>
      <c r="B748" s="30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</row>
    <row r="749" spans="1:16" x14ac:dyDescent="0.25">
      <c r="A749" s="29"/>
      <c r="B749" s="30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</row>
    <row r="750" spans="1:16" x14ac:dyDescent="0.25">
      <c r="A750" s="29"/>
      <c r="B750" s="30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</row>
    <row r="751" spans="1:16" x14ac:dyDescent="0.25">
      <c r="A751" s="29"/>
      <c r="B751" s="30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</row>
    <row r="752" spans="1:16" x14ac:dyDescent="0.25">
      <c r="A752" s="29"/>
      <c r="B752" s="30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</row>
    <row r="753" spans="1:16" x14ac:dyDescent="0.25">
      <c r="A753" s="29"/>
      <c r="B753" s="30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</row>
    <row r="754" spans="1:16" x14ac:dyDescent="0.25">
      <c r="A754" s="29"/>
      <c r="B754" s="30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</row>
    <row r="755" spans="1:16" x14ac:dyDescent="0.25">
      <c r="A755" s="29"/>
      <c r="B755" s="30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</row>
    <row r="756" spans="1:16" x14ac:dyDescent="0.25">
      <c r="A756" s="29"/>
      <c r="B756" s="30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</row>
    <row r="757" spans="1:16" x14ac:dyDescent="0.25">
      <c r="A757" s="29"/>
      <c r="B757" s="30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</row>
    <row r="758" spans="1:16" x14ac:dyDescent="0.25">
      <c r="A758" s="29"/>
      <c r="B758" s="30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</row>
    <row r="759" spans="1:16" x14ac:dyDescent="0.25">
      <c r="A759" s="29"/>
      <c r="B759" s="30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</row>
    <row r="760" spans="1:16" x14ac:dyDescent="0.25">
      <c r="A760" s="29"/>
      <c r="B760" s="30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</row>
    <row r="761" spans="1:16" x14ac:dyDescent="0.25">
      <c r="A761" s="29"/>
      <c r="B761" s="30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</row>
    <row r="762" spans="1:16" x14ac:dyDescent="0.25">
      <c r="A762" s="29"/>
      <c r="B762" s="30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</row>
    <row r="763" spans="1:16" x14ac:dyDescent="0.25">
      <c r="A763" s="29"/>
      <c r="B763" s="30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</row>
    <row r="764" spans="1:16" x14ac:dyDescent="0.25">
      <c r="A764" s="29"/>
      <c r="B764" s="30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</row>
    <row r="765" spans="1:16" x14ac:dyDescent="0.25">
      <c r="A765" s="29"/>
      <c r="B765" s="30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</row>
    <row r="766" spans="1:16" x14ac:dyDescent="0.25">
      <c r="A766" s="29"/>
      <c r="B766" s="30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</row>
    <row r="767" spans="1:16" x14ac:dyDescent="0.25">
      <c r="A767" s="29"/>
      <c r="B767" s="30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</row>
    <row r="768" spans="1:16" x14ac:dyDescent="0.25">
      <c r="A768" s="29"/>
      <c r="B768" s="30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</row>
    <row r="769" spans="1:16" x14ac:dyDescent="0.25">
      <c r="A769" s="29"/>
      <c r="B769" s="30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</row>
    <row r="770" spans="1:16" x14ac:dyDescent="0.25">
      <c r="A770" s="29"/>
      <c r="B770" s="30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</row>
    <row r="771" spans="1:16" x14ac:dyDescent="0.25">
      <c r="A771" s="29"/>
      <c r="B771" s="30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</row>
    <row r="772" spans="1:16" x14ac:dyDescent="0.25">
      <c r="A772" s="29"/>
      <c r="B772" s="30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</row>
    <row r="773" spans="1:16" x14ac:dyDescent="0.25">
      <c r="A773" s="29"/>
      <c r="B773" s="30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</row>
    <row r="774" spans="1:16" x14ac:dyDescent="0.25">
      <c r="A774" s="29"/>
      <c r="B774" s="30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</row>
    <row r="775" spans="1:16" x14ac:dyDescent="0.25">
      <c r="A775" s="29"/>
      <c r="B775" s="30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</row>
    <row r="776" spans="1:16" x14ac:dyDescent="0.25">
      <c r="A776" s="29"/>
      <c r="B776" s="30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</row>
    <row r="777" spans="1:16" x14ac:dyDescent="0.25">
      <c r="A777" s="29"/>
      <c r="B777" s="30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</row>
    <row r="778" spans="1:16" x14ac:dyDescent="0.25">
      <c r="A778" s="29"/>
      <c r="B778" s="30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</row>
    <row r="779" spans="1:16" x14ac:dyDescent="0.25">
      <c r="A779" s="29"/>
      <c r="B779" s="30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</row>
    <row r="780" spans="1:16" x14ac:dyDescent="0.25">
      <c r="A780" s="29"/>
      <c r="B780" s="30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</row>
    <row r="781" spans="1:16" x14ac:dyDescent="0.25">
      <c r="A781" s="29"/>
      <c r="B781" s="30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</row>
    <row r="782" spans="1:16" x14ac:dyDescent="0.25">
      <c r="A782" s="29"/>
      <c r="B782" s="30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</row>
    <row r="783" spans="1:16" x14ac:dyDescent="0.25">
      <c r="A783" s="29"/>
      <c r="B783" s="30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</row>
    <row r="784" spans="1:16" x14ac:dyDescent="0.25">
      <c r="A784" s="29"/>
      <c r="B784" s="30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</row>
    <row r="785" spans="1:16" x14ac:dyDescent="0.25">
      <c r="A785" s="29"/>
      <c r="B785" s="30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</row>
    <row r="786" spans="1:16" x14ac:dyDescent="0.25">
      <c r="A786" s="29"/>
      <c r="B786" s="30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</row>
    <row r="787" spans="1:16" x14ac:dyDescent="0.25">
      <c r="A787" s="29"/>
      <c r="B787" s="30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</row>
    <row r="788" spans="1:16" x14ac:dyDescent="0.25">
      <c r="A788" s="29"/>
      <c r="B788" s="30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</row>
    <row r="789" spans="1:16" x14ac:dyDescent="0.25">
      <c r="A789" s="29"/>
      <c r="B789" s="30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</row>
    <row r="790" spans="1:16" x14ac:dyDescent="0.25">
      <c r="A790" s="29"/>
      <c r="B790" s="30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</row>
    <row r="791" spans="1:16" x14ac:dyDescent="0.25">
      <c r="A791" s="29"/>
      <c r="B791" s="30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</row>
    <row r="792" spans="1:16" x14ac:dyDescent="0.25">
      <c r="A792" s="29"/>
      <c r="B792" s="30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</row>
    <row r="793" spans="1:16" x14ac:dyDescent="0.25">
      <c r="A793" s="29"/>
      <c r="B793" s="30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</row>
    <row r="794" spans="1:16" x14ac:dyDescent="0.25">
      <c r="A794" s="29"/>
      <c r="B794" s="30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</row>
    <row r="795" spans="1:16" x14ac:dyDescent="0.25">
      <c r="A795" s="29"/>
      <c r="B795" s="30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</row>
    <row r="796" spans="1:16" x14ac:dyDescent="0.25">
      <c r="A796" s="29"/>
      <c r="B796" s="30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</row>
    <row r="797" spans="1:16" x14ac:dyDescent="0.25">
      <c r="A797" s="29"/>
      <c r="B797" s="30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</row>
    <row r="798" spans="1:16" x14ac:dyDescent="0.25">
      <c r="A798" s="29"/>
      <c r="B798" s="30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</row>
    <row r="799" spans="1:16" x14ac:dyDescent="0.25">
      <c r="A799" s="29"/>
      <c r="B799" s="30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</row>
    <row r="800" spans="1:16" x14ac:dyDescent="0.25">
      <c r="A800" s="29"/>
      <c r="B800" s="30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</row>
    <row r="801" spans="1:16" x14ac:dyDescent="0.25">
      <c r="A801" s="29"/>
      <c r="B801" s="30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</row>
    <row r="802" spans="1:16" x14ac:dyDescent="0.25">
      <c r="A802" s="29"/>
      <c r="B802" s="30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</row>
    <row r="803" spans="1:16" x14ac:dyDescent="0.25">
      <c r="A803" s="29"/>
      <c r="B803" s="30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</row>
    <row r="804" spans="1:16" x14ac:dyDescent="0.25">
      <c r="A804" s="29"/>
      <c r="B804" s="30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</row>
    <row r="805" spans="1:16" x14ac:dyDescent="0.25">
      <c r="A805" s="29"/>
      <c r="B805" s="30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</row>
    <row r="806" spans="1:16" x14ac:dyDescent="0.25">
      <c r="A806" s="29"/>
      <c r="B806" s="30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</row>
    <row r="807" spans="1:16" x14ac:dyDescent="0.25">
      <c r="A807" s="29"/>
      <c r="B807" s="30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</row>
    <row r="808" spans="1:16" x14ac:dyDescent="0.25">
      <c r="A808" s="29"/>
      <c r="B808" s="30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</row>
    <row r="809" spans="1:16" x14ac:dyDescent="0.25">
      <c r="A809" s="29"/>
      <c r="B809" s="30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</row>
    <row r="810" spans="1:16" x14ac:dyDescent="0.25">
      <c r="A810" s="29"/>
      <c r="B810" s="30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</row>
    <row r="811" spans="1:16" x14ac:dyDescent="0.25">
      <c r="A811" s="29"/>
      <c r="B811" s="30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</row>
    <row r="812" spans="1:16" x14ac:dyDescent="0.25">
      <c r="A812" s="29"/>
      <c r="B812" s="30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</row>
    <row r="813" spans="1:16" x14ac:dyDescent="0.25">
      <c r="A813" s="29"/>
      <c r="B813" s="30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</row>
    <row r="814" spans="1:16" x14ac:dyDescent="0.25">
      <c r="A814" s="29"/>
      <c r="B814" s="30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</row>
    <row r="815" spans="1:16" x14ac:dyDescent="0.25">
      <c r="A815" s="29"/>
      <c r="B815" s="30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</row>
    <row r="816" spans="1:16" x14ac:dyDescent="0.25">
      <c r="A816" s="29"/>
      <c r="B816" s="30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</row>
    <row r="817" spans="1:16" x14ac:dyDescent="0.25">
      <c r="A817" s="29"/>
      <c r="B817" s="30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</row>
    <row r="818" spans="1:16" x14ac:dyDescent="0.25">
      <c r="A818" s="29"/>
      <c r="B818" s="30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</row>
    <row r="819" spans="1:16" x14ac:dyDescent="0.25">
      <c r="A819" s="29"/>
      <c r="B819" s="30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</row>
    <row r="820" spans="1:16" x14ac:dyDescent="0.25">
      <c r="A820" s="29"/>
      <c r="B820" s="30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</row>
    <row r="821" spans="1:16" x14ac:dyDescent="0.25">
      <c r="A821" s="29"/>
      <c r="B821" s="30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</row>
    <row r="822" spans="1:16" x14ac:dyDescent="0.25">
      <c r="A822" s="29"/>
      <c r="B822" s="30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</row>
    <row r="823" spans="1:16" x14ac:dyDescent="0.25">
      <c r="A823" s="29"/>
      <c r="B823" s="30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</row>
    <row r="824" spans="1:16" x14ac:dyDescent="0.25">
      <c r="A824" s="29"/>
      <c r="B824" s="30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</row>
    <row r="825" spans="1:16" x14ac:dyDescent="0.25">
      <c r="A825" s="29"/>
      <c r="B825" s="30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</row>
    <row r="826" spans="1:16" x14ac:dyDescent="0.25">
      <c r="A826" s="29"/>
      <c r="B826" s="30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</row>
    <row r="827" spans="1:16" x14ac:dyDescent="0.25">
      <c r="A827" s="29"/>
      <c r="B827" s="30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</row>
    <row r="828" spans="1:16" x14ac:dyDescent="0.25">
      <c r="A828" s="29"/>
      <c r="B828" s="30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</row>
    <row r="829" spans="1:16" x14ac:dyDescent="0.25">
      <c r="A829" s="29"/>
      <c r="B829" s="30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</row>
    <row r="830" spans="1:16" x14ac:dyDescent="0.25">
      <c r="A830" s="29"/>
      <c r="B830" s="30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</row>
    <row r="831" spans="1:16" x14ac:dyDescent="0.25">
      <c r="A831" s="29"/>
      <c r="B831" s="30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</row>
    <row r="832" spans="1:16" x14ac:dyDescent="0.25">
      <c r="A832" s="29"/>
      <c r="B832" s="30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</row>
    <row r="833" spans="1:16" x14ac:dyDescent="0.25">
      <c r="A833" s="29"/>
      <c r="B833" s="30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</row>
    <row r="834" spans="1:16" x14ac:dyDescent="0.25">
      <c r="A834" s="29"/>
      <c r="B834" s="30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</row>
    <row r="835" spans="1:16" x14ac:dyDescent="0.25">
      <c r="A835" s="29"/>
      <c r="B835" s="30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</row>
    <row r="836" spans="1:16" x14ac:dyDescent="0.25">
      <c r="A836" s="29"/>
      <c r="B836" s="30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</row>
    <row r="837" spans="1:16" x14ac:dyDescent="0.25">
      <c r="A837" s="29"/>
      <c r="B837" s="30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</row>
    <row r="838" spans="1:16" x14ac:dyDescent="0.25">
      <c r="A838" s="29"/>
      <c r="B838" s="30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</row>
    <row r="839" spans="1:16" x14ac:dyDescent="0.25">
      <c r="A839" s="29"/>
      <c r="B839" s="30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</row>
    <row r="840" spans="1:16" x14ac:dyDescent="0.25">
      <c r="A840" s="29"/>
      <c r="B840" s="30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</row>
    <row r="841" spans="1:16" x14ac:dyDescent="0.25">
      <c r="A841" s="29"/>
      <c r="B841" s="30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</row>
    <row r="842" spans="1:16" x14ac:dyDescent="0.25">
      <c r="A842" s="29"/>
      <c r="B842" s="30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</row>
    <row r="843" spans="1:16" x14ac:dyDescent="0.25">
      <c r="A843" s="29"/>
      <c r="B843" s="30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</row>
    <row r="844" spans="1:16" x14ac:dyDescent="0.25">
      <c r="A844" s="29"/>
      <c r="B844" s="30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</row>
    <row r="845" spans="1:16" x14ac:dyDescent="0.25">
      <c r="A845" s="29"/>
      <c r="B845" s="30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</row>
    <row r="846" spans="1:16" x14ac:dyDescent="0.25">
      <c r="A846" s="29"/>
      <c r="B846" s="30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</row>
    <row r="847" spans="1:16" x14ac:dyDescent="0.25">
      <c r="A847" s="29"/>
      <c r="B847" s="30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</row>
    <row r="848" spans="1:16" x14ac:dyDescent="0.25">
      <c r="A848" s="29"/>
      <c r="B848" s="30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</row>
    <row r="849" spans="1:16" x14ac:dyDescent="0.25">
      <c r="A849" s="29"/>
      <c r="B849" s="30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</row>
    <row r="850" spans="1:16" x14ac:dyDescent="0.25">
      <c r="A850" s="29"/>
      <c r="B850" s="30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</row>
    <row r="851" spans="1:16" x14ac:dyDescent="0.25">
      <c r="A851" s="29"/>
      <c r="B851" s="30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</row>
    <row r="852" spans="1:16" x14ac:dyDescent="0.25">
      <c r="A852" s="29"/>
      <c r="B852" s="30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</row>
    <row r="853" spans="1:16" x14ac:dyDescent="0.25">
      <c r="A853" s="29"/>
      <c r="B853" s="30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</row>
    <row r="854" spans="1:16" x14ac:dyDescent="0.25">
      <c r="A854" s="29"/>
      <c r="B854" s="30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</row>
    <row r="855" spans="1:16" x14ac:dyDescent="0.25">
      <c r="A855" s="29"/>
      <c r="B855" s="30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</row>
    <row r="856" spans="1:16" x14ac:dyDescent="0.25">
      <c r="A856" s="29"/>
      <c r="B856" s="30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</row>
    <row r="857" spans="1:16" x14ac:dyDescent="0.25">
      <c r="A857" s="29"/>
      <c r="B857" s="30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</row>
    <row r="858" spans="1:16" x14ac:dyDescent="0.25">
      <c r="A858" s="29"/>
      <c r="B858" s="30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</row>
    <row r="859" spans="1:16" x14ac:dyDescent="0.25">
      <c r="A859" s="29"/>
      <c r="B859" s="30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</row>
    <row r="860" spans="1:16" x14ac:dyDescent="0.25">
      <c r="A860" s="29"/>
      <c r="B860" s="30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</row>
    <row r="861" spans="1:16" x14ac:dyDescent="0.25">
      <c r="A861" s="29"/>
      <c r="B861" s="30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</row>
    <row r="862" spans="1:16" x14ac:dyDescent="0.25">
      <c r="A862" s="29"/>
      <c r="B862" s="30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</row>
    <row r="863" spans="1:16" x14ac:dyDescent="0.25">
      <c r="A863" s="29"/>
      <c r="B863" s="30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</row>
    <row r="864" spans="1:16" x14ac:dyDescent="0.25">
      <c r="A864" s="29"/>
      <c r="B864" s="30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</row>
    <row r="865" spans="1:16" x14ac:dyDescent="0.25">
      <c r="A865" s="29"/>
      <c r="B865" s="30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</row>
    <row r="866" spans="1:16" x14ac:dyDescent="0.25">
      <c r="A866" s="29"/>
      <c r="B866" s="30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</row>
    <row r="867" spans="1:16" x14ac:dyDescent="0.25">
      <c r="A867" s="29"/>
      <c r="B867" s="30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</row>
    <row r="868" spans="1:16" x14ac:dyDescent="0.25">
      <c r="A868" s="29"/>
      <c r="B868" s="30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</row>
    <row r="869" spans="1:16" x14ac:dyDescent="0.25">
      <c r="A869" s="29"/>
      <c r="B869" s="30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</row>
    <row r="870" spans="1:16" x14ac:dyDescent="0.25">
      <c r="A870" s="29"/>
      <c r="B870" s="30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</row>
    <row r="871" spans="1:16" x14ac:dyDescent="0.25">
      <c r="A871" s="29"/>
      <c r="B871" s="30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</row>
    <row r="872" spans="1:16" x14ac:dyDescent="0.25">
      <c r="A872" s="29"/>
      <c r="B872" s="30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</row>
    <row r="873" spans="1:16" x14ac:dyDescent="0.25">
      <c r="A873" s="29"/>
      <c r="B873" s="30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</row>
    <row r="874" spans="1:16" x14ac:dyDescent="0.25">
      <c r="A874" s="29"/>
      <c r="B874" s="30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</row>
    <row r="875" spans="1:16" x14ac:dyDescent="0.25">
      <c r="A875" s="29"/>
      <c r="B875" s="30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</row>
    <row r="876" spans="1:16" x14ac:dyDescent="0.25">
      <c r="A876" s="29"/>
      <c r="B876" s="30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</row>
    <row r="877" spans="1:16" x14ac:dyDescent="0.25">
      <c r="A877" s="29"/>
      <c r="B877" s="30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</row>
    <row r="878" spans="1:16" x14ac:dyDescent="0.25">
      <c r="A878" s="29"/>
      <c r="B878" s="30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</row>
    <row r="879" spans="1:16" x14ac:dyDescent="0.25">
      <c r="A879" s="29"/>
      <c r="B879" s="30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</row>
    <row r="880" spans="1:16" x14ac:dyDescent="0.25">
      <c r="A880" s="29"/>
      <c r="B880" s="30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</row>
    <row r="881" spans="1:16" x14ac:dyDescent="0.25">
      <c r="A881" s="29"/>
      <c r="B881" s="30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</row>
    <row r="882" spans="1:16" x14ac:dyDescent="0.25">
      <c r="A882" s="29"/>
      <c r="B882" s="30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</row>
    <row r="883" spans="1:16" x14ac:dyDescent="0.25">
      <c r="A883" s="29"/>
      <c r="B883" s="30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</row>
    <row r="884" spans="1:16" x14ac:dyDescent="0.25">
      <c r="A884" s="29"/>
      <c r="B884" s="30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</row>
    <row r="885" spans="1:16" x14ac:dyDescent="0.25">
      <c r="A885" s="29"/>
      <c r="B885" s="30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</row>
    <row r="886" spans="1:16" x14ac:dyDescent="0.25">
      <c r="A886" s="29"/>
      <c r="B886" s="30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</row>
    <row r="887" spans="1:16" x14ac:dyDescent="0.25">
      <c r="A887" s="29"/>
      <c r="B887" s="30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</row>
    <row r="888" spans="1:16" x14ac:dyDescent="0.25">
      <c r="A888" s="29"/>
      <c r="B888" s="30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</row>
    <row r="889" spans="1:16" x14ac:dyDescent="0.25">
      <c r="A889" s="29"/>
      <c r="B889" s="30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</row>
    <row r="890" spans="1:16" x14ac:dyDescent="0.25">
      <c r="A890" s="29"/>
      <c r="B890" s="30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</row>
    <row r="891" spans="1:16" x14ac:dyDescent="0.25">
      <c r="A891" s="29"/>
      <c r="B891" s="30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</row>
    <row r="892" spans="1:16" x14ac:dyDescent="0.25">
      <c r="A892" s="29"/>
      <c r="B892" s="30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</row>
    <row r="893" spans="1:16" x14ac:dyDescent="0.25">
      <c r="A893" s="29"/>
      <c r="B893" s="30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</row>
    <row r="894" spans="1:16" x14ac:dyDescent="0.25">
      <c r="A894" s="29"/>
      <c r="B894" s="30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</row>
    <row r="895" spans="1:16" x14ac:dyDescent="0.25">
      <c r="A895" s="29"/>
      <c r="B895" s="30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</row>
    <row r="896" spans="1:16" x14ac:dyDescent="0.25">
      <c r="A896" s="29"/>
      <c r="B896" s="30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</row>
    <row r="897" spans="1:16" x14ac:dyDescent="0.25">
      <c r="A897" s="29"/>
      <c r="B897" s="30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</row>
    <row r="898" spans="1:16" x14ac:dyDescent="0.25">
      <c r="A898" s="29"/>
      <c r="B898" s="30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</row>
    <row r="899" spans="1:16" x14ac:dyDescent="0.25">
      <c r="A899" s="29"/>
      <c r="B899" s="30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</row>
    <row r="900" spans="1:16" x14ac:dyDescent="0.25">
      <c r="A900" s="29"/>
      <c r="B900" s="30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</row>
    <row r="901" spans="1:16" x14ac:dyDescent="0.25">
      <c r="A901" s="29"/>
      <c r="B901" s="30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</row>
    <row r="902" spans="1:16" x14ac:dyDescent="0.25">
      <c r="A902" s="29"/>
      <c r="B902" s="30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</row>
    <row r="903" spans="1:16" x14ac:dyDescent="0.25">
      <c r="A903" s="29"/>
      <c r="B903" s="30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</row>
    <row r="904" spans="1:16" x14ac:dyDescent="0.25">
      <c r="A904" s="29"/>
      <c r="B904" s="30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</row>
    <row r="905" spans="1:16" x14ac:dyDescent="0.25">
      <c r="A905" s="29"/>
      <c r="B905" s="30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</row>
    <row r="906" spans="1:16" x14ac:dyDescent="0.25">
      <c r="A906" s="29"/>
      <c r="B906" s="30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</row>
    <row r="907" spans="1:16" x14ac:dyDescent="0.25">
      <c r="A907" s="29"/>
      <c r="B907" s="30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</row>
    <row r="908" spans="1:16" x14ac:dyDescent="0.25">
      <c r="A908" s="29"/>
      <c r="B908" s="30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</row>
    <row r="909" spans="1:16" x14ac:dyDescent="0.25">
      <c r="A909" s="29"/>
      <c r="B909" s="30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</row>
    <row r="910" spans="1:16" x14ac:dyDescent="0.25">
      <c r="A910" s="29"/>
      <c r="B910" s="30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</row>
    <row r="911" spans="1:16" x14ac:dyDescent="0.25">
      <c r="A911" s="29"/>
      <c r="B911" s="30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</row>
    <row r="912" spans="1:16" x14ac:dyDescent="0.25">
      <c r="A912" s="29"/>
      <c r="B912" s="30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</row>
    <row r="913" spans="1:16" x14ac:dyDescent="0.25">
      <c r="A913" s="29"/>
      <c r="B913" s="30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</row>
    <row r="914" spans="1:16" x14ac:dyDescent="0.25">
      <c r="A914" s="29"/>
      <c r="B914" s="30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</row>
    <row r="915" spans="1:16" x14ac:dyDescent="0.25">
      <c r="A915" s="29"/>
      <c r="B915" s="30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</row>
    <row r="916" spans="1:16" x14ac:dyDescent="0.25">
      <c r="A916" s="29"/>
      <c r="B916" s="30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</row>
    <row r="917" spans="1:16" x14ac:dyDescent="0.25">
      <c r="A917" s="29"/>
      <c r="B917" s="30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</row>
    <row r="918" spans="1:16" x14ac:dyDescent="0.25">
      <c r="A918" s="29"/>
      <c r="B918" s="30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</row>
    <row r="919" spans="1:16" x14ac:dyDescent="0.25">
      <c r="A919" s="29"/>
      <c r="B919" s="30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</row>
    <row r="920" spans="1:16" x14ac:dyDescent="0.25">
      <c r="A920" s="29"/>
      <c r="B920" s="30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</row>
    <row r="921" spans="1:16" x14ac:dyDescent="0.25">
      <c r="A921" s="29"/>
      <c r="B921" s="30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</row>
    <row r="922" spans="1:16" x14ac:dyDescent="0.25">
      <c r="A922" s="29"/>
      <c r="B922" s="30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</row>
    <row r="923" spans="1:16" x14ac:dyDescent="0.25">
      <c r="A923" s="29"/>
      <c r="B923" s="30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</row>
    <row r="924" spans="1:16" x14ac:dyDescent="0.25">
      <c r="A924" s="29"/>
      <c r="B924" s="30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</row>
    <row r="925" spans="1:16" x14ac:dyDescent="0.25">
      <c r="A925" s="29"/>
      <c r="B925" s="30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</row>
    <row r="926" spans="1:16" x14ac:dyDescent="0.25">
      <c r="A926" s="29"/>
      <c r="B926" s="30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</row>
    <row r="927" spans="1:16" x14ac:dyDescent="0.25">
      <c r="A927" s="29"/>
      <c r="B927" s="30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</row>
    <row r="928" spans="1:16" x14ac:dyDescent="0.25">
      <c r="A928" s="29"/>
      <c r="B928" s="30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</row>
    <row r="929" spans="1:16" x14ac:dyDescent="0.25">
      <c r="A929" s="29"/>
      <c r="B929" s="30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</row>
    <row r="930" spans="1:16" x14ac:dyDescent="0.25">
      <c r="A930" s="29"/>
      <c r="B930" s="30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</row>
    <row r="931" spans="1:16" x14ac:dyDescent="0.25">
      <c r="A931" s="29"/>
      <c r="B931" s="30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</row>
    <row r="932" spans="1:16" x14ac:dyDescent="0.25">
      <c r="A932" s="29"/>
      <c r="B932" s="30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</row>
    <row r="933" spans="1:16" x14ac:dyDescent="0.25">
      <c r="A933" s="29"/>
      <c r="B933" s="30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</row>
    <row r="934" spans="1:16" x14ac:dyDescent="0.25">
      <c r="A934" s="29"/>
      <c r="B934" s="30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</row>
    <row r="935" spans="1:16" x14ac:dyDescent="0.25">
      <c r="A935" s="29"/>
      <c r="B935" s="30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</row>
    <row r="936" spans="1:16" x14ac:dyDescent="0.25">
      <c r="A936" s="29"/>
      <c r="B936" s="30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</row>
    <row r="937" spans="1:16" x14ac:dyDescent="0.25">
      <c r="A937" s="29"/>
      <c r="B937" s="30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</row>
    <row r="938" spans="1:16" x14ac:dyDescent="0.25">
      <c r="A938" s="29"/>
      <c r="B938" s="30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</row>
    <row r="939" spans="1:16" x14ac:dyDescent="0.25">
      <c r="A939" s="29"/>
      <c r="B939" s="30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</row>
    <row r="940" spans="1:16" x14ac:dyDescent="0.25">
      <c r="A940" s="29"/>
      <c r="B940" s="30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</row>
    <row r="941" spans="1:16" x14ac:dyDescent="0.25">
      <c r="A941" s="29"/>
      <c r="B941" s="30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</row>
    <row r="942" spans="1:16" x14ac:dyDescent="0.25">
      <c r="A942" s="29"/>
      <c r="B942" s="30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</row>
    <row r="943" spans="1:16" x14ac:dyDescent="0.25">
      <c r="A943" s="29"/>
      <c r="B943" s="30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</row>
    <row r="944" spans="1:16" x14ac:dyDescent="0.25">
      <c r="A944" s="29"/>
      <c r="B944" s="30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</row>
    <row r="945" spans="1:16" x14ac:dyDescent="0.25">
      <c r="A945" s="29"/>
      <c r="B945" s="30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</row>
    <row r="946" spans="1:16" x14ac:dyDescent="0.25">
      <c r="A946" s="29"/>
      <c r="B946" s="30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</row>
    <row r="947" spans="1:16" x14ac:dyDescent="0.25">
      <c r="A947" s="29"/>
      <c r="B947" s="30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</row>
    <row r="948" spans="1:16" x14ac:dyDescent="0.25">
      <c r="A948" s="29"/>
      <c r="B948" s="30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</row>
    <row r="949" spans="1:16" x14ac:dyDescent="0.25">
      <c r="A949" s="29"/>
      <c r="B949" s="30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</row>
    <row r="950" spans="1:16" x14ac:dyDescent="0.25">
      <c r="A950" s="29"/>
      <c r="B950" s="30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</row>
    <row r="951" spans="1:16" x14ac:dyDescent="0.25">
      <c r="A951" s="29"/>
      <c r="B951" s="30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</row>
    <row r="952" spans="1:16" x14ac:dyDescent="0.25">
      <c r="A952" s="29"/>
      <c r="B952" s="30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</row>
    <row r="953" spans="1:16" x14ac:dyDescent="0.25">
      <c r="A953" s="29"/>
      <c r="B953" s="30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</row>
    <row r="954" spans="1:16" x14ac:dyDescent="0.25">
      <c r="A954" s="29"/>
      <c r="B954" s="30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</row>
    <row r="955" spans="1:16" x14ac:dyDescent="0.25">
      <c r="A955" s="29"/>
      <c r="B955" s="30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</row>
    <row r="956" spans="1:16" x14ac:dyDescent="0.25">
      <c r="A956" s="29"/>
      <c r="B956" s="30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</row>
    <row r="957" spans="1:16" x14ac:dyDescent="0.25">
      <c r="A957" s="29"/>
      <c r="B957" s="30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</row>
    <row r="958" spans="1:16" x14ac:dyDescent="0.25">
      <c r="A958" s="29"/>
      <c r="B958" s="30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</row>
    <row r="959" spans="1:16" x14ac:dyDescent="0.25">
      <c r="A959" s="29"/>
      <c r="B959" s="30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</row>
    <row r="960" spans="1:16" x14ac:dyDescent="0.25">
      <c r="A960" s="29"/>
      <c r="B960" s="30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</row>
    <row r="961" spans="1:16" x14ac:dyDescent="0.25">
      <c r="A961" s="29"/>
      <c r="B961" s="30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</row>
    <row r="962" spans="1:16" x14ac:dyDescent="0.25">
      <c r="A962" s="29"/>
      <c r="B962" s="30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</row>
    <row r="963" spans="1:16" x14ac:dyDescent="0.25">
      <c r="A963" s="29"/>
      <c r="B963" s="30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</row>
    <row r="964" spans="1:16" x14ac:dyDescent="0.25">
      <c r="A964" s="29"/>
      <c r="B964" s="30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</row>
    <row r="965" spans="1:16" x14ac:dyDescent="0.25">
      <c r="A965" s="29"/>
      <c r="B965" s="30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</row>
    <row r="966" spans="1:16" x14ac:dyDescent="0.25">
      <c r="A966" s="29"/>
      <c r="B966" s="30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</row>
    <row r="967" spans="1:16" x14ac:dyDescent="0.25">
      <c r="A967" s="29"/>
      <c r="B967" s="30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</row>
    <row r="968" spans="1:16" x14ac:dyDescent="0.25">
      <c r="A968" s="29"/>
      <c r="B968" s="30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</row>
    <row r="969" spans="1:16" x14ac:dyDescent="0.25">
      <c r="A969" s="29"/>
      <c r="B969" s="30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</row>
    <row r="970" spans="1:16" x14ac:dyDescent="0.25">
      <c r="A970" s="29"/>
      <c r="B970" s="30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</row>
    <row r="971" spans="1:16" x14ac:dyDescent="0.25">
      <c r="A971" s="29"/>
      <c r="B971" s="30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</row>
    <row r="972" spans="1:16" x14ac:dyDescent="0.25">
      <c r="A972" s="29"/>
      <c r="B972" s="30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</row>
    <row r="973" spans="1:16" x14ac:dyDescent="0.25">
      <c r="A973" s="29"/>
      <c r="B973" s="30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</row>
    <row r="974" spans="1:16" x14ac:dyDescent="0.25">
      <c r="A974" s="29"/>
      <c r="B974" s="30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</row>
    <row r="975" spans="1:16" x14ac:dyDescent="0.25">
      <c r="A975" s="29"/>
      <c r="B975" s="30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</row>
    <row r="976" spans="1:16" x14ac:dyDescent="0.25">
      <c r="A976" s="29"/>
      <c r="B976" s="30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</row>
    <row r="977" spans="1:16" x14ac:dyDescent="0.25">
      <c r="A977" s="29"/>
      <c r="B977" s="30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</row>
    <row r="978" spans="1:16" x14ac:dyDescent="0.25">
      <c r="A978" s="29"/>
      <c r="B978" s="30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</row>
    <row r="979" spans="1:16" x14ac:dyDescent="0.25">
      <c r="A979" s="29"/>
      <c r="B979" s="30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</row>
    <row r="980" spans="1:16" x14ac:dyDescent="0.25">
      <c r="A980" s="29"/>
      <c r="B980" s="30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</row>
    <row r="981" spans="1:16" x14ac:dyDescent="0.25">
      <c r="A981" s="29"/>
      <c r="B981" s="30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</row>
    <row r="982" spans="1:16" x14ac:dyDescent="0.25">
      <c r="A982" s="29"/>
      <c r="B982" s="30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</row>
    <row r="983" spans="1:16" x14ac:dyDescent="0.25">
      <c r="A983" s="29"/>
      <c r="B983" s="30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</row>
    <row r="984" spans="1:16" x14ac:dyDescent="0.25">
      <c r="A984" s="29"/>
      <c r="B984" s="30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</row>
    <row r="985" spans="1:16" x14ac:dyDescent="0.25">
      <c r="A985" s="29"/>
      <c r="B985" s="30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</row>
    <row r="986" spans="1:16" x14ac:dyDescent="0.25">
      <c r="A986" s="29"/>
      <c r="B986" s="30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</row>
    <row r="987" spans="1:16" x14ac:dyDescent="0.25">
      <c r="A987" s="29"/>
      <c r="B987" s="30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</row>
    <row r="988" spans="1:16" x14ac:dyDescent="0.25">
      <c r="A988" s="29"/>
      <c r="B988" s="30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</row>
    <row r="989" spans="1:16" x14ac:dyDescent="0.25">
      <c r="A989" s="29"/>
      <c r="B989" s="30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</row>
    <row r="990" spans="1:16" x14ac:dyDescent="0.25">
      <c r="A990" s="29"/>
      <c r="B990" s="30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</row>
    <row r="991" spans="1:16" x14ac:dyDescent="0.25">
      <c r="A991" s="29"/>
      <c r="B991" s="30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</row>
    <row r="992" spans="1:16" x14ac:dyDescent="0.25">
      <c r="A992" s="29"/>
      <c r="B992" s="30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</row>
    <row r="993" spans="1:16" x14ac:dyDescent="0.25">
      <c r="A993" s="29"/>
      <c r="B993" s="30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</row>
    <row r="994" spans="1:16" x14ac:dyDescent="0.25">
      <c r="A994" s="29"/>
      <c r="B994" s="30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</row>
    <row r="995" spans="1:16" x14ac:dyDescent="0.25">
      <c r="A995" s="29"/>
      <c r="B995" s="30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</row>
    <row r="996" spans="1:16" x14ac:dyDescent="0.25">
      <c r="A996" s="29"/>
      <c r="B996" s="30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</row>
    <row r="997" spans="1:16" x14ac:dyDescent="0.25">
      <c r="A997" s="29"/>
      <c r="B997" s="30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</row>
    <row r="998" spans="1:16" x14ac:dyDescent="0.25">
      <c r="A998" s="29"/>
      <c r="B998" s="30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</row>
    <row r="999" spans="1:16" x14ac:dyDescent="0.25">
      <c r="A999" s="29"/>
      <c r="B999" s="30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</row>
    <row r="1000" spans="1:16" x14ac:dyDescent="0.25">
      <c r="A1000" s="29"/>
      <c r="B1000" s="30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</row>
    <row r="1001" spans="1:16" x14ac:dyDescent="0.25">
      <c r="A1001" s="29"/>
      <c r="B1001" s="30"/>
      <c r="C1001" s="29"/>
      <c r="D1001" s="29"/>
      <c r="E1001" s="29"/>
      <c r="F1001" s="29"/>
      <c r="G1001" s="29"/>
      <c r="H1001" s="29"/>
      <c r="I1001" s="29"/>
      <c r="J1001" s="29"/>
      <c r="K1001" s="29"/>
      <c r="L1001" s="29"/>
      <c r="M1001" s="29"/>
      <c r="N1001" s="29"/>
      <c r="O1001" s="29"/>
      <c r="P1001" s="29"/>
    </row>
    <row r="1002" spans="1:16" x14ac:dyDescent="0.25">
      <c r="A1002" s="29"/>
      <c r="B1002" s="30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</row>
    <row r="1003" spans="1:16" x14ac:dyDescent="0.25">
      <c r="A1003" s="29"/>
      <c r="B1003" s="30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</row>
    <row r="1004" spans="1:16" x14ac:dyDescent="0.25">
      <c r="A1004" s="29"/>
      <c r="B1004" s="30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</row>
    <row r="1005" spans="1:16" x14ac:dyDescent="0.25">
      <c r="A1005" s="29"/>
      <c r="B1005" s="30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</row>
    <row r="1006" spans="1:16" x14ac:dyDescent="0.25">
      <c r="A1006" s="29"/>
      <c r="B1006" s="30"/>
      <c r="C1006" s="29"/>
      <c r="D1006" s="29"/>
      <c r="E1006" s="29"/>
      <c r="F1006" s="29"/>
      <c r="G1006" s="29"/>
      <c r="H1006" s="29"/>
      <c r="I1006" s="29"/>
      <c r="J1006" s="29"/>
      <c r="K1006" s="29"/>
      <c r="L1006" s="29"/>
      <c r="M1006" s="29"/>
      <c r="N1006" s="29"/>
      <c r="O1006" s="29"/>
      <c r="P1006" s="29"/>
    </row>
    <row r="1007" spans="1:16" x14ac:dyDescent="0.25">
      <c r="A1007" s="29"/>
      <c r="B1007" s="30"/>
      <c r="C1007" s="29"/>
      <c r="D1007" s="29"/>
      <c r="E1007" s="29"/>
      <c r="F1007" s="29"/>
      <c r="G1007" s="29"/>
      <c r="H1007" s="29"/>
      <c r="I1007" s="29"/>
      <c r="J1007" s="29"/>
      <c r="K1007" s="29"/>
      <c r="L1007" s="29"/>
      <c r="M1007" s="29"/>
      <c r="N1007" s="29"/>
      <c r="O1007" s="29"/>
      <c r="P1007" s="29"/>
    </row>
    <row r="1008" spans="1:16" x14ac:dyDescent="0.25">
      <c r="A1008" s="29"/>
      <c r="B1008" s="30"/>
      <c r="C1008" s="29"/>
      <c r="D1008" s="29"/>
      <c r="E1008" s="29"/>
      <c r="F1008" s="29"/>
      <c r="G1008" s="29"/>
      <c r="H1008" s="29"/>
      <c r="I1008" s="29"/>
      <c r="J1008" s="29"/>
      <c r="K1008" s="29"/>
      <c r="L1008" s="29"/>
      <c r="M1008" s="29"/>
      <c r="N1008" s="29"/>
      <c r="O1008" s="29"/>
      <c r="P1008" s="29"/>
    </row>
    <row r="1009" spans="1:16" x14ac:dyDescent="0.25">
      <c r="A1009" s="29"/>
      <c r="B1009" s="30"/>
      <c r="C1009" s="29"/>
      <c r="D1009" s="29"/>
      <c r="E1009" s="29"/>
      <c r="F1009" s="29"/>
      <c r="G1009" s="29"/>
      <c r="H1009" s="29"/>
      <c r="I1009" s="29"/>
      <c r="J1009" s="29"/>
      <c r="K1009" s="29"/>
      <c r="L1009" s="29"/>
      <c r="M1009" s="29"/>
      <c r="N1009" s="29"/>
      <c r="O1009" s="29"/>
      <c r="P1009" s="29"/>
    </row>
    <row r="1010" spans="1:16" x14ac:dyDescent="0.25">
      <c r="A1010" s="29"/>
      <c r="B1010" s="30"/>
      <c r="C1010" s="29"/>
      <c r="D1010" s="29"/>
      <c r="E1010" s="29"/>
      <c r="F1010" s="29"/>
      <c r="G1010" s="29"/>
      <c r="H1010" s="29"/>
      <c r="I1010" s="29"/>
      <c r="J1010" s="29"/>
      <c r="K1010" s="29"/>
      <c r="L1010" s="29"/>
      <c r="M1010" s="29"/>
      <c r="N1010" s="29"/>
      <c r="O1010" s="29"/>
      <c r="P1010" s="29"/>
    </row>
    <row r="1011" spans="1:16" x14ac:dyDescent="0.25">
      <c r="A1011" s="29"/>
      <c r="B1011" s="30"/>
      <c r="C1011" s="29"/>
      <c r="D1011" s="29"/>
      <c r="E1011" s="29"/>
      <c r="F1011" s="29"/>
      <c r="G1011" s="29"/>
      <c r="H1011" s="29"/>
      <c r="I1011" s="29"/>
      <c r="J1011" s="29"/>
      <c r="K1011" s="29"/>
      <c r="L1011" s="29"/>
      <c r="M1011" s="29"/>
      <c r="N1011" s="29"/>
      <c r="O1011" s="29"/>
      <c r="P1011" s="29"/>
    </row>
    <row r="1012" spans="1:16" x14ac:dyDescent="0.25">
      <c r="A1012" s="29"/>
      <c r="B1012" s="30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</row>
    <row r="1013" spans="1:16" x14ac:dyDescent="0.25">
      <c r="A1013" s="29"/>
      <c r="B1013" s="30"/>
      <c r="C1013" s="29"/>
      <c r="D1013" s="29"/>
      <c r="E1013" s="29"/>
      <c r="F1013" s="29"/>
      <c r="G1013" s="29"/>
      <c r="H1013" s="29"/>
      <c r="I1013" s="29"/>
      <c r="J1013" s="29"/>
      <c r="K1013" s="29"/>
      <c r="L1013" s="29"/>
      <c r="M1013" s="29"/>
      <c r="N1013" s="29"/>
      <c r="O1013" s="29"/>
      <c r="P1013" s="29"/>
    </row>
    <row r="1014" spans="1:16" x14ac:dyDescent="0.25">
      <c r="A1014" s="29"/>
      <c r="B1014" s="30"/>
      <c r="C1014" s="29"/>
      <c r="D1014" s="29"/>
      <c r="E1014" s="29"/>
      <c r="F1014" s="29"/>
      <c r="G1014" s="29"/>
      <c r="H1014" s="29"/>
      <c r="I1014" s="29"/>
      <c r="J1014" s="29"/>
      <c r="K1014" s="29"/>
      <c r="L1014" s="29"/>
      <c r="M1014" s="29"/>
      <c r="N1014" s="29"/>
      <c r="O1014" s="29"/>
      <c r="P1014" s="29"/>
    </row>
    <row r="1015" spans="1:16" x14ac:dyDescent="0.25">
      <c r="A1015" s="29"/>
      <c r="B1015" s="30"/>
      <c r="C1015" s="29"/>
      <c r="D1015" s="29"/>
      <c r="E1015" s="29"/>
      <c r="F1015" s="29"/>
      <c r="G1015" s="29"/>
      <c r="H1015" s="29"/>
      <c r="I1015" s="29"/>
      <c r="J1015" s="29"/>
      <c r="K1015" s="29"/>
      <c r="L1015" s="29"/>
      <c r="M1015" s="29"/>
      <c r="N1015" s="29"/>
      <c r="O1015" s="29"/>
      <c r="P1015" s="29"/>
    </row>
    <row r="1016" spans="1:16" x14ac:dyDescent="0.25">
      <c r="A1016" s="29"/>
      <c r="B1016" s="30"/>
      <c r="C1016" s="29"/>
      <c r="D1016" s="29"/>
      <c r="E1016" s="29"/>
      <c r="F1016" s="29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</row>
    <row r="1017" spans="1:16" x14ac:dyDescent="0.25">
      <c r="A1017" s="29"/>
      <c r="B1017" s="30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</row>
    <row r="1018" spans="1:16" x14ac:dyDescent="0.25">
      <c r="A1018" s="29"/>
      <c r="B1018" s="30"/>
      <c r="C1018" s="29"/>
      <c r="D1018" s="29"/>
      <c r="E1018" s="29"/>
      <c r="F1018" s="29"/>
      <c r="G1018" s="29"/>
      <c r="H1018" s="29"/>
      <c r="I1018" s="29"/>
      <c r="J1018" s="29"/>
      <c r="K1018" s="29"/>
      <c r="L1018" s="29"/>
      <c r="M1018" s="29"/>
      <c r="N1018" s="29"/>
      <c r="O1018" s="29"/>
      <c r="P1018" s="29"/>
    </row>
    <row r="1019" spans="1:16" x14ac:dyDescent="0.25">
      <c r="A1019" s="29"/>
      <c r="B1019" s="30"/>
      <c r="C1019" s="29"/>
      <c r="D1019" s="29"/>
      <c r="E1019" s="29"/>
      <c r="F1019" s="29"/>
      <c r="G1019" s="29"/>
      <c r="H1019" s="29"/>
      <c r="I1019" s="29"/>
      <c r="J1019" s="29"/>
      <c r="K1019" s="29"/>
      <c r="L1019" s="29"/>
      <c r="M1019" s="29"/>
      <c r="N1019" s="29"/>
      <c r="O1019" s="29"/>
      <c r="P1019" s="29"/>
    </row>
    <row r="1020" spans="1:16" x14ac:dyDescent="0.25">
      <c r="A1020" s="29"/>
      <c r="B1020" s="30"/>
      <c r="C1020" s="29"/>
      <c r="D1020" s="29"/>
      <c r="E1020" s="29"/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</row>
    <row r="1021" spans="1:16" x14ac:dyDescent="0.25">
      <c r="A1021" s="29"/>
      <c r="B1021" s="30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</row>
    <row r="1022" spans="1:16" x14ac:dyDescent="0.25">
      <c r="A1022" s="29"/>
      <c r="B1022" s="30"/>
      <c r="C1022" s="29"/>
      <c r="D1022" s="29"/>
      <c r="E1022" s="29"/>
      <c r="F1022" s="29"/>
      <c r="G1022" s="29"/>
      <c r="H1022" s="29"/>
      <c r="I1022" s="29"/>
      <c r="J1022" s="29"/>
      <c r="K1022" s="29"/>
      <c r="L1022" s="29"/>
      <c r="M1022" s="29"/>
      <c r="N1022" s="29"/>
      <c r="O1022" s="29"/>
      <c r="P1022" s="29"/>
    </row>
    <row r="1023" spans="1:16" x14ac:dyDescent="0.25">
      <c r="A1023" s="29"/>
      <c r="B1023" s="30"/>
      <c r="C1023" s="29"/>
      <c r="D1023" s="29"/>
      <c r="E1023" s="29"/>
      <c r="F1023" s="29"/>
      <c r="G1023" s="29"/>
      <c r="H1023" s="29"/>
      <c r="I1023" s="29"/>
      <c r="J1023" s="29"/>
      <c r="K1023" s="29"/>
      <c r="L1023" s="29"/>
      <c r="M1023" s="29"/>
      <c r="N1023" s="29"/>
      <c r="O1023" s="29"/>
      <c r="P1023" s="29"/>
    </row>
    <row r="1024" spans="1:16" x14ac:dyDescent="0.25">
      <c r="A1024" s="29"/>
      <c r="B1024" s="30"/>
      <c r="C1024" s="29"/>
      <c r="D1024" s="29"/>
      <c r="E1024" s="29"/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</row>
    <row r="1025" spans="1:16" x14ac:dyDescent="0.25">
      <c r="A1025" s="29"/>
      <c r="B1025" s="30"/>
      <c r="C1025" s="29"/>
      <c r="D1025" s="29"/>
      <c r="E1025" s="29"/>
      <c r="F1025" s="29"/>
      <c r="G1025" s="29"/>
      <c r="H1025" s="29"/>
      <c r="I1025" s="29"/>
      <c r="J1025" s="29"/>
      <c r="K1025" s="29"/>
      <c r="L1025" s="29"/>
      <c r="M1025" s="29"/>
      <c r="N1025" s="29"/>
      <c r="O1025" s="29"/>
      <c r="P1025" s="29"/>
    </row>
    <row r="1026" spans="1:16" x14ac:dyDescent="0.25">
      <c r="A1026" s="29"/>
      <c r="B1026" s="30"/>
      <c r="C1026" s="29"/>
      <c r="D1026" s="29"/>
      <c r="E1026" s="29"/>
      <c r="F1026" s="29"/>
      <c r="G1026" s="29"/>
      <c r="H1026" s="29"/>
      <c r="I1026" s="29"/>
      <c r="J1026" s="29"/>
      <c r="K1026" s="29"/>
      <c r="L1026" s="29"/>
      <c r="M1026" s="29"/>
      <c r="N1026" s="29"/>
      <c r="O1026" s="29"/>
      <c r="P1026" s="29"/>
    </row>
    <row r="1027" spans="1:16" x14ac:dyDescent="0.25">
      <c r="A1027" s="29"/>
      <c r="B1027" s="30"/>
      <c r="C1027" s="29"/>
      <c r="D1027" s="29"/>
      <c r="E1027" s="29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</row>
    <row r="1028" spans="1:16" x14ac:dyDescent="0.25">
      <c r="A1028" s="29"/>
      <c r="B1028" s="30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</row>
    <row r="1029" spans="1:16" x14ac:dyDescent="0.25">
      <c r="A1029" s="29"/>
      <c r="B1029" s="30"/>
      <c r="C1029" s="29"/>
      <c r="D1029" s="29"/>
      <c r="E1029" s="29"/>
      <c r="F1029" s="29"/>
      <c r="G1029" s="29"/>
      <c r="H1029" s="29"/>
      <c r="I1029" s="29"/>
      <c r="J1029" s="29"/>
      <c r="K1029" s="29"/>
      <c r="L1029" s="29"/>
      <c r="M1029" s="29"/>
      <c r="N1029" s="29"/>
      <c r="O1029" s="29"/>
      <c r="P1029" s="29"/>
    </row>
    <row r="1030" spans="1:16" x14ac:dyDescent="0.25">
      <c r="A1030" s="29"/>
      <c r="B1030" s="30"/>
      <c r="C1030" s="29"/>
      <c r="D1030" s="29"/>
      <c r="E1030" s="29"/>
      <c r="F1030" s="29"/>
      <c r="G1030" s="29"/>
      <c r="H1030" s="29"/>
      <c r="I1030" s="29"/>
      <c r="J1030" s="29"/>
      <c r="K1030" s="29"/>
      <c r="L1030" s="29"/>
      <c r="M1030" s="29"/>
      <c r="N1030" s="29"/>
      <c r="O1030" s="29"/>
      <c r="P1030" s="29"/>
    </row>
    <row r="1031" spans="1:16" x14ac:dyDescent="0.25">
      <c r="A1031" s="29"/>
      <c r="B1031" s="30"/>
      <c r="C1031" s="29"/>
      <c r="D1031" s="29"/>
      <c r="E1031" s="29"/>
      <c r="F1031" s="29"/>
      <c r="G1031" s="29"/>
      <c r="H1031" s="29"/>
      <c r="I1031" s="29"/>
      <c r="J1031" s="29"/>
      <c r="K1031" s="29"/>
      <c r="L1031" s="29"/>
      <c r="M1031" s="29"/>
      <c r="N1031" s="29"/>
      <c r="O1031" s="29"/>
      <c r="P1031" s="29"/>
    </row>
    <row r="1032" spans="1:16" x14ac:dyDescent="0.25">
      <c r="A1032" s="29"/>
      <c r="B1032" s="30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</row>
    <row r="1033" spans="1:16" x14ac:dyDescent="0.25">
      <c r="A1033" s="29"/>
      <c r="B1033" s="30"/>
      <c r="C1033" s="29"/>
      <c r="D1033" s="29"/>
      <c r="E1033" s="29"/>
      <c r="F1033" s="29"/>
      <c r="G1033" s="29"/>
      <c r="H1033" s="29"/>
      <c r="I1033" s="29"/>
      <c r="J1033" s="29"/>
      <c r="K1033" s="29"/>
      <c r="L1033" s="29"/>
      <c r="M1033" s="29"/>
      <c r="N1033" s="29"/>
      <c r="O1033" s="29"/>
      <c r="P1033" s="29"/>
    </row>
    <row r="1034" spans="1:16" x14ac:dyDescent="0.25">
      <c r="A1034" s="29"/>
      <c r="B1034" s="30"/>
      <c r="C1034" s="29"/>
      <c r="D1034" s="29"/>
      <c r="E1034" s="29"/>
      <c r="F1034" s="29"/>
      <c r="G1034" s="29"/>
      <c r="H1034" s="29"/>
      <c r="I1034" s="29"/>
      <c r="J1034" s="29"/>
      <c r="K1034" s="29"/>
      <c r="L1034" s="29"/>
      <c r="M1034" s="29"/>
      <c r="N1034" s="29"/>
      <c r="O1034" s="29"/>
      <c r="P1034" s="29"/>
    </row>
    <row r="1035" spans="1:16" x14ac:dyDescent="0.25">
      <c r="A1035" s="29"/>
      <c r="B1035" s="30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</row>
    <row r="1036" spans="1:16" x14ac:dyDescent="0.25">
      <c r="A1036" s="29"/>
      <c r="B1036" s="30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</row>
    <row r="1037" spans="1:16" x14ac:dyDescent="0.25">
      <c r="A1037" s="29"/>
      <c r="B1037" s="30"/>
      <c r="C1037" s="29"/>
      <c r="D1037" s="29"/>
      <c r="E1037" s="29"/>
      <c r="F1037" s="29"/>
      <c r="G1037" s="29"/>
      <c r="H1037" s="29"/>
      <c r="I1037" s="29"/>
      <c r="J1037" s="29"/>
      <c r="K1037" s="29"/>
      <c r="L1037" s="29"/>
      <c r="M1037" s="29"/>
      <c r="N1037" s="29"/>
      <c r="O1037" s="29"/>
      <c r="P1037" s="29"/>
    </row>
    <row r="1038" spans="1:16" x14ac:dyDescent="0.25">
      <c r="A1038" s="29"/>
      <c r="B1038" s="30"/>
      <c r="C1038" s="29"/>
      <c r="D1038" s="29"/>
      <c r="E1038" s="29"/>
      <c r="F1038" s="29"/>
      <c r="G1038" s="29"/>
      <c r="H1038" s="29"/>
      <c r="I1038" s="29"/>
      <c r="J1038" s="29"/>
      <c r="K1038" s="29"/>
      <c r="L1038" s="29"/>
      <c r="M1038" s="29"/>
      <c r="N1038" s="29"/>
      <c r="O1038" s="29"/>
      <c r="P1038" s="29"/>
    </row>
    <row r="1039" spans="1:16" x14ac:dyDescent="0.25">
      <c r="A1039" s="29"/>
      <c r="B1039" s="30"/>
      <c r="C1039" s="29"/>
      <c r="D1039" s="29"/>
      <c r="E1039" s="29"/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</row>
    <row r="1040" spans="1:16" x14ac:dyDescent="0.25">
      <c r="A1040" s="29"/>
      <c r="B1040" s="30"/>
      <c r="C1040" s="29"/>
      <c r="D1040" s="29"/>
      <c r="E1040" s="29"/>
      <c r="F1040" s="29"/>
      <c r="G1040" s="29"/>
      <c r="H1040" s="29"/>
      <c r="I1040" s="29"/>
      <c r="J1040" s="29"/>
      <c r="K1040" s="29"/>
      <c r="L1040" s="29"/>
      <c r="M1040" s="29"/>
      <c r="N1040" s="29"/>
      <c r="O1040" s="29"/>
      <c r="P1040" s="29"/>
    </row>
    <row r="1041" spans="1:16" x14ac:dyDescent="0.25">
      <c r="A1041" s="29"/>
      <c r="B1041" s="30"/>
      <c r="C1041" s="29"/>
      <c r="D1041" s="29"/>
      <c r="E1041" s="29"/>
      <c r="F1041" s="29"/>
      <c r="G1041" s="29"/>
      <c r="H1041" s="29"/>
      <c r="I1041" s="29"/>
      <c r="J1041" s="29"/>
      <c r="K1041" s="29"/>
      <c r="L1041" s="29"/>
      <c r="M1041" s="29"/>
      <c r="N1041" s="29"/>
      <c r="O1041" s="29"/>
      <c r="P1041" s="29"/>
    </row>
    <row r="1042" spans="1:16" x14ac:dyDescent="0.25">
      <c r="A1042" s="29"/>
      <c r="B1042" s="30"/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</row>
    <row r="1043" spans="1:16" x14ac:dyDescent="0.25">
      <c r="A1043" s="29"/>
      <c r="B1043" s="30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</row>
    <row r="1044" spans="1:16" x14ac:dyDescent="0.25">
      <c r="A1044" s="29"/>
      <c r="B1044" s="30"/>
      <c r="C1044" s="29"/>
      <c r="D1044" s="29"/>
      <c r="E1044" s="29"/>
      <c r="F1044" s="29"/>
      <c r="G1044" s="29"/>
      <c r="H1044" s="29"/>
      <c r="I1044" s="29"/>
      <c r="J1044" s="29"/>
      <c r="K1044" s="29"/>
      <c r="L1044" s="29"/>
      <c r="M1044" s="29"/>
      <c r="N1044" s="29"/>
      <c r="O1044" s="29"/>
      <c r="P1044" s="29"/>
    </row>
    <row r="1045" spans="1:16" x14ac:dyDescent="0.25">
      <c r="A1045" s="29"/>
      <c r="B1045" s="30"/>
      <c r="C1045" s="29"/>
      <c r="D1045" s="29"/>
      <c r="E1045" s="29"/>
      <c r="F1045" s="29"/>
      <c r="G1045" s="29"/>
      <c r="H1045" s="29"/>
      <c r="I1045" s="29"/>
      <c r="J1045" s="29"/>
      <c r="K1045" s="29"/>
      <c r="L1045" s="29"/>
      <c r="M1045" s="29"/>
      <c r="N1045" s="29"/>
      <c r="O1045" s="29"/>
      <c r="P1045" s="29"/>
    </row>
    <row r="1046" spans="1:16" x14ac:dyDescent="0.25">
      <c r="A1046" s="29"/>
      <c r="B1046" s="30"/>
      <c r="C1046" s="29"/>
      <c r="D1046" s="29"/>
      <c r="E1046" s="29"/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</row>
    <row r="1047" spans="1:16" x14ac:dyDescent="0.25">
      <c r="A1047" s="29"/>
      <c r="B1047" s="30"/>
      <c r="C1047" s="29"/>
      <c r="D1047" s="29"/>
      <c r="E1047" s="29"/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</row>
    <row r="1048" spans="1:16" x14ac:dyDescent="0.25">
      <c r="A1048" s="29"/>
      <c r="B1048" s="30"/>
      <c r="C1048" s="29"/>
      <c r="D1048" s="29"/>
      <c r="E1048" s="29"/>
      <c r="F1048" s="29"/>
      <c r="G1048" s="29"/>
      <c r="H1048" s="29"/>
      <c r="I1048" s="29"/>
      <c r="J1048" s="29"/>
      <c r="K1048" s="29"/>
      <c r="L1048" s="29"/>
      <c r="M1048" s="29"/>
      <c r="N1048" s="29"/>
      <c r="O1048" s="29"/>
      <c r="P1048" s="29"/>
    </row>
    <row r="1049" spans="1:16" x14ac:dyDescent="0.25">
      <c r="A1049" s="29"/>
      <c r="B1049" s="30"/>
      <c r="C1049" s="29"/>
      <c r="D1049" s="29"/>
      <c r="E1049" s="29"/>
      <c r="F1049" s="29"/>
      <c r="G1049" s="29"/>
      <c r="H1049" s="29"/>
      <c r="I1049" s="29"/>
      <c r="J1049" s="29"/>
      <c r="K1049" s="29"/>
      <c r="L1049" s="29"/>
      <c r="M1049" s="29"/>
      <c r="N1049" s="29"/>
      <c r="O1049" s="29"/>
      <c r="P1049" s="29"/>
    </row>
    <row r="1050" spans="1:16" x14ac:dyDescent="0.25">
      <c r="A1050" s="29"/>
      <c r="B1050" s="30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</row>
    <row r="1051" spans="1:16" x14ac:dyDescent="0.25">
      <c r="A1051" s="29"/>
      <c r="B1051" s="30"/>
      <c r="C1051" s="29"/>
      <c r="D1051" s="29"/>
      <c r="E1051" s="29"/>
      <c r="F1051" s="29"/>
      <c r="G1051" s="29"/>
      <c r="H1051" s="29"/>
      <c r="I1051" s="29"/>
      <c r="J1051" s="29"/>
      <c r="K1051" s="29"/>
      <c r="L1051" s="29"/>
      <c r="M1051" s="29"/>
      <c r="N1051" s="29"/>
      <c r="O1051" s="29"/>
      <c r="P1051" s="29"/>
    </row>
    <row r="1052" spans="1:16" x14ac:dyDescent="0.25">
      <c r="A1052" s="29"/>
      <c r="B1052" s="30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</row>
    <row r="1053" spans="1:16" x14ac:dyDescent="0.25">
      <c r="A1053" s="29"/>
      <c r="B1053" s="30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</row>
    <row r="1054" spans="1:16" x14ac:dyDescent="0.25">
      <c r="A1054" s="29"/>
      <c r="B1054" s="30"/>
      <c r="C1054" s="29"/>
      <c r="D1054" s="29"/>
      <c r="E1054" s="29"/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</row>
    <row r="1055" spans="1:16" x14ac:dyDescent="0.25">
      <c r="A1055" s="29"/>
      <c r="B1055" s="30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</row>
    <row r="1056" spans="1:16" x14ac:dyDescent="0.25">
      <c r="A1056" s="29"/>
      <c r="B1056" s="30"/>
      <c r="C1056" s="29"/>
      <c r="D1056" s="29"/>
      <c r="E1056" s="29"/>
      <c r="F1056" s="29"/>
      <c r="G1056" s="29"/>
      <c r="H1056" s="29"/>
      <c r="I1056" s="29"/>
      <c r="J1056" s="29"/>
      <c r="K1056" s="29"/>
      <c r="L1056" s="29"/>
      <c r="M1056" s="29"/>
      <c r="N1056" s="29"/>
      <c r="O1056" s="29"/>
      <c r="P1056" s="29"/>
    </row>
    <row r="1057" spans="1:16" x14ac:dyDescent="0.25">
      <c r="A1057" s="29"/>
      <c r="B1057" s="30"/>
      <c r="C1057" s="29"/>
      <c r="D1057" s="29"/>
      <c r="E1057" s="29"/>
      <c r="F1057" s="29"/>
      <c r="G1057" s="29"/>
      <c r="H1057" s="29"/>
      <c r="I1057" s="29"/>
      <c r="J1057" s="29"/>
      <c r="K1057" s="29"/>
      <c r="L1057" s="29"/>
      <c r="M1057" s="29"/>
      <c r="N1057" s="29"/>
      <c r="O1057" s="29"/>
      <c r="P1057" s="29"/>
    </row>
    <row r="1058" spans="1:16" x14ac:dyDescent="0.25">
      <c r="A1058" s="29"/>
      <c r="B1058" s="30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</row>
    <row r="1059" spans="1:16" x14ac:dyDescent="0.25">
      <c r="A1059" s="29"/>
      <c r="B1059" s="30"/>
      <c r="C1059" s="29"/>
      <c r="D1059" s="29"/>
      <c r="E1059" s="29"/>
      <c r="F1059" s="29"/>
      <c r="G1059" s="29"/>
      <c r="H1059" s="29"/>
      <c r="I1059" s="29"/>
      <c r="J1059" s="29"/>
      <c r="K1059" s="29"/>
      <c r="L1059" s="29"/>
      <c r="M1059" s="29"/>
      <c r="N1059" s="29"/>
      <c r="O1059" s="29"/>
      <c r="P1059" s="29"/>
    </row>
    <row r="1060" spans="1:16" x14ac:dyDescent="0.25">
      <c r="A1060" s="29"/>
      <c r="B1060" s="30"/>
      <c r="C1060" s="29"/>
      <c r="D1060" s="29"/>
      <c r="E1060" s="29"/>
      <c r="F1060" s="29"/>
      <c r="G1060" s="29"/>
      <c r="H1060" s="29"/>
      <c r="I1060" s="29"/>
      <c r="J1060" s="29"/>
      <c r="K1060" s="29"/>
      <c r="L1060" s="29"/>
      <c r="M1060" s="29"/>
      <c r="N1060" s="29"/>
      <c r="O1060" s="29"/>
      <c r="P1060" s="29"/>
    </row>
    <row r="1061" spans="1:16" x14ac:dyDescent="0.25">
      <c r="A1061" s="29"/>
      <c r="B1061" s="30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</row>
    <row r="1062" spans="1:16" x14ac:dyDescent="0.25">
      <c r="A1062" s="29"/>
      <c r="B1062" s="30"/>
      <c r="C1062" s="29"/>
      <c r="D1062" s="29"/>
      <c r="E1062" s="29"/>
      <c r="F1062" s="29"/>
      <c r="G1062" s="29"/>
      <c r="H1062" s="29"/>
      <c r="I1062" s="29"/>
      <c r="J1062" s="29"/>
      <c r="K1062" s="29"/>
      <c r="L1062" s="29"/>
      <c r="M1062" s="29"/>
      <c r="N1062" s="29"/>
      <c r="O1062" s="29"/>
      <c r="P1062" s="29"/>
    </row>
    <row r="1063" spans="1:16" x14ac:dyDescent="0.25">
      <c r="A1063" s="29"/>
      <c r="B1063" s="30"/>
      <c r="C1063" s="29"/>
      <c r="D1063" s="29"/>
      <c r="E1063" s="29"/>
      <c r="F1063" s="29"/>
      <c r="G1063" s="29"/>
      <c r="H1063" s="29"/>
      <c r="I1063" s="29"/>
      <c r="J1063" s="29"/>
      <c r="K1063" s="29"/>
      <c r="L1063" s="29"/>
      <c r="M1063" s="29"/>
      <c r="N1063" s="29"/>
      <c r="O1063" s="29"/>
      <c r="P1063" s="29"/>
    </row>
    <row r="1064" spans="1:16" x14ac:dyDescent="0.25">
      <c r="A1064" s="29"/>
      <c r="B1064" s="30"/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</row>
    <row r="1065" spans="1:16" x14ac:dyDescent="0.25">
      <c r="A1065" s="29"/>
      <c r="B1065" s="30"/>
      <c r="C1065" s="29"/>
      <c r="D1065" s="29"/>
      <c r="E1065" s="29"/>
      <c r="F1065" s="29"/>
      <c r="G1065" s="29"/>
      <c r="H1065" s="29"/>
      <c r="I1065" s="29"/>
      <c r="J1065" s="29"/>
      <c r="K1065" s="29"/>
      <c r="L1065" s="29"/>
      <c r="M1065" s="29"/>
      <c r="N1065" s="29"/>
      <c r="O1065" s="29"/>
      <c r="P1065" s="29"/>
    </row>
    <row r="1066" spans="1:16" x14ac:dyDescent="0.25">
      <c r="A1066" s="29"/>
      <c r="B1066" s="30"/>
      <c r="C1066" s="29"/>
      <c r="D1066" s="29"/>
      <c r="E1066" s="29"/>
      <c r="F1066" s="29"/>
      <c r="G1066" s="29"/>
      <c r="H1066" s="29"/>
      <c r="I1066" s="29"/>
      <c r="J1066" s="29"/>
      <c r="K1066" s="29"/>
      <c r="L1066" s="29"/>
      <c r="M1066" s="29"/>
      <c r="N1066" s="29"/>
      <c r="O1066" s="29"/>
      <c r="P1066" s="29"/>
    </row>
    <row r="1067" spans="1:16" x14ac:dyDescent="0.25">
      <c r="A1067" s="29"/>
      <c r="B1067" s="30"/>
      <c r="C1067" s="29"/>
      <c r="D1067" s="29"/>
      <c r="E1067" s="29"/>
      <c r="F1067" s="29"/>
      <c r="G1067" s="29"/>
      <c r="H1067" s="29"/>
      <c r="I1067" s="29"/>
      <c r="J1067" s="29"/>
      <c r="K1067" s="29"/>
      <c r="L1067" s="29"/>
      <c r="M1067" s="29"/>
      <c r="N1067" s="29"/>
      <c r="O1067" s="29"/>
      <c r="P1067" s="29"/>
    </row>
    <row r="1068" spans="1:16" x14ac:dyDescent="0.25">
      <c r="A1068" s="29"/>
      <c r="B1068" s="30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</row>
    <row r="1069" spans="1:16" x14ac:dyDescent="0.25">
      <c r="A1069" s="29"/>
      <c r="B1069" s="30"/>
      <c r="C1069" s="29"/>
      <c r="D1069" s="29"/>
      <c r="E1069" s="29"/>
      <c r="F1069" s="29"/>
      <c r="G1069" s="29"/>
      <c r="H1069" s="29"/>
      <c r="I1069" s="29"/>
      <c r="J1069" s="29"/>
      <c r="K1069" s="29"/>
      <c r="L1069" s="29"/>
      <c r="M1069" s="29"/>
      <c r="N1069" s="29"/>
      <c r="O1069" s="29"/>
      <c r="P1069" s="29"/>
    </row>
    <row r="1070" spans="1:16" x14ac:dyDescent="0.25">
      <c r="A1070" s="29"/>
      <c r="B1070" s="30"/>
      <c r="C1070" s="29"/>
      <c r="D1070" s="29"/>
      <c r="E1070" s="29"/>
      <c r="F1070" s="29"/>
      <c r="G1070" s="29"/>
      <c r="H1070" s="29"/>
      <c r="I1070" s="29"/>
      <c r="J1070" s="29"/>
      <c r="K1070" s="29"/>
      <c r="L1070" s="29"/>
      <c r="M1070" s="29"/>
      <c r="N1070" s="29"/>
      <c r="O1070" s="29"/>
      <c r="P1070" s="29"/>
    </row>
    <row r="1071" spans="1:16" x14ac:dyDescent="0.25">
      <c r="A1071" s="29"/>
      <c r="B1071" s="30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</row>
    <row r="1072" spans="1:16" x14ac:dyDescent="0.25">
      <c r="A1072" s="29"/>
      <c r="B1072" s="30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</row>
    <row r="1073" spans="1:16" x14ac:dyDescent="0.25">
      <c r="A1073" s="29"/>
      <c r="B1073" s="30"/>
      <c r="C1073" s="29"/>
      <c r="D1073" s="29"/>
      <c r="E1073" s="29"/>
      <c r="F1073" s="29"/>
      <c r="G1073" s="29"/>
      <c r="H1073" s="29"/>
      <c r="I1073" s="29"/>
      <c r="J1073" s="29"/>
      <c r="K1073" s="29"/>
      <c r="L1073" s="29"/>
      <c r="M1073" s="29"/>
      <c r="N1073" s="29"/>
      <c r="O1073" s="29"/>
      <c r="P1073" s="29"/>
    </row>
    <row r="1074" spans="1:16" x14ac:dyDescent="0.25">
      <c r="A1074" s="29"/>
      <c r="B1074" s="30"/>
      <c r="C1074" s="29"/>
      <c r="D1074" s="29"/>
      <c r="E1074" s="29"/>
      <c r="F1074" s="29"/>
      <c r="G1074" s="29"/>
      <c r="H1074" s="29"/>
      <c r="I1074" s="29"/>
      <c r="J1074" s="29"/>
      <c r="K1074" s="29"/>
      <c r="L1074" s="29"/>
      <c r="M1074" s="29"/>
      <c r="N1074" s="29"/>
      <c r="O1074" s="29"/>
      <c r="P1074" s="29"/>
    </row>
    <row r="1075" spans="1:16" x14ac:dyDescent="0.25">
      <c r="A1075" s="29"/>
      <c r="B1075" s="30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</row>
    <row r="1076" spans="1:16" x14ac:dyDescent="0.25">
      <c r="A1076" s="29"/>
      <c r="B1076" s="30"/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</row>
    <row r="1077" spans="1:16" x14ac:dyDescent="0.25">
      <c r="A1077" s="29"/>
      <c r="B1077" s="30"/>
      <c r="C1077" s="29"/>
      <c r="D1077" s="29"/>
      <c r="E1077" s="29"/>
      <c r="F1077" s="29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</row>
    <row r="1078" spans="1:16" x14ac:dyDescent="0.25">
      <c r="A1078" s="29"/>
      <c r="B1078" s="30"/>
      <c r="C1078" s="29"/>
      <c r="D1078" s="29"/>
      <c r="E1078" s="29"/>
      <c r="F1078" s="29"/>
      <c r="G1078" s="29"/>
      <c r="H1078" s="29"/>
      <c r="I1078" s="29"/>
      <c r="J1078" s="29"/>
      <c r="K1078" s="29"/>
      <c r="L1078" s="29"/>
      <c r="M1078" s="29"/>
      <c r="N1078" s="29"/>
      <c r="O1078" s="29"/>
      <c r="P1078" s="29"/>
    </row>
    <row r="1079" spans="1:16" x14ac:dyDescent="0.25">
      <c r="A1079" s="29"/>
      <c r="B1079" s="30"/>
      <c r="C1079" s="29"/>
      <c r="D1079" s="29"/>
      <c r="E1079" s="29"/>
      <c r="F1079" s="29"/>
      <c r="G1079" s="29"/>
      <c r="H1079" s="29"/>
      <c r="I1079" s="29"/>
      <c r="J1079" s="29"/>
      <c r="K1079" s="29"/>
      <c r="L1079" s="29"/>
      <c r="M1079" s="29"/>
      <c r="N1079" s="29"/>
      <c r="O1079" s="29"/>
      <c r="P1079" s="29"/>
    </row>
    <row r="1080" spans="1:16" x14ac:dyDescent="0.25">
      <c r="A1080" s="29"/>
      <c r="B1080" s="30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</row>
    <row r="1081" spans="1:16" x14ac:dyDescent="0.25">
      <c r="A1081" s="29"/>
      <c r="B1081" s="30"/>
      <c r="C1081" s="29"/>
      <c r="D1081" s="29"/>
      <c r="E1081" s="29"/>
      <c r="F1081" s="29"/>
      <c r="G1081" s="29"/>
      <c r="H1081" s="29"/>
      <c r="I1081" s="29"/>
      <c r="J1081" s="29"/>
      <c r="K1081" s="29"/>
      <c r="L1081" s="29"/>
      <c r="M1081" s="29"/>
      <c r="N1081" s="29"/>
      <c r="O1081" s="29"/>
      <c r="P1081" s="29"/>
    </row>
    <row r="1082" spans="1:16" x14ac:dyDescent="0.25">
      <c r="A1082" s="29"/>
      <c r="B1082" s="30"/>
      <c r="C1082" s="29"/>
      <c r="D1082" s="29"/>
      <c r="E1082" s="29"/>
      <c r="F1082" s="29"/>
      <c r="G1082" s="29"/>
      <c r="H1082" s="29"/>
      <c r="I1082" s="29"/>
      <c r="J1082" s="29"/>
      <c r="K1082" s="29"/>
      <c r="L1082" s="29"/>
      <c r="M1082" s="29"/>
      <c r="N1082" s="29"/>
      <c r="O1082" s="29"/>
      <c r="P1082" s="29"/>
    </row>
    <row r="1083" spans="1:16" x14ac:dyDescent="0.25">
      <c r="A1083" s="29"/>
      <c r="B1083" s="30"/>
      <c r="C1083" s="29"/>
      <c r="D1083" s="29"/>
      <c r="E1083" s="29"/>
      <c r="F1083" s="29"/>
      <c r="G1083" s="29"/>
      <c r="H1083" s="29"/>
      <c r="I1083" s="29"/>
      <c r="J1083" s="29"/>
      <c r="K1083" s="29"/>
      <c r="L1083" s="29"/>
      <c r="M1083" s="29"/>
      <c r="N1083" s="29"/>
      <c r="O1083" s="29"/>
      <c r="P1083" s="29"/>
    </row>
    <row r="1084" spans="1:16" x14ac:dyDescent="0.25">
      <c r="A1084" s="29"/>
      <c r="B1084" s="30"/>
      <c r="C1084" s="29"/>
      <c r="D1084" s="29"/>
      <c r="E1084" s="29"/>
      <c r="F1084" s="29"/>
      <c r="G1084" s="29"/>
      <c r="H1084" s="29"/>
      <c r="I1084" s="29"/>
      <c r="J1084" s="29"/>
      <c r="K1084" s="29"/>
      <c r="L1084" s="29"/>
      <c r="M1084" s="29"/>
      <c r="N1084" s="29"/>
      <c r="O1084" s="29"/>
      <c r="P1084" s="29"/>
    </row>
    <row r="1085" spans="1:16" x14ac:dyDescent="0.25">
      <c r="A1085" s="29"/>
      <c r="B1085" s="30"/>
      <c r="C1085" s="29"/>
      <c r="D1085" s="29"/>
      <c r="E1085" s="29"/>
      <c r="F1085" s="29"/>
      <c r="G1085" s="29"/>
      <c r="H1085" s="29"/>
      <c r="I1085" s="29"/>
      <c r="J1085" s="29"/>
      <c r="K1085" s="29"/>
      <c r="L1085" s="29"/>
      <c r="M1085" s="29"/>
      <c r="N1085" s="29"/>
      <c r="O1085" s="29"/>
      <c r="P1085" s="29"/>
    </row>
    <row r="1086" spans="1:16" x14ac:dyDescent="0.25">
      <c r="A1086" s="29"/>
      <c r="B1086" s="30"/>
      <c r="C1086" s="29"/>
      <c r="D1086" s="29"/>
      <c r="E1086" s="29"/>
      <c r="F1086" s="29"/>
      <c r="G1086" s="29"/>
      <c r="H1086" s="29"/>
      <c r="I1086" s="29"/>
      <c r="J1086" s="29"/>
      <c r="K1086" s="29"/>
      <c r="L1086" s="29"/>
      <c r="M1086" s="29"/>
      <c r="N1086" s="29"/>
      <c r="O1086" s="29"/>
      <c r="P1086" s="29"/>
    </row>
    <row r="1087" spans="1:16" x14ac:dyDescent="0.25">
      <c r="A1087" s="29"/>
      <c r="B1087" s="30"/>
      <c r="C1087" s="29"/>
      <c r="D1087" s="29"/>
      <c r="E1087" s="29"/>
      <c r="F1087" s="29"/>
      <c r="G1087" s="29"/>
      <c r="H1087" s="29"/>
      <c r="I1087" s="29"/>
      <c r="J1087" s="29"/>
      <c r="K1087" s="29"/>
      <c r="L1087" s="29"/>
      <c r="M1087" s="29"/>
      <c r="N1087" s="29"/>
      <c r="O1087" s="29"/>
      <c r="P1087" s="29"/>
    </row>
    <row r="1088" spans="1:16" x14ac:dyDescent="0.25">
      <c r="A1088" s="29"/>
      <c r="B1088" s="30"/>
      <c r="C1088" s="29"/>
      <c r="D1088" s="29"/>
      <c r="E1088" s="29"/>
      <c r="F1088" s="29"/>
      <c r="G1088" s="29"/>
      <c r="H1088" s="29"/>
      <c r="I1088" s="29"/>
      <c r="J1088" s="29"/>
      <c r="K1088" s="29"/>
      <c r="L1088" s="29"/>
      <c r="M1088" s="29"/>
      <c r="N1088" s="29"/>
      <c r="O1088" s="29"/>
      <c r="P1088" s="29"/>
    </row>
    <row r="1089" spans="1:16" x14ac:dyDescent="0.25">
      <c r="A1089" s="29"/>
      <c r="B1089" s="30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</row>
    <row r="1090" spans="1:16" x14ac:dyDescent="0.25">
      <c r="A1090" s="29"/>
      <c r="B1090" s="30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</row>
    <row r="1091" spans="1:16" x14ac:dyDescent="0.25">
      <c r="A1091" s="29"/>
      <c r="B1091" s="30"/>
      <c r="C1091" s="29"/>
      <c r="D1091" s="29"/>
      <c r="E1091" s="29"/>
      <c r="F1091" s="29"/>
      <c r="G1091" s="29"/>
      <c r="H1091" s="29"/>
      <c r="I1091" s="29"/>
      <c r="J1091" s="29"/>
      <c r="K1091" s="29"/>
      <c r="L1091" s="29"/>
      <c r="M1091" s="29"/>
      <c r="N1091" s="29"/>
      <c r="O1091" s="29"/>
      <c r="P1091" s="29"/>
    </row>
    <row r="1092" spans="1:16" x14ac:dyDescent="0.25">
      <c r="A1092" s="29"/>
      <c r="B1092" s="30"/>
      <c r="C1092" s="29"/>
      <c r="D1092" s="29"/>
      <c r="E1092" s="29"/>
      <c r="F1092" s="29"/>
      <c r="G1092" s="29"/>
      <c r="H1092" s="29"/>
      <c r="I1092" s="29"/>
      <c r="J1092" s="29"/>
      <c r="K1092" s="29"/>
      <c r="L1092" s="29"/>
      <c r="M1092" s="29"/>
      <c r="N1092" s="29"/>
      <c r="O1092" s="29"/>
      <c r="P1092" s="29"/>
    </row>
    <row r="1093" spans="1:16" x14ac:dyDescent="0.25">
      <c r="A1093" s="29"/>
      <c r="B1093" s="30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</row>
    <row r="1094" spans="1:16" x14ac:dyDescent="0.25">
      <c r="A1094" s="29"/>
      <c r="B1094" s="30"/>
      <c r="C1094" s="29"/>
      <c r="D1094" s="29"/>
      <c r="E1094" s="29"/>
      <c r="F1094" s="29"/>
      <c r="G1094" s="29"/>
      <c r="H1094" s="29"/>
      <c r="I1094" s="29"/>
      <c r="J1094" s="29"/>
      <c r="K1094" s="29"/>
      <c r="L1094" s="29"/>
      <c r="M1094" s="29"/>
      <c r="N1094" s="29"/>
      <c r="O1094" s="29"/>
      <c r="P1094" s="29"/>
    </row>
    <row r="1095" spans="1:16" x14ac:dyDescent="0.25">
      <c r="A1095" s="29"/>
      <c r="B1095" s="30"/>
      <c r="C1095" s="29"/>
      <c r="D1095" s="29"/>
      <c r="E1095" s="29"/>
      <c r="F1095" s="29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</row>
    <row r="1096" spans="1:16" x14ac:dyDescent="0.25">
      <c r="A1096" s="29"/>
      <c r="B1096" s="30"/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</row>
    <row r="1097" spans="1:16" x14ac:dyDescent="0.25">
      <c r="A1097" s="29"/>
      <c r="B1097" s="30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</row>
    <row r="1098" spans="1:16" x14ac:dyDescent="0.25">
      <c r="A1098" s="29"/>
      <c r="B1098" s="30"/>
      <c r="C1098" s="29"/>
      <c r="D1098" s="29"/>
      <c r="E1098" s="29"/>
      <c r="F1098" s="29"/>
      <c r="G1098" s="29"/>
      <c r="H1098" s="29"/>
      <c r="I1098" s="29"/>
      <c r="J1098" s="29"/>
      <c r="K1098" s="29"/>
      <c r="L1098" s="29"/>
      <c r="M1098" s="29"/>
      <c r="N1098" s="29"/>
      <c r="O1098" s="29"/>
      <c r="P1098" s="29"/>
    </row>
    <row r="1099" spans="1:16" x14ac:dyDescent="0.25">
      <c r="A1099" s="29"/>
      <c r="B1099" s="30"/>
      <c r="C1099" s="29"/>
      <c r="D1099" s="29"/>
      <c r="E1099" s="29"/>
      <c r="F1099" s="29"/>
      <c r="G1099" s="29"/>
      <c r="H1099" s="29"/>
      <c r="I1099" s="29"/>
      <c r="J1099" s="29"/>
      <c r="K1099" s="29"/>
      <c r="L1099" s="29"/>
      <c r="M1099" s="29"/>
      <c r="N1099" s="29"/>
      <c r="O1099" s="29"/>
      <c r="P1099" s="29"/>
    </row>
    <row r="1100" spans="1:16" x14ac:dyDescent="0.25">
      <c r="A1100" s="29"/>
      <c r="B1100" s="30"/>
      <c r="C1100" s="29"/>
      <c r="D1100" s="29"/>
      <c r="E1100" s="29"/>
      <c r="F1100" s="29"/>
      <c r="G1100" s="29"/>
      <c r="H1100" s="29"/>
      <c r="I1100" s="29"/>
      <c r="J1100" s="29"/>
      <c r="K1100" s="29"/>
      <c r="L1100" s="29"/>
      <c r="M1100" s="29"/>
      <c r="N1100" s="29"/>
      <c r="O1100" s="29"/>
      <c r="P1100" s="29"/>
    </row>
    <row r="1101" spans="1:16" x14ac:dyDescent="0.25">
      <c r="A1101" s="29"/>
      <c r="B1101" s="30"/>
      <c r="C1101" s="29"/>
      <c r="D1101" s="29"/>
      <c r="E1101" s="29"/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</row>
    <row r="1102" spans="1:16" x14ac:dyDescent="0.25">
      <c r="A1102" s="29"/>
      <c r="B1102" s="30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</row>
    <row r="1103" spans="1:16" x14ac:dyDescent="0.25">
      <c r="A1103" s="29"/>
      <c r="B1103" s="30"/>
      <c r="C1103" s="29"/>
      <c r="D1103" s="29"/>
      <c r="E1103" s="29"/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</row>
    <row r="1104" spans="1:16" x14ac:dyDescent="0.25">
      <c r="A1104" s="29"/>
      <c r="B1104" s="30"/>
      <c r="C1104" s="29"/>
      <c r="D1104" s="29"/>
      <c r="E1104" s="29"/>
      <c r="F1104" s="29"/>
      <c r="G1104" s="29"/>
      <c r="H1104" s="29"/>
      <c r="I1104" s="29"/>
      <c r="J1104" s="29"/>
      <c r="K1104" s="29"/>
      <c r="L1104" s="29"/>
      <c r="M1104" s="29"/>
      <c r="N1104" s="29"/>
      <c r="O1104" s="29"/>
      <c r="P1104" s="29"/>
    </row>
    <row r="1105" spans="1:16" x14ac:dyDescent="0.25">
      <c r="A1105" s="29"/>
      <c r="B1105" s="30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</row>
    <row r="1106" spans="1:16" x14ac:dyDescent="0.25">
      <c r="A1106" s="29"/>
      <c r="B1106" s="30"/>
      <c r="C1106" s="29"/>
      <c r="D1106" s="29"/>
      <c r="E1106" s="29"/>
      <c r="F1106" s="29"/>
      <c r="G1106" s="29"/>
      <c r="H1106" s="29"/>
      <c r="I1106" s="29"/>
      <c r="J1106" s="29"/>
      <c r="K1106" s="29"/>
      <c r="L1106" s="29"/>
      <c r="M1106" s="29"/>
      <c r="N1106" s="29"/>
      <c r="O1106" s="29"/>
      <c r="P1106" s="29"/>
    </row>
    <row r="1107" spans="1:16" x14ac:dyDescent="0.25">
      <c r="A1107" s="29"/>
      <c r="B1107" s="30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</row>
    <row r="1108" spans="1:16" x14ac:dyDescent="0.25">
      <c r="A1108" s="29"/>
      <c r="B1108" s="30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</row>
    <row r="1109" spans="1:16" x14ac:dyDescent="0.25">
      <c r="A1109" s="29"/>
      <c r="B1109" s="30"/>
      <c r="C1109" s="29"/>
      <c r="D1109" s="29"/>
      <c r="E1109" s="29"/>
      <c r="F1109" s="29"/>
      <c r="G1109" s="29"/>
      <c r="H1109" s="29"/>
      <c r="I1109" s="29"/>
      <c r="J1109" s="29"/>
      <c r="K1109" s="29"/>
      <c r="L1109" s="29"/>
      <c r="M1109" s="29"/>
      <c r="N1109" s="29"/>
      <c r="O1109" s="29"/>
      <c r="P1109" s="29"/>
    </row>
    <row r="1110" spans="1:16" x14ac:dyDescent="0.25">
      <c r="A1110" s="29"/>
      <c r="B1110" s="30"/>
      <c r="C1110" s="29"/>
      <c r="D1110" s="29"/>
      <c r="E1110" s="29"/>
      <c r="F1110" s="29"/>
      <c r="G1110" s="29"/>
      <c r="H1110" s="29"/>
      <c r="I1110" s="29"/>
      <c r="J1110" s="29"/>
      <c r="K1110" s="29"/>
      <c r="L1110" s="29"/>
      <c r="M1110" s="29"/>
      <c r="N1110" s="29"/>
      <c r="O1110" s="29"/>
      <c r="P1110" s="29"/>
    </row>
    <row r="1111" spans="1:16" x14ac:dyDescent="0.25">
      <c r="A1111" s="29"/>
      <c r="B1111" s="30"/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</row>
    <row r="1112" spans="1:16" x14ac:dyDescent="0.25">
      <c r="A1112" s="29"/>
      <c r="B1112" s="30"/>
      <c r="C1112" s="29"/>
      <c r="D1112" s="29"/>
      <c r="E1112" s="29"/>
      <c r="F1112" s="29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</row>
    <row r="1113" spans="1:16" x14ac:dyDescent="0.25">
      <c r="A1113" s="29"/>
      <c r="B1113" s="30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</row>
    <row r="1114" spans="1:16" x14ac:dyDescent="0.25">
      <c r="A1114" s="29"/>
      <c r="B1114" s="30"/>
      <c r="C1114" s="29"/>
      <c r="D1114" s="29"/>
      <c r="E1114" s="29"/>
      <c r="F1114" s="29"/>
      <c r="G1114" s="29"/>
      <c r="H1114" s="29"/>
      <c r="I1114" s="29"/>
      <c r="J1114" s="29"/>
      <c r="K1114" s="29"/>
      <c r="L1114" s="29"/>
      <c r="M1114" s="29"/>
      <c r="N1114" s="29"/>
      <c r="O1114" s="29"/>
      <c r="P1114" s="29"/>
    </row>
    <row r="1115" spans="1:16" x14ac:dyDescent="0.25">
      <c r="A1115" s="29"/>
      <c r="B1115" s="30"/>
      <c r="C1115" s="29"/>
      <c r="D1115" s="29"/>
      <c r="E1115" s="29"/>
      <c r="F1115" s="29"/>
      <c r="G1115" s="29"/>
      <c r="H1115" s="29"/>
      <c r="I1115" s="29"/>
      <c r="J1115" s="29"/>
      <c r="K1115" s="29"/>
      <c r="L1115" s="29"/>
      <c r="M1115" s="29"/>
      <c r="N1115" s="29"/>
      <c r="O1115" s="29"/>
      <c r="P1115" s="29"/>
    </row>
    <row r="1116" spans="1:16" x14ac:dyDescent="0.25">
      <c r="A1116" s="29"/>
      <c r="B1116" s="30"/>
      <c r="C1116" s="29"/>
      <c r="D1116" s="29"/>
      <c r="E1116" s="29"/>
      <c r="F1116" s="29"/>
      <c r="G1116" s="29"/>
      <c r="H1116" s="29"/>
      <c r="I1116" s="29"/>
      <c r="J1116" s="29"/>
      <c r="K1116" s="29"/>
      <c r="L1116" s="29"/>
      <c r="M1116" s="29"/>
      <c r="N1116" s="29"/>
      <c r="O1116" s="29"/>
      <c r="P1116" s="29"/>
    </row>
    <row r="1117" spans="1:16" x14ac:dyDescent="0.25">
      <c r="A1117" s="29"/>
      <c r="B1117" s="30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</row>
    <row r="1118" spans="1:16" x14ac:dyDescent="0.25">
      <c r="A1118" s="29"/>
      <c r="B1118" s="30"/>
      <c r="C1118" s="29"/>
      <c r="D1118" s="29"/>
      <c r="E1118" s="29"/>
      <c r="F1118" s="29"/>
      <c r="G1118" s="29"/>
      <c r="H1118" s="29"/>
      <c r="I1118" s="29"/>
      <c r="J1118" s="29"/>
      <c r="K1118" s="29"/>
      <c r="L1118" s="29"/>
      <c r="M1118" s="29"/>
      <c r="N1118" s="29"/>
      <c r="O1118" s="29"/>
      <c r="P1118" s="29"/>
    </row>
    <row r="1119" spans="1:16" x14ac:dyDescent="0.25">
      <c r="A1119" s="29"/>
      <c r="B1119" s="30"/>
      <c r="C1119" s="29"/>
      <c r="D1119" s="29"/>
      <c r="E1119" s="29"/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</row>
    <row r="1120" spans="1:16" x14ac:dyDescent="0.25">
      <c r="A1120" s="29"/>
      <c r="B1120" s="30"/>
      <c r="C1120" s="29"/>
      <c r="D1120" s="29"/>
      <c r="E1120" s="29"/>
      <c r="F1120" s="29"/>
      <c r="G1120" s="29"/>
      <c r="H1120" s="29"/>
      <c r="I1120" s="29"/>
      <c r="J1120" s="29"/>
      <c r="K1120" s="29"/>
      <c r="L1120" s="29"/>
      <c r="M1120" s="29"/>
      <c r="N1120" s="29"/>
      <c r="O1120" s="29"/>
      <c r="P1120" s="29"/>
    </row>
    <row r="1121" spans="1:16" x14ac:dyDescent="0.25">
      <c r="A1121" s="29"/>
      <c r="B1121" s="30"/>
      <c r="C1121" s="29"/>
      <c r="D1121" s="29"/>
      <c r="E1121" s="29"/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</row>
    <row r="1122" spans="1:16" x14ac:dyDescent="0.25">
      <c r="A1122" s="29"/>
      <c r="B1122" s="30"/>
      <c r="C1122" s="29"/>
      <c r="D1122" s="29"/>
      <c r="E1122" s="29"/>
      <c r="F1122" s="29"/>
      <c r="G1122" s="29"/>
      <c r="H1122" s="29"/>
      <c r="I1122" s="29"/>
      <c r="J1122" s="29"/>
      <c r="K1122" s="29"/>
      <c r="L1122" s="29"/>
      <c r="M1122" s="29"/>
      <c r="N1122" s="29"/>
      <c r="O1122" s="29"/>
      <c r="P1122" s="29"/>
    </row>
    <row r="1123" spans="1:16" x14ac:dyDescent="0.25">
      <c r="A1123" s="29"/>
      <c r="B1123" s="30"/>
      <c r="C1123" s="29"/>
      <c r="D1123" s="29"/>
      <c r="E1123" s="29"/>
      <c r="F1123" s="29"/>
      <c r="G1123" s="29"/>
      <c r="H1123" s="29"/>
      <c r="I1123" s="29"/>
      <c r="J1123" s="29"/>
      <c r="K1123" s="29"/>
      <c r="L1123" s="29"/>
      <c r="M1123" s="29"/>
      <c r="N1123" s="29"/>
      <c r="O1123" s="29"/>
      <c r="P1123" s="29"/>
    </row>
    <row r="1124" spans="1:16" x14ac:dyDescent="0.25">
      <c r="A1124" s="29"/>
      <c r="B1124" s="30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</row>
    <row r="1125" spans="1:16" x14ac:dyDescent="0.25">
      <c r="A1125" s="29"/>
      <c r="B1125" s="30"/>
      <c r="C1125" s="29"/>
      <c r="D1125" s="29"/>
      <c r="E1125" s="29"/>
      <c r="F1125" s="29"/>
      <c r="G1125" s="29"/>
      <c r="H1125" s="29"/>
      <c r="I1125" s="29"/>
      <c r="J1125" s="29"/>
      <c r="K1125" s="29"/>
      <c r="L1125" s="29"/>
      <c r="M1125" s="29"/>
      <c r="N1125" s="29"/>
      <c r="O1125" s="29"/>
      <c r="P1125" s="29"/>
    </row>
    <row r="1126" spans="1:16" x14ac:dyDescent="0.25">
      <c r="A1126" s="29"/>
      <c r="B1126" s="30"/>
      <c r="C1126" s="29"/>
      <c r="D1126" s="29"/>
      <c r="E1126" s="29"/>
      <c r="F1126" s="29"/>
      <c r="G1126" s="29"/>
      <c r="H1126" s="29"/>
      <c r="I1126" s="29"/>
      <c r="J1126" s="29"/>
      <c r="K1126" s="29"/>
      <c r="L1126" s="29"/>
      <c r="M1126" s="29"/>
      <c r="N1126" s="29"/>
      <c r="O1126" s="29"/>
      <c r="P1126" s="29"/>
    </row>
    <row r="1127" spans="1:16" x14ac:dyDescent="0.25">
      <c r="A1127" s="29"/>
      <c r="B1127" s="30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</row>
    <row r="1128" spans="1:16" x14ac:dyDescent="0.25">
      <c r="A1128" s="29"/>
      <c r="B1128" s="30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</row>
    <row r="1129" spans="1:16" x14ac:dyDescent="0.25">
      <c r="A1129" s="29"/>
      <c r="B1129" s="30"/>
      <c r="C1129" s="29"/>
      <c r="D1129" s="29"/>
      <c r="E1129" s="29"/>
      <c r="F1129" s="29"/>
      <c r="G1129" s="29"/>
      <c r="H1129" s="29"/>
      <c r="I1129" s="29"/>
      <c r="J1129" s="29"/>
      <c r="K1129" s="29"/>
      <c r="L1129" s="29"/>
      <c r="M1129" s="29"/>
      <c r="N1129" s="29"/>
      <c r="O1129" s="29"/>
      <c r="P1129" s="29"/>
    </row>
    <row r="1130" spans="1:16" x14ac:dyDescent="0.25">
      <c r="A1130" s="29"/>
      <c r="B1130" s="30"/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</row>
    <row r="1131" spans="1:16" x14ac:dyDescent="0.25">
      <c r="A1131" s="29"/>
      <c r="B1131" s="30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</row>
    <row r="1132" spans="1:16" x14ac:dyDescent="0.25">
      <c r="A1132" s="29"/>
      <c r="B1132" s="30"/>
      <c r="C1132" s="29"/>
      <c r="D1132" s="29"/>
      <c r="E1132" s="29"/>
      <c r="F1132" s="29"/>
      <c r="G1132" s="29"/>
      <c r="H1132" s="29"/>
      <c r="I1132" s="29"/>
      <c r="J1132" s="29"/>
      <c r="K1132" s="29"/>
      <c r="L1132" s="29"/>
      <c r="M1132" s="29"/>
      <c r="N1132" s="29"/>
      <c r="O1132" s="29"/>
      <c r="P1132" s="29"/>
    </row>
    <row r="1133" spans="1:16" x14ac:dyDescent="0.25">
      <c r="A1133" s="29"/>
      <c r="B1133" s="30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</row>
    <row r="1134" spans="1:16" x14ac:dyDescent="0.25">
      <c r="A1134" s="29"/>
      <c r="B1134" s="30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</row>
    <row r="1135" spans="1:16" x14ac:dyDescent="0.25">
      <c r="A1135" s="29"/>
      <c r="B1135" s="30"/>
      <c r="C1135" s="29"/>
      <c r="D1135" s="29"/>
      <c r="E1135" s="29"/>
      <c r="F1135" s="29"/>
      <c r="G1135" s="29"/>
      <c r="H1135" s="29"/>
      <c r="I1135" s="29"/>
      <c r="J1135" s="29"/>
      <c r="K1135" s="29"/>
      <c r="L1135" s="29"/>
      <c r="M1135" s="29"/>
      <c r="N1135" s="29"/>
      <c r="O1135" s="29"/>
      <c r="P1135" s="29"/>
    </row>
    <row r="1136" spans="1:16" x14ac:dyDescent="0.25">
      <c r="A1136" s="29"/>
      <c r="B1136" s="30"/>
      <c r="C1136" s="29"/>
      <c r="D1136" s="29"/>
      <c r="E1136" s="29"/>
      <c r="F1136" s="29"/>
      <c r="G1136" s="29"/>
      <c r="H1136" s="29"/>
      <c r="I1136" s="29"/>
      <c r="J1136" s="29"/>
      <c r="K1136" s="29"/>
      <c r="L1136" s="29"/>
      <c r="M1136" s="29"/>
      <c r="N1136" s="29"/>
      <c r="O1136" s="29"/>
      <c r="P1136" s="29"/>
    </row>
    <row r="1137" spans="1:16" x14ac:dyDescent="0.25">
      <c r="A1137" s="29"/>
      <c r="B1137" s="30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</row>
    <row r="1138" spans="1:16" x14ac:dyDescent="0.25">
      <c r="A1138" s="29"/>
      <c r="B1138" s="30"/>
      <c r="C1138" s="29"/>
      <c r="D1138" s="29"/>
      <c r="E1138" s="29"/>
      <c r="F1138" s="29"/>
      <c r="G1138" s="29"/>
      <c r="H1138" s="29"/>
      <c r="I1138" s="29"/>
      <c r="J1138" s="29"/>
      <c r="K1138" s="29"/>
      <c r="L1138" s="29"/>
      <c r="M1138" s="29"/>
      <c r="N1138" s="29"/>
      <c r="O1138" s="29"/>
      <c r="P1138" s="29"/>
    </row>
    <row r="1139" spans="1:16" x14ac:dyDescent="0.25">
      <c r="A1139" s="29"/>
      <c r="B1139" s="30"/>
      <c r="C1139" s="29"/>
      <c r="D1139" s="29"/>
      <c r="E1139" s="29"/>
      <c r="F1139" s="29"/>
      <c r="G1139" s="29"/>
      <c r="H1139" s="29"/>
      <c r="I1139" s="29"/>
      <c r="J1139" s="29"/>
      <c r="K1139" s="29"/>
      <c r="L1139" s="29"/>
      <c r="M1139" s="29"/>
      <c r="N1139" s="29"/>
      <c r="O1139" s="29"/>
      <c r="P1139" s="29"/>
    </row>
    <row r="1140" spans="1:16" x14ac:dyDescent="0.25">
      <c r="A1140" s="29"/>
      <c r="B1140" s="30"/>
      <c r="C1140" s="29"/>
      <c r="D1140" s="29"/>
      <c r="E1140" s="29"/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</row>
    <row r="1141" spans="1:16" x14ac:dyDescent="0.25">
      <c r="A1141" s="29"/>
      <c r="B1141" s="30"/>
      <c r="C1141" s="29"/>
      <c r="D1141" s="29"/>
      <c r="E1141" s="29"/>
      <c r="F1141" s="29"/>
      <c r="G1141" s="29"/>
      <c r="H1141" s="29"/>
      <c r="I1141" s="29"/>
      <c r="J1141" s="29"/>
      <c r="K1141" s="29"/>
      <c r="L1141" s="29"/>
      <c r="M1141" s="29"/>
      <c r="N1141" s="29"/>
      <c r="O1141" s="29"/>
      <c r="P1141" s="29"/>
    </row>
    <row r="1142" spans="1:16" x14ac:dyDescent="0.25">
      <c r="A1142" s="29"/>
      <c r="B1142" s="30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</row>
    <row r="1143" spans="1:16" x14ac:dyDescent="0.25">
      <c r="A1143" s="29"/>
      <c r="B1143" s="30"/>
      <c r="C1143" s="29"/>
      <c r="D1143" s="29"/>
      <c r="E1143" s="29"/>
      <c r="F1143" s="29"/>
      <c r="G1143" s="29"/>
      <c r="H1143" s="29"/>
      <c r="I1143" s="29"/>
      <c r="J1143" s="29"/>
      <c r="K1143" s="29"/>
      <c r="L1143" s="29"/>
      <c r="M1143" s="29"/>
      <c r="N1143" s="29"/>
      <c r="O1143" s="29"/>
      <c r="P1143" s="29"/>
    </row>
    <row r="1144" spans="1:16" x14ac:dyDescent="0.25">
      <c r="A1144" s="29"/>
      <c r="B1144" s="30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</row>
    <row r="1145" spans="1:16" x14ac:dyDescent="0.25">
      <c r="A1145" s="29"/>
      <c r="B1145" s="30"/>
      <c r="C1145" s="29"/>
      <c r="D1145" s="29"/>
      <c r="E1145" s="29"/>
      <c r="F1145" s="29"/>
      <c r="G1145" s="29"/>
      <c r="H1145" s="29"/>
      <c r="I1145" s="29"/>
      <c r="J1145" s="29"/>
      <c r="K1145" s="29"/>
      <c r="L1145" s="29"/>
      <c r="M1145" s="29"/>
      <c r="N1145" s="29"/>
      <c r="O1145" s="29"/>
      <c r="P1145" s="29"/>
    </row>
    <row r="1146" spans="1:16" x14ac:dyDescent="0.25">
      <c r="A1146" s="29"/>
      <c r="B1146" s="30"/>
      <c r="C1146" s="29"/>
      <c r="D1146" s="29"/>
      <c r="E1146" s="29"/>
      <c r="F1146" s="29"/>
      <c r="G1146" s="29"/>
      <c r="H1146" s="29"/>
      <c r="I1146" s="29"/>
      <c r="J1146" s="29"/>
      <c r="K1146" s="29"/>
      <c r="L1146" s="29"/>
      <c r="M1146" s="29"/>
      <c r="N1146" s="29"/>
      <c r="O1146" s="29"/>
      <c r="P1146" s="29"/>
    </row>
    <row r="1147" spans="1:16" x14ac:dyDescent="0.25">
      <c r="A1147" s="29"/>
      <c r="B1147" s="30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</row>
    <row r="1148" spans="1:16" x14ac:dyDescent="0.25">
      <c r="A1148" s="29"/>
      <c r="B1148" s="30"/>
      <c r="C1148" s="29"/>
      <c r="D1148" s="29"/>
      <c r="E1148" s="29"/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</row>
    <row r="1149" spans="1:16" x14ac:dyDescent="0.25">
      <c r="A1149" s="29"/>
      <c r="B1149" s="30"/>
      <c r="C1149" s="29"/>
      <c r="D1149" s="29"/>
      <c r="E1149" s="29"/>
      <c r="F1149" s="29"/>
      <c r="G1149" s="29"/>
      <c r="H1149" s="29"/>
      <c r="I1149" s="29"/>
      <c r="J1149" s="29"/>
      <c r="K1149" s="29"/>
      <c r="L1149" s="29"/>
      <c r="M1149" s="29"/>
      <c r="N1149" s="29"/>
      <c r="O1149" s="29"/>
      <c r="P1149" s="29"/>
    </row>
    <row r="1150" spans="1:16" x14ac:dyDescent="0.25">
      <c r="A1150" s="29"/>
      <c r="B1150" s="30"/>
      <c r="C1150" s="29"/>
      <c r="D1150" s="29"/>
      <c r="E1150" s="29"/>
      <c r="F1150" s="29"/>
      <c r="G1150" s="29"/>
      <c r="H1150" s="29"/>
      <c r="I1150" s="29"/>
      <c r="J1150" s="29"/>
      <c r="K1150" s="29"/>
      <c r="L1150" s="29"/>
      <c r="M1150" s="29"/>
      <c r="N1150" s="29"/>
      <c r="O1150" s="29"/>
      <c r="P1150" s="29"/>
    </row>
    <row r="1151" spans="1:16" x14ac:dyDescent="0.25">
      <c r="A1151" s="29"/>
      <c r="B1151" s="30"/>
      <c r="C1151" s="29"/>
      <c r="D1151" s="29"/>
      <c r="E1151" s="29"/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</row>
    <row r="1152" spans="1:16" x14ac:dyDescent="0.25">
      <c r="A1152" s="29"/>
      <c r="B1152" s="30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</row>
    <row r="1153" spans="1:16" x14ac:dyDescent="0.25">
      <c r="A1153" s="29"/>
      <c r="B1153" s="30"/>
      <c r="C1153" s="29"/>
      <c r="D1153" s="29"/>
      <c r="E1153" s="29"/>
      <c r="F1153" s="29"/>
      <c r="G1153" s="29"/>
      <c r="H1153" s="29"/>
      <c r="I1153" s="29"/>
      <c r="J1153" s="29"/>
      <c r="K1153" s="29"/>
      <c r="L1153" s="29"/>
      <c r="M1153" s="29"/>
      <c r="N1153" s="29"/>
      <c r="O1153" s="29"/>
      <c r="P1153" s="29"/>
    </row>
    <row r="1154" spans="1:16" x14ac:dyDescent="0.25">
      <c r="A1154" s="29"/>
      <c r="B1154" s="30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</row>
    <row r="1155" spans="1:16" x14ac:dyDescent="0.25">
      <c r="A1155" s="29"/>
      <c r="B1155" s="30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</row>
    <row r="1156" spans="1:16" x14ac:dyDescent="0.25">
      <c r="A1156" s="29"/>
      <c r="B1156" s="30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</row>
    <row r="1157" spans="1:16" x14ac:dyDescent="0.25">
      <c r="A1157" s="29"/>
      <c r="B1157" s="30"/>
      <c r="C1157" s="29"/>
      <c r="D1157" s="29"/>
      <c r="E1157" s="29"/>
      <c r="F1157" s="29"/>
      <c r="G1157" s="29"/>
      <c r="H1157" s="29"/>
      <c r="I1157" s="29"/>
      <c r="J1157" s="29"/>
      <c r="K1157" s="29"/>
      <c r="L1157" s="29"/>
      <c r="M1157" s="29"/>
      <c r="N1157" s="29"/>
      <c r="O1157" s="29"/>
      <c r="P1157" s="29"/>
    </row>
    <row r="1158" spans="1:16" x14ac:dyDescent="0.25">
      <c r="A1158" s="29"/>
      <c r="B1158" s="30"/>
      <c r="C1158" s="29"/>
      <c r="D1158" s="29"/>
      <c r="E1158" s="29"/>
      <c r="F1158" s="29"/>
      <c r="G1158" s="29"/>
      <c r="H1158" s="29"/>
      <c r="I1158" s="29"/>
      <c r="J1158" s="29"/>
      <c r="K1158" s="29"/>
      <c r="L1158" s="29"/>
      <c r="M1158" s="29"/>
      <c r="N1158" s="29"/>
      <c r="O1158" s="29"/>
      <c r="P1158" s="29"/>
    </row>
    <row r="1159" spans="1:16" x14ac:dyDescent="0.25">
      <c r="A1159" s="29"/>
      <c r="B1159" s="30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</row>
    <row r="1160" spans="1:16" x14ac:dyDescent="0.25">
      <c r="A1160" s="29"/>
      <c r="B1160" s="30"/>
      <c r="C1160" s="29"/>
      <c r="D1160" s="29"/>
      <c r="E1160" s="29"/>
      <c r="F1160" s="29"/>
      <c r="G1160" s="29"/>
      <c r="H1160" s="29"/>
      <c r="I1160" s="29"/>
      <c r="J1160" s="29"/>
      <c r="K1160" s="29"/>
      <c r="L1160" s="29"/>
      <c r="M1160" s="29"/>
      <c r="N1160" s="29"/>
      <c r="O1160" s="29"/>
      <c r="P1160" s="29"/>
    </row>
    <row r="1161" spans="1:16" x14ac:dyDescent="0.25">
      <c r="A1161" s="29"/>
      <c r="B1161" s="30"/>
      <c r="C1161" s="29"/>
      <c r="D1161" s="29"/>
      <c r="E1161" s="29"/>
      <c r="F1161" s="29"/>
      <c r="G1161" s="29"/>
      <c r="H1161" s="29"/>
      <c r="I1161" s="29"/>
      <c r="J1161" s="29"/>
      <c r="K1161" s="29"/>
      <c r="L1161" s="29"/>
      <c r="M1161" s="29"/>
      <c r="N1161" s="29"/>
      <c r="O1161" s="29"/>
      <c r="P1161" s="29"/>
    </row>
    <row r="1162" spans="1:16" x14ac:dyDescent="0.25">
      <c r="A1162" s="29"/>
      <c r="B1162" s="30"/>
      <c r="C1162" s="29"/>
      <c r="D1162" s="29"/>
      <c r="E1162" s="29"/>
      <c r="F1162" s="29"/>
      <c r="G1162" s="29"/>
      <c r="H1162" s="29"/>
      <c r="I1162" s="29"/>
      <c r="J1162" s="29"/>
      <c r="K1162" s="29"/>
      <c r="L1162" s="29"/>
      <c r="M1162" s="29"/>
      <c r="N1162" s="29"/>
      <c r="O1162" s="29"/>
      <c r="P1162" s="29"/>
    </row>
    <row r="1163" spans="1:16" x14ac:dyDescent="0.25">
      <c r="A1163" s="29"/>
      <c r="B1163" s="30"/>
      <c r="C1163" s="29"/>
      <c r="D1163" s="29"/>
      <c r="E1163" s="29"/>
      <c r="F1163" s="29"/>
      <c r="G1163" s="29"/>
      <c r="H1163" s="29"/>
      <c r="I1163" s="29"/>
      <c r="J1163" s="29"/>
      <c r="K1163" s="29"/>
      <c r="L1163" s="29"/>
      <c r="M1163" s="29"/>
      <c r="N1163" s="29"/>
      <c r="O1163" s="29"/>
      <c r="P1163" s="29"/>
    </row>
    <row r="1164" spans="1:16" x14ac:dyDescent="0.25">
      <c r="A1164" s="29"/>
      <c r="B1164" s="30"/>
      <c r="C1164" s="29"/>
      <c r="D1164" s="29"/>
      <c r="E1164" s="29"/>
      <c r="F1164" s="29"/>
      <c r="G1164" s="29"/>
      <c r="H1164" s="29"/>
      <c r="I1164" s="29"/>
      <c r="J1164" s="29"/>
      <c r="K1164" s="29"/>
      <c r="L1164" s="29"/>
      <c r="M1164" s="29"/>
      <c r="N1164" s="29"/>
      <c r="O1164" s="29"/>
      <c r="P1164" s="29"/>
    </row>
    <row r="1165" spans="1:16" x14ac:dyDescent="0.25">
      <c r="A1165" s="29"/>
      <c r="B1165" s="30"/>
      <c r="C1165" s="29"/>
      <c r="D1165" s="29"/>
      <c r="E1165" s="29"/>
      <c r="F1165" s="29"/>
      <c r="G1165" s="29"/>
      <c r="H1165" s="29"/>
      <c r="I1165" s="29"/>
      <c r="J1165" s="29"/>
      <c r="K1165" s="29"/>
      <c r="L1165" s="29"/>
      <c r="M1165" s="29"/>
      <c r="N1165" s="29"/>
      <c r="O1165" s="29"/>
      <c r="P1165" s="29"/>
    </row>
    <row r="1166" spans="1:16" x14ac:dyDescent="0.25">
      <c r="A1166" s="29"/>
      <c r="B1166" s="30"/>
      <c r="C1166" s="29"/>
      <c r="D1166" s="29"/>
      <c r="E1166" s="29"/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</row>
    <row r="1167" spans="1:16" x14ac:dyDescent="0.25">
      <c r="A1167" s="29"/>
      <c r="B1167" s="30"/>
      <c r="C1167" s="29"/>
      <c r="D1167" s="29"/>
      <c r="E1167" s="29"/>
      <c r="F1167" s="29"/>
      <c r="G1167" s="29"/>
      <c r="H1167" s="29"/>
      <c r="I1167" s="29"/>
      <c r="J1167" s="29"/>
      <c r="K1167" s="29"/>
      <c r="L1167" s="29"/>
      <c r="M1167" s="29"/>
      <c r="N1167" s="29"/>
      <c r="O1167" s="29"/>
      <c r="P1167" s="29"/>
    </row>
    <row r="1168" spans="1:16" x14ac:dyDescent="0.25">
      <c r="A1168" s="29"/>
      <c r="B1168" s="30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</row>
    <row r="1169" spans="1:16" x14ac:dyDescent="0.25">
      <c r="A1169" s="29"/>
      <c r="B1169" s="30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</row>
    <row r="1170" spans="1:16" x14ac:dyDescent="0.25">
      <c r="A1170" s="29"/>
      <c r="B1170" s="30"/>
      <c r="C1170" s="29"/>
      <c r="D1170" s="29"/>
      <c r="E1170" s="29"/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</row>
    <row r="1171" spans="1:16" x14ac:dyDescent="0.25">
      <c r="A1171" s="29"/>
      <c r="B1171" s="30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</row>
    <row r="1172" spans="1:16" x14ac:dyDescent="0.25">
      <c r="A1172" s="29"/>
      <c r="B1172" s="30"/>
      <c r="C1172" s="29"/>
      <c r="D1172" s="29"/>
      <c r="E1172" s="29"/>
      <c r="F1172" s="29"/>
      <c r="G1172" s="29"/>
      <c r="H1172" s="29"/>
      <c r="I1172" s="29"/>
      <c r="J1172" s="29"/>
      <c r="K1172" s="29"/>
      <c r="L1172" s="29"/>
      <c r="M1172" s="29"/>
      <c r="N1172" s="29"/>
      <c r="O1172" s="29"/>
      <c r="P1172" s="29"/>
    </row>
    <row r="1173" spans="1:16" x14ac:dyDescent="0.25">
      <c r="A1173" s="29"/>
      <c r="B1173" s="30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</row>
    <row r="1174" spans="1:16" x14ac:dyDescent="0.25">
      <c r="A1174" s="29"/>
      <c r="B1174" s="30"/>
      <c r="C1174" s="29"/>
      <c r="D1174" s="29"/>
      <c r="E1174" s="29"/>
      <c r="F1174" s="29"/>
      <c r="G1174" s="29"/>
      <c r="H1174" s="29"/>
      <c r="I1174" s="29"/>
      <c r="J1174" s="29"/>
      <c r="K1174" s="29"/>
      <c r="L1174" s="29"/>
      <c r="M1174" s="29"/>
      <c r="N1174" s="29"/>
      <c r="O1174" s="29"/>
      <c r="P1174" s="29"/>
    </row>
    <row r="1175" spans="1:16" x14ac:dyDescent="0.25">
      <c r="A1175" s="29"/>
      <c r="B1175" s="30"/>
      <c r="C1175" s="29"/>
      <c r="D1175" s="29"/>
      <c r="E1175" s="29"/>
      <c r="F1175" s="29"/>
      <c r="G1175" s="29"/>
      <c r="H1175" s="29"/>
      <c r="I1175" s="29"/>
      <c r="J1175" s="29"/>
      <c r="K1175" s="29"/>
      <c r="L1175" s="29"/>
      <c r="M1175" s="29"/>
      <c r="N1175" s="29"/>
      <c r="O1175" s="29"/>
      <c r="P1175" s="29"/>
    </row>
    <row r="1176" spans="1:16" x14ac:dyDescent="0.25">
      <c r="A1176" s="29"/>
      <c r="B1176" s="30"/>
      <c r="C1176" s="29"/>
      <c r="D1176" s="29"/>
      <c r="E1176" s="29"/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</row>
    <row r="1177" spans="1:16" x14ac:dyDescent="0.25">
      <c r="A1177" s="29"/>
      <c r="B1177" s="30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</row>
    <row r="1178" spans="1:16" x14ac:dyDescent="0.25">
      <c r="A1178" s="29"/>
      <c r="B1178" s="30"/>
      <c r="C1178" s="29"/>
      <c r="D1178" s="29"/>
      <c r="E1178" s="29"/>
      <c r="F1178" s="29"/>
      <c r="G1178" s="29"/>
      <c r="H1178" s="29"/>
      <c r="I1178" s="29"/>
      <c r="J1178" s="29"/>
      <c r="K1178" s="29"/>
      <c r="L1178" s="29"/>
      <c r="M1178" s="29"/>
      <c r="N1178" s="29"/>
      <c r="O1178" s="29"/>
      <c r="P1178" s="29"/>
    </row>
    <row r="1179" spans="1:16" x14ac:dyDescent="0.25">
      <c r="A1179" s="29"/>
      <c r="B1179" s="30"/>
      <c r="C1179" s="29"/>
      <c r="D1179" s="29"/>
      <c r="E1179" s="29"/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</row>
    <row r="1180" spans="1:16" x14ac:dyDescent="0.25">
      <c r="A1180" s="29"/>
      <c r="B1180" s="30"/>
      <c r="C1180" s="29"/>
      <c r="D1180" s="29"/>
      <c r="E1180" s="29"/>
      <c r="F1180" s="29"/>
      <c r="G1180" s="29"/>
      <c r="H1180" s="29"/>
      <c r="I1180" s="29"/>
      <c r="J1180" s="29"/>
      <c r="K1180" s="29"/>
      <c r="L1180" s="29"/>
      <c r="M1180" s="29"/>
      <c r="N1180" s="29"/>
      <c r="O1180" s="29"/>
      <c r="P1180" s="29"/>
    </row>
    <row r="1181" spans="1:16" x14ac:dyDescent="0.25">
      <c r="A1181" s="29"/>
      <c r="B1181" s="30"/>
      <c r="C1181" s="29"/>
      <c r="D1181" s="29"/>
      <c r="E1181" s="29"/>
      <c r="F1181" s="29"/>
      <c r="G1181" s="29"/>
      <c r="H1181" s="29"/>
      <c r="I1181" s="29"/>
      <c r="J1181" s="29"/>
      <c r="K1181" s="29"/>
      <c r="L1181" s="29"/>
      <c r="M1181" s="29"/>
      <c r="N1181" s="29"/>
      <c r="O1181" s="29"/>
      <c r="P1181" s="29"/>
    </row>
    <row r="1182" spans="1:16" x14ac:dyDescent="0.25">
      <c r="A1182" s="29"/>
      <c r="B1182" s="30"/>
      <c r="C1182" s="29"/>
      <c r="D1182" s="29"/>
      <c r="E1182" s="29"/>
      <c r="F1182" s="29"/>
      <c r="G1182" s="29"/>
      <c r="H1182" s="29"/>
      <c r="I1182" s="29"/>
      <c r="J1182" s="29"/>
      <c r="K1182" s="29"/>
      <c r="L1182" s="29"/>
      <c r="M1182" s="29"/>
      <c r="N1182" s="29"/>
      <c r="O1182" s="29"/>
      <c r="P1182" s="29"/>
    </row>
    <row r="1183" spans="1:16" x14ac:dyDescent="0.25">
      <c r="A1183" s="29"/>
      <c r="B1183" s="30"/>
      <c r="C1183" s="29"/>
      <c r="D1183" s="29"/>
      <c r="E1183" s="29"/>
      <c r="F1183" s="29"/>
      <c r="G1183" s="29"/>
      <c r="H1183" s="29"/>
      <c r="I1183" s="29"/>
      <c r="J1183" s="29"/>
      <c r="K1183" s="29"/>
      <c r="L1183" s="29"/>
      <c r="M1183" s="29"/>
      <c r="N1183" s="29"/>
      <c r="O1183" s="29"/>
      <c r="P1183" s="29"/>
    </row>
    <row r="1184" spans="1:16" x14ac:dyDescent="0.25">
      <c r="A1184" s="29"/>
      <c r="B1184" s="30"/>
      <c r="C1184" s="29"/>
      <c r="D1184" s="29"/>
      <c r="E1184" s="29"/>
      <c r="F1184" s="29"/>
      <c r="G1184" s="29"/>
      <c r="H1184" s="29"/>
      <c r="I1184" s="29"/>
      <c r="J1184" s="29"/>
      <c r="K1184" s="29"/>
      <c r="L1184" s="29"/>
      <c r="M1184" s="29"/>
      <c r="N1184" s="29"/>
      <c r="O1184" s="29"/>
      <c r="P1184" s="29"/>
    </row>
    <row r="1185" spans="1:16" x14ac:dyDescent="0.25">
      <c r="A1185" s="29"/>
      <c r="B1185" s="30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</row>
    <row r="1186" spans="1:16" x14ac:dyDescent="0.25">
      <c r="A1186" s="29"/>
      <c r="B1186" s="30"/>
      <c r="C1186" s="29"/>
      <c r="D1186" s="29"/>
      <c r="E1186" s="29"/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</row>
    <row r="1187" spans="1:16" x14ac:dyDescent="0.25">
      <c r="A1187" s="29"/>
      <c r="B1187" s="30"/>
      <c r="C1187" s="29"/>
      <c r="D1187" s="29"/>
      <c r="E1187" s="29"/>
      <c r="F1187" s="29"/>
      <c r="G1187" s="29"/>
      <c r="H1187" s="29"/>
      <c r="I1187" s="29"/>
      <c r="J1187" s="29"/>
      <c r="K1187" s="29"/>
      <c r="L1187" s="29"/>
      <c r="M1187" s="29"/>
      <c r="N1187" s="29"/>
      <c r="O1187" s="29"/>
      <c r="P1187" s="29"/>
    </row>
    <row r="1188" spans="1:16" x14ac:dyDescent="0.25">
      <c r="A1188" s="29"/>
      <c r="B1188" s="30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</row>
    <row r="1189" spans="1:16" x14ac:dyDescent="0.25">
      <c r="A1189" s="29"/>
      <c r="B1189" s="30"/>
      <c r="C1189" s="29"/>
      <c r="D1189" s="29"/>
      <c r="E1189" s="29"/>
      <c r="F1189" s="29"/>
      <c r="G1189" s="29"/>
      <c r="H1189" s="29"/>
      <c r="I1189" s="29"/>
      <c r="J1189" s="29"/>
      <c r="K1189" s="29"/>
      <c r="L1189" s="29"/>
      <c r="M1189" s="29"/>
      <c r="N1189" s="29"/>
      <c r="O1189" s="29"/>
      <c r="P1189" s="29"/>
    </row>
    <row r="1190" spans="1:16" x14ac:dyDescent="0.25">
      <c r="A1190" s="29"/>
      <c r="B1190" s="30"/>
      <c r="C1190" s="29"/>
      <c r="D1190" s="29"/>
      <c r="E1190" s="29"/>
      <c r="F1190" s="29"/>
      <c r="G1190" s="29"/>
      <c r="H1190" s="29"/>
      <c r="I1190" s="29"/>
      <c r="J1190" s="29"/>
      <c r="K1190" s="29"/>
      <c r="L1190" s="29"/>
      <c r="M1190" s="29"/>
      <c r="N1190" s="29"/>
      <c r="O1190" s="29"/>
      <c r="P1190" s="29"/>
    </row>
    <row r="1191" spans="1:16" x14ac:dyDescent="0.25">
      <c r="A1191" s="29"/>
      <c r="B1191" s="30"/>
      <c r="C1191" s="29"/>
      <c r="D1191" s="29"/>
      <c r="E1191" s="29"/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</row>
    <row r="1192" spans="1:16" x14ac:dyDescent="0.25">
      <c r="A1192" s="29"/>
      <c r="B1192" s="30"/>
      <c r="C1192" s="29"/>
      <c r="D1192" s="29"/>
      <c r="E1192" s="29"/>
      <c r="F1192" s="29"/>
      <c r="G1192" s="29"/>
      <c r="H1192" s="29"/>
      <c r="I1192" s="29"/>
      <c r="J1192" s="29"/>
      <c r="K1192" s="29"/>
      <c r="L1192" s="29"/>
      <c r="M1192" s="29"/>
      <c r="N1192" s="29"/>
      <c r="O1192" s="29"/>
      <c r="P1192" s="29"/>
    </row>
    <row r="1193" spans="1:16" x14ac:dyDescent="0.25">
      <c r="A1193" s="29"/>
      <c r="B1193" s="30"/>
      <c r="C1193" s="29"/>
      <c r="D1193" s="29"/>
      <c r="E1193" s="29"/>
      <c r="F1193" s="29"/>
      <c r="G1193" s="29"/>
      <c r="H1193" s="29"/>
      <c r="I1193" s="29"/>
      <c r="J1193" s="29"/>
      <c r="K1193" s="29"/>
      <c r="L1193" s="29"/>
      <c r="M1193" s="29"/>
      <c r="N1193" s="29"/>
      <c r="O1193" s="29"/>
      <c r="P1193" s="29"/>
    </row>
    <row r="1194" spans="1:16" x14ac:dyDescent="0.25">
      <c r="A1194" s="29"/>
      <c r="B1194" s="30"/>
      <c r="C1194" s="29"/>
      <c r="D1194" s="29"/>
      <c r="E1194" s="29"/>
      <c r="F1194" s="29"/>
      <c r="G1194" s="29"/>
      <c r="H1194" s="29"/>
      <c r="I1194" s="29"/>
      <c r="J1194" s="29"/>
      <c r="K1194" s="29"/>
      <c r="L1194" s="29"/>
      <c r="M1194" s="29"/>
      <c r="N1194" s="29"/>
      <c r="O1194" s="29"/>
      <c r="P1194" s="29"/>
    </row>
    <row r="1195" spans="1:16" x14ac:dyDescent="0.25">
      <c r="A1195" s="29"/>
      <c r="B1195" s="30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</row>
    <row r="1196" spans="1:16" x14ac:dyDescent="0.25">
      <c r="A1196" s="29"/>
      <c r="B1196" s="30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</row>
    <row r="1197" spans="1:16" x14ac:dyDescent="0.25">
      <c r="A1197" s="29"/>
      <c r="B1197" s="30"/>
      <c r="C1197" s="29"/>
      <c r="D1197" s="29"/>
      <c r="E1197" s="29"/>
      <c r="F1197" s="29"/>
      <c r="G1197" s="29"/>
      <c r="H1197" s="29"/>
      <c r="I1197" s="29"/>
      <c r="J1197" s="29"/>
      <c r="K1197" s="29"/>
      <c r="L1197" s="29"/>
      <c r="M1197" s="29"/>
      <c r="N1197" s="29"/>
      <c r="O1197" s="29"/>
      <c r="P1197" s="29"/>
    </row>
    <row r="1198" spans="1:16" x14ac:dyDescent="0.25">
      <c r="A1198" s="29"/>
      <c r="B1198" s="30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</row>
    <row r="1199" spans="1:16" x14ac:dyDescent="0.25">
      <c r="A1199" s="29"/>
      <c r="B1199" s="30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</row>
    <row r="1200" spans="1:16" x14ac:dyDescent="0.25">
      <c r="A1200" s="29"/>
      <c r="B1200" s="30"/>
      <c r="C1200" s="29"/>
      <c r="D1200" s="29"/>
      <c r="E1200" s="29"/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</row>
    <row r="1201" spans="1:16" x14ac:dyDescent="0.25">
      <c r="A1201" s="29"/>
      <c r="B1201" s="30"/>
      <c r="C1201" s="29"/>
      <c r="D1201" s="29"/>
      <c r="E1201" s="29"/>
      <c r="F1201" s="29"/>
      <c r="G1201" s="29"/>
      <c r="H1201" s="29"/>
      <c r="I1201" s="29"/>
      <c r="J1201" s="29"/>
      <c r="K1201" s="29"/>
      <c r="L1201" s="29"/>
      <c r="M1201" s="29"/>
      <c r="N1201" s="29"/>
      <c r="O1201" s="29"/>
      <c r="P1201" s="29"/>
    </row>
    <row r="1202" spans="1:16" x14ac:dyDescent="0.25">
      <c r="A1202" s="29"/>
      <c r="B1202" s="30"/>
      <c r="C1202" s="29"/>
      <c r="D1202" s="29"/>
      <c r="E1202" s="29"/>
      <c r="F1202" s="29"/>
      <c r="G1202" s="29"/>
      <c r="H1202" s="29"/>
      <c r="I1202" s="29"/>
      <c r="J1202" s="29"/>
      <c r="K1202" s="29"/>
      <c r="L1202" s="29"/>
      <c r="M1202" s="29"/>
      <c r="N1202" s="29"/>
      <c r="O1202" s="29"/>
      <c r="P1202" s="29"/>
    </row>
    <row r="1203" spans="1:16" x14ac:dyDescent="0.25">
      <c r="A1203" s="29"/>
      <c r="B1203" s="30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</row>
    <row r="1204" spans="1:16" x14ac:dyDescent="0.25">
      <c r="A1204" s="29"/>
      <c r="B1204" s="30"/>
      <c r="C1204" s="29"/>
      <c r="D1204" s="29"/>
      <c r="E1204" s="29"/>
      <c r="F1204" s="29"/>
      <c r="G1204" s="29"/>
      <c r="H1204" s="29"/>
      <c r="I1204" s="29"/>
      <c r="J1204" s="29"/>
      <c r="K1204" s="29"/>
      <c r="L1204" s="29"/>
      <c r="M1204" s="29"/>
      <c r="N1204" s="29"/>
      <c r="O1204" s="29"/>
      <c r="P1204" s="29"/>
    </row>
    <row r="1205" spans="1:16" x14ac:dyDescent="0.25">
      <c r="A1205" s="29"/>
      <c r="B1205" s="30"/>
      <c r="C1205" s="29"/>
      <c r="D1205" s="29"/>
      <c r="E1205" s="29"/>
      <c r="F1205" s="29"/>
      <c r="G1205" s="29"/>
      <c r="H1205" s="29"/>
      <c r="I1205" s="29"/>
      <c r="J1205" s="29"/>
      <c r="K1205" s="29"/>
      <c r="L1205" s="29"/>
      <c r="M1205" s="29"/>
      <c r="N1205" s="29"/>
      <c r="O1205" s="29"/>
      <c r="P1205" s="29"/>
    </row>
    <row r="1206" spans="1:16" x14ac:dyDescent="0.25">
      <c r="A1206" s="29"/>
      <c r="B1206" s="30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</row>
    <row r="1207" spans="1:16" x14ac:dyDescent="0.25">
      <c r="A1207" s="29"/>
      <c r="B1207" s="30"/>
      <c r="C1207" s="29"/>
      <c r="D1207" s="29"/>
      <c r="E1207" s="29"/>
      <c r="F1207" s="29"/>
      <c r="G1207" s="29"/>
      <c r="H1207" s="29"/>
      <c r="I1207" s="29"/>
      <c r="J1207" s="29"/>
      <c r="K1207" s="29"/>
      <c r="L1207" s="29"/>
      <c r="M1207" s="29"/>
      <c r="N1207" s="29"/>
      <c r="O1207" s="29"/>
      <c r="P1207" s="29"/>
    </row>
    <row r="1208" spans="1:16" x14ac:dyDescent="0.25">
      <c r="A1208" s="29"/>
      <c r="B1208" s="30"/>
      <c r="C1208" s="29"/>
      <c r="D1208" s="29"/>
      <c r="E1208" s="29"/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</row>
    <row r="1209" spans="1:16" x14ac:dyDescent="0.25">
      <c r="A1209" s="29"/>
      <c r="B1209" s="30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</row>
    <row r="1210" spans="1:16" x14ac:dyDescent="0.25">
      <c r="A1210" s="29"/>
      <c r="B1210" s="30"/>
      <c r="C1210" s="29"/>
      <c r="D1210" s="29"/>
      <c r="E1210" s="29"/>
      <c r="F1210" s="29"/>
      <c r="G1210" s="29"/>
      <c r="H1210" s="29"/>
      <c r="I1210" s="29"/>
      <c r="J1210" s="29"/>
      <c r="K1210" s="29"/>
      <c r="L1210" s="29"/>
      <c r="M1210" s="29"/>
      <c r="N1210" s="29"/>
      <c r="O1210" s="29"/>
      <c r="P1210" s="29"/>
    </row>
    <row r="1211" spans="1:16" x14ac:dyDescent="0.25">
      <c r="A1211" s="29"/>
      <c r="B1211" s="30"/>
      <c r="C1211" s="29"/>
      <c r="D1211" s="29"/>
      <c r="E1211" s="29"/>
      <c r="F1211" s="29"/>
      <c r="G1211" s="29"/>
      <c r="H1211" s="29"/>
      <c r="I1211" s="29"/>
      <c r="J1211" s="29"/>
      <c r="K1211" s="29"/>
      <c r="L1211" s="29"/>
      <c r="M1211" s="29"/>
      <c r="N1211" s="29"/>
      <c r="O1211" s="29"/>
      <c r="P1211" s="29"/>
    </row>
    <row r="1212" spans="1:16" x14ac:dyDescent="0.25">
      <c r="A1212" s="29"/>
      <c r="B1212" s="30"/>
      <c r="C1212" s="29"/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</row>
    <row r="1213" spans="1:16" x14ac:dyDescent="0.25">
      <c r="A1213" s="29"/>
      <c r="B1213" s="30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</row>
    <row r="1214" spans="1:16" x14ac:dyDescent="0.25">
      <c r="A1214" s="29"/>
      <c r="B1214" s="30"/>
      <c r="C1214" s="29"/>
      <c r="D1214" s="29"/>
      <c r="E1214" s="29"/>
      <c r="F1214" s="29"/>
      <c r="G1214" s="29"/>
      <c r="H1214" s="29"/>
      <c r="I1214" s="29"/>
      <c r="J1214" s="29"/>
      <c r="K1214" s="29"/>
      <c r="L1214" s="29"/>
      <c r="M1214" s="29"/>
      <c r="N1214" s="29"/>
      <c r="O1214" s="29"/>
      <c r="P1214" s="29"/>
    </row>
    <row r="1215" spans="1:16" x14ac:dyDescent="0.25">
      <c r="A1215" s="29"/>
      <c r="B1215" s="30"/>
      <c r="C1215" s="29"/>
      <c r="D1215" s="29"/>
      <c r="E1215" s="29"/>
      <c r="F1215" s="29"/>
      <c r="G1215" s="29"/>
      <c r="H1215" s="29"/>
      <c r="I1215" s="29"/>
      <c r="J1215" s="29"/>
      <c r="K1215" s="29"/>
      <c r="L1215" s="29"/>
      <c r="M1215" s="29"/>
      <c r="N1215" s="29"/>
      <c r="O1215" s="29"/>
      <c r="P1215" s="29"/>
    </row>
    <row r="1216" spans="1:16" x14ac:dyDescent="0.25">
      <c r="A1216" s="29"/>
      <c r="B1216" s="30"/>
      <c r="C1216" s="29"/>
      <c r="D1216" s="29"/>
      <c r="E1216" s="29"/>
      <c r="F1216" s="29"/>
      <c r="G1216" s="29"/>
      <c r="H1216" s="29"/>
      <c r="I1216" s="29"/>
      <c r="J1216" s="29"/>
      <c r="K1216" s="29"/>
      <c r="L1216" s="29"/>
      <c r="M1216" s="29"/>
      <c r="N1216" s="29"/>
      <c r="O1216" s="29"/>
      <c r="P1216" s="29"/>
    </row>
    <row r="1217" spans="1:16" x14ac:dyDescent="0.25">
      <c r="A1217" s="29"/>
      <c r="B1217" s="30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</row>
    <row r="1218" spans="1:16" x14ac:dyDescent="0.25">
      <c r="A1218" s="29"/>
      <c r="B1218" s="30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</row>
    <row r="1219" spans="1:16" x14ac:dyDescent="0.25">
      <c r="A1219" s="29"/>
      <c r="B1219" s="30"/>
      <c r="C1219" s="29"/>
      <c r="D1219" s="29"/>
      <c r="E1219" s="29"/>
      <c r="F1219" s="29"/>
      <c r="G1219" s="29"/>
      <c r="H1219" s="29"/>
      <c r="I1219" s="29"/>
      <c r="J1219" s="29"/>
      <c r="K1219" s="29"/>
      <c r="L1219" s="29"/>
      <c r="M1219" s="29"/>
      <c r="N1219" s="29"/>
      <c r="O1219" s="29"/>
      <c r="P1219" s="29"/>
    </row>
    <row r="1220" spans="1:16" x14ac:dyDescent="0.25">
      <c r="A1220" s="29"/>
      <c r="B1220" s="30"/>
      <c r="C1220" s="29"/>
      <c r="D1220" s="29"/>
      <c r="E1220" s="29"/>
      <c r="F1220" s="29"/>
      <c r="G1220" s="29"/>
      <c r="H1220" s="29"/>
      <c r="I1220" s="29"/>
      <c r="J1220" s="29"/>
      <c r="K1220" s="29"/>
      <c r="L1220" s="29"/>
      <c r="M1220" s="29"/>
      <c r="N1220" s="29"/>
      <c r="O1220" s="29"/>
      <c r="P1220" s="29"/>
    </row>
    <row r="1221" spans="1:16" x14ac:dyDescent="0.25">
      <c r="A1221" s="29"/>
      <c r="B1221" s="30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</row>
    <row r="1222" spans="1:16" x14ac:dyDescent="0.25">
      <c r="A1222" s="29"/>
      <c r="B1222" s="30"/>
      <c r="C1222" s="29"/>
      <c r="D1222" s="29"/>
      <c r="E1222" s="29"/>
      <c r="F1222" s="29"/>
      <c r="G1222" s="29"/>
      <c r="H1222" s="29"/>
      <c r="I1222" s="29"/>
      <c r="J1222" s="29"/>
      <c r="K1222" s="29"/>
      <c r="L1222" s="29"/>
      <c r="M1222" s="29"/>
      <c r="N1222" s="29"/>
      <c r="O1222" s="29"/>
      <c r="P1222" s="29"/>
    </row>
    <row r="1223" spans="1:16" x14ac:dyDescent="0.25">
      <c r="A1223" s="29"/>
      <c r="B1223" s="30"/>
      <c r="C1223" s="29"/>
      <c r="D1223" s="29"/>
      <c r="E1223" s="29"/>
      <c r="F1223" s="29"/>
      <c r="G1223" s="29"/>
      <c r="H1223" s="29"/>
      <c r="I1223" s="29"/>
      <c r="J1223" s="29"/>
      <c r="K1223" s="29"/>
      <c r="L1223" s="29"/>
      <c r="M1223" s="29"/>
      <c r="N1223" s="29"/>
      <c r="O1223" s="29"/>
      <c r="P1223" s="29"/>
    </row>
    <row r="1224" spans="1:16" x14ac:dyDescent="0.25">
      <c r="A1224" s="29"/>
      <c r="B1224" s="30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</row>
    <row r="1225" spans="1:16" x14ac:dyDescent="0.25">
      <c r="A1225" s="29"/>
      <c r="B1225" s="30"/>
      <c r="C1225" s="29"/>
      <c r="D1225" s="29"/>
      <c r="E1225" s="29"/>
      <c r="F1225" s="29"/>
      <c r="G1225" s="29"/>
      <c r="H1225" s="29"/>
      <c r="I1225" s="29"/>
      <c r="J1225" s="29"/>
      <c r="K1225" s="29"/>
      <c r="L1225" s="29"/>
      <c r="M1225" s="29"/>
      <c r="N1225" s="29"/>
      <c r="O1225" s="29"/>
      <c r="P1225" s="29"/>
    </row>
    <row r="1226" spans="1:16" x14ac:dyDescent="0.25">
      <c r="A1226" s="29"/>
      <c r="B1226" s="30"/>
      <c r="C1226" s="29"/>
      <c r="D1226" s="29"/>
      <c r="E1226" s="29"/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</row>
    <row r="1227" spans="1:16" x14ac:dyDescent="0.25">
      <c r="A1227" s="29"/>
      <c r="B1227" s="30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</row>
    <row r="1228" spans="1:16" x14ac:dyDescent="0.25">
      <c r="A1228" s="29"/>
      <c r="B1228" s="30"/>
      <c r="C1228" s="29"/>
      <c r="D1228" s="29"/>
      <c r="E1228" s="29"/>
      <c r="F1228" s="29"/>
      <c r="G1228" s="29"/>
      <c r="H1228" s="29"/>
      <c r="I1228" s="29"/>
      <c r="J1228" s="29"/>
      <c r="K1228" s="29"/>
      <c r="L1228" s="29"/>
      <c r="M1228" s="29"/>
      <c r="N1228" s="29"/>
      <c r="O1228" s="29"/>
      <c r="P1228" s="29"/>
    </row>
    <row r="1229" spans="1:16" x14ac:dyDescent="0.25">
      <c r="A1229" s="29"/>
      <c r="B1229" s="30"/>
      <c r="C1229" s="29"/>
      <c r="D1229" s="29"/>
      <c r="E1229" s="29"/>
      <c r="F1229" s="29"/>
      <c r="G1229" s="29"/>
      <c r="H1229" s="29"/>
      <c r="I1229" s="29"/>
      <c r="J1229" s="29"/>
      <c r="K1229" s="29"/>
      <c r="L1229" s="29"/>
      <c r="M1229" s="29"/>
      <c r="N1229" s="29"/>
      <c r="O1229" s="29"/>
      <c r="P1229" s="29"/>
    </row>
    <row r="1230" spans="1:16" x14ac:dyDescent="0.25">
      <c r="A1230" s="29"/>
      <c r="B1230" s="30"/>
      <c r="C1230" s="29"/>
      <c r="D1230" s="29"/>
      <c r="E1230" s="29"/>
      <c r="F1230" s="29"/>
      <c r="G1230" s="29"/>
      <c r="H1230" s="29"/>
      <c r="I1230" s="29"/>
      <c r="J1230" s="29"/>
      <c r="K1230" s="29"/>
      <c r="L1230" s="29"/>
      <c r="M1230" s="29"/>
      <c r="N1230" s="29"/>
      <c r="O1230" s="29"/>
      <c r="P1230" s="29"/>
    </row>
    <row r="1231" spans="1:16" x14ac:dyDescent="0.25">
      <c r="A1231" s="29"/>
      <c r="B1231" s="30"/>
      <c r="C1231" s="29"/>
      <c r="D1231" s="29"/>
      <c r="E1231" s="29"/>
      <c r="F1231" s="29"/>
      <c r="G1231" s="29"/>
      <c r="H1231" s="29"/>
      <c r="I1231" s="29"/>
      <c r="J1231" s="29"/>
      <c r="K1231" s="29"/>
      <c r="L1231" s="29"/>
      <c r="M1231" s="29"/>
      <c r="N1231" s="29"/>
      <c r="O1231" s="29"/>
      <c r="P1231" s="29"/>
    </row>
    <row r="1232" spans="1:16" x14ac:dyDescent="0.25">
      <c r="A1232" s="29"/>
      <c r="B1232" s="30"/>
      <c r="C1232" s="29"/>
      <c r="D1232" s="29"/>
      <c r="E1232" s="29"/>
      <c r="F1232" s="29"/>
      <c r="G1232" s="29"/>
      <c r="H1232" s="29"/>
      <c r="I1232" s="29"/>
      <c r="J1232" s="29"/>
      <c r="K1232" s="29"/>
      <c r="L1232" s="29"/>
      <c r="M1232" s="29"/>
      <c r="N1232" s="29"/>
      <c r="O1232" s="29"/>
      <c r="P1232" s="29"/>
    </row>
    <row r="1233" spans="1:16" x14ac:dyDescent="0.25">
      <c r="A1233" s="29"/>
      <c r="B1233" s="30"/>
      <c r="C1233" s="29"/>
      <c r="D1233" s="29"/>
      <c r="E1233" s="29"/>
      <c r="F1233" s="29"/>
      <c r="G1233" s="29"/>
      <c r="H1233" s="29"/>
      <c r="I1233" s="29"/>
      <c r="J1233" s="29"/>
      <c r="K1233" s="29"/>
      <c r="L1233" s="29"/>
      <c r="M1233" s="29"/>
      <c r="N1233" s="29"/>
      <c r="O1233" s="29"/>
      <c r="P1233" s="29"/>
    </row>
    <row r="1234" spans="1:16" x14ac:dyDescent="0.25">
      <c r="A1234" s="29"/>
      <c r="B1234" s="30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</row>
    <row r="1235" spans="1:16" x14ac:dyDescent="0.25">
      <c r="A1235" s="29"/>
      <c r="B1235" s="30"/>
      <c r="C1235" s="29"/>
      <c r="D1235" s="29"/>
      <c r="E1235" s="29"/>
      <c r="F1235" s="29"/>
      <c r="G1235" s="29"/>
      <c r="H1235" s="29"/>
      <c r="I1235" s="29"/>
      <c r="J1235" s="29"/>
      <c r="K1235" s="29"/>
      <c r="L1235" s="29"/>
      <c r="M1235" s="29"/>
      <c r="N1235" s="29"/>
      <c r="O1235" s="29"/>
      <c r="P1235" s="29"/>
    </row>
    <row r="1236" spans="1:16" x14ac:dyDescent="0.25">
      <c r="A1236" s="29"/>
      <c r="B1236" s="30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</row>
    <row r="1237" spans="1:16" x14ac:dyDescent="0.25">
      <c r="A1237" s="29"/>
      <c r="B1237" s="30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</row>
    <row r="1238" spans="1:16" x14ac:dyDescent="0.25">
      <c r="A1238" s="29"/>
      <c r="B1238" s="30"/>
      <c r="C1238" s="29"/>
      <c r="D1238" s="29"/>
      <c r="E1238" s="29"/>
      <c r="F1238" s="29"/>
      <c r="G1238" s="29"/>
      <c r="H1238" s="29"/>
      <c r="I1238" s="29"/>
      <c r="J1238" s="29"/>
      <c r="K1238" s="29"/>
      <c r="L1238" s="29"/>
      <c r="M1238" s="29"/>
      <c r="N1238" s="29"/>
      <c r="O1238" s="29"/>
      <c r="P1238" s="29"/>
    </row>
    <row r="1239" spans="1:16" x14ac:dyDescent="0.25">
      <c r="A1239" s="29"/>
      <c r="B1239" s="30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</row>
    <row r="1240" spans="1:16" x14ac:dyDescent="0.25">
      <c r="A1240" s="29"/>
      <c r="B1240" s="30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</row>
    <row r="1241" spans="1:16" x14ac:dyDescent="0.25">
      <c r="A1241" s="29"/>
      <c r="B1241" s="30"/>
      <c r="C1241" s="29"/>
      <c r="D1241" s="29"/>
      <c r="E1241" s="29"/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</row>
    <row r="1242" spans="1:16" x14ac:dyDescent="0.25">
      <c r="A1242" s="29"/>
      <c r="B1242" s="30"/>
      <c r="C1242" s="29"/>
      <c r="D1242" s="29"/>
      <c r="E1242" s="29"/>
      <c r="F1242" s="29"/>
      <c r="G1242" s="29"/>
      <c r="H1242" s="29"/>
      <c r="I1242" s="29"/>
      <c r="J1242" s="29"/>
      <c r="K1242" s="29"/>
      <c r="L1242" s="29"/>
      <c r="M1242" s="29"/>
      <c r="N1242" s="29"/>
      <c r="O1242" s="29"/>
      <c r="P1242" s="29"/>
    </row>
    <row r="1243" spans="1:16" x14ac:dyDescent="0.25">
      <c r="A1243" s="29"/>
      <c r="B1243" s="30"/>
      <c r="C1243" s="29"/>
      <c r="D1243" s="29"/>
      <c r="E1243" s="29"/>
      <c r="F1243" s="29"/>
      <c r="G1243" s="29"/>
      <c r="H1243" s="29"/>
      <c r="I1243" s="29"/>
      <c r="J1243" s="29"/>
      <c r="K1243" s="29"/>
      <c r="L1243" s="29"/>
      <c r="M1243" s="29"/>
      <c r="N1243" s="29"/>
      <c r="O1243" s="29"/>
      <c r="P1243" s="29"/>
    </row>
    <row r="1244" spans="1:16" x14ac:dyDescent="0.25">
      <c r="A1244" s="29"/>
      <c r="B1244" s="30"/>
      <c r="C1244" s="29"/>
      <c r="D1244" s="29"/>
      <c r="E1244" s="29"/>
      <c r="F1244" s="29"/>
      <c r="G1244" s="29"/>
      <c r="H1244" s="29"/>
      <c r="I1244" s="29"/>
      <c r="J1244" s="29"/>
      <c r="K1244" s="29"/>
      <c r="L1244" s="29"/>
      <c r="M1244" s="29"/>
      <c r="N1244" s="29"/>
      <c r="O1244" s="29"/>
      <c r="P1244" s="29"/>
    </row>
    <row r="1245" spans="1:16" x14ac:dyDescent="0.25">
      <c r="A1245" s="29"/>
      <c r="B1245" s="30"/>
      <c r="C1245" s="29"/>
      <c r="D1245" s="29"/>
      <c r="E1245" s="29"/>
      <c r="F1245" s="29"/>
      <c r="G1245" s="29"/>
      <c r="H1245" s="29"/>
      <c r="I1245" s="29"/>
      <c r="J1245" s="29"/>
      <c r="K1245" s="29"/>
      <c r="L1245" s="29"/>
      <c r="M1245" s="29"/>
      <c r="N1245" s="29"/>
      <c r="O1245" s="29"/>
      <c r="P1245" s="29"/>
    </row>
    <row r="1246" spans="1:16" x14ac:dyDescent="0.25">
      <c r="A1246" s="29"/>
      <c r="B1246" s="30"/>
      <c r="C1246" s="29"/>
      <c r="D1246" s="29"/>
      <c r="E1246" s="29"/>
      <c r="F1246" s="29"/>
      <c r="G1246" s="29"/>
      <c r="H1246" s="29"/>
      <c r="I1246" s="29"/>
      <c r="J1246" s="29"/>
      <c r="K1246" s="29"/>
      <c r="L1246" s="29"/>
      <c r="M1246" s="29"/>
      <c r="N1246" s="29"/>
      <c r="O1246" s="29"/>
      <c r="P1246" s="29"/>
    </row>
    <row r="1247" spans="1:16" x14ac:dyDescent="0.25">
      <c r="A1247" s="29"/>
      <c r="B1247" s="30"/>
      <c r="C1247" s="29"/>
      <c r="D1247" s="29"/>
      <c r="E1247" s="29"/>
      <c r="F1247" s="29"/>
      <c r="G1247" s="29"/>
      <c r="H1247" s="29"/>
      <c r="I1247" s="29"/>
      <c r="J1247" s="29"/>
      <c r="K1247" s="29"/>
      <c r="L1247" s="29"/>
      <c r="M1247" s="29"/>
      <c r="N1247" s="29"/>
      <c r="O1247" s="29"/>
      <c r="P1247" s="29"/>
    </row>
    <row r="1248" spans="1:16" x14ac:dyDescent="0.25">
      <c r="A1248" s="29"/>
      <c r="B1248" s="30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</row>
    <row r="1249" spans="1:16" x14ac:dyDescent="0.25">
      <c r="A1249" s="29"/>
      <c r="B1249" s="30"/>
      <c r="C1249" s="29"/>
      <c r="D1249" s="29"/>
      <c r="E1249" s="29"/>
      <c r="F1249" s="29"/>
      <c r="G1249" s="29"/>
      <c r="H1249" s="29"/>
      <c r="I1249" s="29"/>
      <c r="J1249" s="29"/>
      <c r="K1249" s="29"/>
      <c r="L1249" s="29"/>
      <c r="M1249" s="29"/>
      <c r="N1249" s="29"/>
      <c r="O1249" s="29"/>
      <c r="P1249" s="29"/>
    </row>
    <row r="1250" spans="1:16" x14ac:dyDescent="0.25">
      <c r="A1250" s="29"/>
      <c r="B1250" s="30"/>
      <c r="C1250" s="29"/>
      <c r="D1250" s="29"/>
      <c r="E1250" s="29"/>
      <c r="F1250" s="29"/>
      <c r="G1250" s="29"/>
      <c r="H1250" s="29"/>
      <c r="I1250" s="29"/>
      <c r="J1250" s="29"/>
      <c r="K1250" s="29"/>
      <c r="L1250" s="29"/>
      <c r="M1250" s="29"/>
      <c r="N1250" s="29"/>
      <c r="O1250" s="29"/>
      <c r="P1250" s="29"/>
    </row>
    <row r="1251" spans="1:16" x14ac:dyDescent="0.25">
      <c r="A1251" s="29"/>
      <c r="B1251" s="30"/>
      <c r="C1251" s="29"/>
      <c r="D1251" s="29"/>
      <c r="E1251" s="29"/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</row>
    <row r="1252" spans="1:16" x14ac:dyDescent="0.25">
      <c r="A1252" s="29"/>
      <c r="B1252" s="30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</row>
    <row r="1253" spans="1:16" x14ac:dyDescent="0.25">
      <c r="A1253" s="29"/>
      <c r="B1253" s="30"/>
      <c r="C1253" s="29"/>
      <c r="D1253" s="29"/>
      <c r="E1253" s="29"/>
      <c r="F1253" s="29"/>
      <c r="G1253" s="29"/>
      <c r="H1253" s="29"/>
      <c r="I1253" s="29"/>
      <c r="J1253" s="29"/>
      <c r="K1253" s="29"/>
      <c r="L1253" s="29"/>
      <c r="M1253" s="29"/>
      <c r="N1253" s="29"/>
      <c r="O1253" s="29"/>
      <c r="P1253" s="29"/>
    </row>
    <row r="1254" spans="1:16" x14ac:dyDescent="0.25">
      <c r="A1254" s="29"/>
      <c r="B1254" s="30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</row>
    <row r="1255" spans="1:16" x14ac:dyDescent="0.25">
      <c r="A1255" s="29"/>
      <c r="B1255" s="30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</row>
    <row r="1256" spans="1:16" x14ac:dyDescent="0.25">
      <c r="A1256" s="29"/>
      <c r="B1256" s="30"/>
      <c r="C1256" s="29"/>
      <c r="D1256" s="29"/>
      <c r="E1256" s="29"/>
      <c r="F1256" s="29"/>
      <c r="G1256" s="29"/>
      <c r="H1256" s="29"/>
      <c r="I1256" s="29"/>
      <c r="J1256" s="29"/>
      <c r="K1256" s="29"/>
      <c r="L1256" s="29"/>
      <c r="M1256" s="29"/>
      <c r="N1256" s="29"/>
      <c r="O1256" s="29"/>
      <c r="P1256" s="29"/>
    </row>
    <row r="1257" spans="1:16" x14ac:dyDescent="0.25">
      <c r="A1257" s="29"/>
      <c r="B1257" s="30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</row>
    <row r="1258" spans="1:16" x14ac:dyDescent="0.25">
      <c r="A1258" s="29"/>
      <c r="B1258" s="30"/>
      <c r="C1258" s="29"/>
      <c r="D1258" s="29"/>
      <c r="E1258" s="29"/>
      <c r="F1258" s="29"/>
      <c r="G1258" s="29"/>
      <c r="H1258" s="29"/>
      <c r="I1258" s="29"/>
      <c r="J1258" s="29"/>
      <c r="K1258" s="29"/>
      <c r="L1258" s="29"/>
      <c r="M1258" s="29"/>
      <c r="N1258" s="29"/>
      <c r="O1258" s="29"/>
      <c r="P1258" s="29"/>
    </row>
    <row r="1259" spans="1:16" x14ac:dyDescent="0.25">
      <c r="A1259" s="29"/>
      <c r="B1259" s="30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</row>
    <row r="1260" spans="1:16" x14ac:dyDescent="0.25">
      <c r="A1260" s="29"/>
      <c r="B1260" s="30"/>
      <c r="C1260" s="29"/>
      <c r="D1260" s="29"/>
      <c r="E1260" s="29"/>
      <c r="F1260" s="29"/>
      <c r="G1260" s="29"/>
      <c r="H1260" s="29"/>
      <c r="I1260" s="29"/>
      <c r="J1260" s="29"/>
      <c r="K1260" s="29"/>
      <c r="L1260" s="29"/>
      <c r="M1260" s="29"/>
      <c r="N1260" s="29"/>
      <c r="O1260" s="29"/>
      <c r="P1260" s="29"/>
    </row>
    <row r="1261" spans="1:16" x14ac:dyDescent="0.25">
      <c r="A1261" s="29"/>
      <c r="B1261" s="30"/>
      <c r="C1261" s="29"/>
      <c r="D1261" s="29"/>
      <c r="E1261" s="29"/>
      <c r="F1261" s="29"/>
      <c r="G1261" s="29"/>
      <c r="H1261" s="29"/>
      <c r="I1261" s="29"/>
      <c r="J1261" s="29"/>
      <c r="K1261" s="29"/>
      <c r="L1261" s="29"/>
      <c r="M1261" s="29"/>
      <c r="N1261" s="29"/>
      <c r="O1261" s="29"/>
      <c r="P1261" s="29"/>
    </row>
    <row r="1262" spans="1:16" x14ac:dyDescent="0.25">
      <c r="A1262" s="29"/>
      <c r="B1262" s="30"/>
      <c r="C1262" s="29"/>
      <c r="D1262" s="29"/>
      <c r="E1262" s="29"/>
      <c r="F1262" s="29"/>
      <c r="G1262" s="29"/>
      <c r="H1262" s="29"/>
      <c r="I1262" s="29"/>
      <c r="J1262" s="29"/>
      <c r="K1262" s="29"/>
      <c r="L1262" s="29"/>
      <c r="M1262" s="29"/>
      <c r="N1262" s="29"/>
      <c r="O1262" s="29"/>
      <c r="P1262" s="29"/>
    </row>
    <row r="1263" spans="1:16" x14ac:dyDescent="0.25">
      <c r="A1263" s="29"/>
      <c r="B1263" s="30"/>
      <c r="C1263" s="29"/>
      <c r="D1263" s="29"/>
      <c r="E1263" s="29"/>
      <c r="F1263" s="29"/>
      <c r="G1263" s="29"/>
      <c r="H1263" s="29"/>
      <c r="I1263" s="29"/>
      <c r="J1263" s="29"/>
      <c r="K1263" s="29"/>
      <c r="L1263" s="29"/>
      <c r="M1263" s="29"/>
      <c r="N1263" s="29"/>
      <c r="O1263" s="29"/>
      <c r="P1263" s="29"/>
    </row>
    <row r="1264" spans="1:16" x14ac:dyDescent="0.25">
      <c r="A1264" s="29"/>
      <c r="B1264" s="30"/>
      <c r="C1264" s="29"/>
      <c r="D1264" s="29"/>
      <c r="E1264" s="29"/>
      <c r="F1264" s="29"/>
      <c r="G1264" s="29"/>
      <c r="H1264" s="29"/>
      <c r="I1264" s="29"/>
      <c r="J1264" s="29"/>
      <c r="K1264" s="29"/>
      <c r="L1264" s="29"/>
      <c r="M1264" s="29"/>
      <c r="N1264" s="29"/>
      <c r="O1264" s="29"/>
      <c r="P1264" s="29"/>
    </row>
    <row r="1265" spans="1:16" x14ac:dyDescent="0.25">
      <c r="A1265" s="29"/>
      <c r="B1265" s="30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</row>
    <row r="1266" spans="1:16" x14ac:dyDescent="0.25">
      <c r="A1266" s="29"/>
      <c r="B1266" s="30"/>
      <c r="C1266" s="29"/>
      <c r="D1266" s="29"/>
      <c r="E1266" s="29"/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</row>
    <row r="1267" spans="1:16" x14ac:dyDescent="0.25">
      <c r="A1267" s="29"/>
      <c r="B1267" s="30"/>
      <c r="C1267" s="29"/>
      <c r="D1267" s="29"/>
      <c r="E1267" s="29"/>
      <c r="F1267" s="29"/>
      <c r="G1267" s="29"/>
      <c r="H1267" s="29"/>
      <c r="I1267" s="29"/>
      <c r="J1267" s="29"/>
      <c r="K1267" s="29"/>
      <c r="L1267" s="29"/>
      <c r="M1267" s="29"/>
      <c r="N1267" s="29"/>
      <c r="O1267" s="29"/>
      <c r="P1267" s="29"/>
    </row>
    <row r="1268" spans="1:16" x14ac:dyDescent="0.25">
      <c r="A1268" s="29"/>
      <c r="B1268" s="30"/>
      <c r="C1268" s="29"/>
      <c r="D1268" s="29"/>
      <c r="E1268" s="29"/>
      <c r="F1268" s="29"/>
      <c r="G1268" s="29"/>
      <c r="H1268" s="29"/>
      <c r="I1268" s="29"/>
      <c r="J1268" s="29"/>
      <c r="K1268" s="29"/>
      <c r="L1268" s="29"/>
      <c r="M1268" s="29"/>
      <c r="N1268" s="29"/>
      <c r="O1268" s="29"/>
      <c r="P1268" s="29"/>
    </row>
    <row r="1269" spans="1:16" x14ac:dyDescent="0.25">
      <c r="A1269" s="29"/>
      <c r="B1269" s="30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</row>
    <row r="1270" spans="1:16" x14ac:dyDescent="0.25">
      <c r="A1270" s="29"/>
      <c r="B1270" s="30"/>
      <c r="C1270" s="29"/>
      <c r="D1270" s="29"/>
      <c r="E1270" s="29"/>
      <c r="F1270" s="29"/>
      <c r="G1270" s="29"/>
      <c r="H1270" s="29"/>
      <c r="I1270" s="29"/>
      <c r="J1270" s="29"/>
      <c r="K1270" s="29"/>
      <c r="L1270" s="29"/>
      <c r="M1270" s="29"/>
      <c r="N1270" s="29"/>
      <c r="O1270" s="29"/>
      <c r="P1270" s="29"/>
    </row>
    <row r="1271" spans="1:16" x14ac:dyDescent="0.25">
      <c r="A1271" s="29"/>
      <c r="B1271" s="30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</row>
    <row r="1272" spans="1:16" x14ac:dyDescent="0.25">
      <c r="A1272" s="29"/>
      <c r="B1272" s="30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</row>
    <row r="1273" spans="1:16" x14ac:dyDescent="0.25">
      <c r="A1273" s="29"/>
      <c r="B1273" s="30"/>
      <c r="C1273" s="29"/>
      <c r="D1273" s="29"/>
      <c r="E1273" s="29"/>
      <c r="F1273" s="29"/>
      <c r="G1273" s="29"/>
      <c r="H1273" s="29"/>
      <c r="I1273" s="29"/>
      <c r="J1273" s="29"/>
      <c r="K1273" s="29"/>
      <c r="L1273" s="29"/>
      <c r="M1273" s="29"/>
      <c r="N1273" s="29"/>
      <c r="O1273" s="29"/>
      <c r="P1273" s="29"/>
    </row>
    <row r="1274" spans="1:16" x14ac:dyDescent="0.25">
      <c r="A1274" s="29"/>
      <c r="B1274" s="30"/>
      <c r="C1274" s="29"/>
      <c r="D1274" s="29"/>
      <c r="E1274" s="29"/>
      <c r="F1274" s="29"/>
      <c r="G1274" s="29"/>
      <c r="H1274" s="29"/>
      <c r="I1274" s="29"/>
      <c r="J1274" s="29"/>
      <c r="K1274" s="29"/>
      <c r="L1274" s="29"/>
      <c r="M1274" s="29"/>
      <c r="N1274" s="29"/>
      <c r="O1274" s="29"/>
      <c r="P1274" s="29"/>
    </row>
    <row r="1275" spans="1:16" x14ac:dyDescent="0.25">
      <c r="A1275" s="29"/>
      <c r="B1275" s="30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</row>
    <row r="1276" spans="1:16" x14ac:dyDescent="0.25">
      <c r="A1276" s="29"/>
      <c r="B1276" s="30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</row>
    <row r="1277" spans="1:16" x14ac:dyDescent="0.25">
      <c r="A1277" s="29"/>
      <c r="B1277" s="30"/>
      <c r="C1277" s="29"/>
      <c r="D1277" s="29"/>
      <c r="E1277" s="29"/>
      <c r="F1277" s="29"/>
      <c r="G1277" s="29"/>
      <c r="H1277" s="29"/>
      <c r="I1277" s="29"/>
      <c r="J1277" s="29"/>
      <c r="K1277" s="29"/>
      <c r="L1277" s="29"/>
      <c r="M1277" s="29"/>
      <c r="N1277" s="29"/>
      <c r="O1277" s="29"/>
      <c r="P1277" s="29"/>
    </row>
    <row r="1278" spans="1:16" x14ac:dyDescent="0.25">
      <c r="A1278" s="29"/>
      <c r="B1278" s="30"/>
      <c r="C1278" s="29"/>
      <c r="D1278" s="29"/>
      <c r="E1278" s="29"/>
      <c r="F1278" s="29"/>
      <c r="G1278" s="29"/>
      <c r="H1278" s="29"/>
      <c r="I1278" s="29"/>
      <c r="J1278" s="29"/>
      <c r="K1278" s="29"/>
      <c r="L1278" s="29"/>
      <c r="M1278" s="29"/>
      <c r="N1278" s="29"/>
      <c r="O1278" s="29"/>
      <c r="P1278" s="29"/>
    </row>
    <row r="1279" spans="1:16" x14ac:dyDescent="0.25">
      <c r="A1279" s="29"/>
      <c r="B1279" s="30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</row>
    <row r="1280" spans="1:16" x14ac:dyDescent="0.25">
      <c r="A1280" s="29"/>
      <c r="B1280" s="30"/>
      <c r="C1280" s="29"/>
      <c r="D1280" s="29"/>
      <c r="E1280" s="29"/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</row>
    <row r="1281" spans="1:16" x14ac:dyDescent="0.25">
      <c r="A1281" s="29"/>
      <c r="B1281" s="30"/>
      <c r="C1281" s="29"/>
      <c r="D1281" s="29"/>
      <c r="E1281" s="29"/>
      <c r="F1281" s="29"/>
      <c r="G1281" s="29"/>
      <c r="H1281" s="29"/>
      <c r="I1281" s="29"/>
      <c r="J1281" s="29"/>
      <c r="K1281" s="29"/>
      <c r="L1281" s="29"/>
      <c r="M1281" s="29"/>
      <c r="N1281" s="29"/>
      <c r="O1281" s="29"/>
      <c r="P1281" s="29"/>
    </row>
    <row r="1282" spans="1:16" x14ac:dyDescent="0.25">
      <c r="A1282" s="29"/>
      <c r="B1282" s="30"/>
      <c r="C1282" s="29"/>
      <c r="D1282" s="29"/>
      <c r="E1282" s="29"/>
      <c r="F1282" s="29"/>
      <c r="G1282" s="29"/>
      <c r="H1282" s="29"/>
      <c r="I1282" s="29"/>
      <c r="J1282" s="29"/>
      <c r="K1282" s="29"/>
      <c r="L1282" s="29"/>
      <c r="M1282" s="29"/>
      <c r="N1282" s="29"/>
      <c r="O1282" s="29"/>
      <c r="P1282" s="29"/>
    </row>
    <row r="1283" spans="1:16" x14ac:dyDescent="0.25">
      <c r="A1283" s="29"/>
      <c r="B1283" s="30"/>
      <c r="C1283" s="29"/>
      <c r="D1283" s="29"/>
      <c r="E1283" s="29"/>
      <c r="F1283" s="29"/>
      <c r="G1283" s="29"/>
      <c r="H1283" s="29"/>
      <c r="I1283" s="29"/>
      <c r="J1283" s="29"/>
      <c r="K1283" s="29"/>
      <c r="L1283" s="29"/>
      <c r="M1283" s="29"/>
      <c r="N1283" s="29"/>
      <c r="O1283" s="29"/>
      <c r="P1283" s="29"/>
    </row>
    <row r="1284" spans="1:16" x14ac:dyDescent="0.25">
      <c r="A1284" s="29"/>
      <c r="B1284" s="30"/>
      <c r="C1284" s="29"/>
      <c r="D1284" s="29"/>
      <c r="E1284" s="29"/>
      <c r="F1284" s="29"/>
      <c r="G1284" s="29"/>
      <c r="H1284" s="29"/>
      <c r="I1284" s="29"/>
      <c r="J1284" s="29"/>
      <c r="K1284" s="29"/>
      <c r="L1284" s="29"/>
      <c r="M1284" s="29"/>
      <c r="N1284" s="29"/>
      <c r="O1284" s="29"/>
      <c r="P1284" s="29"/>
    </row>
    <row r="1285" spans="1:16" x14ac:dyDescent="0.25">
      <c r="A1285" s="29"/>
      <c r="B1285" s="30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</row>
    <row r="1286" spans="1:16" x14ac:dyDescent="0.25">
      <c r="A1286" s="29"/>
      <c r="B1286" s="30"/>
      <c r="C1286" s="29"/>
      <c r="D1286" s="29"/>
      <c r="E1286" s="29"/>
      <c r="F1286" s="29"/>
      <c r="G1286" s="29"/>
      <c r="H1286" s="29"/>
      <c r="I1286" s="29"/>
      <c r="J1286" s="29"/>
      <c r="K1286" s="29"/>
      <c r="L1286" s="29"/>
      <c r="M1286" s="29"/>
      <c r="N1286" s="29"/>
      <c r="O1286" s="29"/>
      <c r="P1286" s="29"/>
    </row>
    <row r="1287" spans="1:16" x14ac:dyDescent="0.25">
      <c r="A1287" s="29"/>
      <c r="B1287" s="30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</row>
    <row r="1288" spans="1:16" x14ac:dyDescent="0.25">
      <c r="A1288" s="29"/>
      <c r="B1288" s="30"/>
      <c r="C1288" s="29"/>
      <c r="D1288" s="29"/>
      <c r="E1288" s="29"/>
      <c r="F1288" s="29"/>
      <c r="G1288" s="29"/>
      <c r="H1288" s="29"/>
      <c r="I1288" s="29"/>
      <c r="J1288" s="29"/>
      <c r="K1288" s="29"/>
      <c r="L1288" s="29"/>
      <c r="M1288" s="29"/>
      <c r="N1288" s="29"/>
      <c r="O1288" s="29"/>
      <c r="P1288" s="29"/>
    </row>
    <row r="1289" spans="1:16" x14ac:dyDescent="0.25">
      <c r="A1289" s="29"/>
      <c r="B1289" s="30"/>
      <c r="C1289" s="29"/>
      <c r="D1289" s="29"/>
      <c r="E1289" s="29"/>
      <c r="F1289" s="29"/>
      <c r="G1289" s="29"/>
      <c r="H1289" s="29"/>
      <c r="I1289" s="29"/>
      <c r="J1289" s="29"/>
      <c r="K1289" s="29"/>
      <c r="L1289" s="29"/>
      <c r="M1289" s="29"/>
      <c r="N1289" s="29"/>
      <c r="O1289" s="29"/>
      <c r="P1289" s="29"/>
    </row>
    <row r="1290" spans="1:16" x14ac:dyDescent="0.25">
      <c r="A1290" s="29"/>
      <c r="B1290" s="30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</row>
    <row r="1291" spans="1:16" x14ac:dyDescent="0.25">
      <c r="A1291" s="29"/>
      <c r="B1291" s="30"/>
      <c r="C1291" s="29"/>
      <c r="D1291" s="29"/>
      <c r="E1291" s="29"/>
      <c r="F1291" s="29"/>
      <c r="G1291" s="29"/>
      <c r="H1291" s="29"/>
      <c r="I1291" s="29"/>
      <c r="J1291" s="29"/>
      <c r="K1291" s="29"/>
      <c r="L1291" s="29"/>
      <c r="M1291" s="29"/>
      <c r="N1291" s="29"/>
      <c r="O1291" s="29"/>
      <c r="P1291" s="29"/>
    </row>
    <row r="1292" spans="1:16" x14ac:dyDescent="0.25">
      <c r="A1292" s="29"/>
      <c r="B1292" s="30"/>
      <c r="C1292" s="29"/>
      <c r="D1292" s="29"/>
      <c r="E1292" s="29"/>
      <c r="F1292" s="29"/>
      <c r="G1292" s="29"/>
      <c r="H1292" s="29"/>
      <c r="I1292" s="29"/>
      <c r="J1292" s="29"/>
      <c r="K1292" s="29"/>
      <c r="L1292" s="29"/>
      <c r="M1292" s="29"/>
      <c r="N1292" s="29"/>
      <c r="O1292" s="29"/>
      <c r="P1292" s="29"/>
    </row>
    <row r="1293" spans="1:16" x14ac:dyDescent="0.25">
      <c r="A1293" s="29"/>
      <c r="B1293" s="30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</row>
    <row r="1294" spans="1:16" x14ac:dyDescent="0.25">
      <c r="A1294" s="29"/>
      <c r="B1294" s="30"/>
      <c r="C1294" s="29"/>
      <c r="D1294" s="29"/>
      <c r="E1294" s="29"/>
      <c r="F1294" s="29"/>
      <c r="G1294" s="29"/>
      <c r="H1294" s="29"/>
      <c r="I1294" s="29"/>
      <c r="J1294" s="29"/>
      <c r="K1294" s="29"/>
      <c r="L1294" s="29"/>
      <c r="M1294" s="29"/>
      <c r="N1294" s="29"/>
      <c r="O1294" s="29"/>
      <c r="P1294" s="29"/>
    </row>
    <row r="1295" spans="1:16" x14ac:dyDescent="0.25">
      <c r="A1295" s="29"/>
      <c r="B1295" s="30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</row>
    <row r="1296" spans="1:16" x14ac:dyDescent="0.25">
      <c r="A1296" s="29"/>
      <c r="B1296" s="30"/>
      <c r="C1296" s="29"/>
      <c r="D1296" s="29"/>
      <c r="E1296" s="29"/>
      <c r="F1296" s="29"/>
      <c r="G1296" s="29"/>
      <c r="H1296" s="29"/>
      <c r="I1296" s="29"/>
      <c r="J1296" s="29"/>
      <c r="K1296" s="29"/>
      <c r="L1296" s="29"/>
      <c r="M1296" s="29"/>
      <c r="N1296" s="29"/>
      <c r="O1296" s="29"/>
      <c r="P1296" s="29"/>
    </row>
    <row r="1297" spans="1:16" x14ac:dyDescent="0.25">
      <c r="A1297" s="29"/>
      <c r="B1297" s="30"/>
      <c r="C1297" s="29"/>
      <c r="D1297" s="29"/>
      <c r="E1297" s="29"/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</row>
    <row r="1298" spans="1:16" x14ac:dyDescent="0.25">
      <c r="A1298" s="29"/>
      <c r="B1298" s="30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</row>
    <row r="1299" spans="1:16" x14ac:dyDescent="0.25">
      <c r="A1299" s="29"/>
      <c r="B1299" s="30"/>
      <c r="C1299" s="29"/>
      <c r="D1299" s="29"/>
      <c r="E1299" s="29"/>
      <c r="F1299" s="29"/>
      <c r="G1299" s="29"/>
      <c r="H1299" s="29"/>
      <c r="I1299" s="29"/>
      <c r="J1299" s="29"/>
      <c r="K1299" s="29"/>
      <c r="L1299" s="29"/>
      <c r="M1299" s="29"/>
      <c r="N1299" s="29"/>
      <c r="O1299" s="29"/>
      <c r="P1299" s="29"/>
    </row>
    <row r="1300" spans="1:16" x14ac:dyDescent="0.25">
      <c r="A1300" s="29"/>
      <c r="B1300" s="30"/>
      <c r="C1300" s="29"/>
      <c r="D1300" s="29"/>
      <c r="E1300" s="29"/>
      <c r="F1300" s="29"/>
      <c r="G1300" s="29"/>
      <c r="H1300" s="29"/>
      <c r="I1300" s="29"/>
      <c r="J1300" s="29"/>
      <c r="K1300" s="29"/>
      <c r="L1300" s="29"/>
      <c r="M1300" s="29"/>
      <c r="N1300" s="29"/>
      <c r="O1300" s="29"/>
      <c r="P1300" s="29"/>
    </row>
    <row r="1301" spans="1:16" x14ac:dyDescent="0.25">
      <c r="A1301" s="29"/>
      <c r="B1301" s="30"/>
      <c r="C1301" s="29"/>
      <c r="D1301" s="29"/>
      <c r="E1301" s="29"/>
      <c r="F1301" s="29"/>
      <c r="G1301" s="29"/>
      <c r="H1301" s="29"/>
      <c r="I1301" s="29"/>
      <c r="J1301" s="29"/>
      <c r="K1301" s="29"/>
      <c r="L1301" s="29"/>
      <c r="M1301" s="29"/>
      <c r="N1301" s="29"/>
      <c r="O1301" s="29"/>
      <c r="P1301" s="29"/>
    </row>
    <row r="1302" spans="1:16" x14ac:dyDescent="0.25">
      <c r="A1302" s="29"/>
      <c r="B1302" s="30"/>
      <c r="C1302" s="29"/>
      <c r="D1302" s="29"/>
      <c r="E1302" s="29"/>
      <c r="F1302" s="29"/>
      <c r="G1302" s="29"/>
      <c r="H1302" s="29"/>
      <c r="I1302" s="29"/>
      <c r="J1302" s="29"/>
      <c r="K1302" s="29"/>
      <c r="L1302" s="29"/>
      <c r="M1302" s="29"/>
      <c r="N1302" s="29"/>
      <c r="O1302" s="29"/>
      <c r="P1302" s="29"/>
    </row>
    <row r="1303" spans="1:16" x14ac:dyDescent="0.25">
      <c r="A1303" s="29"/>
      <c r="B1303" s="30"/>
      <c r="C1303" s="29"/>
      <c r="D1303" s="29"/>
      <c r="E1303" s="29"/>
      <c r="F1303" s="29"/>
      <c r="G1303" s="29"/>
      <c r="H1303" s="29"/>
      <c r="I1303" s="29"/>
      <c r="J1303" s="29"/>
      <c r="K1303" s="29"/>
      <c r="L1303" s="29"/>
      <c r="M1303" s="29"/>
      <c r="N1303" s="29"/>
      <c r="O1303" s="29"/>
      <c r="P1303" s="29"/>
    </row>
    <row r="1304" spans="1:16" x14ac:dyDescent="0.25">
      <c r="A1304" s="29"/>
      <c r="B1304" s="30"/>
      <c r="C1304" s="29"/>
      <c r="D1304" s="29"/>
      <c r="E1304" s="29"/>
      <c r="F1304" s="29"/>
      <c r="G1304" s="29"/>
      <c r="H1304" s="29"/>
      <c r="I1304" s="29"/>
      <c r="J1304" s="29"/>
      <c r="K1304" s="29"/>
      <c r="L1304" s="29"/>
      <c r="M1304" s="29"/>
      <c r="N1304" s="29"/>
      <c r="O1304" s="29"/>
      <c r="P1304" s="29"/>
    </row>
    <row r="1305" spans="1:16" x14ac:dyDescent="0.25">
      <c r="A1305" s="29"/>
      <c r="B1305" s="30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</row>
    <row r="1306" spans="1:16" x14ac:dyDescent="0.25">
      <c r="A1306" s="29"/>
      <c r="B1306" s="30"/>
      <c r="C1306" s="29"/>
      <c r="D1306" s="29"/>
      <c r="E1306" s="29"/>
      <c r="F1306" s="29"/>
      <c r="G1306" s="29"/>
      <c r="H1306" s="29"/>
      <c r="I1306" s="29"/>
      <c r="J1306" s="29"/>
      <c r="K1306" s="29"/>
      <c r="L1306" s="29"/>
      <c r="M1306" s="29"/>
      <c r="N1306" s="29"/>
      <c r="O1306" s="29"/>
      <c r="P1306" s="29"/>
    </row>
    <row r="1307" spans="1:16" x14ac:dyDescent="0.25">
      <c r="A1307" s="29"/>
      <c r="B1307" s="30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</row>
    <row r="1308" spans="1:16" x14ac:dyDescent="0.25">
      <c r="A1308" s="29"/>
      <c r="B1308" s="30"/>
      <c r="C1308" s="29"/>
      <c r="D1308" s="29"/>
      <c r="E1308" s="29"/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</row>
    <row r="1309" spans="1:16" x14ac:dyDescent="0.25">
      <c r="A1309" s="29"/>
      <c r="B1309" s="30"/>
      <c r="C1309" s="29"/>
      <c r="D1309" s="29"/>
      <c r="E1309" s="29"/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</row>
    <row r="1310" spans="1:16" x14ac:dyDescent="0.25">
      <c r="A1310" s="29"/>
      <c r="B1310" s="30"/>
      <c r="C1310" s="29"/>
      <c r="D1310" s="29"/>
      <c r="E1310" s="29"/>
      <c r="F1310" s="29"/>
      <c r="G1310" s="29"/>
      <c r="H1310" s="29"/>
      <c r="I1310" s="29"/>
      <c r="J1310" s="29"/>
      <c r="K1310" s="29"/>
      <c r="L1310" s="29"/>
      <c r="M1310" s="29"/>
      <c r="N1310" s="29"/>
      <c r="O1310" s="29"/>
      <c r="P1310" s="29"/>
    </row>
    <row r="1311" spans="1:16" x14ac:dyDescent="0.25">
      <c r="A1311" s="29"/>
      <c r="B1311" s="30"/>
      <c r="C1311" s="29"/>
      <c r="D1311" s="29"/>
      <c r="E1311" s="29"/>
      <c r="F1311" s="29"/>
      <c r="G1311" s="29"/>
      <c r="H1311" s="29"/>
      <c r="I1311" s="29"/>
      <c r="J1311" s="29"/>
      <c r="K1311" s="29"/>
      <c r="L1311" s="29"/>
      <c r="M1311" s="29"/>
      <c r="N1311" s="29"/>
      <c r="O1311" s="29"/>
      <c r="P1311" s="29"/>
    </row>
    <row r="1312" spans="1:16" x14ac:dyDescent="0.25">
      <c r="A1312" s="29"/>
      <c r="B1312" s="30"/>
      <c r="C1312" s="29"/>
      <c r="D1312" s="29"/>
      <c r="E1312" s="29"/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</row>
    <row r="1313" spans="1:16" x14ac:dyDescent="0.25">
      <c r="A1313" s="29"/>
      <c r="B1313" s="30"/>
      <c r="C1313" s="29"/>
      <c r="D1313" s="29"/>
      <c r="E1313" s="29"/>
      <c r="F1313" s="29"/>
      <c r="G1313" s="29"/>
      <c r="H1313" s="29"/>
      <c r="I1313" s="29"/>
      <c r="J1313" s="29"/>
      <c r="K1313" s="29"/>
      <c r="L1313" s="29"/>
      <c r="M1313" s="29"/>
      <c r="N1313" s="29"/>
      <c r="O1313" s="29"/>
      <c r="P1313" s="29"/>
    </row>
    <row r="1314" spans="1:16" x14ac:dyDescent="0.25">
      <c r="A1314" s="29"/>
      <c r="B1314" s="30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</row>
    <row r="1315" spans="1:16" x14ac:dyDescent="0.25">
      <c r="A1315" s="29"/>
      <c r="B1315" s="30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</row>
    <row r="1316" spans="1:16" x14ac:dyDescent="0.25">
      <c r="A1316" s="29"/>
      <c r="B1316" s="30"/>
      <c r="C1316" s="29"/>
      <c r="D1316" s="29"/>
      <c r="E1316" s="29"/>
      <c r="F1316" s="29"/>
      <c r="G1316" s="29"/>
      <c r="H1316" s="29"/>
      <c r="I1316" s="29"/>
      <c r="J1316" s="29"/>
      <c r="K1316" s="29"/>
      <c r="L1316" s="29"/>
      <c r="M1316" s="29"/>
      <c r="N1316" s="29"/>
      <c r="O1316" s="29"/>
      <c r="P1316" s="29"/>
    </row>
    <row r="1317" spans="1:16" x14ac:dyDescent="0.25">
      <c r="A1317" s="29"/>
      <c r="B1317" s="30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</row>
    <row r="1318" spans="1:16" x14ac:dyDescent="0.25">
      <c r="A1318" s="29"/>
      <c r="B1318" s="30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</row>
    <row r="1319" spans="1:16" x14ac:dyDescent="0.25">
      <c r="A1319" s="29"/>
      <c r="B1319" s="30"/>
      <c r="C1319" s="29"/>
      <c r="D1319" s="29"/>
      <c r="E1319" s="29"/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</row>
    <row r="1320" spans="1:16" x14ac:dyDescent="0.25">
      <c r="A1320" s="29"/>
      <c r="B1320" s="30"/>
      <c r="C1320" s="29"/>
      <c r="D1320" s="29"/>
      <c r="E1320" s="29"/>
      <c r="F1320" s="29"/>
      <c r="G1320" s="29"/>
      <c r="H1320" s="29"/>
      <c r="I1320" s="29"/>
      <c r="J1320" s="29"/>
      <c r="K1320" s="29"/>
      <c r="L1320" s="29"/>
      <c r="M1320" s="29"/>
      <c r="N1320" s="29"/>
      <c r="O1320" s="29"/>
      <c r="P1320" s="29"/>
    </row>
    <row r="1321" spans="1:16" x14ac:dyDescent="0.25">
      <c r="A1321" s="29"/>
      <c r="B1321" s="30"/>
      <c r="C1321" s="29"/>
      <c r="D1321" s="29"/>
      <c r="E1321" s="29"/>
      <c r="F1321" s="29"/>
      <c r="G1321" s="29"/>
      <c r="H1321" s="29"/>
      <c r="I1321" s="29"/>
      <c r="J1321" s="29"/>
      <c r="K1321" s="29"/>
      <c r="L1321" s="29"/>
      <c r="M1321" s="29"/>
      <c r="N1321" s="29"/>
      <c r="O1321" s="29"/>
      <c r="P1321" s="29"/>
    </row>
    <row r="1322" spans="1:16" x14ac:dyDescent="0.25">
      <c r="A1322" s="29"/>
      <c r="B1322" s="30"/>
      <c r="C1322" s="29"/>
      <c r="D1322" s="29"/>
      <c r="E1322" s="29"/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</row>
    <row r="1323" spans="1:16" x14ac:dyDescent="0.25">
      <c r="A1323" s="29"/>
      <c r="B1323" s="30"/>
      <c r="C1323" s="29"/>
      <c r="D1323" s="29"/>
      <c r="E1323" s="29"/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</row>
    <row r="1324" spans="1:16" x14ac:dyDescent="0.25">
      <c r="A1324" s="29"/>
      <c r="B1324" s="30"/>
      <c r="C1324" s="29"/>
      <c r="D1324" s="29"/>
      <c r="E1324" s="29"/>
      <c r="F1324" s="29"/>
      <c r="G1324" s="29"/>
      <c r="H1324" s="29"/>
      <c r="I1324" s="29"/>
      <c r="J1324" s="29"/>
      <c r="K1324" s="29"/>
      <c r="L1324" s="29"/>
      <c r="M1324" s="29"/>
      <c r="N1324" s="29"/>
      <c r="O1324" s="29"/>
      <c r="P1324" s="29"/>
    </row>
    <row r="1325" spans="1:16" x14ac:dyDescent="0.25">
      <c r="A1325" s="29"/>
      <c r="B1325" s="30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</row>
    <row r="1326" spans="1:16" x14ac:dyDescent="0.25">
      <c r="A1326" s="29"/>
      <c r="B1326" s="30"/>
      <c r="C1326" s="29"/>
      <c r="D1326" s="29"/>
      <c r="E1326" s="29"/>
      <c r="F1326" s="29"/>
      <c r="G1326" s="29"/>
      <c r="H1326" s="29"/>
      <c r="I1326" s="29"/>
      <c r="J1326" s="29"/>
      <c r="K1326" s="29"/>
      <c r="L1326" s="29"/>
      <c r="M1326" s="29"/>
      <c r="N1326" s="29"/>
      <c r="O1326" s="29"/>
      <c r="P1326" s="29"/>
    </row>
    <row r="1327" spans="1:16" x14ac:dyDescent="0.25">
      <c r="A1327" s="29"/>
      <c r="B1327" s="30"/>
      <c r="C1327" s="29"/>
      <c r="D1327" s="29"/>
      <c r="E1327" s="29"/>
      <c r="F1327" s="29"/>
      <c r="G1327" s="29"/>
      <c r="H1327" s="29"/>
      <c r="I1327" s="29"/>
      <c r="J1327" s="29"/>
      <c r="K1327" s="29"/>
      <c r="L1327" s="29"/>
      <c r="M1327" s="29"/>
      <c r="N1327" s="29"/>
      <c r="O1327" s="29"/>
      <c r="P1327" s="29"/>
    </row>
    <row r="1328" spans="1:16" x14ac:dyDescent="0.25">
      <c r="A1328" s="29"/>
      <c r="B1328" s="30"/>
      <c r="C1328" s="29"/>
      <c r="D1328" s="29"/>
      <c r="E1328" s="29"/>
      <c r="F1328" s="29"/>
      <c r="G1328" s="29"/>
      <c r="H1328" s="29"/>
      <c r="I1328" s="29"/>
      <c r="J1328" s="29"/>
      <c r="K1328" s="29"/>
      <c r="L1328" s="29"/>
      <c r="M1328" s="29"/>
      <c r="N1328" s="29"/>
      <c r="O1328" s="29"/>
      <c r="P1328" s="29"/>
    </row>
    <row r="1329" spans="1:16" x14ac:dyDescent="0.25">
      <c r="A1329" s="29"/>
      <c r="B1329" s="30"/>
      <c r="C1329" s="29"/>
      <c r="D1329" s="29"/>
      <c r="E1329" s="29"/>
      <c r="F1329" s="29"/>
      <c r="G1329" s="29"/>
      <c r="H1329" s="29"/>
      <c r="I1329" s="29"/>
      <c r="J1329" s="29"/>
      <c r="K1329" s="29"/>
      <c r="L1329" s="29"/>
      <c r="M1329" s="29"/>
      <c r="N1329" s="29"/>
      <c r="O1329" s="29"/>
      <c r="P1329" s="29"/>
    </row>
    <row r="1330" spans="1:16" x14ac:dyDescent="0.25">
      <c r="A1330" s="29"/>
      <c r="B1330" s="30"/>
      <c r="C1330" s="29"/>
      <c r="D1330" s="29"/>
      <c r="E1330" s="29"/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</row>
    <row r="1331" spans="1:16" x14ac:dyDescent="0.25">
      <c r="A1331" s="29"/>
      <c r="B1331" s="30"/>
      <c r="C1331" s="29"/>
      <c r="D1331" s="29"/>
      <c r="E1331" s="29"/>
      <c r="F1331" s="29"/>
      <c r="G1331" s="29"/>
      <c r="H1331" s="29"/>
      <c r="I1331" s="29"/>
      <c r="J1331" s="29"/>
      <c r="K1331" s="29"/>
      <c r="L1331" s="29"/>
      <c r="M1331" s="29"/>
      <c r="N1331" s="29"/>
      <c r="O1331" s="29"/>
      <c r="P1331" s="29"/>
    </row>
    <row r="1332" spans="1:16" x14ac:dyDescent="0.25">
      <c r="A1332" s="29"/>
      <c r="B1332" s="30"/>
      <c r="C1332" s="29"/>
      <c r="D1332" s="29"/>
      <c r="E1332" s="29"/>
      <c r="F1332" s="29"/>
      <c r="G1332" s="29"/>
      <c r="H1332" s="29"/>
      <c r="I1332" s="29"/>
      <c r="J1332" s="29"/>
      <c r="K1332" s="29"/>
      <c r="L1332" s="29"/>
      <c r="M1332" s="29"/>
      <c r="N1332" s="29"/>
      <c r="O1332" s="29"/>
      <c r="P1332" s="29"/>
    </row>
    <row r="1333" spans="1:16" x14ac:dyDescent="0.25">
      <c r="A1333" s="29"/>
      <c r="B1333" s="30"/>
      <c r="C1333" s="29"/>
      <c r="D1333" s="29"/>
      <c r="E1333" s="29"/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</row>
    <row r="1334" spans="1:16" x14ac:dyDescent="0.25">
      <c r="A1334" s="29"/>
      <c r="B1334" s="30"/>
      <c r="C1334" s="29"/>
      <c r="D1334" s="29"/>
      <c r="E1334" s="29"/>
      <c r="F1334" s="29"/>
      <c r="G1334" s="29"/>
      <c r="H1334" s="29"/>
      <c r="I1334" s="29"/>
      <c r="J1334" s="29"/>
      <c r="K1334" s="29"/>
      <c r="L1334" s="29"/>
      <c r="M1334" s="29"/>
      <c r="N1334" s="29"/>
      <c r="O1334" s="29"/>
      <c r="P1334" s="29"/>
    </row>
    <row r="1335" spans="1:16" x14ac:dyDescent="0.25">
      <c r="A1335" s="29"/>
      <c r="B1335" s="30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</row>
    <row r="1336" spans="1:16" x14ac:dyDescent="0.25">
      <c r="A1336" s="29"/>
      <c r="B1336" s="30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</row>
    <row r="1337" spans="1:16" x14ac:dyDescent="0.25">
      <c r="A1337" s="29"/>
      <c r="B1337" s="30"/>
      <c r="C1337" s="29"/>
      <c r="D1337" s="29"/>
      <c r="E1337" s="29"/>
      <c r="F1337" s="29"/>
      <c r="G1337" s="29"/>
      <c r="H1337" s="29"/>
      <c r="I1337" s="29"/>
      <c r="J1337" s="29"/>
      <c r="K1337" s="29"/>
      <c r="L1337" s="29"/>
      <c r="M1337" s="29"/>
      <c r="N1337" s="29"/>
      <c r="O1337" s="29"/>
      <c r="P1337" s="29"/>
    </row>
    <row r="1338" spans="1:16" x14ac:dyDescent="0.25">
      <c r="A1338" s="29"/>
      <c r="B1338" s="30"/>
      <c r="C1338" s="29"/>
      <c r="D1338" s="29"/>
      <c r="E1338" s="29"/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</row>
    <row r="1339" spans="1:16" x14ac:dyDescent="0.25">
      <c r="A1339" s="29"/>
      <c r="B1339" s="30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</row>
    <row r="1340" spans="1:16" x14ac:dyDescent="0.25">
      <c r="A1340" s="29"/>
      <c r="B1340" s="30"/>
      <c r="C1340" s="29"/>
      <c r="D1340" s="29"/>
      <c r="E1340" s="29"/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</row>
    <row r="1341" spans="1:16" x14ac:dyDescent="0.25">
      <c r="A1341" s="29"/>
      <c r="B1341" s="30"/>
      <c r="C1341" s="29"/>
      <c r="D1341" s="29"/>
      <c r="E1341" s="29"/>
      <c r="F1341" s="29"/>
      <c r="G1341" s="29"/>
      <c r="H1341" s="29"/>
      <c r="I1341" s="29"/>
      <c r="J1341" s="29"/>
      <c r="K1341" s="29"/>
      <c r="L1341" s="29"/>
      <c r="M1341" s="29"/>
      <c r="N1341" s="29"/>
      <c r="O1341" s="29"/>
      <c r="P1341" s="29"/>
    </row>
    <row r="1342" spans="1:16" x14ac:dyDescent="0.25">
      <c r="A1342" s="29"/>
      <c r="B1342" s="30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</row>
    <row r="1343" spans="1:16" x14ac:dyDescent="0.25">
      <c r="A1343" s="29"/>
      <c r="B1343" s="30"/>
      <c r="C1343" s="29"/>
      <c r="D1343" s="29"/>
      <c r="E1343" s="29"/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</row>
    <row r="1344" spans="1:16" x14ac:dyDescent="0.25">
      <c r="A1344" s="29"/>
      <c r="B1344" s="30"/>
      <c r="C1344" s="29"/>
      <c r="D1344" s="29"/>
      <c r="E1344" s="29"/>
      <c r="F1344" s="29"/>
      <c r="G1344" s="29"/>
      <c r="H1344" s="29"/>
      <c r="I1344" s="29"/>
      <c r="J1344" s="29"/>
      <c r="K1344" s="29"/>
      <c r="L1344" s="29"/>
      <c r="M1344" s="29"/>
      <c r="N1344" s="29"/>
      <c r="O1344" s="29"/>
      <c r="P1344" s="29"/>
    </row>
    <row r="1345" spans="1:16" x14ac:dyDescent="0.25">
      <c r="A1345" s="29"/>
      <c r="B1345" s="30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</row>
    <row r="1346" spans="1:16" x14ac:dyDescent="0.25">
      <c r="A1346" s="29"/>
      <c r="B1346" s="30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</row>
    <row r="1347" spans="1:16" x14ac:dyDescent="0.25">
      <c r="A1347" s="29"/>
      <c r="B1347" s="30"/>
      <c r="C1347" s="29"/>
      <c r="D1347" s="29"/>
      <c r="E1347" s="29"/>
      <c r="F1347" s="29"/>
      <c r="G1347" s="29"/>
      <c r="H1347" s="29"/>
      <c r="I1347" s="29"/>
      <c r="J1347" s="29"/>
      <c r="K1347" s="29"/>
      <c r="L1347" s="29"/>
      <c r="M1347" s="29"/>
      <c r="N1347" s="29"/>
      <c r="O1347" s="29"/>
      <c r="P1347" s="29"/>
    </row>
    <row r="1348" spans="1:16" x14ac:dyDescent="0.25">
      <c r="A1348" s="29"/>
      <c r="B1348" s="30"/>
      <c r="C1348" s="29"/>
      <c r="D1348" s="29"/>
      <c r="E1348" s="29"/>
      <c r="F1348" s="29"/>
      <c r="G1348" s="29"/>
      <c r="H1348" s="29"/>
      <c r="I1348" s="29"/>
      <c r="J1348" s="29"/>
      <c r="K1348" s="29"/>
      <c r="L1348" s="29"/>
      <c r="M1348" s="29"/>
      <c r="N1348" s="29"/>
      <c r="O1348" s="29"/>
      <c r="P1348" s="29"/>
    </row>
    <row r="1349" spans="1:16" x14ac:dyDescent="0.25">
      <c r="A1349" s="29"/>
      <c r="B1349" s="30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</row>
    <row r="1350" spans="1:16" x14ac:dyDescent="0.25">
      <c r="A1350" s="29"/>
      <c r="B1350" s="30"/>
      <c r="C1350" s="29"/>
      <c r="D1350" s="29"/>
      <c r="E1350" s="29"/>
      <c r="F1350" s="29"/>
      <c r="G1350" s="29"/>
      <c r="H1350" s="29"/>
      <c r="I1350" s="29"/>
      <c r="J1350" s="29"/>
      <c r="K1350" s="29"/>
      <c r="L1350" s="29"/>
      <c r="M1350" s="29"/>
      <c r="N1350" s="29"/>
      <c r="O1350" s="29"/>
      <c r="P1350" s="29"/>
    </row>
    <row r="1351" spans="1:16" x14ac:dyDescent="0.25">
      <c r="A1351" s="29"/>
      <c r="B1351" s="30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</row>
    <row r="1352" spans="1:16" x14ac:dyDescent="0.25">
      <c r="A1352" s="29"/>
      <c r="B1352" s="30"/>
      <c r="C1352" s="29"/>
      <c r="D1352" s="29"/>
      <c r="E1352" s="29"/>
      <c r="F1352" s="29"/>
      <c r="G1352" s="29"/>
      <c r="H1352" s="29"/>
      <c r="I1352" s="29"/>
      <c r="J1352" s="29"/>
      <c r="K1352" s="29"/>
      <c r="L1352" s="29"/>
      <c r="M1352" s="29"/>
      <c r="N1352" s="29"/>
      <c r="O1352" s="29"/>
      <c r="P1352" s="29"/>
    </row>
    <row r="1353" spans="1:16" x14ac:dyDescent="0.25">
      <c r="A1353" s="29"/>
      <c r="B1353" s="30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</row>
    <row r="1354" spans="1:16" x14ac:dyDescent="0.25">
      <c r="A1354" s="29"/>
      <c r="B1354" s="30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</row>
    <row r="1355" spans="1:16" x14ac:dyDescent="0.25">
      <c r="A1355" s="29"/>
      <c r="B1355" s="30"/>
      <c r="C1355" s="29"/>
      <c r="D1355" s="29"/>
      <c r="E1355" s="29"/>
      <c r="F1355" s="29"/>
      <c r="G1355" s="29"/>
      <c r="H1355" s="29"/>
      <c r="I1355" s="29"/>
      <c r="J1355" s="29"/>
      <c r="K1355" s="29"/>
      <c r="L1355" s="29"/>
      <c r="M1355" s="29"/>
      <c r="N1355" s="29"/>
      <c r="O1355" s="29"/>
      <c r="P1355" s="29"/>
    </row>
    <row r="1356" spans="1:16" x14ac:dyDescent="0.25">
      <c r="A1356" s="29"/>
      <c r="B1356" s="30"/>
      <c r="C1356" s="29"/>
      <c r="D1356" s="29"/>
      <c r="E1356" s="29"/>
      <c r="F1356" s="29"/>
      <c r="G1356" s="29"/>
      <c r="H1356" s="29"/>
      <c r="I1356" s="29"/>
      <c r="J1356" s="29"/>
      <c r="K1356" s="29"/>
      <c r="L1356" s="29"/>
      <c r="M1356" s="29"/>
      <c r="N1356" s="29"/>
      <c r="O1356" s="29"/>
      <c r="P1356" s="29"/>
    </row>
    <row r="1357" spans="1:16" x14ac:dyDescent="0.25">
      <c r="A1357" s="29"/>
      <c r="B1357" s="30"/>
      <c r="C1357" s="29"/>
      <c r="D1357" s="29"/>
      <c r="E1357" s="29"/>
      <c r="F1357" s="29"/>
      <c r="G1357" s="29"/>
      <c r="H1357" s="29"/>
      <c r="I1357" s="29"/>
      <c r="J1357" s="29"/>
      <c r="K1357" s="29"/>
      <c r="L1357" s="29"/>
      <c r="M1357" s="29"/>
      <c r="N1357" s="29"/>
      <c r="O1357" s="29"/>
      <c r="P1357" s="29"/>
    </row>
    <row r="1358" spans="1:16" x14ac:dyDescent="0.25">
      <c r="A1358" s="29"/>
      <c r="B1358" s="30"/>
      <c r="C1358" s="29"/>
      <c r="D1358" s="29"/>
      <c r="E1358" s="29"/>
      <c r="F1358" s="29"/>
      <c r="G1358" s="29"/>
      <c r="H1358" s="29"/>
      <c r="I1358" s="29"/>
      <c r="J1358" s="29"/>
      <c r="K1358" s="29"/>
      <c r="L1358" s="29"/>
      <c r="M1358" s="29"/>
      <c r="N1358" s="29"/>
      <c r="O1358" s="29"/>
      <c r="P1358" s="29"/>
    </row>
    <row r="1359" spans="1:16" x14ac:dyDescent="0.25">
      <c r="A1359" s="29"/>
      <c r="B1359" s="30"/>
      <c r="C1359" s="29"/>
      <c r="D1359" s="29"/>
      <c r="E1359" s="29"/>
      <c r="F1359" s="29"/>
      <c r="G1359" s="29"/>
      <c r="H1359" s="29"/>
      <c r="I1359" s="29"/>
      <c r="J1359" s="29"/>
      <c r="K1359" s="29"/>
      <c r="L1359" s="29"/>
      <c r="M1359" s="29"/>
      <c r="N1359" s="29"/>
      <c r="O1359" s="29"/>
      <c r="P1359" s="29"/>
    </row>
    <row r="1360" spans="1:16" x14ac:dyDescent="0.25">
      <c r="A1360" s="29"/>
      <c r="B1360" s="30"/>
      <c r="C1360" s="29"/>
      <c r="D1360" s="29"/>
      <c r="E1360" s="29"/>
      <c r="F1360" s="29"/>
      <c r="G1360" s="29"/>
      <c r="H1360" s="29"/>
      <c r="I1360" s="29"/>
      <c r="J1360" s="29"/>
      <c r="K1360" s="29"/>
      <c r="L1360" s="29"/>
      <c r="M1360" s="29"/>
      <c r="N1360" s="29"/>
      <c r="O1360" s="29"/>
      <c r="P1360" s="29"/>
    </row>
    <row r="1361" spans="1:16" x14ac:dyDescent="0.25">
      <c r="A1361" s="29"/>
      <c r="B1361" s="30"/>
      <c r="C1361" s="29"/>
      <c r="D1361" s="29"/>
      <c r="E1361" s="29"/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</row>
    <row r="1362" spans="1:16" x14ac:dyDescent="0.25">
      <c r="A1362" s="29"/>
      <c r="B1362" s="30"/>
      <c r="C1362" s="29"/>
      <c r="D1362" s="29"/>
      <c r="E1362" s="29"/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</row>
    <row r="1363" spans="1:16" x14ac:dyDescent="0.25">
      <c r="A1363" s="29"/>
      <c r="B1363" s="30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</row>
    <row r="1364" spans="1:16" x14ac:dyDescent="0.25">
      <c r="A1364" s="29"/>
      <c r="B1364" s="30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</row>
    <row r="1365" spans="1:16" x14ac:dyDescent="0.25">
      <c r="A1365" s="29"/>
      <c r="B1365" s="30"/>
      <c r="C1365" s="29"/>
      <c r="D1365" s="29"/>
      <c r="E1365" s="29"/>
      <c r="F1365" s="29"/>
      <c r="G1365" s="29"/>
      <c r="H1365" s="29"/>
      <c r="I1365" s="29"/>
      <c r="J1365" s="29"/>
      <c r="K1365" s="29"/>
      <c r="L1365" s="29"/>
      <c r="M1365" s="29"/>
      <c r="N1365" s="29"/>
      <c r="O1365" s="29"/>
      <c r="P1365" s="29"/>
    </row>
    <row r="1366" spans="1:16" x14ac:dyDescent="0.25">
      <c r="A1366" s="29"/>
      <c r="B1366" s="30"/>
      <c r="C1366" s="29"/>
      <c r="D1366" s="29"/>
      <c r="E1366" s="29"/>
      <c r="F1366" s="29"/>
      <c r="G1366" s="29"/>
      <c r="H1366" s="29"/>
      <c r="I1366" s="29"/>
      <c r="J1366" s="29"/>
      <c r="K1366" s="29"/>
      <c r="L1366" s="29"/>
      <c r="M1366" s="29"/>
      <c r="N1366" s="29"/>
      <c r="O1366" s="29"/>
      <c r="P1366" s="29"/>
    </row>
    <row r="1367" spans="1:16" x14ac:dyDescent="0.25">
      <c r="A1367" s="29"/>
      <c r="B1367" s="30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</row>
    <row r="1368" spans="1:16" x14ac:dyDescent="0.25">
      <c r="A1368" s="29"/>
      <c r="B1368" s="30"/>
      <c r="C1368" s="29"/>
      <c r="D1368" s="29"/>
      <c r="E1368" s="29"/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</row>
    <row r="1369" spans="1:16" x14ac:dyDescent="0.25">
      <c r="A1369" s="29"/>
      <c r="B1369" s="30"/>
      <c r="C1369" s="29"/>
      <c r="D1369" s="29"/>
      <c r="E1369" s="29"/>
      <c r="F1369" s="29"/>
      <c r="G1369" s="29"/>
      <c r="H1369" s="29"/>
      <c r="I1369" s="29"/>
      <c r="J1369" s="29"/>
      <c r="K1369" s="29"/>
      <c r="L1369" s="29"/>
      <c r="M1369" s="29"/>
      <c r="N1369" s="29"/>
      <c r="O1369" s="29"/>
      <c r="P1369" s="29"/>
    </row>
    <row r="1370" spans="1:16" x14ac:dyDescent="0.25">
      <c r="A1370" s="29"/>
      <c r="B1370" s="30"/>
      <c r="C1370" s="29"/>
      <c r="D1370" s="29"/>
      <c r="E1370" s="29"/>
      <c r="F1370" s="29"/>
      <c r="G1370" s="29"/>
      <c r="H1370" s="29"/>
      <c r="I1370" s="29"/>
      <c r="J1370" s="29"/>
      <c r="K1370" s="29"/>
      <c r="L1370" s="29"/>
      <c r="M1370" s="29"/>
      <c r="N1370" s="29"/>
      <c r="O1370" s="29"/>
      <c r="P1370" s="29"/>
    </row>
    <row r="1371" spans="1:16" x14ac:dyDescent="0.25">
      <c r="A1371" s="29"/>
      <c r="B1371" s="30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</row>
    <row r="1372" spans="1:16" x14ac:dyDescent="0.25">
      <c r="A1372" s="29"/>
      <c r="B1372" s="30"/>
      <c r="C1372" s="29"/>
      <c r="D1372" s="29"/>
      <c r="E1372" s="29"/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</row>
    <row r="1373" spans="1:16" x14ac:dyDescent="0.25">
      <c r="A1373" s="29"/>
      <c r="B1373" s="30"/>
      <c r="C1373" s="29"/>
      <c r="D1373" s="29"/>
      <c r="E1373" s="29"/>
      <c r="F1373" s="29"/>
      <c r="G1373" s="29"/>
      <c r="H1373" s="29"/>
      <c r="I1373" s="29"/>
      <c r="J1373" s="29"/>
      <c r="K1373" s="29"/>
      <c r="L1373" s="29"/>
      <c r="M1373" s="29"/>
      <c r="N1373" s="29"/>
      <c r="O1373" s="29"/>
      <c r="P1373" s="29"/>
    </row>
    <row r="1374" spans="1:16" x14ac:dyDescent="0.25">
      <c r="A1374" s="29"/>
      <c r="B1374" s="30"/>
      <c r="C1374" s="29"/>
      <c r="D1374" s="29"/>
      <c r="E1374" s="29"/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</row>
    <row r="1375" spans="1:16" x14ac:dyDescent="0.25">
      <c r="A1375" s="29"/>
      <c r="B1375" s="30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</row>
    <row r="1376" spans="1:16" x14ac:dyDescent="0.25">
      <c r="A1376" s="29"/>
      <c r="B1376" s="30"/>
      <c r="C1376" s="29"/>
      <c r="D1376" s="29"/>
      <c r="E1376" s="29"/>
      <c r="F1376" s="29"/>
      <c r="G1376" s="29"/>
      <c r="H1376" s="29"/>
      <c r="I1376" s="29"/>
      <c r="J1376" s="29"/>
      <c r="K1376" s="29"/>
      <c r="L1376" s="29"/>
      <c r="M1376" s="29"/>
      <c r="N1376" s="29"/>
      <c r="O1376" s="29"/>
      <c r="P1376" s="29"/>
    </row>
    <row r="1377" spans="1:16" x14ac:dyDescent="0.25">
      <c r="A1377" s="29"/>
      <c r="B1377" s="30"/>
      <c r="C1377" s="29"/>
      <c r="D1377" s="29"/>
      <c r="E1377" s="29"/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</row>
    <row r="1378" spans="1:16" x14ac:dyDescent="0.25">
      <c r="A1378" s="29"/>
      <c r="B1378" s="30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</row>
    <row r="1379" spans="1:16" x14ac:dyDescent="0.25">
      <c r="A1379" s="29"/>
      <c r="B1379" s="30"/>
      <c r="C1379" s="29"/>
      <c r="D1379" s="29"/>
      <c r="E1379" s="29"/>
      <c r="F1379" s="29"/>
      <c r="G1379" s="29"/>
      <c r="H1379" s="29"/>
      <c r="I1379" s="29"/>
      <c r="J1379" s="29"/>
      <c r="K1379" s="29"/>
      <c r="L1379" s="29"/>
      <c r="M1379" s="29"/>
      <c r="N1379" s="29"/>
      <c r="O1379" s="29"/>
      <c r="P1379" s="29"/>
    </row>
    <row r="1380" spans="1:16" x14ac:dyDescent="0.25">
      <c r="A1380" s="29"/>
      <c r="B1380" s="30"/>
      <c r="C1380" s="29"/>
      <c r="D1380" s="29"/>
      <c r="E1380" s="29"/>
      <c r="F1380" s="29"/>
      <c r="G1380" s="29"/>
      <c r="H1380" s="29"/>
      <c r="I1380" s="29"/>
      <c r="J1380" s="29"/>
      <c r="K1380" s="29"/>
      <c r="L1380" s="29"/>
      <c r="M1380" s="29"/>
      <c r="N1380" s="29"/>
      <c r="O1380" s="29"/>
      <c r="P1380" s="29"/>
    </row>
    <row r="1381" spans="1:16" x14ac:dyDescent="0.25">
      <c r="A1381" s="29"/>
      <c r="B1381" s="30"/>
      <c r="C1381" s="29"/>
      <c r="D1381" s="29"/>
      <c r="E1381" s="29"/>
      <c r="F1381" s="29"/>
      <c r="G1381" s="29"/>
      <c r="H1381" s="29"/>
      <c r="I1381" s="29"/>
      <c r="J1381" s="29"/>
      <c r="K1381" s="29"/>
      <c r="L1381" s="29"/>
      <c r="M1381" s="29"/>
      <c r="N1381" s="29"/>
      <c r="O1381" s="29"/>
      <c r="P1381" s="29"/>
    </row>
    <row r="1382" spans="1:16" x14ac:dyDescent="0.25">
      <c r="A1382" s="29"/>
      <c r="B1382" s="30"/>
      <c r="C1382" s="29"/>
      <c r="D1382" s="29"/>
      <c r="E1382" s="29"/>
      <c r="F1382" s="29"/>
      <c r="G1382" s="29"/>
      <c r="H1382" s="29"/>
      <c r="I1382" s="29"/>
      <c r="J1382" s="29"/>
      <c r="K1382" s="29"/>
      <c r="L1382" s="29"/>
      <c r="M1382" s="29"/>
      <c r="N1382" s="29"/>
      <c r="O1382" s="29"/>
      <c r="P1382" s="29"/>
    </row>
    <row r="1383" spans="1:16" x14ac:dyDescent="0.25">
      <c r="A1383" s="29"/>
      <c r="B1383" s="30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</row>
    <row r="1384" spans="1:16" x14ac:dyDescent="0.25">
      <c r="A1384" s="29"/>
      <c r="B1384" s="30"/>
      <c r="C1384" s="29"/>
      <c r="D1384" s="29"/>
      <c r="E1384" s="29"/>
      <c r="F1384" s="29"/>
      <c r="G1384" s="29"/>
      <c r="H1384" s="29"/>
      <c r="I1384" s="29"/>
      <c r="J1384" s="29"/>
      <c r="K1384" s="29"/>
      <c r="L1384" s="29"/>
      <c r="M1384" s="29"/>
      <c r="N1384" s="29"/>
      <c r="O1384" s="29"/>
      <c r="P1384" s="29"/>
    </row>
    <row r="1385" spans="1:16" x14ac:dyDescent="0.25">
      <c r="A1385" s="29"/>
      <c r="B1385" s="30"/>
      <c r="C1385" s="29"/>
      <c r="D1385" s="29"/>
      <c r="E1385" s="29"/>
      <c r="F1385" s="29"/>
      <c r="G1385" s="29"/>
      <c r="H1385" s="29"/>
      <c r="I1385" s="29"/>
      <c r="J1385" s="29"/>
      <c r="K1385" s="29"/>
      <c r="L1385" s="29"/>
      <c r="M1385" s="29"/>
      <c r="N1385" s="29"/>
      <c r="O1385" s="29"/>
      <c r="P1385" s="29"/>
    </row>
    <row r="1386" spans="1:16" x14ac:dyDescent="0.25">
      <c r="A1386" s="29"/>
      <c r="B1386" s="30"/>
      <c r="C1386" s="29"/>
      <c r="D1386" s="29"/>
      <c r="E1386" s="29"/>
      <c r="F1386" s="29"/>
      <c r="G1386" s="29"/>
      <c r="H1386" s="29"/>
      <c r="I1386" s="29"/>
      <c r="J1386" s="29"/>
      <c r="K1386" s="29"/>
      <c r="L1386" s="29"/>
      <c r="M1386" s="29"/>
      <c r="N1386" s="29"/>
      <c r="O1386" s="29"/>
      <c r="P1386" s="29"/>
    </row>
    <row r="1387" spans="1:16" x14ac:dyDescent="0.25">
      <c r="A1387" s="29"/>
      <c r="B1387" s="30"/>
      <c r="C1387" s="29"/>
      <c r="D1387" s="29"/>
      <c r="E1387" s="29"/>
      <c r="F1387" s="29"/>
      <c r="G1387" s="29"/>
      <c r="H1387" s="29"/>
      <c r="I1387" s="29"/>
      <c r="J1387" s="29"/>
      <c r="K1387" s="29"/>
      <c r="L1387" s="29"/>
      <c r="M1387" s="29"/>
      <c r="N1387" s="29"/>
      <c r="O1387" s="29"/>
      <c r="P1387" s="29"/>
    </row>
    <row r="1388" spans="1:16" x14ac:dyDescent="0.25">
      <c r="A1388" s="29"/>
      <c r="B1388" s="30"/>
      <c r="C1388" s="29"/>
      <c r="D1388" s="29"/>
      <c r="E1388" s="29"/>
      <c r="F1388" s="29"/>
      <c r="G1388" s="29"/>
      <c r="H1388" s="29"/>
      <c r="I1388" s="29"/>
      <c r="J1388" s="29"/>
      <c r="K1388" s="29"/>
      <c r="L1388" s="29"/>
      <c r="M1388" s="29"/>
      <c r="N1388" s="29"/>
      <c r="O1388" s="29"/>
      <c r="P1388" s="29"/>
    </row>
    <row r="1389" spans="1:16" x14ac:dyDescent="0.25">
      <c r="A1389" s="29"/>
      <c r="B1389" s="30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</row>
    <row r="1390" spans="1:16" x14ac:dyDescent="0.25">
      <c r="A1390" s="29"/>
      <c r="B1390" s="30"/>
      <c r="C1390" s="29"/>
      <c r="D1390" s="29"/>
      <c r="E1390" s="29"/>
      <c r="F1390" s="29"/>
      <c r="G1390" s="29"/>
      <c r="H1390" s="29"/>
      <c r="I1390" s="29"/>
      <c r="J1390" s="29"/>
      <c r="K1390" s="29"/>
      <c r="L1390" s="29"/>
      <c r="M1390" s="29"/>
      <c r="N1390" s="29"/>
      <c r="O1390" s="29"/>
      <c r="P1390" s="29"/>
    </row>
    <row r="1391" spans="1:16" x14ac:dyDescent="0.25">
      <c r="A1391" s="29"/>
      <c r="B1391" s="30"/>
      <c r="C1391" s="29"/>
      <c r="D1391" s="29"/>
      <c r="E1391" s="29"/>
      <c r="F1391" s="29"/>
      <c r="G1391" s="29"/>
      <c r="H1391" s="29"/>
      <c r="I1391" s="29"/>
      <c r="J1391" s="29"/>
      <c r="K1391" s="29"/>
      <c r="L1391" s="29"/>
      <c r="M1391" s="29"/>
      <c r="N1391" s="29"/>
      <c r="O1391" s="29"/>
      <c r="P1391" s="29"/>
    </row>
    <row r="1392" spans="1:16" x14ac:dyDescent="0.25">
      <c r="A1392" s="29"/>
      <c r="B1392" s="30"/>
      <c r="C1392" s="29"/>
      <c r="D1392" s="29"/>
      <c r="E1392" s="29"/>
      <c r="F1392" s="29"/>
      <c r="G1392" s="29"/>
      <c r="H1392" s="29"/>
      <c r="I1392" s="29"/>
      <c r="J1392" s="29"/>
      <c r="K1392" s="29"/>
      <c r="L1392" s="29"/>
      <c r="M1392" s="29"/>
      <c r="N1392" s="29"/>
      <c r="O1392" s="29"/>
      <c r="P1392" s="29"/>
    </row>
    <row r="1393" spans="1:16" x14ac:dyDescent="0.25">
      <c r="A1393" s="29"/>
      <c r="B1393" s="30"/>
      <c r="C1393" s="29"/>
      <c r="D1393" s="29"/>
      <c r="E1393" s="29"/>
      <c r="F1393" s="29"/>
      <c r="G1393" s="29"/>
      <c r="H1393" s="29"/>
      <c r="I1393" s="29"/>
      <c r="J1393" s="29"/>
      <c r="K1393" s="29"/>
      <c r="L1393" s="29"/>
      <c r="M1393" s="29"/>
      <c r="N1393" s="29"/>
      <c r="O1393" s="29"/>
      <c r="P1393" s="29"/>
    </row>
    <row r="1394" spans="1:16" x14ac:dyDescent="0.25">
      <c r="A1394" s="29"/>
      <c r="B1394" s="30"/>
      <c r="C1394" s="29"/>
      <c r="D1394" s="29"/>
      <c r="E1394" s="29"/>
      <c r="F1394" s="29"/>
      <c r="G1394" s="29"/>
      <c r="H1394" s="29"/>
      <c r="I1394" s="29"/>
      <c r="J1394" s="29"/>
      <c r="K1394" s="29"/>
      <c r="L1394" s="29"/>
      <c r="M1394" s="29"/>
      <c r="N1394" s="29"/>
      <c r="O1394" s="29"/>
      <c r="P1394" s="29"/>
    </row>
    <row r="1395" spans="1:16" x14ac:dyDescent="0.25">
      <c r="A1395" s="29"/>
      <c r="B1395" s="30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</row>
    <row r="1396" spans="1:16" x14ac:dyDescent="0.25">
      <c r="A1396" s="29"/>
      <c r="B1396" s="30"/>
      <c r="C1396" s="29"/>
      <c r="D1396" s="29"/>
      <c r="E1396" s="29"/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</row>
    <row r="1397" spans="1:16" x14ac:dyDescent="0.25">
      <c r="A1397" s="29"/>
      <c r="B1397" s="30"/>
      <c r="C1397" s="29"/>
      <c r="D1397" s="29"/>
      <c r="E1397" s="29"/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</row>
    <row r="1398" spans="1:16" x14ac:dyDescent="0.25">
      <c r="A1398" s="29"/>
      <c r="B1398" s="30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</row>
    <row r="1399" spans="1:16" x14ac:dyDescent="0.25">
      <c r="A1399" s="29"/>
      <c r="B1399" s="30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</row>
    <row r="1400" spans="1:16" x14ac:dyDescent="0.25">
      <c r="A1400" s="29"/>
      <c r="B1400" s="30"/>
      <c r="C1400" s="29"/>
      <c r="D1400" s="29"/>
      <c r="E1400" s="29"/>
      <c r="F1400" s="29"/>
      <c r="G1400" s="29"/>
      <c r="H1400" s="29"/>
      <c r="I1400" s="29"/>
      <c r="J1400" s="29"/>
      <c r="K1400" s="29"/>
      <c r="L1400" s="29"/>
      <c r="M1400" s="29"/>
      <c r="N1400" s="29"/>
      <c r="O1400" s="29"/>
      <c r="P1400" s="29"/>
    </row>
    <row r="1401" spans="1:16" x14ac:dyDescent="0.25">
      <c r="A1401" s="29"/>
      <c r="B1401" s="30"/>
      <c r="C1401" s="29"/>
      <c r="D1401" s="29"/>
      <c r="E1401" s="29"/>
      <c r="F1401" s="29"/>
      <c r="G1401" s="29"/>
      <c r="H1401" s="29"/>
      <c r="I1401" s="29"/>
      <c r="J1401" s="29"/>
      <c r="K1401" s="29"/>
      <c r="L1401" s="29"/>
      <c r="M1401" s="29"/>
      <c r="N1401" s="29"/>
      <c r="O1401" s="29"/>
      <c r="P1401" s="29"/>
    </row>
    <row r="1402" spans="1:16" x14ac:dyDescent="0.25">
      <c r="A1402" s="29"/>
      <c r="B1402" s="30"/>
      <c r="C1402" s="29"/>
      <c r="D1402" s="29"/>
      <c r="E1402" s="29"/>
      <c r="F1402" s="29"/>
      <c r="G1402" s="29"/>
      <c r="H1402" s="29"/>
      <c r="I1402" s="29"/>
      <c r="J1402" s="29"/>
      <c r="K1402" s="29"/>
      <c r="L1402" s="29"/>
      <c r="M1402" s="29"/>
      <c r="N1402" s="29"/>
      <c r="O1402" s="29"/>
      <c r="P1402" s="29"/>
    </row>
    <row r="1403" spans="1:16" x14ac:dyDescent="0.25">
      <c r="A1403" s="29"/>
      <c r="B1403" s="30"/>
      <c r="C1403" s="29"/>
      <c r="D1403" s="29"/>
      <c r="E1403" s="29"/>
      <c r="F1403" s="29"/>
      <c r="G1403" s="29"/>
      <c r="H1403" s="29"/>
      <c r="I1403" s="29"/>
      <c r="J1403" s="29"/>
      <c r="K1403" s="29"/>
      <c r="L1403" s="29"/>
      <c r="M1403" s="29"/>
      <c r="N1403" s="29"/>
      <c r="O1403" s="29"/>
      <c r="P1403" s="29"/>
    </row>
    <row r="1404" spans="1:16" x14ac:dyDescent="0.25">
      <c r="A1404" s="29"/>
      <c r="B1404" s="30"/>
      <c r="C1404" s="29"/>
      <c r="D1404" s="29"/>
      <c r="E1404" s="29"/>
      <c r="F1404" s="29"/>
      <c r="G1404" s="29"/>
      <c r="H1404" s="29"/>
      <c r="I1404" s="29"/>
      <c r="J1404" s="29"/>
      <c r="K1404" s="29"/>
      <c r="L1404" s="29"/>
      <c r="M1404" s="29"/>
      <c r="N1404" s="29"/>
      <c r="O1404" s="29"/>
      <c r="P1404" s="29"/>
    </row>
    <row r="1405" spans="1:16" x14ac:dyDescent="0.25">
      <c r="A1405" s="29"/>
      <c r="B1405" s="30"/>
      <c r="C1405" s="29"/>
      <c r="D1405" s="29"/>
      <c r="E1405" s="29"/>
      <c r="F1405" s="29"/>
      <c r="G1405" s="29"/>
      <c r="H1405" s="29"/>
      <c r="I1405" s="29"/>
      <c r="J1405" s="29"/>
      <c r="K1405" s="29"/>
      <c r="L1405" s="29"/>
      <c r="M1405" s="29"/>
      <c r="N1405" s="29"/>
      <c r="O1405" s="29"/>
      <c r="P1405" s="29"/>
    </row>
    <row r="1406" spans="1:16" x14ac:dyDescent="0.25">
      <c r="A1406" s="29"/>
      <c r="B1406" s="30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</row>
    <row r="1407" spans="1:16" x14ac:dyDescent="0.25">
      <c r="A1407" s="29"/>
      <c r="B1407" s="30"/>
      <c r="C1407" s="29"/>
      <c r="D1407" s="29"/>
      <c r="E1407" s="29"/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</row>
    <row r="1408" spans="1:16" x14ac:dyDescent="0.25">
      <c r="A1408" s="29"/>
      <c r="B1408" s="30"/>
      <c r="C1408" s="29"/>
      <c r="D1408" s="29"/>
      <c r="E1408" s="29"/>
      <c r="F1408" s="29"/>
      <c r="G1408" s="29"/>
      <c r="H1408" s="29"/>
      <c r="I1408" s="29"/>
      <c r="J1408" s="29"/>
      <c r="K1408" s="29"/>
      <c r="L1408" s="29"/>
      <c r="M1408" s="29"/>
      <c r="N1408" s="29"/>
      <c r="O1408" s="29"/>
      <c r="P1408" s="29"/>
    </row>
    <row r="1409" spans="1:16" x14ac:dyDescent="0.25">
      <c r="A1409" s="29"/>
      <c r="B1409" s="30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</row>
    <row r="1410" spans="1:16" x14ac:dyDescent="0.25">
      <c r="A1410" s="29"/>
      <c r="B1410" s="30"/>
      <c r="C1410" s="29"/>
      <c r="D1410" s="29"/>
      <c r="E1410" s="29"/>
      <c r="F1410" s="29"/>
      <c r="G1410" s="29"/>
      <c r="H1410" s="29"/>
      <c r="I1410" s="29"/>
      <c r="J1410" s="29"/>
      <c r="K1410" s="29"/>
      <c r="L1410" s="29"/>
      <c r="M1410" s="29"/>
      <c r="N1410" s="29"/>
      <c r="O1410" s="29"/>
      <c r="P1410" s="29"/>
    </row>
    <row r="1411" spans="1:16" x14ac:dyDescent="0.25">
      <c r="A1411" s="29"/>
      <c r="B1411" s="30"/>
      <c r="C1411" s="29"/>
      <c r="D1411" s="29"/>
      <c r="E1411" s="29"/>
      <c r="F1411" s="29"/>
      <c r="G1411" s="29"/>
      <c r="H1411" s="29"/>
      <c r="I1411" s="29"/>
      <c r="J1411" s="29"/>
      <c r="K1411" s="29"/>
      <c r="L1411" s="29"/>
      <c r="M1411" s="29"/>
      <c r="N1411" s="29"/>
      <c r="O1411" s="29"/>
      <c r="P1411" s="29"/>
    </row>
    <row r="1412" spans="1:16" x14ac:dyDescent="0.25">
      <c r="A1412" s="29"/>
      <c r="B1412" s="30"/>
      <c r="C1412" s="29"/>
      <c r="D1412" s="29"/>
      <c r="E1412" s="29"/>
      <c r="F1412" s="29"/>
      <c r="G1412" s="29"/>
      <c r="H1412" s="29"/>
      <c r="I1412" s="29"/>
      <c r="J1412" s="29"/>
      <c r="K1412" s="29"/>
      <c r="L1412" s="29"/>
      <c r="M1412" s="29"/>
      <c r="N1412" s="29"/>
      <c r="O1412" s="29"/>
      <c r="P1412" s="29"/>
    </row>
    <row r="1413" spans="1:16" x14ac:dyDescent="0.25">
      <c r="A1413" s="29"/>
      <c r="B1413" s="30"/>
      <c r="C1413" s="29"/>
      <c r="D1413" s="29"/>
      <c r="E1413" s="29"/>
      <c r="F1413" s="29"/>
      <c r="G1413" s="29"/>
      <c r="H1413" s="29"/>
      <c r="I1413" s="29"/>
      <c r="J1413" s="29"/>
      <c r="K1413" s="29"/>
      <c r="L1413" s="29"/>
      <c r="M1413" s="29"/>
      <c r="N1413" s="29"/>
      <c r="O1413" s="29"/>
      <c r="P1413" s="29"/>
    </row>
    <row r="1414" spans="1:16" x14ac:dyDescent="0.25">
      <c r="A1414" s="29"/>
      <c r="B1414" s="30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</row>
    <row r="1415" spans="1:16" x14ac:dyDescent="0.25">
      <c r="A1415" s="29"/>
      <c r="B1415" s="30"/>
      <c r="C1415" s="29"/>
      <c r="D1415" s="29"/>
      <c r="E1415" s="29"/>
      <c r="F1415" s="29"/>
      <c r="G1415" s="29"/>
      <c r="H1415" s="29"/>
      <c r="I1415" s="29"/>
      <c r="J1415" s="29"/>
      <c r="K1415" s="29"/>
      <c r="L1415" s="29"/>
      <c r="M1415" s="29"/>
      <c r="N1415" s="29"/>
      <c r="O1415" s="29"/>
      <c r="P1415" s="29"/>
    </row>
    <row r="1416" spans="1:16" x14ac:dyDescent="0.25">
      <c r="A1416" s="29"/>
      <c r="B1416" s="30"/>
      <c r="C1416" s="29"/>
      <c r="D1416" s="29"/>
      <c r="E1416" s="29"/>
      <c r="F1416" s="29"/>
      <c r="G1416" s="29"/>
      <c r="H1416" s="29"/>
      <c r="I1416" s="29"/>
      <c r="J1416" s="29"/>
      <c r="K1416" s="29"/>
      <c r="L1416" s="29"/>
      <c r="M1416" s="29"/>
      <c r="N1416" s="29"/>
      <c r="O1416" s="29"/>
      <c r="P1416" s="29"/>
    </row>
    <row r="1417" spans="1:16" x14ac:dyDescent="0.25">
      <c r="A1417" s="29"/>
      <c r="B1417" s="30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</row>
    <row r="1418" spans="1:16" x14ac:dyDescent="0.25">
      <c r="A1418" s="29"/>
      <c r="B1418" s="30"/>
      <c r="C1418" s="29"/>
      <c r="D1418" s="29"/>
      <c r="E1418" s="29"/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</row>
    <row r="1419" spans="1:16" x14ac:dyDescent="0.25">
      <c r="A1419" s="29"/>
      <c r="B1419" s="30"/>
      <c r="C1419" s="29"/>
      <c r="D1419" s="29"/>
      <c r="E1419" s="29"/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</row>
    <row r="1420" spans="1:16" x14ac:dyDescent="0.25">
      <c r="A1420" s="29"/>
      <c r="B1420" s="30"/>
      <c r="C1420" s="29"/>
      <c r="D1420" s="29"/>
      <c r="E1420" s="29"/>
      <c r="F1420" s="29"/>
      <c r="G1420" s="29"/>
      <c r="H1420" s="29"/>
      <c r="I1420" s="29"/>
      <c r="J1420" s="29"/>
      <c r="K1420" s="29"/>
      <c r="L1420" s="29"/>
      <c r="M1420" s="29"/>
      <c r="N1420" s="29"/>
      <c r="O1420" s="29"/>
      <c r="P1420" s="29"/>
    </row>
    <row r="1421" spans="1:16" x14ac:dyDescent="0.25">
      <c r="A1421" s="29"/>
      <c r="B1421" s="30"/>
      <c r="C1421" s="29"/>
      <c r="D1421" s="29"/>
      <c r="E1421" s="29"/>
      <c r="F1421" s="29"/>
      <c r="G1421" s="29"/>
      <c r="H1421" s="29"/>
      <c r="I1421" s="29"/>
      <c r="J1421" s="29"/>
      <c r="K1421" s="29"/>
      <c r="L1421" s="29"/>
      <c r="M1421" s="29"/>
      <c r="N1421" s="29"/>
      <c r="O1421" s="29"/>
      <c r="P1421" s="29"/>
    </row>
    <row r="1422" spans="1:16" x14ac:dyDescent="0.25">
      <c r="A1422" s="29"/>
      <c r="B1422" s="30"/>
      <c r="C1422" s="29"/>
      <c r="D1422" s="29"/>
      <c r="E1422" s="29"/>
      <c r="F1422" s="29"/>
      <c r="G1422" s="29"/>
      <c r="H1422" s="29"/>
      <c r="I1422" s="29"/>
      <c r="J1422" s="29"/>
      <c r="K1422" s="29"/>
      <c r="L1422" s="29"/>
      <c r="M1422" s="29"/>
      <c r="N1422" s="29"/>
      <c r="O1422" s="29"/>
      <c r="P1422" s="29"/>
    </row>
    <row r="1423" spans="1:16" x14ac:dyDescent="0.25">
      <c r="A1423" s="29"/>
      <c r="B1423" s="30"/>
      <c r="C1423" s="29"/>
      <c r="D1423" s="29"/>
      <c r="E1423" s="29"/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</row>
    <row r="1424" spans="1:16" x14ac:dyDescent="0.25">
      <c r="A1424" s="29"/>
      <c r="B1424" s="30"/>
      <c r="C1424" s="29"/>
      <c r="D1424" s="29"/>
      <c r="E1424" s="29"/>
      <c r="F1424" s="29"/>
      <c r="G1424" s="29"/>
      <c r="H1424" s="29"/>
      <c r="I1424" s="29"/>
      <c r="J1424" s="29"/>
      <c r="K1424" s="29"/>
      <c r="L1424" s="29"/>
      <c r="M1424" s="29"/>
      <c r="N1424" s="29"/>
      <c r="O1424" s="29"/>
      <c r="P1424" s="29"/>
    </row>
    <row r="1425" spans="1:16" x14ac:dyDescent="0.25">
      <c r="A1425" s="29"/>
      <c r="B1425" s="30"/>
      <c r="C1425" s="29"/>
      <c r="D1425" s="29"/>
      <c r="E1425" s="29"/>
      <c r="F1425" s="29"/>
      <c r="G1425" s="29"/>
      <c r="H1425" s="29"/>
      <c r="I1425" s="29"/>
      <c r="J1425" s="29"/>
      <c r="K1425" s="29"/>
      <c r="L1425" s="29"/>
      <c r="M1425" s="29"/>
      <c r="N1425" s="29"/>
      <c r="O1425" s="29"/>
      <c r="P1425" s="29"/>
    </row>
    <row r="1426" spans="1:16" x14ac:dyDescent="0.25">
      <c r="A1426" s="29"/>
      <c r="B1426" s="30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</row>
    <row r="1427" spans="1:16" x14ac:dyDescent="0.25">
      <c r="A1427" s="29"/>
      <c r="B1427" s="30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</row>
    <row r="1428" spans="1:16" x14ac:dyDescent="0.25">
      <c r="A1428" s="29"/>
      <c r="B1428" s="30"/>
      <c r="C1428" s="29"/>
      <c r="D1428" s="29"/>
      <c r="E1428" s="29"/>
      <c r="F1428" s="29"/>
      <c r="G1428" s="29"/>
      <c r="H1428" s="29"/>
      <c r="I1428" s="29"/>
      <c r="J1428" s="29"/>
      <c r="K1428" s="29"/>
      <c r="L1428" s="29"/>
      <c r="M1428" s="29"/>
      <c r="N1428" s="29"/>
      <c r="O1428" s="29"/>
      <c r="P1428" s="29"/>
    </row>
    <row r="1429" spans="1:16" x14ac:dyDescent="0.25">
      <c r="A1429" s="29"/>
      <c r="B1429" s="30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</row>
    <row r="1430" spans="1:16" x14ac:dyDescent="0.25">
      <c r="A1430" s="29"/>
      <c r="B1430" s="30"/>
      <c r="C1430" s="29"/>
      <c r="D1430" s="29"/>
      <c r="E1430" s="29"/>
      <c r="F1430" s="29"/>
      <c r="G1430" s="29"/>
      <c r="H1430" s="29"/>
      <c r="I1430" s="29"/>
      <c r="J1430" s="29"/>
      <c r="K1430" s="29"/>
      <c r="L1430" s="29"/>
      <c r="M1430" s="29"/>
      <c r="N1430" s="29"/>
      <c r="O1430" s="29"/>
      <c r="P1430" s="29"/>
    </row>
    <row r="1431" spans="1:16" x14ac:dyDescent="0.25">
      <c r="A1431" s="29"/>
      <c r="B1431" s="30"/>
      <c r="C1431" s="29"/>
      <c r="D1431" s="29"/>
      <c r="E1431" s="29"/>
      <c r="F1431" s="29"/>
      <c r="G1431" s="29"/>
      <c r="H1431" s="29"/>
      <c r="I1431" s="29"/>
      <c r="J1431" s="29"/>
      <c r="K1431" s="29"/>
      <c r="L1431" s="29"/>
      <c r="M1431" s="29"/>
      <c r="N1431" s="29"/>
      <c r="O1431" s="29"/>
      <c r="P1431" s="29"/>
    </row>
    <row r="1432" spans="1:16" x14ac:dyDescent="0.25">
      <c r="A1432" s="29"/>
      <c r="B1432" s="30"/>
      <c r="C1432" s="29"/>
      <c r="D1432" s="29"/>
      <c r="E1432" s="29"/>
      <c r="F1432" s="29"/>
      <c r="G1432" s="29"/>
      <c r="H1432" s="29"/>
      <c r="I1432" s="29"/>
      <c r="J1432" s="29"/>
      <c r="K1432" s="29"/>
      <c r="L1432" s="29"/>
      <c r="M1432" s="29"/>
      <c r="N1432" s="29"/>
      <c r="O1432" s="29"/>
      <c r="P1432" s="29"/>
    </row>
    <row r="1433" spans="1:16" x14ac:dyDescent="0.25">
      <c r="A1433" s="29"/>
      <c r="B1433" s="30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</row>
    <row r="1434" spans="1:16" x14ac:dyDescent="0.25">
      <c r="A1434" s="29"/>
      <c r="B1434" s="30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</row>
    <row r="1435" spans="1:16" x14ac:dyDescent="0.25">
      <c r="A1435" s="29"/>
      <c r="B1435" s="30"/>
      <c r="C1435" s="29"/>
      <c r="D1435" s="29"/>
      <c r="E1435" s="29"/>
      <c r="F1435" s="29"/>
      <c r="G1435" s="29"/>
      <c r="H1435" s="29"/>
      <c r="I1435" s="29"/>
      <c r="J1435" s="29"/>
      <c r="K1435" s="29"/>
      <c r="L1435" s="29"/>
      <c r="M1435" s="29"/>
      <c r="N1435" s="29"/>
      <c r="O1435" s="29"/>
      <c r="P1435" s="29"/>
    </row>
    <row r="1436" spans="1:16" x14ac:dyDescent="0.25">
      <c r="A1436" s="29"/>
      <c r="B1436" s="30"/>
      <c r="C1436" s="29"/>
      <c r="D1436" s="29"/>
      <c r="E1436" s="29"/>
      <c r="F1436" s="29"/>
      <c r="G1436" s="29"/>
      <c r="H1436" s="29"/>
      <c r="I1436" s="29"/>
      <c r="J1436" s="29"/>
      <c r="K1436" s="29"/>
      <c r="L1436" s="29"/>
      <c r="M1436" s="29"/>
      <c r="N1436" s="29"/>
      <c r="O1436" s="29"/>
      <c r="P1436" s="29"/>
    </row>
    <row r="1437" spans="1:16" x14ac:dyDescent="0.25">
      <c r="A1437" s="29"/>
      <c r="B1437" s="30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</row>
    <row r="1438" spans="1:16" x14ac:dyDescent="0.25">
      <c r="A1438" s="29"/>
      <c r="B1438" s="30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</row>
    <row r="1439" spans="1:16" x14ac:dyDescent="0.25">
      <c r="A1439" s="29"/>
      <c r="B1439" s="30"/>
      <c r="C1439" s="29"/>
      <c r="D1439" s="29"/>
      <c r="E1439" s="29"/>
      <c r="F1439" s="29"/>
      <c r="G1439" s="29"/>
      <c r="H1439" s="29"/>
      <c r="I1439" s="29"/>
      <c r="J1439" s="29"/>
      <c r="K1439" s="29"/>
      <c r="L1439" s="29"/>
      <c r="M1439" s="29"/>
      <c r="N1439" s="29"/>
      <c r="O1439" s="29"/>
      <c r="P1439" s="29"/>
    </row>
    <row r="1440" spans="1:16" x14ac:dyDescent="0.25">
      <c r="A1440" s="29"/>
      <c r="B1440" s="30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</row>
    <row r="1441" spans="1:16" x14ac:dyDescent="0.25">
      <c r="A1441" s="29"/>
      <c r="B1441" s="30"/>
      <c r="C1441" s="29"/>
      <c r="D1441" s="29"/>
      <c r="E1441" s="29"/>
      <c r="F1441" s="29"/>
      <c r="G1441" s="29"/>
      <c r="H1441" s="29"/>
      <c r="I1441" s="29"/>
      <c r="J1441" s="29"/>
      <c r="K1441" s="29"/>
      <c r="L1441" s="29"/>
      <c r="M1441" s="29"/>
      <c r="N1441" s="29"/>
      <c r="O1441" s="29"/>
      <c r="P1441" s="29"/>
    </row>
    <row r="1442" spans="1:16" x14ac:dyDescent="0.25">
      <c r="A1442" s="29"/>
      <c r="B1442" s="30"/>
      <c r="C1442" s="29"/>
      <c r="D1442" s="29"/>
      <c r="E1442" s="29"/>
      <c r="F1442" s="29"/>
      <c r="G1442" s="29"/>
      <c r="H1442" s="29"/>
      <c r="I1442" s="29"/>
      <c r="J1442" s="29"/>
      <c r="K1442" s="29"/>
      <c r="L1442" s="29"/>
      <c r="M1442" s="29"/>
      <c r="N1442" s="29"/>
      <c r="O1442" s="29"/>
      <c r="P1442" s="29"/>
    </row>
    <row r="1443" spans="1:16" x14ac:dyDescent="0.25">
      <c r="A1443" s="29"/>
      <c r="B1443" s="30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</row>
    <row r="1444" spans="1:16" x14ac:dyDescent="0.25">
      <c r="A1444" s="29"/>
      <c r="B1444" s="30"/>
      <c r="C1444" s="29"/>
      <c r="D1444" s="29"/>
      <c r="E1444" s="29"/>
      <c r="F1444" s="29"/>
      <c r="G1444" s="29"/>
      <c r="H1444" s="29"/>
      <c r="I1444" s="29"/>
      <c r="J1444" s="29"/>
      <c r="K1444" s="29"/>
      <c r="L1444" s="29"/>
      <c r="M1444" s="29"/>
      <c r="N1444" s="29"/>
      <c r="O1444" s="29"/>
      <c r="P1444" s="29"/>
    </row>
    <row r="1445" spans="1:16" x14ac:dyDescent="0.25">
      <c r="A1445" s="29"/>
      <c r="B1445" s="30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</row>
    <row r="1446" spans="1:16" x14ac:dyDescent="0.25">
      <c r="A1446" s="29"/>
      <c r="B1446" s="30"/>
      <c r="C1446" s="29"/>
      <c r="D1446" s="29"/>
      <c r="E1446" s="29"/>
      <c r="F1446" s="29"/>
      <c r="G1446" s="29"/>
      <c r="H1446" s="29"/>
      <c r="I1446" s="29"/>
      <c r="J1446" s="29"/>
      <c r="K1446" s="29"/>
      <c r="L1446" s="29"/>
      <c r="M1446" s="29"/>
      <c r="N1446" s="29"/>
      <c r="O1446" s="29"/>
      <c r="P1446" s="29"/>
    </row>
    <row r="1447" spans="1:16" x14ac:dyDescent="0.25">
      <c r="A1447" s="29"/>
      <c r="B1447" s="30"/>
      <c r="C1447" s="29"/>
      <c r="D1447" s="29"/>
      <c r="E1447" s="29"/>
      <c r="F1447" s="29"/>
      <c r="G1447" s="29"/>
      <c r="H1447" s="29"/>
      <c r="I1447" s="29"/>
      <c r="J1447" s="29"/>
      <c r="K1447" s="29"/>
      <c r="L1447" s="29"/>
      <c r="M1447" s="29"/>
      <c r="N1447" s="29"/>
      <c r="O1447" s="29"/>
      <c r="P1447" s="29"/>
    </row>
    <row r="1448" spans="1:16" x14ac:dyDescent="0.25">
      <c r="A1448" s="29"/>
      <c r="B1448" s="30"/>
      <c r="C1448" s="29"/>
      <c r="D1448" s="29"/>
      <c r="E1448" s="29"/>
      <c r="F1448" s="29"/>
      <c r="G1448" s="29"/>
      <c r="H1448" s="29"/>
      <c r="I1448" s="29"/>
      <c r="J1448" s="29"/>
      <c r="K1448" s="29"/>
      <c r="L1448" s="29"/>
      <c r="M1448" s="29"/>
      <c r="N1448" s="29"/>
      <c r="O1448" s="29"/>
      <c r="P1448" s="29"/>
    </row>
    <row r="1449" spans="1:16" x14ac:dyDescent="0.25">
      <c r="A1449" s="29"/>
      <c r="B1449" s="30"/>
      <c r="C1449" s="29"/>
      <c r="D1449" s="29"/>
      <c r="E1449" s="29"/>
      <c r="F1449" s="29"/>
      <c r="G1449" s="29"/>
      <c r="H1449" s="29"/>
      <c r="I1449" s="29"/>
      <c r="J1449" s="29"/>
      <c r="K1449" s="29"/>
      <c r="L1449" s="29"/>
      <c r="M1449" s="29"/>
      <c r="N1449" s="29"/>
      <c r="O1449" s="29"/>
      <c r="P1449" s="29"/>
    </row>
    <row r="1450" spans="1:16" x14ac:dyDescent="0.25">
      <c r="A1450" s="29"/>
      <c r="B1450" s="30"/>
      <c r="C1450" s="29"/>
      <c r="D1450" s="29"/>
      <c r="E1450" s="29"/>
      <c r="F1450" s="29"/>
      <c r="G1450" s="29"/>
      <c r="H1450" s="29"/>
      <c r="I1450" s="29"/>
      <c r="J1450" s="29"/>
      <c r="K1450" s="29"/>
      <c r="L1450" s="29"/>
      <c r="M1450" s="29"/>
      <c r="N1450" s="29"/>
      <c r="O1450" s="29"/>
      <c r="P1450" s="29"/>
    </row>
    <row r="1451" spans="1:16" x14ac:dyDescent="0.25">
      <c r="A1451" s="29"/>
      <c r="B1451" s="30"/>
      <c r="C1451" s="29"/>
      <c r="D1451" s="29"/>
      <c r="E1451" s="29"/>
      <c r="F1451" s="29"/>
      <c r="G1451" s="29"/>
      <c r="H1451" s="29"/>
      <c r="I1451" s="29"/>
      <c r="J1451" s="29"/>
      <c r="K1451" s="29"/>
      <c r="L1451" s="29"/>
      <c r="M1451" s="29"/>
      <c r="N1451" s="29"/>
      <c r="O1451" s="29"/>
      <c r="P1451" s="29"/>
    </row>
    <row r="1452" spans="1:16" x14ac:dyDescent="0.25">
      <c r="A1452" s="29"/>
      <c r="B1452" s="30"/>
      <c r="C1452" s="29"/>
      <c r="D1452" s="29"/>
      <c r="E1452" s="29"/>
      <c r="F1452" s="29"/>
      <c r="G1452" s="29"/>
      <c r="H1452" s="29"/>
      <c r="I1452" s="29"/>
      <c r="J1452" s="29"/>
      <c r="K1452" s="29"/>
      <c r="L1452" s="29"/>
      <c r="M1452" s="29"/>
      <c r="N1452" s="29"/>
      <c r="O1452" s="29"/>
      <c r="P1452" s="29"/>
    </row>
    <row r="1453" spans="1:16" x14ac:dyDescent="0.25">
      <c r="A1453" s="29"/>
      <c r="B1453" s="30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</row>
    <row r="1454" spans="1:16" x14ac:dyDescent="0.25">
      <c r="A1454" s="29"/>
      <c r="B1454" s="30"/>
      <c r="C1454" s="29"/>
      <c r="D1454" s="29"/>
      <c r="E1454" s="29"/>
      <c r="F1454" s="29"/>
      <c r="G1454" s="29"/>
      <c r="H1454" s="29"/>
      <c r="I1454" s="29"/>
      <c r="J1454" s="29"/>
      <c r="K1454" s="29"/>
      <c r="L1454" s="29"/>
      <c r="M1454" s="29"/>
      <c r="N1454" s="29"/>
      <c r="O1454" s="29"/>
      <c r="P1454" s="29"/>
    </row>
    <row r="1455" spans="1:16" x14ac:dyDescent="0.25">
      <c r="A1455" s="29"/>
      <c r="B1455" s="30"/>
      <c r="C1455" s="29"/>
      <c r="D1455" s="29"/>
      <c r="E1455" s="29"/>
      <c r="F1455" s="29"/>
      <c r="G1455" s="29"/>
      <c r="H1455" s="29"/>
      <c r="I1455" s="29"/>
      <c r="J1455" s="29"/>
      <c r="K1455" s="29"/>
      <c r="L1455" s="29"/>
      <c r="M1455" s="29"/>
      <c r="N1455" s="29"/>
      <c r="O1455" s="29"/>
      <c r="P1455" s="29"/>
    </row>
    <row r="1456" spans="1:16" x14ac:dyDescent="0.25">
      <c r="A1456" s="29"/>
      <c r="B1456" s="30"/>
      <c r="C1456" s="29"/>
      <c r="D1456" s="29"/>
      <c r="E1456" s="29"/>
      <c r="F1456" s="29"/>
      <c r="G1456" s="29"/>
      <c r="H1456" s="29"/>
      <c r="I1456" s="29"/>
      <c r="J1456" s="29"/>
      <c r="K1456" s="29"/>
      <c r="L1456" s="29"/>
      <c r="M1456" s="29"/>
      <c r="N1456" s="29"/>
      <c r="O1456" s="29"/>
      <c r="P1456" s="29"/>
    </row>
    <row r="1457" spans="1:16" x14ac:dyDescent="0.25">
      <c r="A1457" s="29"/>
      <c r="B1457" s="30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</row>
    <row r="1458" spans="1:16" x14ac:dyDescent="0.25">
      <c r="A1458" s="29"/>
      <c r="B1458" s="30"/>
      <c r="C1458" s="29"/>
      <c r="D1458" s="29"/>
      <c r="E1458" s="29"/>
      <c r="F1458" s="29"/>
      <c r="G1458" s="29"/>
      <c r="H1458" s="29"/>
      <c r="I1458" s="29"/>
      <c r="J1458" s="29"/>
      <c r="K1458" s="29"/>
      <c r="L1458" s="29"/>
      <c r="M1458" s="29"/>
      <c r="N1458" s="29"/>
      <c r="O1458" s="29"/>
      <c r="P1458" s="29"/>
    </row>
    <row r="1459" spans="1:16" x14ac:dyDescent="0.25">
      <c r="A1459" s="29"/>
      <c r="B1459" s="30"/>
      <c r="C1459" s="29"/>
      <c r="D1459" s="29"/>
      <c r="E1459" s="29"/>
      <c r="F1459" s="29"/>
      <c r="G1459" s="29"/>
      <c r="H1459" s="29"/>
      <c r="I1459" s="29"/>
      <c r="J1459" s="29"/>
      <c r="K1459" s="29"/>
      <c r="L1459" s="29"/>
      <c r="M1459" s="29"/>
      <c r="N1459" s="29"/>
      <c r="O1459" s="29"/>
      <c r="P1459" s="29"/>
    </row>
    <row r="1460" spans="1:16" x14ac:dyDescent="0.25">
      <c r="A1460" s="29"/>
      <c r="B1460" s="30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</row>
    <row r="1461" spans="1:16" x14ac:dyDescent="0.25">
      <c r="A1461" s="29"/>
      <c r="B1461" s="30"/>
      <c r="C1461" s="29"/>
      <c r="D1461" s="29"/>
      <c r="E1461" s="29"/>
      <c r="F1461" s="29"/>
      <c r="G1461" s="29"/>
      <c r="H1461" s="29"/>
      <c r="I1461" s="29"/>
      <c r="J1461" s="29"/>
      <c r="K1461" s="29"/>
      <c r="L1461" s="29"/>
      <c r="M1461" s="29"/>
      <c r="N1461" s="29"/>
      <c r="O1461" s="29"/>
      <c r="P1461" s="29"/>
    </row>
    <row r="1462" spans="1:16" x14ac:dyDescent="0.25">
      <c r="A1462" s="29"/>
      <c r="B1462" s="30"/>
      <c r="C1462" s="29"/>
      <c r="D1462" s="29"/>
      <c r="E1462" s="29"/>
      <c r="F1462" s="29"/>
      <c r="G1462" s="29"/>
      <c r="H1462" s="29"/>
      <c r="I1462" s="29"/>
      <c r="J1462" s="29"/>
      <c r="K1462" s="29"/>
      <c r="L1462" s="29"/>
      <c r="M1462" s="29"/>
      <c r="N1462" s="29"/>
      <c r="O1462" s="29"/>
      <c r="P1462" s="29"/>
    </row>
    <row r="1463" spans="1:16" x14ac:dyDescent="0.25">
      <c r="A1463" s="29"/>
      <c r="B1463" s="30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</row>
    <row r="1464" spans="1:16" x14ac:dyDescent="0.25">
      <c r="A1464" s="29"/>
      <c r="B1464" s="30"/>
      <c r="C1464" s="29"/>
      <c r="D1464" s="29"/>
      <c r="E1464" s="29"/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</row>
    <row r="1465" spans="1:16" x14ac:dyDescent="0.25">
      <c r="A1465" s="29"/>
      <c r="B1465" s="30"/>
      <c r="C1465" s="29"/>
      <c r="D1465" s="29"/>
      <c r="E1465" s="29"/>
      <c r="F1465" s="29"/>
      <c r="G1465" s="29"/>
      <c r="H1465" s="29"/>
      <c r="I1465" s="29"/>
      <c r="J1465" s="29"/>
      <c r="K1465" s="29"/>
      <c r="L1465" s="29"/>
      <c r="M1465" s="29"/>
      <c r="N1465" s="29"/>
      <c r="O1465" s="29"/>
      <c r="P1465" s="29"/>
    </row>
    <row r="1466" spans="1:16" x14ac:dyDescent="0.25">
      <c r="A1466" s="29"/>
      <c r="B1466" s="30"/>
      <c r="C1466" s="29"/>
      <c r="D1466" s="29"/>
      <c r="E1466" s="29"/>
      <c r="F1466" s="29"/>
      <c r="G1466" s="29"/>
      <c r="H1466" s="29"/>
      <c r="I1466" s="29"/>
      <c r="J1466" s="29"/>
      <c r="K1466" s="29"/>
      <c r="L1466" s="29"/>
      <c r="M1466" s="29"/>
      <c r="N1466" s="29"/>
      <c r="O1466" s="29"/>
      <c r="P1466" s="29"/>
    </row>
    <row r="1467" spans="1:16" x14ac:dyDescent="0.25">
      <c r="A1467" s="29"/>
      <c r="B1467" s="30"/>
      <c r="C1467" s="29"/>
      <c r="D1467" s="29"/>
      <c r="E1467" s="29"/>
      <c r="F1467" s="29"/>
      <c r="G1467" s="29"/>
      <c r="H1467" s="29"/>
      <c r="I1467" s="29"/>
      <c r="J1467" s="29"/>
      <c r="K1467" s="29"/>
      <c r="L1467" s="29"/>
      <c r="M1467" s="29"/>
      <c r="N1467" s="29"/>
      <c r="O1467" s="29"/>
      <c r="P1467" s="29"/>
    </row>
    <row r="1468" spans="1:16" x14ac:dyDescent="0.25">
      <c r="A1468" s="29"/>
      <c r="B1468" s="30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</row>
    <row r="1469" spans="1:16" x14ac:dyDescent="0.25">
      <c r="A1469" s="29"/>
      <c r="B1469" s="30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</row>
    <row r="1470" spans="1:16" x14ac:dyDescent="0.25">
      <c r="A1470" s="29"/>
      <c r="B1470" s="30"/>
      <c r="C1470" s="29"/>
      <c r="D1470" s="29"/>
      <c r="E1470" s="29"/>
      <c r="F1470" s="29"/>
      <c r="G1470" s="29"/>
      <c r="H1470" s="29"/>
      <c r="I1470" s="29"/>
      <c r="J1470" s="29"/>
      <c r="K1470" s="29"/>
      <c r="L1470" s="29"/>
      <c r="M1470" s="29"/>
      <c r="N1470" s="29"/>
      <c r="O1470" s="29"/>
      <c r="P1470" s="29"/>
    </row>
    <row r="1471" spans="1:16" x14ac:dyDescent="0.25">
      <c r="A1471" s="29"/>
      <c r="B1471" s="30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</row>
    <row r="1472" spans="1:16" x14ac:dyDescent="0.25">
      <c r="A1472" s="29"/>
      <c r="B1472" s="30"/>
      <c r="C1472" s="29"/>
      <c r="D1472" s="29"/>
      <c r="E1472" s="29"/>
      <c r="F1472" s="29"/>
      <c r="G1472" s="29"/>
      <c r="H1472" s="29"/>
      <c r="I1472" s="29"/>
      <c r="J1472" s="29"/>
      <c r="K1472" s="29"/>
      <c r="L1472" s="29"/>
      <c r="M1472" s="29"/>
      <c r="N1472" s="29"/>
      <c r="O1472" s="29"/>
      <c r="P1472" s="29"/>
    </row>
    <row r="1473" spans="1:16" x14ac:dyDescent="0.25">
      <c r="A1473" s="29"/>
      <c r="B1473" s="30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</row>
    <row r="1474" spans="1:16" x14ac:dyDescent="0.25">
      <c r="A1474" s="29"/>
      <c r="B1474" s="30"/>
      <c r="C1474" s="29"/>
      <c r="D1474" s="29"/>
      <c r="E1474" s="29"/>
      <c r="F1474" s="29"/>
      <c r="G1474" s="29"/>
      <c r="H1474" s="29"/>
      <c r="I1474" s="29"/>
      <c r="J1474" s="29"/>
      <c r="K1474" s="29"/>
      <c r="L1474" s="29"/>
      <c r="M1474" s="29"/>
      <c r="N1474" s="29"/>
      <c r="O1474" s="29"/>
      <c r="P1474" s="29"/>
    </row>
    <row r="1475" spans="1:16" x14ac:dyDescent="0.25">
      <c r="A1475" s="29"/>
      <c r="B1475" s="30"/>
      <c r="C1475" s="29"/>
      <c r="D1475" s="29"/>
      <c r="E1475" s="29"/>
      <c r="F1475" s="29"/>
      <c r="G1475" s="29"/>
      <c r="H1475" s="29"/>
      <c r="I1475" s="29"/>
      <c r="J1475" s="29"/>
      <c r="K1475" s="29"/>
      <c r="L1475" s="29"/>
      <c r="M1475" s="29"/>
      <c r="N1475" s="29"/>
      <c r="O1475" s="29"/>
      <c r="P1475" s="29"/>
    </row>
    <row r="1476" spans="1:16" x14ac:dyDescent="0.25">
      <c r="A1476" s="29"/>
      <c r="B1476" s="30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</row>
    <row r="1477" spans="1:16" x14ac:dyDescent="0.25">
      <c r="A1477" s="29"/>
      <c r="B1477" s="30"/>
      <c r="C1477" s="29"/>
      <c r="D1477" s="29"/>
      <c r="E1477" s="29"/>
      <c r="F1477" s="29"/>
      <c r="G1477" s="29"/>
      <c r="H1477" s="29"/>
      <c r="I1477" s="29"/>
      <c r="J1477" s="29"/>
      <c r="K1477" s="29"/>
      <c r="L1477" s="29"/>
      <c r="M1477" s="29"/>
      <c r="N1477" s="29"/>
      <c r="O1477" s="29"/>
      <c r="P1477" s="29"/>
    </row>
    <row r="1478" spans="1:16" x14ac:dyDescent="0.25">
      <c r="A1478" s="29"/>
      <c r="B1478" s="30"/>
      <c r="C1478" s="29"/>
      <c r="D1478" s="29"/>
      <c r="E1478" s="29"/>
      <c r="F1478" s="29"/>
      <c r="G1478" s="29"/>
      <c r="H1478" s="29"/>
      <c r="I1478" s="29"/>
      <c r="J1478" s="29"/>
      <c r="K1478" s="29"/>
      <c r="L1478" s="29"/>
      <c r="M1478" s="29"/>
      <c r="N1478" s="29"/>
      <c r="O1478" s="29"/>
      <c r="P1478" s="29"/>
    </row>
    <row r="1479" spans="1:16" x14ac:dyDescent="0.25">
      <c r="A1479" s="29"/>
      <c r="B1479" s="30"/>
      <c r="C1479" s="29"/>
      <c r="D1479" s="29"/>
      <c r="E1479" s="29"/>
      <c r="F1479" s="29"/>
      <c r="G1479" s="29"/>
      <c r="H1479" s="29"/>
      <c r="I1479" s="29"/>
      <c r="J1479" s="29"/>
      <c r="K1479" s="29"/>
      <c r="L1479" s="29"/>
      <c r="M1479" s="29"/>
      <c r="N1479" s="29"/>
      <c r="O1479" s="29"/>
      <c r="P1479" s="29"/>
    </row>
    <row r="1480" spans="1:16" x14ac:dyDescent="0.25">
      <c r="A1480" s="29"/>
      <c r="B1480" s="30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</row>
    <row r="1481" spans="1:16" x14ac:dyDescent="0.25">
      <c r="A1481" s="29"/>
      <c r="B1481" s="30"/>
      <c r="C1481" s="29"/>
      <c r="D1481" s="29"/>
      <c r="E1481" s="29"/>
      <c r="F1481" s="29"/>
      <c r="G1481" s="29"/>
      <c r="H1481" s="29"/>
      <c r="I1481" s="29"/>
      <c r="J1481" s="29"/>
      <c r="K1481" s="29"/>
      <c r="L1481" s="29"/>
      <c r="M1481" s="29"/>
      <c r="N1481" s="29"/>
      <c r="O1481" s="29"/>
      <c r="P1481" s="29"/>
    </row>
    <row r="1482" spans="1:16" x14ac:dyDescent="0.25">
      <c r="A1482" s="29"/>
      <c r="B1482" s="30"/>
      <c r="C1482" s="29"/>
      <c r="D1482" s="29"/>
      <c r="E1482" s="29"/>
      <c r="F1482" s="29"/>
      <c r="G1482" s="29"/>
      <c r="H1482" s="29"/>
      <c r="I1482" s="29"/>
      <c r="J1482" s="29"/>
      <c r="K1482" s="29"/>
      <c r="L1482" s="29"/>
      <c r="M1482" s="29"/>
      <c r="N1482" s="29"/>
      <c r="O1482" s="29"/>
      <c r="P1482" s="29"/>
    </row>
    <row r="1483" spans="1:16" x14ac:dyDescent="0.25">
      <c r="A1483" s="29"/>
      <c r="B1483" s="30"/>
      <c r="C1483" s="29"/>
      <c r="D1483" s="29"/>
      <c r="E1483" s="29"/>
      <c r="F1483" s="29"/>
      <c r="G1483" s="29"/>
      <c r="H1483" s="29"/>
      <c r="I1483" s="29"/>
      <c r="J1483" s="29"/>
      <c r="K1483" s="29"/>
      <c r="L1483" s="29"/>
      <c r="M1483" s="29"/>
      <c r="N1483" s="29"/>
      <c r="O1483" s="29"/>
      <c r="P1483" s="29"/>
    </row>
    <row r="1484" spans="1:16" x14ac:dyDescent="0.25">
      <c r="A1484" s="29"/>
      <c r="B1484" s="30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</row>
    <row r="1485" spans="1:16" x14ac:dyDescent="0.25">
      <c r="A1485" s="29"/>
      <c r="B1485" s="30"/>
      <c r="C1485" s="29"/>
      <c r="D1485" s="29"/>
      <c r="E1485" s="29"/>
      <c r="F1485" s="29"/>
      <c r="G1485" s="29"/>
      <c r="H1485" s="29"/>
      <c r="I1485" s="29"/>
      <c r="J1485" s="29"/>
      <c r="K1485" s="29"/>
      <c r="L1485" s="29"/>
      <c r="M1485" s="29"/>
      <c r="N1485" s="29"/>
      <c r="O1485" s="29"/>
      <c r="P1485" s="29"/>
    </row>
    <row r="1486" spans="1:16" x14ac:dyDescent="0.25">
      <c r="A1486" s="29"/>
      <c r="B1486" s="30"/>
      <c r="C1486" s="29"/>
      <c r="D1486" s="29"/>
      <c r="E1486" s="29"/>
      <c r="F1486" s="29"/>
      <c r="G1486" s="29"/>
      <c r="H1486" s="29"/>
      <c r="I1486" s="29"/>
      <c r="J1486" s="29"/>
      <c r="K1486" s="29"/>
      <c r="L1486" s="29"/>
      <c r="M1486" s="29"/>
      <c r="N1486" s="29"/>
      <c r="O1486" s="29"/>
      <c r="P1486" s="29"/>
    </row>
    <row r="1487" spans="1:16" x14ac:dyDescent="0.25">
      <c r="A1487" s="29"/>
      <c r="B1487" s="30"/>
      <c r="C1487" s="29"/>
      <c r="D1487" s="29"/>
      <c r="E1487" s="29"/>
      <c r="F1487" s="29"/>
      <c r="G1487" s="29"/>
      <c r="H1487" s="29"/>
      <c r="I1487" s="29"/>
      <c r="J1487" s="29"/>
      <c r="K1487" s="29"/>
      <c r="L1487" s="29"/>
      <c r="M1487" s="29"/>
      <c r="N1487" s="29"/>
      <c r="O1487" s="29"/>
      <c r="P1487" s="29"/>
    </row>
    <row r="1488" spans="1:16" x14ac:dyDescent="0.25">
      <c r="A1488" s="29"/>
      <c r="B1488" s="30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</row>
    <row r="1489" spans="1:16" x14ac:dyDescent="0.25">
      <c r="A1489" s="29"/>
      <c r="B1489" s="30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</row>
    <row r="1490" spans="1:16" x14ac:dyDescent="0.25">
      <c r="A1490" s="29"/>
      <c r="B1490" s="30"/>
      <c r="C1490" s="29"/>
      <c r="D1490" s="29"/>
      <c r="E1490" s="29"/>
      <c r="F1490" s="29"/>
      <c r="G1490" s="29"/>
      <c r="H1490" s="29"/>
      <c r="I1490" s="29"/>
      <c r="J1490" s="29"/>
      <c r="K1490" s="29"/>
      <c r="L1490" s="29"/>
      <c r="M1490" s="29"/>
      <c r="N1490" s="29"/>
      <c r="O1490" s="29"/>
      <c r="P1490" s="29"/>
    </row>
    <row r="1491" spans="1:16" x14ac:dyDescent="0.25">
      <c r="A1491" s="29"/>
      <c r="B1491" s="30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</row>
    <row r="1492" spans="1:16" x14ac:dyDescent="0.25">
      <c r="A1492" s="29"/>
      <c r="B1492" s="30"/>
      <c r="C1492" s="29"/>
      <c r="D1492" s="29"/>
      <c r="E1492" s="29"/>
      <c r="F1492" s="29"/>
      <c r="G1492" s="29"/>
      <c r="H1492" s="29"/>
      <c r="I1492" s="29"/>
      <c r="J1492" s="29"/>
      <c r="K1492" s="29"/>
      <c r="L1492" s="29"/>
      <c r="M1492" s="29"/>
      <c r="N1492" s="29"/>
      <c r="O1492" s="29"/>
      <c r="P1492" s="29"/>
    </row>
    <row r="1493" spans="1:16" x14ac:dyDescent="0.25">
      <c r="A1493" s="29"/>
      <c r="B1493" s="30"/>
      <c r="C1493" s="29"/>
      <c r="D1493" s="29"/>
      <c r="E1493" s="29"/>
      <c r="F1493" s="29"/>
      <c r="G1493" s="29"/>
      <c r="H1493" s="29"/>
      <c r="I1493" s="29"/>
      <c r="J1493" s="29"/>
      <c r="K1493" s="29"/>
      <c r="L1493" s="29"/>
      <c r="M1493" s="29"/>
      <c r="N1493" s="29"/>
      <c r="O1493" s="29"/>
      <c r="P1493" s="29"/>
    </row>
    <row r="1494" spans="1:16" x14ac:dyDescent="0.25">
      <c r="A1494" s="29"/>
      <c r="B1494" s="30"/>
      <c r="C1494" s="29"/>
      <c r="D1494" s="29"/>
      <c r="E1494" s="29"/>
      <c r="F1494" s="29"/>
      <c r="G1494" s="29"/>
      <c r="H1494" s="29"/>
      <c r="I1494" s="29"/>
      <c r="J1494" s="29"/>
      <c r="K1494" s="29"/>
      <c r="L1494" s="29"/>
      <c r="M1494" s="29"/>
      <c r="N1494" s="29"/>
      <c r="O1494" s="29"/>
      <c r="P1494" s="29"/>
    </row>
    <row r="1495" spans="1:16" x14ac:dyDescent="0.25">
      <c r="A1495" s="29"/>
      <c r="B1495" s="30"/>
      <c r="C1495" s="29"/>
      <c r="D1495" s="29"/>
      <c r="E1495" s="29"/>
      <c r="F1495" s="29"/>
      <c r="G1495" s="29"/>
      <c r="H1495" s="29"/>
      <c r="I1495" s="29"/>
      <c r="J1495" s="29"/>
      <c r="K1495" s="29"/>
      <c r="L1495" s="29"/>
      <c r="M1495" s="29"/>
      <c r="N1495" s="29"/>
      <c r="O1495" s="29"/>
      <c r="P1495" s="29"/>
    </row>
    <row r="1496" spans="1:16" x14ac:dyDescent="0.25">
      <c r="A1496" s="29"/>
      <c r="B1496" s="30"/>
      <c r="C1496" s="29"/>
      <c r="D1496" s="29"/>
      <c r="E1496" s="29"/>
      <c r="F1496" s="29"/>
      <c r="G1496" s="29"/>
      <c r="H1496" s="29"/>
      <c r="I1496" s="29"/>
      <c r="J1496" s="29"/>
      <c r="K1496" s="29"/>
      <c r="L1496" s="29"/>
      <c r="M1496" s="29"/>
      <c r="N1496" s="29"/>
      <c r="O1496" s="29"/>
      <c r="P1496" s="29"/>
    </row>
    <row r="1497" spans="1:16" x14ac:dyDescent="0.25">
      <c r="A1497" s="29"/>
      <c r="B1497" s="30"/>
      <c r="C1497" s="29"/>
      <c r="D1497" s="29"/>
      <c r="E1497" s="29"/>
      <c r="F1497" s="29"/>
      <c r="G1497" s="29"/>
      <c r="H1497" s="29"/>
      <c r="I1497" s="29"/>
      <c r="J1497" s="29"/>
      <c r="K1497" s="29"/>
      <c r="L1497" s="29"/>
      <c r="M1497" s="29"/>
      <c r="N1497" s="29"/>
      <c r="O1497" s="29"/>
      <c r="P1497" s="29"/>
    </row>
    <row r="1498" spans="1:16" x14ac:dyDescent="0.25">
      <c r="A1498" s="29"/>
      <c r="B1498" s="30"/>
      <c r="C1498" s="29"/>
      <c r="D1498" s="29"/>
      <c r="E1498" s="29"/>
      <c r="F1498" s="29"/>
      <c r="G1498" s="29"/>
      <c r="H1498" s="29"/>
      <c r="I1498" s="29"/>
      <c r="J1498" s="29"/>
      <c r="K1498" s="29"/>
      <c r="L1498" s="29"/>
      <c r="M1498" s="29"/>
      <c r="N1498" s="29"/>
      <c r="O1498" s="29"/>
      <c r="P1498" s="29"/>
    </row>
    <row r="1499" spans="1:16" x14ac:dyDescent="0.25">
      <c r="A1499" s="29"/>
      <c r="B1499" s="30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</row>
    <row r="1500" spans="1:16" x14ac:dyDescent="0.25">
      <c r="A1500" s="29"/>
      <c r="B1500" s="30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</row>
    <row r="1501" spans="1:16" x14ac:dyDescent="0.25">
      <c r="A1501" s="29"/>
      <c r="B1501" s="30"/>
      <c r="C1501" s="29"/>
      <c r="D1501" s="29"/>
      <c r="E1501" s="29"/>
      <c r="F1501" s="29"/>
      <c r="G1501" s="29"/>
      <c r="H1501" s="29"/>
      <c r="I1501" s="29"/>
      <c r="J1501" s="29"/>
      <c r="K1501" s="29"/>
      <c r="L1501" s="29"/>
      <c r="M1501" s="29"/>
      <c r="N1501" s="29"/>
      <c r="O1501" s="29"/>
      <c r="P1501" s="29"/>
    </row>
    <row r="1502" spans="1:16" x14ac:dyDescent="0.25">
      <c r="A1502" s="29"/>
      <c r="B1502" s="30"/>
      <c r="C1502" s="29"/>
      <c r="D1502" s="29"/>
      <c r="E1502" s="29"/>
      <c r="F1502" s="29"/>
      <c r="G1502" s="29"/>
      <c r="H1502" s="29"/>
      <c r="I1502" s="29"/>
      <c r="J1502" s="29"/>
      <c r="K1502" s="29"/>
      <c r="L1502" s="29"/>
      <c r="M1502" s="29"/>
      <c r="N1502" s="29"/>
      <c r="O1502" s="29"/>
      <c r="P1502" s="29"/>
    </row>
    <row r="1503" spans="1:16" x14ac:dyDescent="0.25">
      <c r="A1503" s="29"/>
      <c r="B1503" s="30"/>
      <c r="C1503" s="29"/>
      <c r="D1503" s="29"/>
      <c r="E1503" s="29"/>
      <c r="F1503" s="29"/>
      <c r="G1503" s="29"/>
      <c r="H1503" s="29"/>
      <c r="I1503" s="29"/>
      <c r="J1503" s="29"/>
      <c r="K1503" s="29"/>
      <c r="L1503" s="29"/>
      <c r="M1503" s="29"/>
      <c r="N1503" s="29"/>
      <c r="O1503" s="29"/>
      <c r="P1503" s="29"/>
    </row>
    <row r="1504" spans="1:16" x14ac:dyDescent="0.25">
      <c r="A1504" s="29"/>
      <c r="B1504" s="30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</row>
    <row r="1505" spans="1:16" x14ac:dyDescent="0.25">
      <c r="A1505" s="29"/>
      <c r="B1505" s="30"/>
      <c r="C1505" s="29"/>
      <c r="D1505" s="29"/>
      <c r="E1505" s="29"/>
      <c r="F1505" s="29"/>
      <c r="G1505" s="29"/>
      <c r="H1505" s="29"/>
      <c r="I1505" s="29"/>
      <c r="J1505" s="29"/>
      <c r="K1505" s="29"/>
      <c r="L1505" s="29"/>
      <c r="M1505" s="29"/>
      <c r="N1505" s="29"/>
      <c r="O1505" s="29"/>
      <c r="P1505" s="29"/>
    </row>
    <row r="1506" spans="1:16" x14ac:dyDescent="0.25">
      <c r="A1506" s="29"/>
      <c r="B1506" s="30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</row>
    <row r="1507" spans="1:16" x14ac:dyDescent="0.25">
      <c r="A1507" s="29"/>
      <c r="B1507" s="30"/>
      <c r="C1507" s="29"/>
      <c r="D1507" s="29"/>
      <c r="E1507" s="29"/>
      <c r="F1507" s="29"/>
      <c r="G1507" s="29"/>
      <c r="H1507" s="29"/>
      <c r="I1507" s="29"/>
      <c r="J1507" s="29"/>
      <c r="K1507" s="29"/>
      <c r="L1507" s="29"/>
      <c r="M1507" s="29"/>
      <c r="N1507" s="29"/>
      <c r="O1507" s="29"/>
      <c r="P1507" s="29"/>
    </row>
    <row r="1508" spans="1:16" x14ac:dyDescent="0.25">
      <c r="A1508" s="29"/>
      <c r="B1508" s="30"/>
      <c r="C1508" s="29"/>
      <c r="D1508" s="29"/>
      <c r="E1508" s="29"/>
      <c r="F1508" s="29"/>
      <c r="G1508" s="29"/>
      <c r="H1508" s="29"/>
      <c r="I1508" s="29"/>
      <c r="J1508" s="29"/>
      <c r="K1508" s="29"/>
      <c r="L1508" s="29"/>
      <c r="M1508" s="29"/>
      <c r="N1508" s="29"/>
      <c r="O1508" s="29"/>
      <c r="P1508" s="29"/>
    </row>
    <row r="1509" spans="1:16" x14ac:dyDescent="0.25">
      <c r="A1509" s="29"/>
      <c r="B1509" s="30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</row>
    <row r="1510" spans="1:16" x14ac:dyDescent="0.25">
      <c r="A1510" s="29"/>
      <c r="B1510" s="30"/>
      <c r="C1510" s="29"/>
      <c r="D1510" s="29"/>
      <c r="E1510" s="29"/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</row>
    <row r="1511" spans="1:16" x14ac:dyDescent="0.25">
      <c r="A1511" s="29"/>
      <c r="B1511" s="30"/>
      <c r="C1511" s="29"/>
      <c r="D1511" s="29"/>
      <c r="E1511" s="29"/>
      <c r="F1511" s="29"/>
      <c r="G1511" s="29"/>
      <c r="H1511" s="29"/>
      <c r="I1511" s="29"/>
      <c r="J1511" s="29"/>
      <c r="K1511" s="29"/>
      <c r="L1511" s="29"/>
      <c r="M1511" s="29"/>
      <c r="N1511" s="29"/>
      <c r="O1511" s="29"/>
      <c r="P1511" s="29"/>
    </row>
    <row r="1512" spans="1:16" x14ac:dyDescent="0.25">
      <c r="A1512" s="29"/>
      <c r="B1512" s="30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</row>
    <row r="1513" spans="1:16" x14ac:dyDescent="0.25">
      <c r="A1513" s="29"/>
      <c r="B1513" s="30"/>
      <c r="C1513" s="29"/>
      <c r="D1513" s="29"/>
      <c r="E1513" s="29"/>
      <c r="F1513" s="29"/>
      <c r="G1513" s="29"/>
      <c r="H1513" s="29"/>
      <c r="I1513" s="29"/>
      <c r="J1513" s="29"/>
      <c r="K1513" s="29"/>
      <c r="L1513" s="29"/>
      <c r="M1513" s="29"/>
      <c r="N1513" s="29"/>
      <c r="O1513" s="29"/>
      <c r="P1513" s="29"/>
    </row>
    <row r="1514" spans="1:16" x14ac:dyDescent="0.25">
      <c r="A1514" s="29"/>
      <c r="B1514" s="30"/>
      <c r="C1514" s="29"/>
      <c r="D1514" s="29"/>
      <c r="E1514" s="29"/>
      <c r="F1514" s="29"/>
      <c r="G1514" s="29"/>
      <c r="H1514" s="29"/>
      <c r="I1514" s="29"/>
      <c r="J1514" s="29"/>
      <c r="K1514" s="29"/>
      <c r="L1514" s="29"/>
      <c r="M1514" s="29"/>
      <c r="N1514" s="29"/>
      <c r="O1514" s="29"/>
      <c r="P1514" s="29"/>
    </row>
    <row r="1515" spans="1:16" x14ac:dyDescent="0.25">
      <c r="A1515" s="29"/>
      <c r="B1515" s="30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</row>
    <row r="1516" spans="1:16" x14ac:dyDescent="0.25">
      <c r="A1516" s="29"/>
      <c r="B1516" s="30"/>
      <c r="C1516" s="29"/>
      <c r="D1516" s="29"/>
      <c r="E1516" s="29"/>
      <c r="F1516" s="29"/>
      <c r="G1516" s="29"/>
      <c r="H1516" s="29"/>
      <c r="I1516" s="29"/>
      <c r="J1516" s="29"/>
      <c r="K1516" s="29"/>
      <c r="L1516" s="29"/>
      <c r="M1516" s="29"/>
      <c r="N1516" s="29"/>
      <c r="O1516" s="29"/>
      <c r="P1516" s="29"/>
    </row>
    <row r="1517" spans="1:16" x14ac:dyDescent="0.25">
      <c r="A1517" s="29"/>
      <c r="B1517" s="30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</row>
    <row r="1518" spans="1:16" x14ac:dyDescent="0.25">
      <c r="A1518" s="29"/>
      <c r="B1518" s="30"/>
      <c r="C1518" s="29"/>
      <c r="D1518" s="29"/>
      <c r="E1518" s="29"/>
      <c r="F1518" s="29"/>
      <c r="G1518" s="29"/>
      <c r="H1518" s="29"/>
      <c r="I1518" s="29"/>
      <c r="J1518" s="29"/>
      <c r="K1518" s="29"/>
      <c r="L1518" s="29"/>
      <c r="M1518" s="29"/>
      <c r="N1518" s="29"/>
      <c r="O1518" s="29"/>
      <c r="P1518" s="29"/>
    </row>
    <row r="1519" spans="1:16" x14ac:dyDescent="0.25">
      <c r="A1519" s="29"/>
      <c r="B1519" s="30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</row>
    <row r="1520" spans="1:16" x14ac:dyDescent="0.25">
      <c r="A1520" s="29"/>
      <c r="B1520" s="30"/>
      <c r="C1520" s="29"/>
      <c r="D1520" s="29"/>
      <c r="E1520" s="29"/>
      <c r="F1520" s="29"/>
      <c r="G1520" s="29"/>
      <c r="H1520" s="29"/>
      <c r="I1520" s="29"/>
      <c r="J1520" s="29"/>
      <c r="K1520" s="29"/>
      <c r="L1520" s="29"/>
      <c r="M1520" s="29"/>
      <c r="N1520" s="29"/>
      <c r="O1520" s="29"/>
      <c r="P1520" s="29"/>
    </row>
    <row r="1521" spans="1:16" x14ac:dyDescent="0.25">
      <c r="A1521" s="29"/>
      <c r="B1521" s="30"/>
      <c r="C1521" s="29"/>
      <c r="D1521" s="29"/>
      <c r="E1521" s="29"/>
      <c r="F1521" s="29"/>
      <c r="G1521" s="29"/>
      <c r="H1521" s="29"/>
      <c r="I1521" s="29"/>
      <c r="J1521" s="29"/>
      <c r="K1521" s="29"/>
      <c r="L1521" s="29"/>
      <c r="M1521" s="29"/>
      <c r="N1521" s="29"/>
      <c r="O1521" s="29"/>
      <c r="P1521" s="29"/>
    </row>
    <row r="1522" spans="1:16" x14ac:dyDescent="0.25">
      <c r="A1522" s="29"/>
      <c r="B1522" s="30"/>
      <c r="C1522" s="29"/>
      <c r="D1522" s="29"/>
      <c r="E1522" s="29"/>
      <c r="F1522" s="29"/>
      <c r="G1522" s="29"/>
      <c r="H1522" s="29"/>
      <c r="I1522" s="29"/>
      <c r="J1522" s="29"/>
      <c r="K1522" s="29"/>
      <c r="L1522" s="29"/>
      <c r="M1522" s="29"/>
      <c r="N1522" s="29"/>
      <c r="O1522" s="29"/>
      <c r="P1522" s="29"/>
    </row>
    <row r="1523" spans="1:16" x14ac:dyDescent="0.25">
      <c r="A1523" s="29"/>
      <c r="B1523" s="30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</row>
    <row r="1524" spans="1:16" x14ac:dyDescent="0.25">
      <c r="A1524" s="29"/>
      <c r="B1524" s="30"/>
      <c r="C1524" s="29"/>
      <c r="D1524" s="29"/>
      <c r="E1524" s="29"/>
      <c r="F1524" s="29"/>
      <c r="G1524" s="29"/>
      <c r="H1524" s="29"/>
      <c r="I1524" s="29"/>
      <c r="J1524" s="29"/>
      <c r="K1524" s="29"/>
      <c r="L1524" s="29"/>
      <c r="M1524" s="29"/>
      <c r="N1524" s="29"/>
      <c r="O1524" s="29"/>
      <c r="P1524" s="29"/>
    </row>
    <row r="1525" spans="1:16" x14ac:dyDescent="0.25">
      <c r="A1525" s="29"/>
      <c r="B1525" s="30"/>
      <c r="C1525" s="29"/>
      <c r="D1525" s="29"/>
      <c r="E1525" s="29"/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</row>
    <row r="1526" spans="1:16" x14ac:dyDescent="0.25">
      <c r="A1526" s="29"/>
      <c r="B1526" s="30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</row>
    <row r="1527" spans="1:16" x14ac:dyDescent="0.25">
      <c r="A1527" s="29"/>
      <c r="B1527" s="30"/>
      <c r="C1527" s="29"/>
      <c r="D1527" s="29"/>
      <c r="E1527" s="29"/>
      <c r="F1527" s="29"/>
      <c r="G1527" s="29"/>
      <c r="H1527" s="29"/>
      <c r="I1527" s="29"/>
      <c r="J1527" s="29"/>
      <c r="K1527" s="29"/>
      <c r="L1527" s="29"/>
      <c r="M1527" s="29"/>
      <c r="N1527" s="29"/>
      <c r="O1527" s="29"/>
      <c r="P1527" s="29"/>
    </row>
    <row r="1528" spans="1:16" x14ac:dyDescent="0.25">
      <c r="A1528" s="29"/>
      <c r="B1528" s="30"/>
      <c r="C1528" s="29"/>
      <c r="D1528" s="29"/>
      <c r="E1528" s="29"/>
      <c r="F1528" s="29"/>
      <c r="G1528" s="29"/>
      <c r="H1528" s="29"/>
      <c r="I1528" s="29"/>
      <c r="J1528" s="29"/>
      <c r="K1528" s="29"/>
      <c r="L1528" s="29"/>
      <c r="M1528" s="29"/>
      <c r="N1528" s="29"/>
      <c r="O1528" s="29"/>
      <c r="P1528" s="29"/>
    </row>
    <row r="1529" spans="1:16" x14ac:dyDescent="0.25">
      <c r="A1529" s="29"/>
      <c r="B1529" s="30"/>
      <c r="C1529" s="29"/>
      <c r="D1529" s="29"/>
      <c r="E1529" s="29"/>
      <c r="F1529" s="29"/>
      <c r="G1529" s="29"/>
      <c r="H1529" s="29"/>
      <c r="I1529" s="29"/>
      <c r="J1529" s="29"/>
      <c r="K1529" s="29"/>
      <c r="L1529" s="29"/>
      <c r="M1529" s="29"/>
      <c r="N1529" s="29"/>
      <c r="O1529" s="29"/>
      <c r="P1529" s="29"/>
    </row>
    <row r="1530" spans="1:16" x14ac:dyDescent="0.25">
      <c r="A1530" s="29"/>
      <c r="B1530" s="30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</row>
    <row r="1531" spans="1:16" x14ac:dyDescent="0.25">
      <c r="A1531" s="29"/>
      <c r="B1531" s="30"/>
      <c r="C1531" s="29"/>
      <c r="D1531" s="29"/>
      <c r="E1531" s="29"/>
      <c r="F1531" s="29"/>
      <c r="G1531" s="29"/>
      <c r="H1531" s="29"/>
      <c r="I1531" s="29"/>
      <c r="J1531" s="29"/>
      <c r="K1531" s="29"/>
      <c r="L1531" s="29"/>
      <c r="M1531" s="29"/>
      <c r="N1531" s="29"/>
      <c r="O1531" s="29"/>
      <c r="P1531" s="29"/>
    </row>
    <row r="1532" spans="1:16" x14ac:dyDescent="0.25">
      <c r="A1532" s="29"/>
      <c r="B1532" s="30"/>
      <c r="C1532" s="29"/>
      <c r="D1532" s="29"/>
      <c r="E1532" s="29"/>
      <c r="F1532" s="29"/>
      <c r="G1532" s="29"/>
      <c r="H1532" s="29"/>
      <c r="I1532" s="29"/>
      <c r="J1532" s="29"/>
      <c r="K1532" s="29"/>
      <c r="L1532" s="29"/>
      <c r="M1532" s="29"/>
      <c r="N1532" s="29"/>
      <c r="O1532" s="29"/>
      <c r="P1532" s="29"/>
    </row>
    <row r="1533" spans="1:16" x14ac:dyDescent="0.25">
      <c r="A1533" s="29"/>
      <c r="B1533" s="30"/>
      <c r="C1533" s="29"/>
      <c r="D1533" s="29"/>
      <c r="E1533" s="29"/>
      <c r="F1533" s="29"/>
      <c r="G1533" s="29"/>
      <c r="H1533" s="29"/>
      <c r="I1533" s="29"/>
      <c r="J1533" s="29"/>
      <c r="K1533" s="29"/>
      <c r="L1533" s="29"/>
      <c r="M1533" s="29"/>
      <c r="N1533" s="29"/>
      <c r="O1533" s="29"/>
      <c r="P1533" s="29"/>
    </row>
    <row r="1534" spans="1:16" x14ac:dyDescent="0.25">
      <c r="A1534" s="29"/>
      <c r="B1534" s="30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</row>
    <row r="1535" spans="1:16" x14ac:dyDescent="0.25">
      <c r="A1535" s="29"/>
      <c r="B1535" s="30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</row>
    <row r="1536" spans="1:16" x14ac:dyDescent="0.25">
      <c r="A1536" s="29"/>
      <c r="B1536" s="30"/>
      <c r="C1536" s="29"/>
      <c r="D1536" s="29"/>
      <c r="E1536" s="29"/>
      <c r="F1536" s="29"/>
      <c r="G1536" s="29"/>
      <c r="H1536" s="29"/>
      <c r="I1536" s="29"/>
      <c r="J1536" s="29"/>
      <c r="K1536" s="29"/>
      <c r="L1536" s="29"/>
      <c r="M1536" s="29"/>
      <c r="N1536" s="29"/>
      <c r="O1536" s="29"/>
      <c r="P1536" s="29"/>
    </row>
    <row r="1537" spans="1:16" x14ac:dyDescent="0.25">
      <c r="A1537" s="29"/>
      <c r="B1537" s="30"/>
      <c r="C1537" s="29"/>
      <c r="D1537" s="29"/>
      <c r="E1537" s="29"/>
      <c r="F1537" s="29"/>
      <c r="G1537" s="29"/>
      <c r="H1537" s="29"/>
      <c r="I1537" s="29"/>
      <c r="J1537" s="29"/>
      <c r="K1537" s="29"/>
      <c r="L1537" s="29"/>
      <c r="M1537" s="29"/>
      <c r="N1537" s="29"/>
      <c r="O1537" s="29"/>
      <c r="P1537" s="29"/>
    </row>
    <row r="1538" spans="1:16" x14ac:dyDescent="0.25">
      <c r="A1538" s="29"/>
      <c r="B1538" s="30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</row>
    <row r="1539" spans="1:16" x14ac:dyDescent="0.25">
      <c r="A1539" s="29"/>
      <c r="B1539" s="30"/>
      <c r="C1539" s="29"/>
      <c r="D1539" s="29"/>
      <c r="E1539" s="29"/>
      <c r="F1539" s="29"/>
      <c r="G1539" s="29"/>
      <c r="H1539" s="29"/>
      <c r="I1539" s="29"/>
      <c r="J1539" s="29"/>
      <c r="K1539" s="29"/>
      <c r="L1539" s="29"/>
      <c r="M1539" s="29"/>
      <c r="N1539" s="29"/>
      <c r="O1539" s="29"/>
      <c r="P1539" s="29"/>
    </row>
    <row r="1540" spans="1:16" x14ac:dyDescent="0.25">
      <c r="A1540" s="29"/>
      <c r="B1540" s="30"/>
      <c r="C1540" s="29"/>
      <c r="D1540" s="29"/>
      <c r="E1540" s="29"/>
      <c r="F1540" s="29"/>
      <c r="G1540" s="29"/>
      <c r="H1540" s="29"/>
      <c r="I1540" s="29"/>
      <c r="J1540" s="29"/>
      <c r="K1540" s="29"/>
      <c r="L1540" s="29"/>
      <c r="M1540" s="29"/>
      <c r="N1540" s="29"/>
      <c r="O1540" s="29"/>
      <c r="P1540" s="29"/>
    </row>
    <row r="1541" spans="1:16" x14ac:dyDescent="0.25">
      <c r="A1541" s="29"/>
      <c r="B1541" s="30"/>
      <c r="C1541" s="29"/>
      <c r="D1541" s="29"/>
      <c r="E1541" s="29"/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</row>
    <row r="1542" spans="1:16" x14ac:dyDescent="0.25">
      <c r="A1542" s="29"/>
      <c r="B1542" s="30"/>
      <c r="C1542" s="29"/>
      <c r="D1542" s="29"/>
      <c r="E1542" s="29"/>
      <c r="F1542" s="29"/>
      <c r="G1542" s="29"/>
      <c r="H1542" s="29"/>
      <c r="I1542" s="29"/>
      <c r="J1542" s="29"/>
      <c r="K1542" s="29"/>
      <c r="L1542" s="29"/>
      <c r="M1542" s="29"/>
      <c r="N1542" s="29"/>
      <c r="O1542" s="29"/>
      <c r="P1542" s="29"/>
    </row>
    <row r="1543" spans="1:16" x14ac:dyDescent="0.25">
      <c r="A1543" s="29"/>
      <c r="B1543" s="30"/>
      <c r="C1543" s="29"/>
      <c r="D1543" s="29"/>
      <c r="E1543" s="29"/>
      <c r="F1543" s="29"/>
      <c r="G1543" s="29"/>
      <c r="H1543" s="29"/>
      <c r="I1543" s="29"/>
      <c r="J1543" s="29"/>
      <c r="K1543" s="29"/>
      <c r="L1543" s="29"/>
      <c r="M1543" s="29"/>
      <c r="N1543" s="29"/>
      <c r="O1543" s="29"/>
      <c r="P1543" s="29"/>
    </row>
    <row r="1544" spans="1:16" x14ac:dyDescent="0.25">
      <c r="A1544" s="29"/>
      <c r="B1544" s="30"/>
      <c r="C1544" s="29"/>
      <c r="D1544" s="29"/>
      <c r="E1544" s="29"/>
      <c r="F1544" s="29"/>
      <c r="G1544" s="29"/>
      <c r="H1544" s="29"/>
      <c r="I1544" s="29"/>
      <c r="J1544" s="29"/>
      <c r="K1544" s="29"/>
      <c r="L1544" s="29"/>
      <c r="M1544" s="29"/>
      <c r="N1544" s="29"/>
      <c r="O1544" s="29"/>
      <c r="P1544" s="29"/>
    </row>
    <row r="1545" spans="1:16" x14ac:dyDescent="0.25">
      <c r="A1545" s="29"/>
      <c r="B1545" s="30"/>
      <c r="C1545" s="29"/>
      <c r="D1545" s="29"/>
      <c r="E1545" s="29"/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</row>
    <row r="1546" spans="1:16" x14ac:dyDescent="0.25">
      <c r="A1546" s="29"/>
      <c r="B1546" s="30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</row>
    <row r="1547" spans="1:16" x14ac:dyDescent="0.25">
      <c r="A1547" s="29"/>
      <c r="B1547" s="30"/>
      <c r="C1547" s="29"/>
      <c r="D1547" s="29"/>
      <c r="E1547" s="29"/>
      <c r="F1547" s="29"/>
      <c r="G1547" s="29"/>
      <c r="H1547" s="29"/>
      <c r="I1547" s="29"/>
      <c r="J1547" s="29"/>
      <c r="K1547" s="29"/>
      <c r="L1547" s="29"/>
      <c r="M1547" s="29"/>
      <c r="N1547" s="29"/>
      <c r="O1547" s="29"/>
      <c r="P1547" s="29"/>
    </row>
    <row r="1548" spans="1:16" x14ac:dyDescent="0.25">
      <c r="A1548" s="29"/>
      <c r="B1548" s="30"/>
      <c r="C1548" s="29"/>
      <c r="D1548" s="29"/>
      <c r="E1548" s="29"/>
      <c r="F1548" s="29"/>
      <c r="G1548" s="29"/>
      <c r="H1548" s="29"/>
      <c r="I1548" s="29"/>
      <c r="J1548" s="29"/>
      <c r="K1548" s="29"/>
      <c r="L1548" s="29"/>
      <c r="M1548" s="29"/>
      <c r="N1548" s="29"/>
      <c r="O1548" s="29"/>
      <c r="P1548" s="29"/>
    </row>
    <row r="1549" spans="1:16" x14ac:dyDescent="0.25">
      <c r="A1549" s="29"/>
      <c r="B1549" s="30"/>
      <c r="C1549" s="29"/>
      <c r="D1549" s="29"/>
      <c r="E1549" s="29"/>
      <c r="F1549" s="29"/>
      <c r="G1549" s="29"/>
      <c r="H1549" s="29"/>
      <c r="I1549" s="29"/>
      <c r="J1549" s="29"/>
      <c r="K1549" s="29"/>
      <c r="L1549" s="29"/>
      <c r="M1549" s="29"/>
      <c r="N1549" s="29"/>
      <c r="O1549" s="29"/>
      <c r="P1549" s="29"/>
    </row>
    <row r="1550" spans="1:16" x14ac:dyDescent="0.25">
      <c r="A1550" s="29"/>
      <c r="B1550" s="30"/>
      <c r="C1550" s="29"/>
      <c r="D1550" s="29"/>
      <c r="E1550" s="29"/>
      <c r="F1550" s="29"/>
      <c r="G1550" s="29"/>
      <c r="H1550" s="29"/>
      <c r="I1550" s="29"/>
      <c r="J1550" s="29"/>
      <c r="K1550" s="29"/>
      <c r="L1550" s="29"/>
      <c r="M1550" s="29"/>
      <c r="N1550" s="29"/>
      <c r="O1550" s="29"/>
      <c r="P1550" s="29"/>
    </row>
    <row r="1551" spans="1:16" x14ac:dyDescent="0.25">
      <c r="A1551" s="29"/>
      <c r="B1551" s="30"/>
      <c r="C1551" s="29"/>
      <c r="D1551" s="29"/>
      <c r="E1551" s="29"/>
      <c r="F1551" s="29"/>
      <c r="G1551" s="29"/>
      <c r="H1551" s="29"/>
      <c r="I1551" s="29"/>
      <c r="J1551" s="29"/>
      <c r="K1551" s="29"/>
      <c r="L1551" s="29"/>
      <c r="M1551" s="29"/>
      <c r="N1551" s="29"/>
      <c r="O1551" s="29"/>
      <c r="P1551" s="29"/>
    </row>
    <row r="1552" spans="1:16" x14ac:dyDescent="0.25">
      <c r="A1552" s="29"/>
      <c r="B1552" s="30"/>
      <c r="C1552" s="29"/>
      <c r="D1552" s="29"/>
      <c r="E1552" s="29"/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</row>
    <row r="1553" spans="1:16" x14ac:dyDescent="0.25">
      <c r="A1553" s="29"/>
      <c r="B1553" s="30"/>
      <c r="C1553" s="29"/>
      <c r="D1553" s="29"/>
      <c r="E1553" s="29"/>
      <c r="F1553" s="29"/>
      <c r="G1553" s="29"/>
      <c r="H1553" s="29"/>
      <c r="I1553" s="29"/>
      <c r="J1553" s="29"/>
      <c r="K1553" s="29"/>
      <c r="L1553" s="29"/>
      <c r="M1553" s="29"/>
      <c r="N1553" s="29"/>
      <c r="O1553" s="29"/>
      <c r="P1553" s="29"/>
    </row>
    <row r="1554" spans="1:16" x14ac:dyDescent="0.25">
      <c r="A1554" s="29"/>
      <c r="B1554" s="30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</row>
    <row r="1555" spans="1:16" x14ac:dyDescent="0.25">
      <c r="A1555" s="29"/>
      <c r="B1555" s="30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</row>
    <row r="1556" spans="1:16" x14ac:dyDescent="0.25">
      <c r="A1556" s="29"/>
      <c r="B1556" s="30"/>
      <c r="C1556" s="29"/>
      <c r="D1556" s="29"/>
      <c r="E1556" s="29"/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</row>
    <row r="1557" spans="1:16" x14ac:dyDescent="0.25">
      <c r="A1557" s="29"/>
      <c r="B1557" s="30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</row>
    <row r="1558" spans="1:16" x14ac:dyDescent="0.25">
      <c r="A1558" s="29"/>
      <c r="B1558" s="30"/>
      <c r="C1558" s="29"/>
      <c r="D1558" s="29"/>
      <c r="E1558" s="29"/>
      <c r="F1558" s="29"/>
      <c r="G1558" s="29"/>
      <c r="H1558" s="29"/>
      <c r="I1558" s="29"/>
      <c r="J1558" s="29"/>
      <c r="K1558" s="29"/>
      <c r="L1558" s="29"/>
      <c r="M1558" s="29"/>
      <c r="N1558" s="29"/>
      <c r="O1558" s="29"/>
      <c r="P1558" s="29"/>
    </row>
    <row r="1559" spans="1:16" x14ac:dyDescent="0.25">
      <c r="A1559" s="29"/>
      <c r="B1559" s="30"/>
      <c r="C1559" s="29"/>
      <c r="D1559" s="29"/>
      <c r="E1559" s="29"/>
      <c r="F1559" s="29"/>
      <c r="G1559" s="29"/>
      <c r="H1559" s="29"/>
      <c r="I1559" s="29"/>
      <c r="J1559" s="29"/>
      <c r="K1559" s="29"/>
      <c r="L1559" s="29"/>
      <c r="M1559" s="29"/>
      <c r="N1559" s="29"/>
      <c r="O1559" s="29"/>
      <c r="P1559" s="29"/>
    </row>
    <row r="1560" spans="1:16" x14ac:dyDescent="0.25">
      <c r="A1560" s="29"/>
      <c r="B1560" s="30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</row>
    <row r="1561" spans="1:16" x14ac:dyDescent="0.25">
      <c r="A1561" s="29"/>
      <c r="B1561" s="30"/>
      <c r="C1561" s="29"/>
      <c r="D1561" s="29"/>
      <c r="E1561" s="29"/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</row>
    <row r="1562" spans="1:16" x14ac:dyDescent="0.25">
      <c r="A1562" s="29"/>
      <c r="B1562" s="30"/>
      <c r="C1562" s="29"/>
      <c r="D1562" s="29"/>
      <c r="E1562" s="29"/>
      <c r="F1562" s="29"/>
      <c r="G1562" s="29"/>
      <c r="H1562" s="29"/>
      <c r="I1562" s="29"/>
      <c r="J1562" s="29"/>
      <c r="K1562" s="29"/>
      <c r="L1562" s="29"/>
      <c r="M1562" s="29"/>
      <c r="N1562" s="29"/>
      <c r="O1562" s="29"/>
      <c r="P1562" s="29"/>
    </row>
    <row r="1563" spans="1:16" x14ac:dyDescent="0.25">
      <c r="A1563" s="29"/>
      <c r="B1563" s="30"/>
      <c r="C1563" s="29"/>
      <c r="D1563" s="29"/>
      <c r="E1563" s="29"/>
      <c r="F1563" s="29"/>
      <c r="G1563" s="29"/>
      <c r="H1563" s="29"/>
      <c r="I1563" s="29"/>
      <c r="J1563" s="29"/>
      <c r="K1563" s="29"/>
      <c r="L1563" s="29"/>
      <c r="M1563" s="29"/>
      <c r="N1563" s="29"/>
      <c r="O1563" s="29"/>
      <c r="P1563" s="29"/>
    </row>
    <row r="1564" spans="1:16" x14ac:dyDescent="0.25">
      <c r="A1564" s="29"/>
      <c r="B1564" s="30"/>
      <c r="C1564" s="29"/>
      <c r="D1564" s="29"/>
      <c r="E1564" s="29"/>
      <c r="F1564" s="29"/>
      <c r="G1564" s="29"/>
      <c r="H1564" s="29"/>
      <c r="I1564" s="29"/>
      <c r="J1564" s="29"/>
      <c r="K1564" s="29"/>
      <c r="L1564" s="29"/>
      <c r="M1564" s="29"/>
      <c r="N1564" s="29"/>
      <c r="O1564" s="29"/>
      <c r="P1564" s="29"/>
    </row>
    <row r="1565" spans="1:16" x14ac:dyDescent="0.25">
      <c r="A1565" s="29"/>
      <c r="B1565" s="30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</row>
    <row r="1566" spans="1:16" x14ac:dyDescent="0.25">
      <c r="A1566" s="29"/>
      <c r="B1566" s="30"/>
      <c r="C1566" s="29"/>
      <c r="D1566" s="29"/>
      <c r="E1566" s="29"/>
      <c r="F1566" s="29"/>
      <c r="G1566" s="29"/>
      <c r="H1566" s="29"/>
      <c r="I1566" s="29"/>
      <c r="J1566" s="29"/>
      <c r="K1566" s="29"/>
      <c r="L1566" s="29"/>
      <c r="M1566" s="29"/>
      <c r="N1566" s="29"/>
      <c r="O1566" s="29"/>
      <c r="P1566" s="29"/>
    </row>
    <row r="1567" spans="1:16" x14ac:dyDescent="0.25">
      <c r="A1567" s="29"/>
      <c r="B1567" s="30"/>
      <c r="C1567" s="29"/>
      <c r="D1567" s="29"/>
      <c r="E1567" s="29"/>
      <c r="F1567" s="29"/>
      <c r="G1567" s="29"/>
      <c r="H1567" s="29"/>
      <c r="I1567" s="29"/>
      <c r="J1567" s="29"/>
      <c r="K1567" s="29"/>
      <c r="L1567" s="29"/>
      <c r="M1567" s="29"/>
      <c r="N1567" s="29"/>
      <c r="O1567" s="29"/>
      <c r="P1567" s="29"/>
    </row>
    <row r="1568" spans="1:16" x14ac:dyDescent="0.25">
      <c r="A1568" s="29"/>
      <c r="B1568" s="30"/>
      <c r="C1568" s="29"/>
      <c r="D1568" s="29"/>
      <c r="E1568" s="29"/>
      <c r="F1568" s="29"/>
      <c r="G1568" s="29"/>
      <c r="H1568" s="29"/>
      <c r="I1568" s="29"/>
      <c r="J1568" s="29"/>
      <c r="K1568" s="29"/>
      <c r="L1568" s="29"/>
      <c r="M1568" s="29"/>
      <c r="N1568" s="29"/>
      <c r="O1568" s="29"/>
      <c r="P1568" s="29"/>
    </row>
    <row r="1569" spans="1:16" x14ac:dyDescent="0.25">
      <c r="A1569" s="29"/>
      <c r="B1569" s="30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</row>
    <row r="1570" spans="1:16" x14ac:dyDescent="0.25">
      <c r="A1570" s="29"/>
      <c r="B1570" s="30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</row>
    <row r="1571" spans="1:16" x14ac:dyDescent="0.25">
      <c r="A1571" s="29"/>
      <c r="B1571" s="30"/>
      <c r="C1571" s="29"/>
      <c r="D1571" s="29"/>
      <c r="E1571" s="29"/>
      <c r="F1571" s="29"/>
      <c r="G1571" s="29"/>
      <c r="H1571" s="29"/>
      <c r="I1571" s="29"/>
      <c r="J1571" s="29"/>
      <c r="K1571" s="29"/>
      <c r="L1571" s="29"/>
      <c r="M1571" s="29"/>
      <c r="N1571" s="29"/>
      <c r="O1571" s="29"/>
      <c r="P1571" s="29"/>
    </row>
    <row r="1572" spans="1:16" x14ac:dyDescent="0.25">
      <c r="A1572" s="29"/>
      <c r="B1572" s="30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</row>
    <row r="1573" spans="1:16" x14ac:dyDescent="0.25">
      <c r="A1573" s="29"/>
      <c r="B1573" s="30"/>
      <c r="C1573" s="29"/>
      <c r="D1573" s="29"/>
      <c r="E1573" s="29"/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</row>
    <row r="1574" spans="1:16" x14ac:dyDescent="0.25">
      <c r="A1574" s="29"/>
      <c r="B1574" s="30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</row>
    <row r="1575" spans="1:16" x14ac:dyDescent="0.25">
      <c r="A1575" s="29"/>
      <c r="B1575" s="30"/>
      <c r="C1575" s="29"/>
      <c r="D1575" s="29"/>
      <c r="E1575" s="29"/>
      <c r="F1575" s="29"/>
      <c r="G1575" s="29"/>
      <c r="H1575" s="29"/>
      <c r="I1575" s="29"/>
      <c r="J1575" s="29"/>
      <c r="K1575" s="29"/>
      <c r="L1575" s="29"/>
      <c r="M1575" s="29"/>
      <c r="N1575" s="29"/>
      <c r="O1575" s="29"/>
      <c r="P1575" s="29"/>
    </row>
    <row r="1576" spans="1:16" x14ac:dyDescent="0.25">
      <c r="A1576" s="29"/>
      <c r="B1576" s="30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</row>
    <row r="1577" spans="1:16" x14ac:dyDescent="0.25">
      <c r="A1577" s="29"/>
      <c r="B1577" s="30"/>
      <c r="C1577" s="29"/>
      <c r="D1577" s="29"/>
      <c r="E1577" s="29"/>
      <c r="F1577" s="29"/>
      <c r="G1577" s="29"/>
      <c r="H1577" s="29"/>
      <c r="I1577" s="29"/>
      <c r="J1577" s="29"/>
      <c r="K1577" s="29"/>
      <c r="L1577" s="29"/>
      <c r="M1577" s="29"/>
      <c r="N1577" s="29"/>
      <c r="O1577" s="29"/>
      <c r="P1577" s="29"/>
    </row>
    <row r="1578" spans="1:16" x14ac:dyDescent="0.25">
      <c r="A1578" s="29"/>
      <c r="B1578" s="30"/>
      <c r="C1578" s="29"/>
      <c r="D1578" s="29"/>
      <c r="E1578" s="29"/>
      <c r="F1578" s="29"/>
      <c r="G1578" s="29"/>
      <c r="H1578" s="29"/>
      <c r="I1578" s="29"/>
      <c r="J1578" s="29"/>
      <c r="K1578" s="29"/>
      <c r="L1578" s="29"/>
      <c r="M1578" s="29"/>
      <c r="N1578" s="29"/>
      <c r="O1578" s="29"/>
      <c r="P1578" s="29"/>
    </row>
    <row r="1579" spans="1:16" x14ac:dyDescent="0.25">
      <c r="A1579" s="29"/>
      <c r="B1579" s="30"/>
      <c r="C1579" s="29"/>
      <c r="D1579" s="29"/>
      <c r="E1579" s="29"/>
      <c r="F1579" s="29"/>
      <c r="G1579" s="29"/>
      <c r="H1579" s="29"/>
      <c r="I1579" s="29"/>
      <c r="J1579" s="29"/>
      <c r="K1579" s="29"/>
      <c r="L1579" s="29"/>
      <c r="M1579" s="29"/>
      <c r="N1579" s="29"/>
      <c r="O1579" s="29"/>
      <c r="P1579" s="29"/>
    </row>
    <row r="1580" spans="1:16" x14ac:dyDescent="0.25">
      <c r="A1580" s="29"/>
      <c r="B1580" s="30"/>
      <c r="C1580" s="29"/>
      <c r="D1580" s="29"/>
      <c r="E1580" s="29"/>
      <c r="F1580" s="29"/>
      <c r="G1580" s="29"/>
      <c r="H1580" s="29"/>
      <c r="I1580" s="29"/>
      <c r="J1580" s="29"/>
      <c r="K1580" s="29"/>
      <c r="L1580" s="29"/>
      <c r="M1580" s="29"/>
      <c r="N1580" s="29"/>
      <c r="O1580" s="29"/>
      <c r="P1580" s="29"/>
    </row>
    <row r="1581" spans="1:16" x14ac:dyDescent="0.25">
      <c r="A1581" s="29"/>
      <c r="B1581" s="30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</row>
    <row r="1582" spans="1:16" x14ac:dyDescent="0.25">
      <c r="A1582" s="29"/>
      <c r="B1582" s="30"/>
      <c r="C1582" s="29"/>
      <c r="D1582" s="29"/>
      <c r="E1582" s="29"/>
      <c r="F1582" s="29"/>
      <c r="G1582" s="29"/>
      <c r="H1582" s="29"/>
      <c r="I1582" s="29"/>
      <c r="J1582" s="29"/>
      <c r="K1582" s="29"/>
      <c r="L1582" s="29"/>
      <c r="M1582" s="29"/>
      <c r="N1582" s="29"/>
      <c r="O1582" s="29"/>
      <c r="P1582" s="29"/>
    </row>
    <row r="1583" spans="1:16" x14ac:dyDescent="0.25">
      <c r="A1583" s="29"/>
      <c r="B1583" s="30"/>
      <c r="C1583" s="29"/>
      <c r="D1583" s="29"/>
      <c r="E1583" s="29"/>
      <c r="F1583" s="29"/>
      <c r="G1583" s="29"/>
      <c r="H1583" s="29"/>
      <c r="I1583" s="29"/>
      <c r="J1583" s="29"/>
      <c r="K1583" s="29"/>
      <c r="L1583" s="29"/>
      <c r="M1583" s="29"/>
      <c r="N1583" s="29"/>
      <c r="O1583" s="29"/>
      <c r="P1583" s="29"/>
    </row>
    <row r="1584" spans="1:16" x14ac:dyDescent="0.25">
      <c r="A1584" s="29"/>
      <c r="B1584" s="30"/>
      <c r="C1584" s="29"/>
      <c r="D1584" s="29"/>
      <c r="E1584" s="29"/>
      <c r="F1584" s="29"/>
      <c r="G1584" s="29"/>
      <c r="H1584" s="29"/>
      <c r="I1584" s="29"/>
      <c r="J1584" s="29"/>
      <c r="K1584" s="29"/>
      <c r="L1584" s="29"/>
      <c r="M1584" s="29"/>
      <c r="N1584" s="29"/>
      <c r="O1584" s="29"/>
      <c r="P1584" s="29"/>
    </row>
    <row r="1585" spans="1:16" x14ac:dyDescent="0.25">
      <c r="A1585" s="29"/>
      <c r="B1585" s="30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</row>
    <row r="1586" spans="1:16" x14ac:dyDescent="0.25">
      <c r="A1586" s="29"/>
      <c r="B1586" s="30"/>
      <c r="C1586" s="29"/>
      <c r="D1586" s="29"/>
      <c r="E1586" s="29"/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</row>
    <row r="1587" spans="1:16" x14ac:dyDescent="0.25">
      <c r="A1587" s="29"/>
      <c r="B1587" s="30"/>
      <c r="C1587" s="29"/>
      <c r="D1587" s="29"/>
      <c r="E1587" s="29"/>
      <c r="F1587" s="29"/>
      <c r="G1587" s="29"/>
      <c r="H1587" s="29"/>
      <c r="I1587" s="29"/>
      <c r="J1587" s="29"/>
      <c r="K1587" s="29"/>
      <c r="L1587" s="29"/>
      <c r="M1587" s="29"/>
      <c r="N1587" s="29"/>
      <c r="O1587" s="29"/>
      <c r="P1587" s="29"/>
    </row>
    <row r="1588" spans="1:16" x14ac:dyDescent="0.25">
      <c r="A1588" s="29"/>
      <c r="B1588" s="30"/>
      <c r="C1588" s="29"/>
      <c r="D1588" s="29"/>
      <c r="E1588" s="29"/>
      <c r="F1588" s="29"/>
      <c r="G1588" s="29"/>
      <c r="H1588" s="29"/>
      <c r="I1588" s="29"/>
      <c r="J1588" s="29"/>
      <c r="K1588" s="29"/>
      <c r="L1588" s="29"/>
      <c r="M1588" s="29"/>
      <c r="N1588" s="29"/>
      <c r="O1588" s="29"/>
      <c r="P1588" s="29"/>
    </row>
    <row r="1589" spans="1:16" x14ac:dyDescent="0.25">
      <c r="A1589" s="29"/>
      <c r="B1589" s="30"/>
      <c r="C1589" s="29"/>
      <c r="D1589" s="29"/>
      <c r="E1589" s="29"/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</row>
    <row r="1590" spans="1:16" x14ac:dyDescent="0.25">
      <c r="A1590" s="29"/>
      <c r="B1590" s="30"/>
      <c r="C1590" s="29"/>
      <c r="D1590" s="29"/>
      <c r="E1590" s="29"/>
      <c r="F1590" s="29"/>
      <c r="G1590" s="29"/>
      <c r="H1590" s="29"/>
      <c r="I1590" s="29"/>
      <c r="J1590" s="29"/>
      <c r="K1590" s="29"/>
      <c r="L1590" s="29"/>
      <c r="M1590" s="29"/>
      <c r="N1590" s="29"/>
      <c r="O1590" s="29"/>
      <c r="P1590" s="29"/>
    </row>
    <row r="1591" spans="1:16" x14ac:dyDescent="0.25">
      <c r="A1591" s="29"/>
      <c r="B1591" s="30"/>
      <c r="C1591" s="29"/>
      <c r="D1591" s="29"/>
      <c r="E1591" s="29"/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</row>
    <row r="1592" spans="1:16" x14ac:dyDescent="0.25">
      <c r="A1592" s="29"/>
      <c r="B1592" s="30"/>
      <c r="C1592" s="29"/>
      <c r="D1592" s="29"/>
      <c r="E1592" s="29"/>
      <c r="F1592" s="29"/>
      <c r="G1592" s="29"/>
      <c r="H1592" s="29"/>
      <c r="I1592" s="29"/>
      <c r="J1592" s="29"/>
      <c r="K1592" s="29"/>
      <c r="L1592" s="29"/>
      <c r="M1592" s="29"/>
      <c r="N1592" s="29"/>
      <c r="O1592" s="29"/>
      <c r="P1592" s="29"/>
    </row>
    <row r="1593" spans="1:16" x14ac:dyDescent="0.25">
      <c r="A1593" s="29"/>
      <c r="B1593" s="30"/>
      <c r="C1593" s="29"/>
      <c r="D1593" s="29"/>
      <c r="E1593" s="29"/>
      <c r="F1593" s="29"/>
      <c r="G1593" s="29"/>
      <c r="H1593" s="29"/>
      <c r="I1593" s="29"/>
      <c r="J1593" s="29"/>
      <c r="K1593" s="29"/>
      <c r="L1593" s="29"/>
      <c r="M1593" s="29"/>
      <c r="N1593" s="29"/>
      <c r="O1593" s="29"/>
      <c r="P1593" s="29"/>
    </row>
    <row r="1594" spans="1:16" x14ac:dyDescent="0.25">
      <c r="A1594" s="29"/>
      <c r="B1594" s="30"/>
      <c r="C1594" s="29"/>
      <c r="D1594" s="29"/>
      <c r="E1594" s="29"/>
      <c r="F1594" s="29"/>
      <c r="G1594" s="29"/>
      <c r="H1594" s="29"/>
      <c r="I1594" s="29"/>
      <c r="J1594" s="29"/>
      <c r="K1594" s="29"/>
      <c r="L1594" s="29"/>
      <c r="M1594" s="29"/>
      <c r="N1594" s="29"/>
      <c r="O1594" s="29"/>
      <c r="P1594" s="29"/>
    </row>
    <row r="1595" spans="1:16" x14ac:dyDescent="0.25">
      <c r="A1595" s="29"/>
      <c r="B1595" s="30"/>
      <c r="C1595" s="29"/>
      <c r="D1595" s="29"/>
      <c r="E1595" s="29"/>
      <c r="F1595" s="29"/>
      <c r="G1595" s="29"/>
      <c r="H1595" s="29"/>
      <c r="I1595" s="29"/>
      <c r="J1595" s="29"/>
      <c r="K1595" s="29"/>
      <c r="L1595" s="29"/>
      <c r="M1595" s="29"/>
      <c r="N1595" s="29"/>
      <c r="O1595" s="29"/>
      <c r="P1595" s="29"/>
    </row>
    <row r="1596" spans="1:16" x14ac:dyDescent="0.25">
      <c r="A1596" s="29"/>
      <c r="B1596" s="30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</row>
    <row r="1597" spans="1:16" x14ac:dyDescent="0.25">
      <c r="A1597" s="29"/>
      <c r="B1597" s="30"/>
      <c r="C1597" s="29"/>
      <c r="D1597" s="29"/>
      <c r="E1597" s="29"/>
      <c r="F1597" s="29"/>
      <c r="G1597" s="29"/>
      <c r="H1597" s="29"/>
      <c r="I1597" s="29"/>
      <c r="J1597" s="29"/>
      <c r="K1597" s="29"/>
      <c r="L1597" s="29"/>
      <c r="M1597" s="29"/>
      <c r="N1597" s="29"/>
      <c r="O1597" s="29"/>
      <c r="P1597" s="29"/>
    </row>
    <row r="1598" spans="1:16" x14ac:dyDescent="0.25">
      <c r="A1598" s="29"/>
      <c r="B1598" s="30"/>
      <c r="C1598" s="29"/>
      <c r="D1598" s="29"/>
      <c r="E1598" s="29"/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</row>
    <row r="1599" spans="1:16" x14ac:dyDescent="0.25">
      <c r="A1599" s="29"/>
      <c r="B1599" s="30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</row>
    <row r="1600" spans="1:16" x14ac:dyDescent="0.25">
      <c r="A1600" s="29"/>
      <c r="B1600" s="30"/>
      <c r="C1600" s="29"/>
      <c r="D1600" s="29"/>
      <c r="E1600" s="29"/>
      <c r="F1600" s="29"/>
      <c r="G1600" s="29"/>
      <c r="H1600" s="29"/>
      <c r="I1600" s="29"/>
      <c r="J1600" s="29"/>
      <c r="K1600" s="29"/>
      <c r="L1600" s="29"/>
      <c r="M1600" s="29"/>
      <c r="N1600" s="29"/>
      <c r="O1600" s="29"/>
      <c r="P1600" s="29"/>
    </row>
    <row r="1601" spans="1:16" x14ac:dyDescent="0.25">
      <c r="A1601" s="29"/>
      <c r="B1601" s="30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</row>
    <row r="1602" spans="1:16" x14ac:dyDescent="0.25">
      <c r="A1602" s="29"/>
      <c r="B1602" s="30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</row>
    <row r="1603" spans="1:16" x14ac:dyDescent="0.25">
      <c r="A1603" s="29"/>
      <c r="B1603" s="30"/>
      <c r="C1603" s="29"/>
      <c r="D1603" s="29"/>
      <c r="E1603" s="29"/>
      <c r="F1603" s="29"/>
      <c r="G1603" s="29"/>
      <c r="H1603" s="29"/>
      <c r="I1603" s="29"/>
      <c r="J1603" s="29"/>
      <c r="K1603" s="29"/>
      <c r="L1603" s="29"/>
      <c r="M1603" s="29"/>
      <c r="N1603" s="29"/>
      <c r="O1603" s="29"/>
      <c r="P1603" s="29"/>
    </row>
    <row r="1604" spans="1:16" x14ac:dyDescent="0.25">
      <c r="A1604" s="29"/>
      <c r="B1604" s="30"/>
      <c r="C1604" s="29"/>
      <c r="D1604" s="29"/>
      <c r="E1604" s="29"/>
      <c r="F1604" s="29"/>
      <c r="G1604" s="29"/>
      <c r="H1604" s="29"/>
      <c r="I1604" s="29"/>
      <c r="J1604" s="29"/>
      <c r="K1604" s="29"/>
      <c r="L1604" s="29"/>
      <c r="M1604" s="29"/>
      <c r="N1604" s="29"/>
      <c r="O1604" s="29"/>
      <c r="P1604" s="29"/>
    </row>
    <row r="1605" spans="1:16" x14ac:dyDescent="0.25">
      <c r="A1605" s="29"/>
      <c r="B1605" s="30"/>
      <c r="C1605" s="29"/>
      <c r="D1605" s="29"/>
      <c r="E1605" s="29"/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</row>
    <row r="1606" spans="1:16" x14ac:dyDescent="0.25">
      <c r="A1606" s="29"/>
      <c r="B1606" s="30"/>
      <c r="C1606" s="29"/>
      <c r="D1606" s="29"/>
      <c r="E1606" s="29"/>
      <c r="F1606" s="29"/>
      <c r="G1606" s="29"/>
      <c r="H1606" s="29"/>
      <c r="I1606" s="29"/>
      <c r="J1606" s="29"/>
      <c r="K1606" s="29"/>
      <c r="L1606" s="29"/>
      <c r="M1606" s="29"/>
      <c r="N1606" s="29"/>
      <c r="O1606" s="29"/>
      <c r="P1606" s="29"/>
    </row>
    <row r="1607" spans="1:16" x14ac:dyDescent="0.25">
      <c r="A1607" s="29"/>
      <c r="B1607" s="30"/>
      <c r="C1607" s="29"/>
      <c r="D1607" s="29"/>
      <c r="E1607" s="29"/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</row>
    <row r="1608" spans="1:16" x14ac:dyDescent="0.25">
      <c r="A1608" s="29"/>
      <c r="B1608" s="30"/>
      <c r="C1608" s="29"/>
      <c r="D1608" s="29"/>
      <c r="E1608" s="29"/>
      <c r="F1608" s="29"/>
      <c r="G1608" s="29"/>
      <c r="H1608" s="29"/>
      <c r="I1608" s="29"/>
      <c r="J1608" s="29"/>
      <c r="K1608" s="29"/>
      <c r="L1608" s="29"/>
      <c r="M1608" s="29"/>
      <c r="N1608" s="29"/>
      <c r="O1608" s="29"/>
      <c r="P1608" s="29"/>
    </row>
    <row r="1609" spans="1:16" x14ac:dyDescent="0.25">
      <c r="A1609" s="29"/>
      <c r="B1609" s="30"/>
      <c r="C1609" s="29"/>
      <c r="D1609" s="29"/>
      <c r="E1609" s="29"/>
      <c r="F1609" s="29"/>
      <c r="G1609" s="29"/>
      <c r="H1609" s="29"/>
      <c r="I1609" s="29"/>
      <c r="J1609" s="29"/>
      <c r="K1609" s="29"/>
      <c r="L1609" s="29"/>
      <c r="M1609" s="29"/>
      <c r="N1609" s="29"/>
      <c r="O1609" s="29"/>
      <c r="P1609" s="29"/>
    </row>
    <row r="1610" spans="1:16" x14ac:dyDescent="0.25">
      <c r="A1610" s="29"/>
      <c r="B1610" s="30"/>
      <c r="C1610" s="29"/>
      <c r="D1610" s="29"/>
      <c r="E1610" s="29"/>
      <c r="F1610" s="29"/>
      <c r="G1610" s="29"/>
      <c r="H1610" s="29"/>
      <c r="I1610" s="29"/>
      <c r="J1610" s="29"/>
      <c r="K1610" s="29"/>
      <c r="L1610" s="29"/>
      <c r="M1610" s="29"/>
      <c r="N1610" s="29"/>
      <c r="O1610" s="29"/>
      <c r="P1610" s="29"/>
    </row>
    <row r="1611" spans="1:16" x14ac:dyDescent="0.25">
      <c r="A1611" s="29"/>
      <c r="B1611" s="30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</row>
    <row r="1612" spans="1:16" x14ac:dyDescent="0.25">
      <c r="A1612" s="29"/>
      <c r="B1612" s="30"/>
      <c r="C1612" s="29"/>
      <c r="D1612" s="29"/>
      <c r="E1612" s="29"/>
      <c r="F1612" s="29"/>
      <c r="G1612" s="29"/>
      <c r="H1612" s="29"/>
      <c r="I1612" s="29"/>
      <c r="J1612" s="29"/>
      <c r="K1612" s="29"/>
      <c r="L1612" s="29"/>
      <c r="M1612" s="29"/>
      <c r="N1612" s="29"/>
      <c r="O1612" s="29"/>
      <c r="P1612" s="29"/>
    </row>
    <row r="1613" spans="1:16" x14ac:dyDescent="0.25">
      <c r="A1613" s="29"/>
      <c r="B1613" s="30"/>
      <c r="C1613" s="29"/>
      <c r="D1613" s="29"/>
      <c r="E1613" s="29"/>
      <c r="F1613" s="29"/>
      <c r="G1613" s="29"/>
      <c r="H1613" s="29"/>
      <c r="I1613" s="29"/>
      <c r="J1613" s="29"/>
      <c r="K1613" s="29"/>
      <c r="L1613" s="29"/>
      <c r="M1613" s="29"/>
      <c r="N1613" s="29"/>
      <c r="O1613" s="29"/>
      <c r="P1613" s="29"/>
    </row>
    <row r="1614" spans="1:16" x14ac:dyDescent="0.25">
      <c r="A1614" s="29"/>
      <c r="B1614" s="30"/>
      <c r="C1614" s="29"/>
      <c r="D1614" s="29"/>
      <c r="E1614" s="29"/>
      <c r="F1614" s="29"/>
      <c r="G1614" s="29"/>
      <c r="H1614" s="29"/>
      <c r="I1614" s="29"/>
      <c r="J1614" s="29"/>
      <c r="K1614" s="29"/>
      <c r="L1614" s="29"/>
      <c r="M1614" s="29"/>
      <c r="N1614" s="29"/>
      <c r="O1614" s="29"/>
      <c r="P1614" s="29"/>
    </row>
    <row r="1615" spans="1:16" x14ac:dyDescent="0.25">
      <c r="A1615" s="29"/>
      <c r="B1615" s="30"/>
      <c r="C1615" s="29"/>
      <c r="D1615" s="29"/>
      <c r="E1615" s="29"/>
      <c r="F1615" s="29"/>
      <c r="G1615" s="29"/>
      <c r="H1615" s="29"/>
      <c r="I1615" s="29"/>
      <c r="J1615" s="29"/>
      <c r="K1615" s="29"/>
      <c r="L1615" s="29"/>
      <c r="M1615" s="29"/>
      <c r="N1615" s="29"/>
      <c r="O1615" s="29"/>
      <c r="P1615" s="29"/>
    </row>
    <row r="1616" spans="1:16" x14ac:dyDescent="0.25">
      <c r="A1616" s="29"/>
      <c r="B1616" s="30"/>
      <c r="C1616" s="29"/>
      <c r="D1616" s="29"/>
      <c r="E1616" s="29"/>
      <c r="F1616" s="29"/>
      <c r="G1616" s="29"/>
      <c r="H1616" s="29"/>
      <c r="I1616" s="29"/>
      <c r="J1616" s="29"/>
      <c r="K1616" s="29"/>
      <c r="L1616" s="29"/>
      <c r="M1616" s="29"/>
      <c r="N1616" s="29"/>
      <c r="O1616" s="29"/>
      <c r="P1616" s="29"/>
    </row>
    <row r="1617" spans="1:16" x14ac:dyDescent="0.25">
      <c r="A1617" s="29"/>
      <c r="B1617" s="30"/>
      <c r="C1617" s="29"/>
      <c r="D1617" s="29"/>
      <c r="E1617" s="29"/>
      <c r="F1617" s="29"/>
      <c r="G1617" s="29"/>
      <c r="H1617" s="29"/>
      <c r="I1617" s="29"/>
      <c r="J1617" s="29"/>
      <c r="K1617" s="29"/>
      <c r="L1617" s="29"/>
      <c r="M1617" s="29"/>
      <c r="N1617" s="29"/>
      <c r="O1617" s="29"/>
      <c r="P1617" s="29"/>
    </row>
    <row r="1618" spans="1:16" x14ac:dyDescent="0.25">
      <c r="A1618" s="29"/>
      <c r="B1618" s="30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</row>
    <row r="1619" spans="1:16" x14ac:dyDescent="0.25">
      <c r="A1619" s="29"/>
      <c r="B1619" s="30"/>
      <c r="C1619" s="29"/>
      <c r="D1619" s="29"/>
      <c r="E1619" s="29"/>
      <c r="F1619" s="29"/>
      <c r="G1619" s="29"/>
      <c r="H1619" s="29"/>
      <c r="I1619" s="29"/>
      <c r="J1619" s="29"/>
      <c r="K1619" s="29"/>
      <c r="L1619" s="29"/>
      <c r="M1619" s="29"/>
      <c r="N1619" s="29"/>
      <c r="O1619" s="29"/>
      <c r="P1619" s="29"/>
    </row>
    <row r="1620" spans="1:16" x14ac:dyDescent="0.25">
      <c r="A1620" s="29"/>
      <c r="B1620" s="30"/>
      <c r="C1620" s="29"/>
      <c r="D1620" s="29"/>
      <c r="E1620" s="29"/>
      <c r="F1620" s="29"/>
      <c r="G1620" s="29"/>
      <c r="H1620" s="29"/>
      <c r="I1620" s="29"/>
      <c r="J1620" s="29"/>
      <c r="K1620" s="29"/>
      <c r="L1620" s="29"/>
      <c r="M1620" s="29"/>
      <c r="N1620" s="29"/>
      <c r="O1620" s="29"/>
      <c r="P1620" s="29"/>
    </row>
    <row r="1621" spans="1:16" x14ac:dyDescent="0.25">
      <c r="A1621" s="29"/>
      <c r="B1621" s="30"/>
      <c r="C1621" s="29"/>
      <c r="D1621" s="29"/>
      <c r="E1621" s="29"/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</row>
    <row r="1622" spans="1:16" x14ac:dyDescent="0.25">
      <c r="A1622" s="29"/>
      <c r="B1622" s="30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</row>
    <row r="1623" spans="1:16" x14ac:dyDescent="0.25">
      <c r="A1623" s="29"/>
      <c r="B1623" s="30"/>
      <c r="C1623" s="29"/>
      <c r="D1623" s="29"/>
      <c r="E1623" s="29"/>
      <c r="F1623" s="29"/>
      <c r="G1623" s="29"/>
      <c r="H1623" s="29"/>
      <c r="I1623" s="29"/>
      <c r="J1623" s="29"/>
      <c r="K1623" s="29"/>
      <c r="L1623" s="29"/>
      <c r="M1623" s="29"/>
      <c r="N1623" s="29"/>
      <c r="O1623" s="29"/>
      <c r="P1623" s="29"/>
    </row>
    <row r="1624" spans="1:16" x14ac:dyDescent="0.25">
      <c r="A1624" s="29"/>
      <c r="B1624" s="30"/>
      <c r="C1624" s="29"/>
      <c r="D1624" s="29"/>
      <c r="E1624" s="29"/>
      <c r="F1624" s="29"/>
      <c r="G1624" s="29"/>
      <c r="H1624" s="29"/>
      <c r="I1624" s="29"/>
      <c r="J1624" s="29"/>
      <c r="K1624" s="29"/>
      <c r="L1624" s="29"/>
      <c r="M1624" s="29"/>
      <c r="N1624" s="29"/>
      <c r="O1624" s="29"/>
      <c r="P1624" s="29"/>
    </row>
    <row r="1625" spans="1:16" x14ac:dyDescent="0.25">
      <c r="A1625" s="29"/>
      <c r="B1625" s="30"/>
      <c r="C1625" s="29"/>
      <c r="D1625" s="29"/>
      <c r="E1625" s="29"/>
      <c r="F1625" s="29"/>
      <c r="G1625" s="29"/>
      <c r="H1625" s="29"/>
      <c r="I1625" s="29"/>
      <c r="J1625" s="29"/>
      <c r="K1625" s="29"/>
      <c r="L1625" s="29"/>
      <c r="M1625" s="29"/>
      <c r="N1625" s="29"/>
      <c r="O1625" s="29"/>
      <c r="P1625" s="29"/>
    </row>
    <row r="1626" spans="1:16" x14ac:dyDescent="0.25">
      <c r="A1626" s="29"/>
      <c r="B1626" s="30"/>
      <c r="C1626" s="29"/>
      <c r="D1626" s="29"/>
      <c r="E1626" s="29"/>
      <c r="F1626" s="29"/>
      <c r="G1626" s="29"/>
      <c r="H1626" s="29"/>
      <c r="I1626" s="29"/>
      <c r="J1626" s="29"/>
      <c r="K1626" s="29"/>
      <c r="L1626" s="29"/>
      <c r="M1626" s="29"/>
      <c r="N1626" s="29"/>
      <c r="O1626" s="29"/>
      <c r="P1626" s="29"/>
    </row>
    <row r="1627" spans="1:16" x14ac:dyDescent="0.25">
      <c r="A1627" s="29"/>
      <c r="B1627" s="30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</row>
    <row r="1628" spans="1:16" x14ac:dyDescent="0.25">
      <c r="A1628" s="29"/>
      <c r="B1628" s="30"/>
      <c r="C1628" s="29"/>
      <c r="D1628" s="29"/>
      <c r="E1628" s="29"/>
      <c r="F1628" s="29"/>
      <c r="G1628" s="29"/>
      <c r="H1628" s="29"/>
      <c r="I1628" s="29"/>
      <c r="J1628" s="29"/>
      <c r="K1628" s="29"/>
      <c r="L1628" s="29"/>
      <c r="M1628" s="29"/>
      <c r="N1628" s="29"/>
      <c r="O1628" s="29"/>
      <c r="P1628" s="29"/>
    </row>
    <row r="1629" spans="1:16" x14ac:dyDescent="0.25">
      <c r="A1629" s="29"/>
      <c r="B1629" s="30"/>
      <c r="C1629" s="29"/>
      <c r="D1629" s="29"/>
      <c r="E1629" s="29"/>
      <c r="F1629" s="29"/>
      <c r="G1629" s="29"/>
      <c r="H1629" s="29"/>
      <c r="I1629" s="29"/>
      <c r="J1629" s="29"/>
      <c r="K1629" s="29"/>
      <c r="L1629" s="29"/>
      <c r="M1629" s="29"/>
      <c r="N1629" s="29"/>
      <c r="O1629" s="29"/>
      <c r="P1629" s="29"/>
    </row>
    <row r="1630" spans="1:16" x14ac:dyDescent="0.25">
      <c r="A1630" s="29"/>
      <c r="B1630" s="30"/>
      <c r="C1630" s="29"/>
      <c r="D1630" s="29"/>
      <c r="E1630" s="29"/>
      <c r="F1630" s="29"/>
      <c r="G1630" s="29"/>
      <c r="H1630" s="29"/>
      <c r="I1630" s="29"/>
      <c r="J1630" s="29"/>
      <c r="K1630" s="29"/>
      <c r="L1630" s="29"/>
      <c r="M1630" s="29"/>
      <c r="N1630" s="29"/>
      <c r="O1630" s="29"/>
      <c r="P1630" s="29"/>
    </row>
    <row r="1631" spans="1:16" x14ac:dyDescent="0.25">
      <c r="A1631" s="29"/>
      <c r="B1631" s="30"/>
      <c r="C1631" s="29"/>
      <c r="D1631" s="29"/>
      <c r="E1631" s="29"/>
      <c r="F1631" s="29"/>
      <c r="G1631" s="29"/>
      <c r="H1631" s="29"/>
      <c r="I1631" s="29"/>
      <c r="J1631" s="29"/>
      <c r="K1631" s="29"/>
      <c r="L1631" s="29"/>
      <c r="M1631" s="29"/>
      <c r="N1631" s="29"/>
      <c r="O1631" s="29"/>
      <c r="P1631" s="29"/>
    </row>
    <row r="1632" spans="1:16" x14ac:dyDescent="0.25">
      <c r="A1632" s="29"/>
      <c r="B1632" s="30"/>
      <c r="C1632" s="29"/>
      <c r="D1632" s="29"/>
      <c r="E1632" s="29"/>
      <c r="F1632" s="29"/>
      <c r="G1632" s="29"/>
      <c r="H1632" s="29"/>
      <c r="I1632" s="29"/>
      <c r="J1632" s="29"/>
      <c r="K1632" s="29"/>
      <c r="L1632" s="29"/>
      <c r="M1632" s="29"/>
      <c r="N1632" s="29"/>
      <c r="O1632" s="29"/>
      <c r="P1632" s="29"/>
    </row>
    <row r="1633" spans="1:16" x14ac:dyDescent="0.25">
      <c r="A1633" s="29"/>
      <c r="B1633" s="30"/>
      <c r="C1633" s="29"/>
      <c r="D1633" s="29"/>
      <c r="E1633" s="29"/>
      <c r="F1633" s="29"/>
      <c r="G1633" s="29"/>
      <c r="H1633" s="29"/>
      <c r="I1633" s="29"/>
      <c r="J1633" s="29"/>
      <c r="K1633" s="29"/>
      <c r="L1633" s="29"/>
      <c r="M1633" s="29"/>
      <c r="N1633" s="29"/>
      <c r="O1633" s="29"/>
      <c r="P1633" s="29"/>
    </row>
    <row r="1634" spans="1:16" x14ac:dyDescent="0.25">
      <c r="A1634" s="29"/>
      <c r="B1634" s="30"/>
      <c r="C1634" s="29"/>
      <c r="D1634" s="29"/>
      <c r="E1634" s="29"/>
      <c r="F1634" s="29"/>
      <c r="G1634" s="29"/>
      <c r="H1634" s="29"/>
      <c r="I1634" s="29"/>
      <c r="J1634" s="29"/>
      <c r="K1634" s="29"/>
      <c r="L1634" s="29"/>
      <c r="M1634" s="29"/>
      <c r="N1634" s="29"/>
      <c r="O1634" s="29"/>
      <c r="P1634" s="29"/>
    </row>
    <row r="1635" spans="1:16" x14ac:dyDescent="0.25">
      <c r="A1635" s="29"/>
      <c r="B1635" s="30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</row>
    <row r="1636" spans="1:16" x14ac:dyDescent="0.25">
      <c r="A1636" s="29"/>
      <c r="B1636" s="30"/>
      <c r="C1636" s="29"/>
      <c r="D1636" s="29"/>
      <c r="E1636" s="29"/>
      <c r="F1636" s="29"/>
      <c r="G1636" s="29"/>
      <c r="H1636" s="29"/>
      <c r="I1636" s="29"/>
      <c r="J1636" s="29"/>
      <c r="K1636" s="29"/>
      <c r="L1636" s="29"/>
      <c r="M1636" s="29"/>
      <c r="N1636" s="29"/>
      <c r="O1636" s="29"/>
      <c r="P1636" s="29"/>
    </row>
    <row r="1637" spans="1:16" x14ac:dyDescent="0.25">
      <c r="A1637" s="29"/>
      <c r="B1637" s="30"/>
      <c r="C1637" s="29"/>
      <c r="D1637" s="29"/>
      <c r="E1637" s="29"/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</row>
    <row r="1638" spans="1:16" x14ac:dyDescent="0.25">
      <c r="A1638" s="29"/>
      <c r="B1638" s="30"/>
      <c r="C1638" s="29"/>
      <c r="D1638" s="29"/>
      <c r="E1638" s="29"/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</row>
    <row r="1639" spans="1:16" x14ac:dyDescent="0.25">
      <c r="A1639" s="29"/>
      <c r="B1639" s="30"/>
      <c r="C1639" s="29"/>
      <c r="D1639" s="29"/>
      <c r="E1639" s="29"/>
      <c r="F1639" s="29"/>
      <c r="G1639" s="29"/>
      <c r="H1639" s="29"/>
      <c r="I1639" s="29"/>
      <c r="J1639" s="29"/>
      <c r="K1639" s="29"/>
      <c r="L1639" s="29"/>
      <c r="M1639" s="29"/>
      <c r="N1639" s="29"/>
      <c r="O1639" s="29"/>
      <c r="P1639" s="29"/>
    </row>
    <row r="1640" spans="1:16" x14ac:dyDescent="0.25">
      <c r="A1640" s="29"/>
      <c r="B1640" s="30"/>
      <c r="C1640" s="29"/>
      <c r="D1640" s="29"/>
      <c r="E1640" s="29"/>
      <c r="F1640" s="29"/>
      <c r="G1640" s="29"/>
      <c r="H1640" s="29"/>
      <c r="I1640" s="29"/>
      <c r="J1640" s="29"/>
      <c r="K1640" s="29"/>
      <c r="L1640" s="29"/>
      <c r="M1640" s="29"/>
      <c r="N1640" s="29"/>
      <c r="O1640" s="29"/>
      <c r="P1640" s="29"/>
    </row>
    <row r="1641" spans="1:16" x14ac:dyDescent="0.25">
      <c r="A1641" s="29"/>
      <c r="B1641" s="30"/>
      <c r="C1641" s="29"/>
      <c r="D1641" s="29"/>
      <c r="E1641" s="29"/>
      <c r="F1641" s="29"/>
      <c r="G1641" s="29"/>
      <c r="H1641" s="29"/>
      <c r="I1641" s="29"/>
      <c r="J1641" s="29"/>
      <c r="K1641" s="29"/>
      <c r="L1641" s="29"/>
      <c r="M1641" s="29"/>
      <c r="N1641" s="29"/>
      <c r="O1641" s="29"/>
      <c r="P1641" s="29"/>
    </row>
    <row r="1642" spans="1:16" x14ac:dyDescent="0.25">
      <c r="A1642" s="29"/>
      <c r="B1642" s="30"/>
      <c r="C1642" s="29"/>
      <c r="D1642" s="29"/>
      <c r="E1642" s="29"/>
      <c r="F1642" s="29"/>
      <c r="G1642" s="29"/>
      <c r="H1642" s="29"/>
      <c r="I1642" s="29"/>
      <c r="J1642" s="29"/>
      <c r="K1642" s="29"/>
      <c r="L1642" s="29"/>
      <c r="M1642" s="29"/>
      <c r="N1642" s="29"/>
      <c r="O1642" s="29"/>
      <c r="P1642" s="29"/>
    </row>
    <row r="1643" spans="1:16" x14ac:dyDescent="0.25">
      <c r="A1643" s="29"/>
      <c r="B1643" s="30"/>
      <c r="C1643" s="29"/>
      <c r="D1643" s="29"/>
      <c r="E1643" s="29"/>
      <c r="F1643" s="29"/>
      <c r="G1643" s="29"/>
      <c r="H1643" s="29"/>
      <c r="I1643" s="29"/>
      <c r="J1643" s="29"/>
      <c r="K1643" s="29"/>
      <c r="L1643" s="29"/>
      <c r="M1643" s="29"/>
      <c r="N1643" s="29"/>
      <c r="O1643" s="29"/>
      <c r="P1643" s="29"/>
    </row>
    <row r="1644" spans="1:16" x14ac:dyDescent="0.25">
      <c r="A1644" s="29"/>
      <c r="B1644" s="30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</row>
    <row r="1645" spans="1:16" x14ac:dyDescent="0.25">
      <c r="A1645" s="29"/>
      <c r="B1645" s="30"/>
      <c r="C1645" s="29"/>
      <c r="D1645" s="29"/>
      <c r="E1645" s="29"/>
      <c r="F1645" s="29"/>
      <c r="G1645" s="29"/>
      <c r="H1645" s="29"/>
      <c r="I1645" s="29"/>
      <c r="J1645" s="29"/>
      <c r="K1645" s="29"/>
      <c r="L1645" s="29"/>
      <c r="M1645" s="29"/>
      <c r="N1645" s="29"/>
      <c r="O1645" s="29"/>
      <c r="P1645" s="29"/>
    </row>
    <row r="1646" spans="1:16" x14ac:dyDescent="0.25">
      <c r="A1646" s="29"/>
      <c r="B1646" s="30"/>
      <c r="C1646" s="29"/>
      <c r="D1646" s="29"/>
      <c r="E1646" s="29"/>
      <c r="F1646" s="29"/>
      <c r="G1646" s="29"/>
      <c r="H1646" s="29"/>
      <c r="I1646" s="29"/>
      <c r="J1646" s="29"/>
      <c r="K1646" s="29"/>
      <c r="L1646" s="29"/>
      <c r="M1646" s="29"/>
      <c r="N1646" s="29"/>
      <c r="O1646" s="29"/>
      <c r="P1646" s="29"/>
    </row>
    <row r="1647" spans="1:16" x14ac:dyDescent="0.25">
      <c r="A1647" s="29"/>
      <c r="B1647" s="30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</row>
    <row r="1648" spans="1:16" x14ac:dyDescent="0.25">
      <c r="A1648" s="29"/>
      <c r="B1648" s="30"/>
      <c r="C1648" s="29"/>
      <c r="D1648" s="29"/>
      <c r="E1648" s="29"/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</row>
    <row r="1649" spans="1:16" x14ac:dyDescent="0.25">
      <c r="A1649" s="29"/>
      <c r="B1649" s="30"/>
      <c r="C1649" s="29"/>
      <c r="D1649" s="29"/>
      <c r="E1649" s="29"/>
      <c r="F1649" s="29"/>
      <c r="G1649" s="29"/>
      <c r="H1649" s="29"/>
      <c r="I1649" s="29"/>
      <c r="J1649" s="29"/>
      <c r="K1649" s="29"/>
      <c r="L1649" s="29"/>
      <c r="M1649" s="29"/>
      <c r="N1649" s="29"/>
      <c r="O1649" s="29"/>
      <c r="P1649" s="29"/>
    </row>
    <row r="1650" spans="1:16" x14ac:dyDescent="0.25">
      <c r="A1650" s="29"/>
      <c r="B1650" s="30"/>
      <c r="C1650" s="29"/>
      <c r="D1650" s="29"/>
      <c r="E1650" s="29"/>
      <c r="F1650" s="29"/>
      <c r="G1650" s="29"/>
      <c r="H1650" s="29"/>
      <c r="I1650" s="29"/>
      <c r="J1650" s="29"/>
      <c r="K1650" s="29"/>
      <c r="L1650" s="29"/>
      <c r="M1650" s="29"/>
      <c r="N1650" s="29"/>
      <c r="O1650" s="29"/>
      <c r="P1650" s="29"/>
    </row>
    <row r="1651" spans="1:16" x14ac:dyDescent="0.25">
      <c r="A1651" s="29"/>
      <c r="B1651" s="30"/>
      <c r="C1651" s="29"/>
      <c r="D1651" s="29"/>
      <c r="E1651" s="29"/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</row>
    <row r="1652" spans="1:16" x14ac:dyDescent="0.25">
      <c r="A1652" s="29"/>
      <c r="B1652" s="30"/>
      <c r="C1652" s="29"/>
      <c r="D1652" s="29"/>
      <c r="E1652" s="29"/>
      <c r="F1652" s="29"/>
      <c r="G1652" s="29"/>
      <c r="H1652" s="29"/>
      <c r="I1652" s="29"/>
      <c r="J1652" s="29"/>
      <c r="K1652" s="29"/>
      <c r="L1652" s="29"/>
      <c r="M1652" s="29"/>
      <c r="N1652" s="29"/>
      <c r="O1652" s="29"/>
      <c r="P1652" s="29"/>
    </row>
    <row r="1653" spans="1:16" x14ac:dyDescent="0.25">
      <c r="A1653" s="29"/>
      <c r="B1653" s="30"/>
      <c r="C1653" s="29"/>
      <c r="D1653" s="29"/>
      <c r="E1653" s="29"/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</row>
    <row r="1654" spans="1:16" x14ac:dyDescent="0.25">
      <c r="A1654" s="29"/>
      <c r="B1654" s="30"/>
      <c r="C1654" s="29"/>
      <c r="D1654" s="29"/>
      <c r="E1654" s="29"/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</row>
    <row r="1655" spans="1:16" x14ac:dyDescent="0.25">
      <c r="A1655" s="29"/>
      <c r="B1655" s="30"/>
      <c r="C1655" s="29"/>
      <c r="D1655" s="29"/>
      <c r="E1655" s="29"/>
      <c r="F1655" s="29"/>
      <c r="G1655" s="29"/>
      <c r="H1655" s="29"/>
      <c r="I1655" s="29"/>
      <c r="J1655" s="29"/>
      <c r="K1655" s="29"/>
      <c r="L1655" s="29"/>
      <c r="M1655" s="29"/>
      <c r="N1655" s="29"/>
      <c r="O1655" s="29"/>
      <c r="P1655" s="29"/>
    </row>
    <row r="1656" spans="1:16" x14ac:dyDescent="0.25">
      <c r="A1656" s="29"/>
      <c r="B1656" s="30"/>
      <c r="C1656" s="29"/>
      <c r="D1656" s="29"/>
      <c r="E1656" s="29"/>
      <c r="F1656" s="29"/>
      <c r="G1656" s="29"/>
      <c r="H1656" s="29"/>
      <c r="I1656" s="29"/>
      <c r="J1656" s="29"/>
      <c r="K1656" s="29"/>
      <c r="L1656" s="29"/>
      <c r="M1656" s="29"/>
      <c r="N1656" s="29"/>
      <c r="O1656" s="29"/>
      <c r="P1656" s="29"/>
    </row>
    <row r="1657" spans="1:16" x14ac:dyDescent="0.25">
      <c r="A1657" s="29"/>
      <c r="B1657" s="30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</row>
    <row r="1658" spans="1:16" x14ac:dyDescent="0.25">
      <c r="A1658" s="29"/>
      <c r="B1658" s="30"/>
      <c r="C1658" s="29"/>
      <c r="D1658" s="29"/>
      <c r="E1658" s="29"/>
      <c r="F1658" s="29"/>
      <c r="G1658" s="29"/>
      <c r="H1658" s="29"/>
      <c r="I1658" s="29"/>
      <c r="J1658" s="29"/>
      <c r="K1658" s="29"/>
      <c r="L1658" s="29"/>
      <c r="M1658" s="29"/>
      <c r="N1658" s="29"/>
      <c r="O1658" s="29"/>
      <c r="P1658" s="29"/>
    </row>
    <row r="1659" spans="1:16" x14ac:dyDescent="0.25">
      <c r="A1659" s="29"/>
      <c r="B1659" s="30"/>
      <c r="C1659" s="29"/>
      <c r="D1659" s="29"/>
      <c r="E1659" s="29"/>
      <c r="F1659" s="29"/>
      <c r="G1659" s="29"/>
      <c r="H1659" s="29"/>
      <c r="I1659" s="29"/>
      <c r="J1659" s="29"/>
      <c r="K1659" s="29"/>
      <c r="L1659" s="29"/>
      <c r="M1659" s="29"/>
      <c r="N1659" s="29"/>
      <c r="O1659" s="29"/>
      <c r="P1659" s="29"/>
    </row>
    <row r="1660" spans="1:16" x14ac:dyDescent="0.25">
      <c r="A1660" s="29"/>
      <c r="B1660" s="30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</row>
    <row r="1661" spans="1:16" x14ac:dyDescent="0.25">
      <c r="A1661" s="29"/>
      <c r="B1661" s="30"/>
      <c r="C1661" s="29"/>
      <c r="D1661" s="29"/>
      <c r="E1661" s="29"/>
      <c r="F1661" s="29"/>
      <c r="G1661" s="29"/>
      <c r="H1661" s="29"/>
      <c r="I1661" s="29"/>
      <c r="J1661" s="29"/>
      <c r="K1661" s="29"/>
      <c r="L1661" s="29"/>
      <c r="M1661" s="29"/>
      <c r="N1661" s="29"/>
      <c r="O1661" s="29"/>
      <c r="P1661" s="29"/>
    </row>
    <row r="1662" spans="1:16" x14ac:dyDescent="0.25">
      <c r="A1662" s="29"/>
      <c r="B1662" s="30"/>
      <c r="C1662" s="29"/>
      <c r="D1662" s="29"/>
      <c r="E1662" s="29"/>
      <c r="F1662" s="29"/>
      <c r="G1662" s="29"/>
      <c r="H1662" s="29"/>
      <c r="I1662" s="29"/>
      <c r="J1662" s="29"/>
      <c r="K1662" s="29"/>
      <c r="L1662" s="29"/>
      <c r="M1662" s="29"/>
      <c r="N1662" s="29"/>
      <c r="O1662" s="29"/>
      <c r="P1662" s="29"/>
    </row>
    <row r="1663" spans="1:16" x14ac:dyDescent="0.25">
      <c r="A1663" s="29"/>
      <c r="B1663" s="30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</row>
    <row r="1664" spans="1:16" x14ac:dyDescent="0.25">
      <c r="A1664" s="29"/>
      <c r="B1664" s="30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</row>
    <row r="1665" spans="1:16" x14ac:dyDescent="0.25">
      <c r="A1665" s="29"/>
      <c r="B1665" s="30"/>
      <c r="C1665" s="29"/>
      <c r="D1665" s="29"/>
      <c r="E1665" s="29"/>
      <c r="F1665" s="29"/>
      <c r="G1665" s="29"/>
      <c r="H1665" s="29"/>
      <c r="I1665" s="29"/>
      <c r="J1665" s="29"/>
      <c r="K1665" s="29"/>
      <c r="L1665" s="29"/>
      <c r="M1665" s="29"/>
      <c r="N1665" s="29"/>
      <c r="O1665" s="29"/>
      <c r="P1665" s="29"/>
    </row>
    <row r="1666" spans="1:16" x14ac:dyDescent="0.25">
      <c r="A1666" s="29"/>
      <c r="B1666" s="30"/>
      <c r="C1666" s="29"/>
      <c r="D1666" s="29"/>
      <c r="E1666" s="29"/>
      <c r="F1666" s="29"/>
      <c r="G1666" s="29"/>
      <c r="H1666" s="29"/>
      <c r="I1666" s="29"/>
      <c r="J1666" s="29"/>
      <c r="K1666" s="29"/>
      <c r="L1666" s="29"/>
      <c r="M1666" s="29"/>
      <c r="N1666" s="29"/>
      <c r="O1666" s="29"/>
      <c r="P1666" s="29"/>
    </row>
    <row r="1667" spans="1:16" x14ac:dyDescent="0.25">
      <c r="A1667" s="29"/>
      <c r="B1667" s="30"/>
      <c r="C1667" s="29"/>
      <c r="D1667" s="29"/>
      <c r="E1667" s="29"/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</row>
    <row r="1668" spans="1:16" x14ac:dyDescent="0.25">
      <c r="A1668" s="29"/>
      <c r="B1668" s="30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</row>
    <row r="1669" spans="1:16" x14ac:dyDescent="0.25">
      <c r="A1669" s="29"/>
      <c r="B1669" s="30"/>
      <c r="C1669" s="29"/>
      <c r="D1669" s="29"/>
      <c r="E1669" s="29"/>
      <c r="F1669" s="29"/>
      <c r="G1669" s="29"/>
      <c r="H1669" s="29"/>
      <c r="I1669" s="29"/>
      <c r="J1669" s="29"/>
      <c r="K1669" s="29"/>
      <c r="L1669" s="29"/>
      <c r="M1669" s="29"/>
      <c r="N1669" s="29"/>
      <c r="O1669" s="29"/>
      <c r="P1669" s="29"/>
    </row>
    <row r="1670" spans="1:16" x14ac:dyDescent="0.25">
      <c r="A1670" s="29"/>
      <c r="B1670" s="30"/>
      <c r="C1670" s="29"/>
      <c r="D1670" s="29"/>
      <c r="E1670" s="29"/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</row>
    <row r="1671" spans="1:16" x14ac:dyDescent="0.25">
      <c r="A1671" s="29"/>
      <c r="B1671" s="30"/>
      <c r="C1671" s="29"/>
      <c r="D1671" s="29"/>
      <c r="E1671" s="29"/>
      <c r="F1671" s="29"/>
      <c r="G1671" s="29"/>
      <c r="H1671" s="29"/>
      <c r="I1671" s="29"/>
      <c r="J1671" s="29"/>
      <c r="K1671" s="29"/>
      <c r="L1671" s="29"/>
      <c r="M1671" s="29"/>
      <c r="N1671" s="29"/>
      <c r="O1671" s="29"/>
      <c r="P1671" s="29"/>
    </row>
    <row r="1672" spans="1:16" x14ac:dyDescent="0.25">
      <c r="A1672" s="29"/>
      <c r="B1672" s="30"/>
      <c r="C1672" s="29"/>
      <c r="D1672" s="29"/>
      <c r="E1672" s="29"/>
      <c r="F1672" s="29"/>
      <c r="G1672" s="29"/>
      <c r="H1672" s="29"/>
      <c r="I1672" s="29"/>
      <c r="J1672" s="29"/>
      <c r="K1672" s="29"/>
      <c r="L1672" s="29"/>
      <c r="M1672" s="29"/>
      <c r="N1672" s="29"/>
      <c r="O1672" s="29"/>
      <c r="P1672" s="29"/>
    </row>
    <row r="1673" spans="1:16" x14ac:dyDescent="0.25">
      <c r="A1673" s="29"/>
      <c r="B1673" s="30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</row>
    <row r="1674" spans="1:16" x14ac:dyDescent="0.25">
      <c r="A1674" s="29"/>
      <c r="B1674" s="30"/>
      <c r="C1674" s="29"/>
      <c r="D1674" s="29"/>
      <c r="E1674" s="29"/>
      <c r="F1674" s="29"/>
      <c r="G1674" s="29"/>
      <c r="H1674" s="29"/>
      <c r="I1674" s="29"/>
      <c r="J1674" s="29"/>
      <c r="K1674" s="29"/>
      <c r="L1674" s="29"/>
      <c r="M1674" s="29"/>
      <c r="N1674" s="29"/>
      <c r="O1674" s="29"/>
      <c r="P1674" s="29"/>
    </row>
    <row r="1675" spans="1:16" x14ac:dyDescent="0.25">
      <c r="A1675" s="29"/>
      <c r="B1675" s="30"/>
      <c r="C1675" s="29"/>
      <c r="D1675" s="29"/>
      <c r="E1675" s="29"/>
      <c r="F1675" s="29"/>
      <c r="G1675" s="29"/>
      <c r="H1675" s="29"/>
      <c r="I1675" s="29"/>
      <c r="J1675" s="29"/>
      <c r="K1675" s="29"/>
      <c r="L1675" s="29"/>
      <c r="M1675" s="29"/>
      <c r="N1675" s="29"/>
      <c r="O1675" s="29"/>
      <c r="P1675" s="29"/>
    </row>
    <row r="1676" spans="1:16" x14ac:dyDescent="0.25">
      <c r="A1676" s="29"/>
      <c r="B1676" s="30"/>
      <c r="C1676" s="29"/>
      <c r="D1676" s="29"/>
      <c r="E1676" s="29"/>
      <c r="F1676" s="29"/>
      <c r="G1676" s="29"/>
      <c r="H1676" s="29"/>
      <c r="I1676" s="29"/>
      <c r="J1676" s="29"/>
      <c r="K1676" s="29"/>
      <c r="L1676" s="29"/>
      <c r="M1676" s="29"/>
      <c r="N1676" s="29"/>
      <c r="O1676" s="29"/>
      <c r="P1676" s="29"/>
    </row>
    <row r="1677" spans="1:16" x14ac:dyDescent="0.25">
      <c r="A1677" s="29"/>
      <c r="B1677" s="30"/>
      <c r="C1677" s="29"/>
      <c r="D1677" s="29"/>
      <c r="E1677" s="29"/>
      <c r="F1677" s="29"/>
      <c r="G1677" s="29"/>
      <c r="H1677" s="29"/>
      <c r="I1677" s="29"/>
      <c r="J1677" s="29"/>
      <c r="K1677" s="29"/>
      <c r="L1677" s="29"/>
      <c r="M1677" s="29"/>
      <c r="N1677" s="29"/>
      <c r="O1677" s="29"/>
      <c r="P1677" s="29"/>
    </row>
    <row r="1678" spans="1:16" x14ac:dyDescent="0.25">
      <c r="A1678" s="29"/>
      <c r="B1678" s="30"/>
      <c r="C1678" s="29"/>
      <c r="D1678" s="29"/>
      <c r="E1678" s="29"/>
      <c r="F1678" s="29"/>
      <c r="G1678" s="29"/>
      <c r="H1678" s="29"/>
      <c r="I1678" s="29"/>
      <c r="J1678" s="29"/>
      <c r="K1678" s="29"/>
      <c r="L1678" s="29"/>
      <c r="M1678" s="29"/>
      <c r="N1678" s="29"/>
      <c r="O1678" s="29"/>
      <c r="P1678" s="29"/>
    </row>
    <row r="1679" spans="1:16" x14ac:dyDescent="0.25">
      <c r="A1679" s="29"/>
      <c r="B1679" s="30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</row>
    <row r="1680" spans="1:16" x14ac:dyDescent="0.25">
      <c r="A1680" s="29"/>
      <c r="B1680" s="30"/>
      <c r="C1680" s="29"/>
      <c r="D1680" s="29"/>
      <c r="E1680" s="29"/>
      <c r="F1680" s="29"/>
      <c r="G1680" s="29"/>
      <c r="H1680" s="29"/>
      <c r="I1680" s="29"/>
      <c r="J1680" s="29"/>
      <c r="K1680" s="29"/>
      <c r="L1680" s="29"/>
      <c r="M1680" s="29"/>
      <c r="N1680" s="29"/>
      <c r="O1680" s="29"/>
      <c r="P1680" s="29"/>
    </row>
    <row r="1681" spans="1:16" x14ac:dyDescent="0.25">
      <c r="A1681" s="29"/>
      <c r="B1681" s="30"/>
      <c r="C1681" s="29"/>
      <c r="D1681" s="29"/>
      <c r="E1681" s="29"/>
      <c r="F1681" s="29"/>
      <c r="G1681" s="29"/>
      <c r="H1681" s="29"/>
      <c r="I1681" s="29"/>
      <c r="J1681" s="29"/>
      <c r="K1681" s="29"/>
      <c r="L1681" s="29"/>
      <c r="M1681" s="29"/>
      <c r="N1681" s="29"/>
      <c r="O1681" s="29"/>
      <c r="P1681" s="29"/>
    </row>
    <row r="1682" spans="1:16" x14ac:dyDescent="0.25">
      <c r="A1682" s="29"/>
      <c r="B1682" s="30"/>
      <c r="C1682" s="29"/>
      <c r="D1682" s="29"/>
      <c r="E1682" s="29"/>
      <c r="F1682" s="29"/>
      <c r="G1682" s="29"/>
      <c r="H1682" s="29"/>
      <c r="I1682" s="29"/>
      <c r="J1682" s="29"/>
      <c r="K1682" s="29"/>
      <c r="L1682" s="29"/>
      <c r="M1682" s="29"/>
      <c r="N1682" s="29"/>
      <c r="O1682" s="29"/>
      <c r="P1682" s="29"/>
    </row>
    <row r="1683" spans="1:16" x14ac:dyDescent="0.25">
      <c r="A1683" s="29"/>
      <c r="B1683" s="30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</row>
    <row r="1684" spans="1:16" x14ac:dyDescent="0.25">
      <c r="A1684" s="29"/>
      <c r="B1684" s="30"/>
      <c r="C1684" s="29"/>
      <c r="D1684" s="29"/>
      <c r="E1684" s="29"/>
      <c r="F1684" s="29"/>
      <c r="G1684" s="29"/>
      <c r="H1684" s="29"/>
      <c r="I1684" s="29"/>
      <c r="J1684" s="29"/>
      <c r="K1684" s="29"/>
      <c r="L1684" s="29"/>
      <c r="M1684" s="29"/>
      <c r="N1684" s="29"/>
      <c r="O1684" s="29"/>
      <c r="P1684" s="29"/>
    </row>
    <row r="1685" spans="1:16" x14ac:dyDescent="0.25">
      <c r="A1685" s="29"/>
      <c r="B1685" s="30"/>
      <c r="C1685" s="29"/>
      <c r="D1685" s="29"/>
      <c r="E1685" s="29"/>
      <c r="F1685" s="29"/>
      <c r="G1685" s="29"/>
      <c r="H1685" s="29"/>
      <c r="I1685" s="29"/>
      <c r="J1685" s="29"/>
      <c r="K1685" s="29"/>
      <c r="L1685" s="29"/>
      <c r="M1685" s="29"/>
      <c r="N1685" s="29"/>
      <c r="O1685" s="29"/>
      <c r="P1685" s="29"/>
    </row>
    <row r="1686" spans="1:16" x14ac:dyDescent="0.25">
      <c r="A1686" s="29"/>
      <c r="B1686" s="30"/>
      <c r="C1686" s="29"/>
      <c r="D1686" s="29"/>
      <c r="E1686" s="29"/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</row>
    <row r="1687" spans="1:16" x14ac:dyDescent="0.25">
      <c r="A1687" s="29"/>
      <c r="B1687" s="30"/>
      <c r="C1687" s="29"/>
      <c r="D1687" s="29"/>
      <c r="E1687" s="29"/>
      <c r="F1687" s="29"/>
      <c r="G1687" s="29"/>
      <c r="H1687" s="29"/>
      <c r="I1687" s="29"/>
      <c r="J1687" s="29"/>
      <c r="K1687" s="29"/>
      <c r="L1687" s="29"/>
      <c r="M1687" s="29"/>
      <c r="N1687" s="29"/>
      <c r="O1687" s="29"/>
      <c r="P1687" s="29"/>
    </row>
    <row r="1688" spans="1:16" x14ac:dyDescent="0.25">
      <c r="A1688" s="29"/>
      <c r="B1688" s="30"/>
      <c r="C1688" s="29"/>
      <c r="D1688" s="29"/>
      <c r="E1688" s="29"/>
      <c r="F1688" s="29"/>
      <c r="G1688" s="29"/>
      <c r="H1688" s="29"/>
      <c r="I1688" s="29"/>
      <c r="J1688" s="29"/>
      <c r="K1688" s="29"/>
      <c r="L1688" s="29"/>
      <c r="M1688" s="29"/>
      <c r="N1688" s="29"/>
      <c r="O1688" s="29"/>
      <c r="P1688" s="29"/>
    </row>
    <row r="1689" spans="1:16" x14ac:dyDescent="0.25">
      <c r="A1689" s="29"/>
      <c r="B1689" s="30"/>
      <c r="C1689" s="29"/>
      <c r="D1689" s="29"/>
      <c r="E1689" s="29"/>
      <c r="F1689" s="29"/>
      <c r="G1689" s="29"/>
      <c r="H1689" s="29"/>
      <c r="I1689" s="29"/>
      <c r="J1689" s="29"/>
      <c r="K1689" s="29"/>
      <c r="L1689" s="29"/>
      <c r="M1689" s="29"/>
      <c r="N1689" s="29"/>
      <c r="O1689" s="29"/>
      <c r="P1689" s="29"/>
    </row>
    <row r="1690" spans="1:16" x14ac:dyDescent="0.25">
      <c r="A1690" s="29"/>
      <c r="B1690" s="30"/>
      <c r="C1690" s="29"/>
      <c r="D1690" s="29"/>
      <c r="E1690" s="29"/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</row>
    <row r="1691" spans="1:16" x14ac:dyDescent="0.25">
      <c r="A1691" s="29"/>
      <c r="B1691" s="30"/>
      <c r="C1691" s="29"/>
      <c r="D1691" s="29"/>
      <c r="E1691" s="29"/>
      <c r="F1691" s="29"/>
      <c r="G1691" s="29"/>
      <c r="H1691" s="29"/>
      <c r="I1691" s="29"/>
      <c r="J1691" s="29"/>
      <c r="K1691" s="29"/>
      <c r="L1691" s="29"/>
      <c r="M1691" s="29"/>
      <c r="N1691" s="29"/>
      <c r="O1691" s="29"/>
      <c r="P1691" s="29"/>
    </row>
    <row r="1692" spans="1:16" x14ac:dyDescent="0.25">
      <c r="A1692" s="29"/>
      <c r="B1692" s="30"/>
      <c r="C1692" s="29"/>
      <c r="D1692" s="29"/>
      <c r="E1692" s="29"/>
      <c r="F1692" s="29"/>
      <c r="G1692" s="29"/>
      <c r="H1692" s="29"/>
      <c r="I1692" s="29"/>
      <c r="J1692" s="29"/>
      <c r="K1692" s="29"/>
      <c r="L1692" s="29"/>
      <c r="M1692" s="29"/>
      <c r="N1692" s="29"/>
      <c r="O1692" s="29"/>
      <c r="P1692" s="29"/>
    </row>
    <row r="1693" spans="1:16" x14ac:dyDescent="0.25">
      <c r="A1693" s="29"/>
      <c r="B1693" s="30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</row>
    <row r="1694" spans="1:16" x14ac:dyDescent="0.25">
      <c r="A1694" s="29"/>
      <c r="B1694" s="30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</row>
    <row r="1695" spans="1:16" x14ac:dyDescent="0.25">
      <c r="A1695" s="29"/>
      <c r="B1695" s="30"/>
      <c r="C1695" s="29"/>
      <c r="D1695" s="29"/>
      <c r="E1695" s="29"/>
      <c r="F1695" s="29"/>
      <c r="G1695" s="29"/>
      <c r="H1695" s="29"/>
      <c r="I1695" s="29"/>
      <c r="J1695" s="29"/>
      <c r="K1695" s="29"/>
      <c r="L1695" s="29"/>
      <c r="M1695" s="29"/>
      <c r="N1695" s="29"/>
      <c r="O1695" s="29"/>
      <c r="P1695" s="29"/>
    </row>
    <row r="1696" spans="1:16" x14ac:dyDescent="0.25">
      <c r="A1696" s="29"/>
      <c r="B1696" s="30"/>
      <c r="C1696" s="29"/>
      <c r="D1696" s="29"/>
      <c r="E1696" s="29"/>
      <c r="F1696" s="29"/>
      <c r="G1696" s="29"/>
      <c r="H1696" s="29"/>
      <c r="I1696" s="29"/>
      <c r="J1696" s="29"/>
      <c r="K1696" s="29"/>
      <c r="L1696" s="29"/>
      <c r="M1696" s="29"/>
      <c r="N1696" s="29"/>
      <c r="O1696" s="29"/>
      <c r="P1696" s="29"/>
    </row>
    <row r="1697" spans="1:16" x14ac:dyDescent="0.25">
      <c r="A1697" s="29"/>
      <c r="B1697" s="30"/>
      <c r="C1697" s="29"/>
      <c r="D1697" s="29"/>
      <c r="E1697" s="29"/>
      <c r="F1697" s="29"/>
      <c r="G1697" s="29"/>
      <c r="H1697" s="29"/>
      <c r="I1697" s="29"/>
      <c r="J1697" s="29"/>
      <c r="K1697" s="29"/>
      <c r="L1697" s="29"/>
      <c r="M1697" s="29"/>
      <c r="N1697" s="29"/>
      <c r="O1697" s="29"/>
      <c r="P1697" s="29"/>
    </row>
    <row r="1698" spans="1:16" x14ac:dyDescent="0.25">
      <c r="A1698" s="29"/>
      <c r="B1698" s="30"/>
      <c r="C1698" s="29"/>
      <c r="D1698" s="29"/>
      <c r="E1698" s="29"/>
      <c r="F1698" s="29"/>
      <c r="G1698" s="29"/>
      <c r="H1698" s="29"/>
      <c r="I1698" s="29"/>
      <c r="J1698" s="29"/>
      <c r="K1698" s="29"/>
      <c r="L1698" s="29"/>
      <c r="M1698" s="29"/>
      <c r="N1698" s="29"/>
      <c r="O1698" s="29"/>
      <c r="P1698" s="29"/>
    </row>
    <row r="1699" spans="1:16" x14ac:dyDescent="0.25">
      <c r="A1699" s="29"/>
      <c r="B1699" s="30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</row>
    <row r="1700" spans="1:16" x14ac:dyDescent="0.25">
      <c r="A1700" s="29"/>
      <c r="B1700" s="30"/>
      <c r="C1700" s="29"/>
      <c r="D1700" s="29"/>
      <c r="E1700" s="29"/>
      <c r="F1700" s="29"/>
      <c r="G1700" s="29"/>
      <c r="H1700" s="29"/>
      <c r="I1700" s="29"/>
      <c r="J1700" s="29"/>
      <c r="K1700" s="29"/>
      <c r="L1700" s="29"/>
      <c r="M1700" s="29"/>
      <c r="N1700" s="29"/>
      <c r="O1700" s="29"/>
      <c r="P1700" s="29"/>
    </row>
    <row r="1701" spans="1:16" x14ac:dyDescent="0.25">
      <c r="A1701" s="29"/>
      <c r="B1701" s="30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</row>
    <row r="1702" spans="1:16" x14ac:dyDescent="0.25">
      <c r="A1702" s="29"/>
      <c r="B1702" s="30"/>
      <c r="C1702" s="29"/>
      <c r="D1702" s="29"/>
      <c r="E1702" s="29"/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</row>
    <row r="1703" spans="1:16" x14ac:dyDescent="0.25">
      <c r="A1703" s="29"/>
      <c r="B1703" s="30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</row>
    <row r="1704" spans="1:16" x14ac:dyDescent="0.25">
      <c r="A1704" s="29"/>
      <c r="B1704" s="30"/>
      <c r="C1704" s="29"/>
      <c r="D1704" s="29"/>
      <c r="E1704" s="29"/>
      <c r="F1704" s="29"/>
      <c r="G1704" s="29"/>
      <c r="H1704" s="29"/>
      <c r="I1704" s="29"/>
      <c r="J1704" s="29"/>
      <c r="K1704" s="29"/>
      <c r="L1704" s="29"/>
      <c r="M1704" s="29"/>
      <c r="N1704" s="29"/>
      <c r="O1704" s="29"/>
      <c r="P1704" s="29"/>
    </row>
    <row r="1705" spans="1:16" x14ac:dyDescent="0.25">
      <c r="A1705" s="29"/>
      <c r="B1705" s="30"/>
      <c r="C1705" s="29"/>
      <c r="D1705" s="29"/>
      <c r="E1705" s="29"/>
      <c r="F1705" s="29"/>
      <c r="G1705" s="29"/>
      <c r="H1705" s="29"/>
      <c r="I1705" s="29"/>
      <c r="J1705" s="29"/>
      <c r="K1705" s="29"/>
      <c r="L1705" s="29"/>
      <c r="M1705" s="29"/>
      <c r="N1705" s="29"/>
      <c r="O1705" s="29"/>
      <c r="P1705" s="29"/>
    </row>
    <row r="1706" spans="1:16" x14ac:dyDescent="0.25">
      <c r="A1706" s="29"/>
      <c r="B1706" s="30"/>
      <c r="C1706" s="29"/>
      <c r="D1706" s="29"/>
      <c r="E1706" s="29"/>
      <c r="F1706" s="29"/>
      <c r="G1706" s="29"/>
      <c r="H1706" s="29"/>
      <c r="I1706" s="29"/>
      <c r="J1706" s="29"/>
      <c r="K1706" s="29"/>
      <c r="L1706" s="29"/>
      <c r="M1706" s="29"/>
      <c r="N1706" s="29"/>
      <c r="O1706" s="29"/>
      <c r="P1706" s="29"/>
    </row>
    <row r="1707" spans="1:16" x14ac:dyDescent="0.25">
      <c r="A1707" s="29"/>
      <c r="B1707" s="30"/>
      <c r="C1707" s="29"/>
      <c r="D1707" s="29"/>
      <c r="E1707" s="29"/>
      <c r="F1707" s="29"/>
      <c r="G1707" s="29"/>
      <c r="H1707" s="29"/>
      <c r="I1707" s="29"/>
      <c r="J1707" s="29"/>
      <c r="K1707" s="29"/>
      <c r="L1707" s="29"/>
      <c r="M1707" s="29"/>
      <c r="N1707" s="29"/>
      <c r="O1707" s="29"/>
      <c r="P1707" s="29"/>
    </row>
    <row r="1708" spans="1:16" x14ac:dyDescent="0.25">
      <c r="A1708" s="29"/>
      <c r="B1708" s="30"/>
      <c r="C1708" s="29"/>
      <c r="D1708" s="29"/>
      <c r="E1708" s="29"/>
      <c r="F1708" s="29"/>
      <c r="G1708" s="29"/>
      <c r="H1708" s="29"/>
      <c r="I1708" s="29"/>
      <c r="J1708" s="29"/>
      <c r="K1708" s="29"/>
      <c r="L1708" s="29"/>
      <c r="M1708" s="29"/>
      <c r="N1708" s="29"/>
      <c r="O1708" s="29"/>
      <c r="P1708" s="29"/>
    </row>
    <row r="1709" spans="1:16" x14ac:dyDescent="0.25">
      <c r="A1709" s="29"/>
      <c r="B1709" s="30"/>
      <c r="C1709" s="29"/>
      <c r="D1709" s="29"/>
      <c r="E1709" s="29"/>
      <c r="F1709" s="29"/>
      <c r="G1709" s="29"/>
      <c r="H1709" s="29"/>
      <c r="I1709" s="29"/>
      <c r="J1709" s="29"/>
      <c r="K1709" s="29"/>
      <c r="L1709" s="29"/>
      <c r="M1709" s="29"/>
      <c r="N1709" s="29"/>
      <c r="O1709" s="29"/>
      <c r="P1709" s="29"/>
    </row>
    <row r="1710" spans="1:16" x14ac:dyDescent="0.25">
      <c r="A1710" s="29"/>
      <c r="B1710" s="30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</row>
    <row r="1711" spans="1:16" x14ac:dyDescent="0.25">
      <c r="A1711" s="29"/>
      <c r="B1711" s="30"/>
      <c r="C1711" s="29"/>
      <c r="D1711" s="29"/>
      <c r="E1711" s="29"/>
      <c r="F1711" s="29"/>
      <c r="G1711" s="29"/>
      <c r="H1711" s="29"/>
      <c r="I1711" s="29"/>
      <c r="J1711" s="29"/>
      <c r="K1711" s="29"/>
      <c r="L1711" s="29"/>
      <c r="M1711" s="29"/>
      <c r="N1711" s="29"/>
      <c r="O1711" s="29"/>
      <c r="P1711" s="29"/>
    </row>
    <row r="1712" spans="1:16" x14ac:dyDescent="0.25">
      <c r="A1712" s="29"/>
      <c r="B1712" s="30"/>
      <c r="C1712" s="29"/>
      <c r="D1712" s="29"/>
      <c r="E1712" s="29"/>
      <c r="F1712" s="29"/>
      <c r="G1712" s="29"/>
      <c r="H1712" s="29"/>
      <c r="I1712" s="29"/>
      <c r="J1712" s="29"/>
      <c r="K1712" s="29"/>
      <c r="L1712" s="29"/>
      <c r="M1712" s="29"/>
      <c r="N1712" s="29"/>
      <c r="O1712" s="29"/>
      <c r="P1712" s="29"/>
    </row>
    <row r="1713" spans="1:16" x14ac:dyDescent="0.25">
      <c r="A1713" s="29"/>
      <c r="B1713" s="30"/>
      <c r="C1713" s="29"/>
      <c r="D1713" s="29"/>
      <c r="E1713" s="29"/>
      <c r="F1713" s="29"/>
      <c r="G1713" s="29"/>
      <c r="H1713" s="29"/>
      <c r="I1713" s="29"/>
      <c r="J1713" s="29"/>
      <c r="K1713" s="29"/>
      <c r="L1713" s="29"/>
      <c r="M1713" s="29"/>
      <c r="N1713" s="29"/>
      <c r="O1713" s="29"/>
      <c r="P1713" s="29"/>
    </row>
    <row r="1714" spans="1:16" x14ac:dyDescent="0.25">
      <c r="A1714" s="29"/>
      <c r="B1714" s="30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</row>
    <row r="1715" spans="1:16" x14ac:dyDescent="0.25">
      <c r="A1715" s="29"/>
      <c r="B1715" s="30"/>
      <c r="C1715" s="29"/>
      <c r="D1715" s="29"/>
      <c r="E1715" s="29"/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</row>
    <row r="1716" spans="1:16" x14ac:dyDescent="0.25">
      <c r="A1716" s="29"/>
      <c r="B1716" s="30"/>
      <c r="C1716" s="29"/>
      <c r="D1716" s="29"/>
      <c r="E1716" s="29"/>
      <c r="F1716" s="29"/>
      <c r="G1716" s="29"/>
      <c r="H1716" s="29"/>
      <c r="I1716" s="29"/>
      <c r="J1716" s="29"/>
      <c r="K1716" s="29"/>
      <c r="L1716" s="29"/>
      <c r="M1716" s="29"/>
      <c r="N1716" s="29"/>
      <c r="O1716" s="29"/>
      <c r="P1716" s="29"/>
    </row>
    <row r="1717" spans="1:16" x14ac:dyDescent="0.25">
      <c r="A1717" s="29"/>
      <c r="B1717" s="30"/>
      <c r="C1717" s="29"/>
      <c r="D1717" s="29"/>
      <c r="E1717" s="29"/>
      <c r="F1717" s="29"/>
      <c r="G1717" s="29"/>
      <c r="H1717" s="29"/>
      <c r="I1717" s="29"/>
      <c r="J1717" s="29"/>
      <c r="K1717" s="29"/>
      <c r="L1717" s="29"/>
      <c r="M1717" s="29"/>
      <c r="N1717" s="29"/>
      <c r="O1717" s="29"/>
      <c r="P1717" s="29"/>
    </row>
    <row r="1718" spans="1:16" x14ac:dyDescent="0.25">
      <c r="A1718" s="29"/>
      <c r="B1718" s="30"/>
      <c r="C1718" s="29"/>
      <c r="D1718" s="29"/>
      <c r="E1718" s="29"/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</row>
    <row r="1719" spans="1:16" x14ac:dyDescent="0.25">
      <c r="A1719" s="29"/>
      <c r="B1719" s="30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</row>
    <row r="1720" spans="1:16" x14ac:dyDescent="0.25">
      <c r="A1720" s="29"/>
      <c r="B1720" s="30"/>
      <c r="C1720" s="29"/>
      <c r="D1720" s="29"/>
      <c r="E1720" s="29"/>
      <c r="F1720" s="29"/>
      <c r="G1720" s="29"/>
      <c r="H1720" s="29"/>
      <c r="I1720" s="29"/>
      <c r="J1720" s="29"/>
      <c r="K1720" s="29"/>
      <c r="L1720" s="29"/>
      <c r="M1720" s="29"/>
      <c r="N1720" s="29"/>
      <c r="O1720" s="29"/>
      <c r="P1720" s="29"/>
    </row>
    <row r="1721" spans="1:16" x14ac:dyDescent="0.25">
      <c r="A1721" s="29"/>
      <c r="B1721" s="30"/>
      <c r="C1721" s="29"/>
      <c r="D1721" s="29"/>
      <c r="E1721" s="29"/>
      <c r="F1721" s="29"/>
      <c r="G1721" s="29"/>
      <c r="H1721" s="29"/>
      <c r="I1721" s="29"/>
      <c r="J1721" s="29"/>
      <c r="K1721" s="29"/>
      <c r="L1721" s="29"/>
      <c r="M1721" s="29"/>
      <c r="N1721" s="29"/>
      <c r="O1721" s="29"/>
      <c r="P1721" s="29"/>
    </row>
    <row r="1722" spans="1:16" x14ac:dyDescent="0.25">
      <c r="A1722" s="29"/>
      <c r="B1722" s="30"/>
      <c r="C1722" s="29"/>
      <c r="D1722" s="29"/>
      <c r="E1722" s="29"/>
      <c r="F1722" s="29"/>
      <c r="G1722" s="29"/>
      <c r="H1722" s="29"/>
      <c r="I1722" s="29"/>
      <c r="J1722" s="29"/>
      <c r="K1722" s="29"/>
      <c r="L1722" s="29"/>
      <c r="M1722" s="29"/>
      <c r="N1722" s="29"/>
      <c r="O1722" s="29"/>
      <c r="P1722" s="29"/>
    </row>
    <row r="1723" spans="1:16" x14ac:dyDescent="0.25">
      <c r="A1723" s="29"/>
      <c r="B1723" s="30"/>
      <c r="C1723" s="29"/>
      <c r="D1723" s="29"/>
      <c r="E1723" s="29"/>
      <c r="F1723" s="29"/>
      <c r="G1723" s="29"/>
      <c r="H1723" s="29"/>
      <c r="I1723" s="29"/>
      <c r="J1723" s="29"/>
      <c r="K1723" s="29"/>
      <c r="L1723" s="29"/>
      <c r="M1723" s="29"/>
      <c r="N1723" s="29"/>
      <c r="O1723" s="29"/>
      <c r="P1723" s="29"/>
    </row>
    <row r="1724" spans="1:16" x14ac:dyDescent="0.25">
      <c r="A1724" s="29"/>
      <c r="B1724" s="30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</row>
    <row r="1725" spans="1:16" x14ac:dyDescent="0.25">
      <c r="A1725" s="29"/>
      <c r="B1725" s="30"/>
      <c r="C1725" s="29"/>
      <c r="D1725" s="29"/>
      <c r="E1725" s="29"/>
      <c r="F1725" s="29"/>
      <c r="G1725" s="29"/>
      <c r="H1725" s="29"/>
      <c r="I1725" s="29"/>
      <c r="J1725" s="29"/>
      <c r="K1725" s="29"/>
      <c r="L1725" s="29"/>
      <c r="M1725" s="29"/>
      <c r="N1725" s="29"/>
      <c r="O1725" s="29"/>
      <c r="P1725" s="29"/>
    </row>
    <row r="1726" spans="1:16" x14ac:dyDescent="0.25">
      <c r="A1726" s="29"/>
      <c r="B1726" s="30"/>
      <c r="C1726" s="29"/>
      <c r="D1726" s="29"/>
      <c r="E1726" s="29"/>
      <c r="F1726" s="29"/>
      <c r="G1726" s="29"/>
      <c r="H1726" s="29"/>
      <c r="I1726" s="29"/>
      <c r="J1726" s="29"/>
      <c r="K1726" s="29"/>
      <c r="L1726" s="29"/>
      <c r="M1726" s="29"/>
      <c r="N1726" s="29"/>
      <c r="O1726" s="29"/>
      <c r="P1726" s="29"/>
    </row>
    <row r="1727" spans="1:16" x14ac:dyDescent="0.25">
      <c r="A1727" s="29"/>
      <c r="B1727" s="30"/>
      <c r="C1727" s="29"/>
      <c r="D1727" s="29"/>
      <c r="E1727" s="29"/>
      <c r="F1727" s="29"/>
      <c r="G1727" s="29"/>
      <c r="H1727" s="29"/>
      <c r="I1727" s="29"/>
      <c r="J1727" s="29"/>
      <c r="K1727" s="29"/>
      <c r="L1727" s="29"/>
      <c r="M1727" s="29"/>
      <c r="N1727" s="29"/>
      <c r="O1727" s="29"/>
      <c r="P1727" s="29"/>
    </row>
    <row r="1728" spans="1:16" x14ac:dyDescent="0.25">
      <c r="A1728" s="29"/>
      <c r="B1728" s="30"/>
      <c r="C1728" s="29"/>
      <c r="D1728" s="29"/>
      <c r="E1728" s="29"/>
      <c r="F1728" s="29"/>
      <c r="G1728" s="29"/>
      <c r="H1728" s="29"/>
      <c r="I1728" s="29"/>
      <c r="J1728" s="29"/>
      <c r="K1728" s="29"/>
      <c r="L1728" s="29"/>
      <c r="M1728" s="29"/>
      <c r="N1728" s="29"/>
      <c r="O1728" s="29"/>
      <c r="P1728" s="29"/>
    </row>
    <row r="1729" spans="1:16" x14ac:dyDescent="0.25">
      <c r="A1729" s="29"/>
      <c r="B1729" s="30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</row>
    <row r="1730" spans="1:16" x14ac:dyDescent="0.25">
      <c r="A1730" s="29"/>
      <c r="B1730" s="30"/>
      <c r="C1730" s="29"/>
      <c r="D1730" s="29"/>
      <c r="E1730" s="29"/>
      <c r="F1730" s="29"/>
      <c r="G1730" s="29"/>
      <c r="H1730" s="29"/>
      <c r="I1730" s="29"/>
      <c r="J1730" s="29"/>
      <c r="K1730" s="29"/>
      <c r="L1730" s="29"/>
      <c r="M1730" s="29"/>
      <c r="N1730" s="29"/>
      <c r="O1730" s="29"/>
      <c r="P1730" s="29"/>
    </row>
    <row r="1731" spans="1:16" x14ac:dyDescent="0.25">
      <c r="A1731" s="29"/>
      <c r="B1731" s="30"/>
      <c r="C1731" s="29"/>
      <c r="D1731" s="29"/>
      <c r="E1731" s="29"/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</row>
    <row r="1732" spans="1:16" x14ac:dyDescent="0.25">
      <c r="A1732" s="29"/>
      <c r="B1732" s="30"/>
      <c r="C1732" s="29"/>
      <c r="D1732" s="29"/>
      <c r="E1732" s="29"/>
      <c r="F1732" s="29"/>
      <c r="G1732" s="29"/>
      <c r="H1732" s="29"/>
      <c r="I1732" s="29"/>
      <c r="J1732" s="29"/>
      <c r="K1732" s="29"/>
      <c r="L1732" s="29"/>
      <c r="M1732" s="29"/>
      <c r="N1732" s="29"/>
      <c r="O1732" s="29"/>
      <c r="P1732" s="29"/>
    </row>
    <row r="1733" spans="1:16" x14ac:dyDescent="0.25">
      <c r="A1733" s="29"/>
      <c r="B1733" s="30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</row>
  </sheetData>
  <autoFilter ref="A1:P1"/>
  <conditionalFormatting sqref="F2:F31">
    <cfRule type="cellIs" dxfId="11" priority="5" operator="equal">
      <formula>"x"</formula>
    </cfRule>
    <cfRule type="cellIs" dxfId="10" priority="6" operator="equal">
      <formula>"x"</formula>
    </cfRule>
    <cfRule type="cellIs" dxfId="9" priority="7" operator="equal">
      <formula>"x"</formula>
    </cfRule>
  </conditionalFormatting>
  <conditionalFormatting sqref="G2:H31">
    <cfRule type="cellIs" dxfId="8" priority="4" operator="equal">
      <formula>"x"</formula>
    </cfRule>
  </conditionalFormatting>
  <conditionalFormatting sqref="O2:O31">
    <cfRule type="cellIs" dxfId="7" priority="3" operator="equal">
      <formula>"x"</formula>
    </cfRule>
  </conditionalFormatting>
  <conditionalFormatting sqref="G7:G31">
    <cfRule type="cellIs" dxfId="6" priority="2" operator="equal">
      <formula>1</formula>
    </cfRule>
  </conditionalFormatting>
  <conditionalFormatting sqref="F7:F31">
    <cfRule type="cellIs" dxfId="5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C2" sqref="C2"/>
    </sheetView>
  </sheetViews>
  <sheetFormatPr baseColWidth="10" defaultRowHeight="15" x14ac:dyDescent="0.25"/>
  <cols>
    <col min="2" max="2" width="21.7109375" customWidth="1"/>
    <col min="3" max="3" width="24.140625" customWidth="1"/>
    <col min="4" max="4" width="16" customWidth="1"/>
    <col min="9" max="9" width="25.42578125" customWidth="1"/>
  </cols>
  <sheetData>
    <row r="1" spans="1:10" ht="36" customHeight="1" x14ac:dyDescent="0.25">
      <c r="A1" s="8" t="s">
        <v>2</v>
      </c>
      <c r="B1" s="8" t="s">
        <v>120</v>
      </c>
      <c r="C1" s="8" t="s">
        <v>121</v>
      </c>
      <c r="D1" s="8" t="s">
        <v>122</v>
      </c>
      <c r="E1" s="8" t="s">
        <v>123</v>
      </c>
    </row>
    <row r="2" spans="1:10" ht="15.75" x14ac:dyDescent="0.25">
      <c r="A2" s="1" t="s">
        <v>124</v>
      </c>
      <c r="B2" s="1">
        <f>COUNTIF(ANOMALIE!M:M,"Macroom")</f>
        <v>1</v>
      </c>
      <c r="C2" s="36"/>
      <c r="D2" s="1"/>
      <c r="E2" s="1"/>
      <c r="I2" s="35">
        <v>2.0833333333333301E-2</v>
      </c>
      <c r="J2" s="34"/>
    </row>
    <row r="3" spans="1:10" x14ac:dyDescent="0.25">
      <c r="A3" s="1" t="s">
        <v>125</v>
      </c>
      <c r="B3" s="1">
        <f>COUNTIF(ANOMALIE!M:M,"Fulda")</f>
        <v>2</v>
      </c>
      <c r="C3" s="1"/>
      <c r="D3" s="1"/>
      <c r="E3" s="1"/>
    </row>
    <row r="4" spans="1:10" x14ac:dyDescent="0.25">
      <c r="A4" s="1" t="s">
        <v>126</v>
      </c>
      <c r="B4" s="1">
        <f>COUNTIF(ANOMALIE!M:M,"Tereos")</f>
        <v>3</v>
      </c>
      <c r="C4" s="1"/>
      <c r="E4" s="1"/>
    </row>
    <row r="5" spans="1:10" x14ac:dyDescent="0.25">
      <c r="A5" s="1" t="s">
        <v>127</v>
      </c>
      <c r="B5" s="1">
        <f>COUNTIF(ANOMALIE!M:M,"Hochwald")</f>
        <v>1</v>
      </c>
      <c r="C5" s="1"/>
      <c r="D5" s="1"/>
      <c r="E5" s="1"/>
    </row>
    <row r="6" spans="1:10" x14ac:dyDescent="0.25">
      <c r="A6" s="1" t="s">
        <v>128</v>
      </c>
      <c r="B6" s="1">
        <f>COUNTIF(ANOMALIE!M:M,"Cuijk")</f>
        <v>2</v>
      </c>
      <c r="C6" s="1"/>
      <c r="E6" s="1"/>
    </row>
    <row r="7" spans="1:10" x14ac:dyDescent="0.25">
      <c r="A7" s="1" t="s">
        <v>129</v>
      </c>
      <c r="B7" s="1">
        <f>COUNTIF(ANOMALIE!M:M,"Opole")</f>
        <v>2</v>
      </c>
      <c r="C7" s="1"/>
      <c r="D7" s="1"/>
      <c r="E7" s="1"/>
    </row>
    <row r="8" spans="1:10" x14ac:dyDescent="0.25">
      <c r="A8" s="19" t="s">
        <v>1</v>
      </c>
      <c r="B8" s="1">
        <f>COUNTIF(ANOMALIE!M:M,"NNZ")</f>
        <v>0</v>
      </c>
      <c r="C8" s="1"/>
      <c r="D8" s="1"/>
      <c r="E8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D3" sqref="D3"/>
    </sheetView>
  </sheetViews>
  <sheetFormatPr baseColWidth="10" defaultRowHeight="15" x14ac:dyDescent="0.25"/>
  <cols>
    <col min="2" max="2" width="20.42578125" customWidth="1"/>
    <col min="3" max="3" width="22.85546875" customWidth="1"/>
    <col min="4" max="4" width="21.140625" customWidth="1"/>
  </cols>
  <sheetData>
    <row r="1" spans="1:5" ht="34.5" customHeight="1" x14ac:dyDescent="0.25">
      <c r="A1" s="8" t="s">
        <v>2</v>
      </c>
      <c r="B1" s="8" t="s">
        <v>120</v>
      </c>
      <c r="C1" s="8" t="s">
        <v>121</v>
      </c>
      <c r="D1" s="8" t="s">
        <v>122</v>
      </c>
      <c r="E1" s="8" t="s">
        <v>123</v>
      </c>
    </row>
    <row r="2" spans="1:5" x14ac:dyDescent="0.25">
      <c r="A2" s="1" t="s">
        <v>125</v>
      </c>
      <c r="B2" s="1">
        <f>COUNTIF(ANOMALIE!N:N,"Fulda")</f>
        <v>0</v>
      </c>
      <c r="C2" s="1"/>
      <c r="D2" s="1"/>
      <c r="E2" s="1"/>
    </row>
    <row r="3" spans="1:5" x14ac:dyDescent="0.25">
      <c r="A3" s="1" t="s">
        <v>128</v>
      </c>
      <c r="B3" s="1">
        <f>COUNTIF(ANOMALIE!N:N,"Cuijk")</f>
        <v>0</v>
      </c>
      <c r="C3" s="1"/>
      <c r="D3" s="1"/>
      <c r="E3" s="1"/>
    </row>
    <row r="4" spans="1:5" x14ac:dyDescent="0.25">
      <c r="A4" s="1" t="s">
        <v>129</v>
      </c>
      <c r="B4" s="1">
        <f>COUNTIF(ANOMALIE!N:N,"Opole")</f>
        <v>0</v>
      </c>
      <c r="C4" s="1"/>
      <c r="D4" s="1"/>
      <c r="E4" s="1"/>
    </row>
    <row r="5" spans="1:5" x14ac:dyDescent="0.25">
      <c r="A5" s="1" t="s">
        <v>130</v>
      </c>
      <c r="B5" s="1">
        <f>COUNTIF(ANOMALIE!N:N,"Istra")</f>
        <v>0</v>
      </c>
      <c r="C5" s="1"/>
      <c r="D5" s="1"/>
      <c r="E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ANOMALIE</vt:lpstr>
      <vt:lpstr>BDD</vt:lpstr>
      <vt:lpstr>Copie Hebdomadaire</vt:lpstr>
      <vt:lpstr>Stat Réception</vt:lpstr>
      <vt:lpstr>Stat Expédition</vt:lpstr>
    </vt:vector>
  </TitlesOfParts>
  <Company>Danone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SCHRICKE</dc:creator>
  <cp:lastModifiedBy>jimmy moreau</cp:lastModifiedBy>
  <dcterms:created xsi:type="dcterms:W3CDTF">2016-03-01T18:56:17Z</dcterms:created>
  <dcterms:modified xsi:type="dcterms:W3CDTF">2016-05-29T19:05:01Z</dcterms:modified>
</cp:coreProperties>
</file>